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ADMIN\Desktop\Lab Funix\303\"/>
    </mc:Choice>
  </mc:AlternateContent>
  <bookViews>
    <workbookView xWindow="0" yWindow="0" windowWidth="23040" windowHeight="8496" tabRatio="902" activeTab="1"/>
  </bookViews>
  <sheets>
    <sheet name="Cover" sheetId="1" r:id="rId1"/>
    <sheet name="TestReport" sheetId="10" r:id="rId2"/>
    <sheet name="Test cases - UC01" sheetId="54" r:id="rId3"/>
    <sheet name="Test cases - UC02" sheetId="55" r:id="rId4"/>
    <sheet name="Test cases - UC03" sheetId="56" r:id="rId5"/>
    <sheet name="Test cases - UC04" sheetId="57" r:id="rId6"/>
    <sheet name="Test cases - UC05" sheetId="58" r:id="rId7"/>
    <sheet name="Test cases - UC06" sheetId="59" r:id="rId8"/>
    <sheet name="Test cases - UC07" sheetId="60" r:id="rId9"/>
    <sheet name="Test cases - UC08" sheetId="61" r:id="rId10"/>
    <sheet name="Test cases - UC09" sheetId="62" r:id="rId11"/>
    <sheet name="Test cases - UC10" sheetId="63" r:id="rId12"/>
    <sheet name="Test cases - API" sheetId="65" r:id="rId13"/>
    <sheet name="Permisison Matrix" sheetId="18" r:id="rId14"/>
  </sheets>
  <definedNames>
    <definedName name="_xlnm._FilterDatabase" localSheetId="12" hidden="1">'Test cases - API'!$A$8:$I$8</definedName>
    <definedName name="_xlnm._FilterDatabase" localSheetId="2" hidden="1">'Test cases - UC01'!$A$8:$I$9</definedName>
    <definedName name="_xlnm._FilterDatabase" localSheetId="3" hidden="1">'Test cases - UC02'!$A$8:$I$8</definedName>
    <definedName name="_xlnm._FilterDatabase" localSheetId="4" hidden="1">'Test cases - UC03'!$A$8:$I$8</definedName>
    <definedName name="_xlnm._FilterDatabase" localSheetId="5" hidden="1">'Test cases - UC04'!$A$8:$I$8</definedName>
    <definedName name="_xlnm._FilterDatabase" localSheetId="6" hidden="1">'Test cases - UC05'!$A$8:$I$8</definedName>
    <definedName name="_xlnm._FilterDatabase" localSheetId="7" hidden="1">'Test cases - UC06'!$A$8:$I$8</definedName>
    <definedName name="_xlnm._FilterDatabase" localSheetId="8" hidden="1">'Test cases - UC07'!$A$8:$I$8</definedName>
    <definedName name="_xlnm._FilterDatabase" localSheetId="9" hidden="1">'Test cases - UC08'!$A$8:$I$8</definedName>
    <definedName name="_xlnm._FilterDatabase" localSheetId="10" hidden="1">'Test cases - UC09'!$A$8:$I$8</definedName>
    <definedName name="_xlnm._FilterDatabase" localSheetId="11" hidden="1">'Test cases - UC10'!$A$8:$I$8</definedName>
    <definedName name="Category" localSheetId="12">#REF!</definedName>
    <definedName name="Category" localSheetId="2">#REF!</definedName>
    <definedName name="Category" localSheetId="3">#REF!</definedName>
    <definedName name="Category" localSheetId="4">#REF!</definedName>
    <definedName name="Category" localSheetId="5">#REF!</definedName>
    <definedName name="Category" localSheetId="6">#REF!</definedName>
    <definedName name="Category" localSheetId="7">#REF!</definedName>
    <definedName name="Category" localSheetId="8">#REF!</definedName>
    <definedName name="Category" localSheetId="9">#REF!</definedName>
    <definedName name="Category" localSheetId="10">#REF!</definedName>
    <definedName name="Category" localSheetId="11">#REF!</definedName>
    <definedName name="Category">#REF!</definedName>
    <definedName name="_xlnm.Print_Area" localSheetId="12">'Test cases - API'!$A$1:$I$8</definedName>
    <definedName name="_xlnm.Print_Area" localSheetId="2">'Test cases - UC01'!$A$1:$I$12</definedName>
    <definedName name="_xlnm.Print_Area" localSheetId="3">'Test cases - UC02'!$A$1:$I$8</definedName>
    <definedName name="_xlnm.Print_Area" localSheetId="4">'Test cases - UC03'!$A$1:$I$8</definedName>
    <definedName name="_xlnm.Print_Area" localSheetId="5">'Test cases - UC04'!$A$1:$I$8</definedName>
    <definedName name="_xlnm.Print_Area" localSheetId="6">'Test cases - UC05'!$A$1:$I$8</definedName>
    <definedName name="_xlnm.Print_Area" localSheetId="7">'Test cases - UC06'!$A$1:$I$8</definedName>
    <definedName name="_xlnm.Print_Area" localSheetId="8">'Test cases - UC07'!$A$1:$I$8</definedName>
    <definedName name="_xlnm.Print_Area" localSheetId="9">'Test cases - UC08'!$A$1:$I$8</definedName>
    <definedName name="_xlnm.Print_Area" localSheetId="10">'Test cases - UC09'!$A$1:$I$8</definedName>
    <definedName name="_xlnm.Print_Area" localSheetId="11">'Test cases - UC10'!$A$1:$I$8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0" l="1"/>
  <c r="A27" i="65"/>
  <c r="H25" i="65"/>
  <c r="A25" i="65"/>
  <c r="H22" i="65"/>
  <c r="A22" i="65"/>
  <c r="H19" i="65"/>
  <c r="A19" i="65"/>
  <c r="A16" i="65"/>
  <c r="A14" i="65"/>
  <c r="A11" i="65"/>
  <c r="A13" i="65"/>
  <c r="H31" i="65"/>
  <c r="A31" i="65"/>
  <c r="H29" i="65"/>
  <c r="A29" i="65"/>
  <c r="H24" i="65"/>
  <c r="A24" i="65"/>
  <c r="H21" i="65"/>
  <c r="A21" i="65"/>
  <c r="H18" i="65"/>
  <c r="A18" i="65"/>
  <c r="A10" i="65"/>
  <c r="D5" i="65"/>
  <c r="G21" i="10" s="1"/>
  <c r="C5" i="65"/>
  <c r="F21" i="10" s="1"/>
  <c r="B5" i="65"/>
  <c r="E21" i="10" s="1"/>
  <c r="A5" i="65"/>
  <c r="D21" i="10" s="1"/>
  <c r="H19" i="63"/>
  <c r="A19" i="63"/>
  <c r="H18" i="63"/>
  <c r="A18" i="63"/>
  <c r="H17" i="63"/>
  <c r="A17" i="63"/>
  <c r="H16" i="63"/>
  <c r="A16" i="63"/>
  <c r="H15" i="63"/>
  <c r="A15" i="63"/>
  <c r="A11" i="63"/>
  <c r="A15" i="62"/>
  <c r="A10" i="63"/>
  <c r="A45" i="62"/>
  <c r="A44" i="62"/>
  <c r="A43" i="62"/>
  <c r="A42" i="62"/>
  <c r="A41" i="62"/>
  <c r="A40" i="62"/>
  <c r="H38" i="62"/>
  <c r="A38" i="62"/>
  <c r="H37" i="62"/>
  <c r="A37" i="62"/>
  <c r="H36" i="62"/>
  <c r="A36" i="62"/>
  <c r="H35" i="62"/>
  <c r="A35" i="62"/>
  <c r="H34" i="62"/>
  <c r="A34" i="62"/>
  <c r="H33" i="62"/>
  <c r="A33" i="62"/>
  <c r="H32" i="62"/>
  <c r="A32" i="62"/>
  <c r="H31" i="62"/>
  <c r="A31" i="62"/>
  <c r="H30" i="62"/>
  <c r="A30" i="62"/>
  <c r="H28" i="62"/>
  <c r="A28" i="62"/>
  <c r="H27" i="62"/>
  <c r="A27" i="62"/>
  <c r="H26" i="62"/>
  <c r="A26" i="62"/>
  <c r="H29" i="62"/>
  <c r="A29" i="62"/>
  <c r="H25" i="62"/>
  <c r="A25" i="62"/>
  <c r="H24" i="62"/>
  <c r="A24" i="62"/>
  <c r="H23" i="62"/>
  <c r="A23" i="62"/>
  <c r="A21" i="62"/>
  <c r="A20" i="62"/>
  <c r="A19" i="62"/>
  <c r="A18" i="62"/>
  <c r="A17" i="62"/>
  <c r="A16" i="62"/>
  <c r="A14" i="62"/>
  <c r="A13" i="62"/>
  <c r="A12" i="62"/>
  <c r="A11" i="62"/>
  <c r="A10" i="62"/>
  <c r="A26" i="61"/>
  <c r="A22" i="61"/>
  <c r="A21" i="61"/>
  <c r="A20" i="61"/>
  <c r="A28" i="61"/>
  <c r="A17" i="61"/>
  <c r="A16" i="61"/>
  <c r="A15" i="61"/>
  <c r="A14" i="61"/>
  <c r="A13" i="61"/>
  <c r="A12" i="61"/>
  <c r="A11" i="61"/>
  <c r="A10" i="61"/>
  <c r="A12" i="60"/>
  <c r="A11" i="60"/>
  <c r="A14" i="60"/>
  <c r="A10" i="60"/>
  <c r="A23" i="59"/>
  <c r="E5" i="65" l="1"/>
  <c r="E6" i="65" s="1"/>
  <c r="A24" i="59"/>
  <c r="A25" i="59"/>
  <c r="A26" i="59"/>
  <c r="A22" i="59"/>
  <c r="A12" i="59"/>
  <c r="A13" i="59"/>
  <c r="A14" i="59"/>
  <c r="A15" i="59"/>
  <c r="A16" i="59"/>
  <c r="A17" i="59"/>
  <c r="A18" i="59"/>
  <c r="A21" i="58"/>
  <c r="A19" i="59"/>
  <c r="A11" i="59"/>
  <c r="A10" i="59"/>
  <c r="A28" i="59"/>
  <c r="A21" i="59"/>
  <c r="A43" i="58"/>
  <c r="A42" i="58"/>
  <c r="A41" i="58"/>
  <c r="A40" i="58"/>
  <c r="A39" i="58"/>
  <c r="A38" i="58"/>
  <c r="A37" i="58"/>
  <c r="A36" i="58"/>
  <c r="A35" i="58"/>
  <c r="A34" i="58"/>
  <c r="A33" i="58"/>
  <c r="A32" i="58"/>
  <c r="A31" i="58"/>
  <c r="A30" i="58"/>
  <c r="A29" i="58"/>
  <c r="A28" i="58"/>
  <c r="A27" i="58"/>
  <c r="A22" i="58"/>
  <c r="A26" i="58"/>
  <c r="A25" i="58"/>
  <c r="A15" i="58"/>
  <c r="A16" i="58"/>
  <c r="A17" i="58"/>
  <c r="A18" i="58"/>
  <c r="A19" i="58"/>
  <c r="A20" i="58"/>
  <c r="A23" i="58"/>
  <c r="A14" i="58"/>
  <c r="A11" i="58"/>
  <c r="A12" i="58"/>
  <c r="A10" i="58"/>
  <c r="A12" i="57"/>
  <c r="A32" i="56"/>
  <c r="A33" i="56"/>
  <c r="A34" i="56"/>
  <c r="A35" i="56"/>
  <c r="A36" i="56"/>
  <c r="A31" i="56"/>
  <c r="A25" i="56"/>
  <c r="A26" i="56"/>
  <c r="A27" i="56"/>
  <c r="A28" i="56"/>
  <c r="A29" i="56"/>
  <c r="A24" i="56"/>
  <c r="A15" i="56"/>
  <c r="H15" i="56"/>
  <c r="H16" i="56"/>
  <c r="A16" i="56"/>
  <c r="H20" i="56"/>
  <c r="A20" i="56"/>
  <c r="H17" i="56"/>
  <c r="A17" i="56"/>
  <c r="H21" i="56"/>
  <c r="A21" i="56"/>
  <c r="H19" i="56"/>
  <c r="A19" i="56"/>
  <c r="H14" i="56"/>
  <c r="A14" i="56"/>
  <c r="H18" i="56"/>
  <c r="A18" i="56"/>
  <c r="A11" i="56"/>
  <c r="A12" i="56"/>
  <c r="A13" i="56"/>
  <c r="A22" i="56"/>
  <c r="A10" i="56"/>
  <c r="H13" i="56"/>
  <c r="H12" i="56"/>
  <c r="H11" i="56"/>
  <c r="H47" i="55"/>
  <c r="H45" i="55"/>
  <c r="A45" i="55"/>
  <c r="H44" i="55"/>
  <c r="A44" i="55"/>
  <c r="H43" i="55"/>
  <c r="A43" i="55"/>
  <c r="H42" i="55"/>
  <c r="A42" i="55"/>
  <c r="H38" i="55"/>
  <c r="A38" i="55"/>
  <c r="H37" i="55"/>
  <c r="A37" i="55"/>
  <c r="A47" i="55"/>
  <c r="H46" i="55"/>
  <c r="A46" i="55"/>
  <c r="H36" i="55"/>
  <c r="A36" i="55"/>
  <c r="H35" i="55"/>
  <c r="A35" i="55"/>
  <c r="H34" i="55"/>
  <c r="A34" i="55"/>
  <c r="H33" i="55"/>
  <c r="A33" i="55"/>
  <c r="H32" i="55"/>
  <c r="A32" i="55"/>
  <c r="H31" i="55"/>
  <c r="A31" i="55"/>
  <c r="H30" i="55"/>
  <c r="A30" i="55"/>
  <c r="H29" i="55"/>
  <c r="A29" i="55"/>
  <c r="H41" i="55"/>
  <c r="A41" i="55"/>
  <c r="H40" i="55"/>
  <c r="A40" i="55"/>
  <c r="H39" i="55"/>
  <c r="A39" i="55"/>
  <c r="H28" i="55"/>
  <c r="A28" i="55"/>
  <c r="H27" i="55"/>
  <c r="A27" i="55"/>
  <c r="H26" i="55"/>
  <c r="A26" i="55"/>
  <c r="H25" i="55"/>
  <c r="A25" i="55"/>
  <c r="H24" i="55"/>
  <c r="A24" i="55"/>
  <c r="A11" i="55"/>
  <c r="A12" i="55"/>
  <c r="A13" i="55"/>
  <c r="A14" i="55"/>
  <c r="A15" i="55"/>
  <c r="A16" i="55"/>
  <c r="A17" i="55"/>
  <c r="A18" i="55"/>
  <c r="A19" i="55"/>
  <c r="A20" i="55"/>
  <c r="A21" i="55"/>
  <c r="A22" i="55"/>
  <c r="H22" i="55"/>
  <c r="H21" i="55"/>
  <c r="H18" i="55"/>
  <c r="H16" i="55"/>
  <c r="H15" i="55"/>
  <c r="H14" i="55"/>
  <c r="H13" i="55"/>
  <c r="H12" i="55"/>
  <c r="H11" i="55"/>
  <c r="H10" i="55"/>
  <c r="A10" i="55"/>
  <c r="H59" i="54"/>
  <c r="A59" i="54"/>
  <c r="A47" i="54"/>
  <c r="A48" i="54"/>
  <c r="A49" i="54"/>
  <c r="A50" i="54"/>
  <c r="A51" i="54"/>
  <c r="A52" i="54"/>
  <c r="A32" i="54"/>
  <c r="H57" i="54"/>
  <c r="A57" i="54"/>
  <c r="H56" i="54"/>
  <c r="A56" i="54"/>
  <c r="H52" i="54"/>
  <c r="H50" i="54"/>
  <c r="H48" i="54"/>
  <c r="A44" i="54"/>
  <c r="A45" i="54"/>
  <c r="A46" i="54"/>
  <c r="H45" i="54"/>
  <c r="H43" i="54"/>
  <c r="A43" i="54"/>
  <c r="A54" i="54"/>
  <c r="H38" i="54"/>
  <c r="A38" i="54"/>
  <c r="H33" i="54"/>
  <c r="A33" i="54"/>
  <c r="H41" i="54"/>
  <c r="A41" i="54"/>
  <c r="H36" i="54"/>
  <c r="A36" i="54"/>
  <c r="H55" i="54"/>
  <c r="A55" i="54"/>
  <c r="H54" i="54"/>
  <c r="H58" i="54"/>
  <c r="A58" i="54"/>
  <c r="H53" i="54"/>
  <c r="A53" i="54"/>
  <c r="H49" i="54"/>
  <c r="H35" i="54"/>
  <c r="A35" i="54"/>
  <c r="H51" i="54"/>
  <c r="H47" i="54"/>
  <c r="H46" i="54"/>
  <c r="H44" i="54"/>
  <c r="H42" i="54"/>
  <c r="A42" i="54"/>
  <c r="H40" i="54"/>
  <c r="A40" i="54"/>
  <c r="H39" i="54"/>
  <c r="A39" i="54"/>
  <c r="H37" i="54"/>
  <c r="A37" i="54"/>
  <c r="H34" i="54"/>
  <c r="A34" i="54"/>
  <c r="H32" i="54"/>
  <c r="H31" i="54"/>
  <c r="A31" i="54"/>
  <c r="A12" i="63"/>
  <c r="A24" i="61"/>
  <c r="A18" i="61"/>
  <c r="A10" i="57"/>
  <c r="H22" i="56"/>
  <c r="H10" i="56"/>
  <c r="H14" i="63"/>
  <c r="A14" i="63"/>
  <c r="H13" i="63"/>
  <c r="A13" i="63"/>
  <c r="D5" i="63"/>
  <c r="G20" i="10" s="1"/>
  <c r="C5" i="63"/>
  <c r="F20" i="10" s="1"/>
  <c r="B5" i="63"/>
  <c r="E20" i="10" s="1"/>
  <c r="A5" i="63"/>
  <c r="D20" i="10" s="1"/>
  <c r="D5" i="62"/>
  <c r="G19" i="10" s="1"/>
  <c r="C5" i="62"/>
  <c r="F19" i="10" s="1"/>
  <c r="B5" i="62"/>
  <c r="E19" i="10" s="1"/>
  <c r="A5" i="62"/>
  <c r="D19" i="10" s="1"/>
  <c r="D5" i="61"/>
  <c r="G18" i="10" s="1"/>
  <c r="C5" i="61"/>
  <c r="F18" i="10" s="1"/>
  <c r="B5" i="61"/>
  <c r="E18" i="10" s="1"/>
  <c r="A5" i="61"/>
  <c r="D18" i="10" s="1"/>
  <c r="D5" i="60"/>
  <c r="G17" i="10" s="1"/>
  <c r="C5" i="60"/>
  <c r="F17" i="10" s="1"/>
  <c r="B5" i="60"/>
  <c r="E17" i="10" s="1"/>
  <c r="A5" i="60"/>
  <c r="D17" i="10" s="1"/>
  <c r="D5" i="59"/>
  <c r="G16" i="10" s="1"/>
  <c r="C5" i="59"/>
  <c r="F16" i="10" s="1"/>
  <c r="B5" i="59"/>
  <c r="E16" i="10" s="1"/>
  <c r="A5" i="59"/>
  <c r="D16" i="10" s="1"/>
  <c r="D5" i="58"/>
  <c r="G15" i="10" s="1"/>
  <c r="C5" i="58"/>
  <c r="F15" i="10" s="1"/>
  <c r="B5" i="58"/>
  <c r="E15" i="10" s="1"/>
  <c r="A5" i="58"/>
  <c r="D15" i="10" s="1"/>
  <c r="D5" i="57"/>
  <c r="G14" i="10" s="1"/>
  <c r="C5" i="57"/>
  <c r="F14" i="10" s="1"/>
  <c r="B5" i="57"/>
  <c r="E14" i="10" s="1"/>
  <c r="A5" i="57"/>
  <c r="D14" i="10" s="1"/>
  <c r="D5" i="56"/>
  <c r="G13" i="10" s="1"/>
  <c r="C5" i="56"/>
  <c r="F13" i="10" s="1"/>
  <c r="B5" i="56"/>
  <c r="E13" i="10" s="1"/>
  <c r="A5" i="56"/>
  <c r="D13" i="10" s="1"/>
  <c r="A10" i="54"/>
  <c r="H10" i="54"/>
  <c r="A11" i="54"/>
  <c r="H11" i="54"/>
  <c r="A12" i="54"/>
  <c r="H12" i="54"/>
  <c r="A13" i="54"/>
  <c r="H13" i="54"/>
  <c r="A14" i="54"/>
  <c r="H14" i="54"/>
  <c r="A15" i="54"/>
  <c r="H15" i="54"/>
  <c r="A16" i="54"/>
  <c r="H16" i="54"/>
  <c r="A17" i="54"/>
  <c r="H17" i="54"/>
  <c r="A18" i="54"/>
  <c r="H18" i="54"/>
  <c r="A19" i="54"/>
  <c r="H19" i="54"/>
  <c r="A20" i="54"/>
  <c r="H20" i="54"/>
  <c r="A21" i="54"/>
  <c r="H21" i="54"/>
  <c r="A22" i="54"/>
  <c r="H22" i="54"/>
  <c r="A23" i="54"/>
  <c r="H23" i="54"/>
  <c r="A24" i="54"/>
  <c r="H24" i="54"/>
  <c r="A25" i="54"/>
  <c r="H25" i="54"/>
  <c r="A26" i="54"/>
  <c r="H26" i="54"/>
  <c r="A27" i="54"/>
  <c r="H27" i="54"/>
  <c r="A29" i="54"/>
  <c r="H29" i="54"/>
  <c r="A30" i="54"/>
  <c r="H30" i="54"/>
  <c r="H20" i="55"/>
  <c r="H19" i="55"/>
  <c r="H17" i="55"/>
  <c r="D5" i="55"/>
  <c r="G12" i="10" s="1"/>
  <c r="C5" i="55"/>
  <c r="F12" i="10" s="1"/>
  <c r="B5" i="55"/>
  <c r="E12" i="10" s="1"/>
  <c r="A5" i="55"/>
  <c r="D12" i="10" s="1"/>
  <c r="D6" i="65" l="1"/>
  <c r="B6" i="65"/>
  <c r="A6" i="65"/>
  <c r="C6" i="65"/>
  <c r="E5" i="61"/>
  <c r="H18" i="10" s="1"/>
  <c r="E5" i="60"/>
  <c r="H17" i="10" s="1"/>
  <c r="E5" i="63"/>
  <c r="E5" i="62"/>
  <c r="E5" i="59"/>
  <c r="A6" i="59" s="1"/>
  <c r="E5" i="58"/>
  <c r="E5" i="57"/>
  <c r="E5" i="55"/>
  <c r="E6" i="63" l="1"/>
  <c r="H20" i="10"/>
  <c r="B6" i="62"/>
  <c r="H19" i="10"/>
  <c r="B6" i="61"/>
  <c r="C6" i="61"/>
  <c r="A6" i="61"/>
  <c r="E6" i="61"/>
  <c r="D6" i="61"/>
  <c r="A6" i="60"/>
  <c r="E6" i="60"/>
  <c r="C6" i="60"/>
  <c r="B6" i="60"/>
  <c r="D6" i="60"/>
  <c r="D6" i="59"/>
  <c r="H16" i="10"/>
  <c r="E6" i="59"/>
  <c r="E6" i="58"/>
  <c r="H15" i="10"/>
  <c r="E6" i="57"/>
  <c r="H14" i="10"/>
  <c r="D6" i="55"/>
  <c r="H12" i="10"/>
  <c r="E6" i="62"/>
  <c r="D6" i="62"/>
  <c r="C6" i="62"/>
  <c r="A6" i="62"/>
  <c r="C6" i="59"/>
  <c r="D6" i="63"/>
  <c r="A6" i="63"/>
  <c r="C6" i="63"/>
  <c r="B6" i="63"/>
  <c r="B6" i="59"/>
  <c r="C6" i="58"/>
  <c r="D6" i="58"/>
  <c r="A6" i="58"/>
  <c r="B6" i="58"/>
  <c r="D6" i="57"/>
  <c r="C6" i="57"/>
  <c r="A6" i="57"/>
  <c r="B6" i="57"/>
  <c r="E6" i="55"/>
  <c r="C6" i="55"/>
  <c r="A6" i="55"/>
  <c r="B6" i="55"/>
  <c r="G5" i="10"/>
  <c r="G3" i="10"/>
  <c r="C4" i="10"/>
  <c r="C3" i="10"/>
  <c r="D5" i="54" l="1"/>
  <c r="G11" i="10" s="1"/>
  <c r="G22" i="10" s="1"/>
  <c r="C5" i="54"/>
  <c r="F11" i="10" s="1"/>
  <c r="F22" i="10" s="1"/>
  <c r="B5" i="54"/>
  <c r="E11" i="10" s="1"/>
  <c r="E22" i="10" s="1"/>
  <c r="A5" i="54"/>
  <c r="D11" i="10" s="1"/>
  <c r="D22" i="10" s="1"/>
  <c r="E5" i="54" l="1"/>
  <c r="H11" i="10" s="1"/>
  <c r="C6" i="54" l="1"/>
  <c r="D6" i="54"/>
  <c r="E6" i="54"/>
  <c r="A6" i="54"/>
  <c r="B6" i="54"/>
  <c r="E5" i="56"/>
  <c r="H13" i="10" s="1"/>
  <c r="H22" i="10" s="1"/>
  <c r="E25" i="10" l="1"/>
  <c r="E24" i="10"/>
  <c r="B6" i="56"/>
  <c r="E6" i="56"/>
  <c r="C6" i="56"/>
  <c r="A6" i="56"/>
  <c r="D6" i="56"/>
</calcChain>
</file>

<file path=xl/comments1.xml><?xml version="1.0" encoding="utf-8"?>
<comments xmlns="http://schemas.openxmlformats.org/spreadsheetml/2006/main">
  <authors>
    <author>My PC</author>
  </authors>
  <commentList>
    <comment ref="I8" authorId="0" shapeId="0">
      <text>
        <r>
          <rPr>
            <b/>
            <sz val="9"/>
            <color indexed="81"/>
            <rFont val="Tahoma"/>
            <charset val="1"/>
          </rPr>
          <t>My PC:</t>
        </r>
        <r>
          <rPr>
            <sz val="9"/>
            <color indexed="81"/>
            <rFont val="Tahoma"/>
            <charset val="1"/>
          </rPr>
          <t xml:space="preserve">
Định dang dd/mm/yyy</t>
        </r>
      </text>
    </comment>
  </commentList>
</comments>
</file>

<file path=xl/sharedStrings.xml><?xml version="1.0" encoding="utf-8"?>
<sst xmlns="http://schemas.openxmlformats.org/spreadsheetml/2006/main" count="1743" uniqueCount="716">
  <si>
    <t>TEST CASE</t>
  </si>
  <si>
    <t>Project Name</t>
  </si>
  <si>
    <t>Creator</t>
  </si>
  <si>
    <t>Project Code</t>
  </si>
  <si>
    <t>Reviewer/Approver</t>
  </si>
  <si>
    <t>Document Code</t>
  </si>
  <si>
    <t>Issue Date</t>
  </si>
  <si>
    <t>Version</t>
  </si>
  <si>
    <t>Record of change</t>
  </si>
  <si>
    <t>Change Item</t>
  </si>
  <si>
    <t>Change description</t>
  </si>
  <si>
    <t>Module Code</t>
  </si>
  <si>
    <t>Test requirement</t>
  </si>
  <si>
    <t>Tester</t>
  </si>
  <si>
    <t>Pass</t>
  </si>
  <si>
    <t>Fail</t>
  </si>
  <si>
    <t>Untested</t>
  </si>
  <si>
    <t>N/A</t>
  </si>
  <si>
    <t>Number of Test cases</t>
  </si>
  <si>
    <t>ID</t>
  </si>
  <si>
    <t>Test Case Description</t>
  </si>
  <si>
    <t>Pre-condition</t>
  </si>
  <si>
    <t>Test Case Procedure</t>
  </si>
  <si>
    <t>Expected Output</t>
  </si>
  <si>
    <t>Test date</t>
  </si>
  <si>
    <t>Note</t>
  </si>
  <si>
    <t>Result</t>
  </si>
  <si>
    <t>TEST REPORT</t>
  </si>
  <si>
    <t>Notes</t>
  </si>
  <si>
    <t>No</t>
  </si>
  <si>
    <t>Number of  test cases</t>
  </si>
  <si>
    <t>Sub total</t>
  </si>
  <si>
    <t>Test coverage</t>
  </si>
  <si>
    <t>%</t>
  </si>
  <si>
    <t>Test successful coverage</t>
  </si>
  <si>
    <t xml:space="preserve">Ensure that all features listed below work properly without any errors when using the below browsers.
- Edge in latest version 
- Google Chrome in latest version </t>
  </si>
  <si>
    <t>Function List</t>
  </si>
  <si>
    <t>Admin</t>
  </si>
  <si>
    <t>Y</t>
  </si>
  <si>
    <t>Others</t>
  </si>
  <si>
    <t>Y*</t>
  </si>
  <si>
    <t>N</t>
  </si>
  <si>
    <t>Test Items</t>
  </si>
  <si>
    <t>NT</t>
  </si>
  <si>
    <t>ID Name</t>
  </si>
  <si>
    <t>Change Date</t>
  </si>
  <si>
    <t>Item Test</t>
  </si>
  <si>
    <t>Common Role</t>
  </si>
  <si>
    <t>Manager</t>
  </si>
  <si>
    <t>Employee</t>
  </si>
  <si>
    <t>Director</t>
  </si>
  <si>
    <t>Internship</t>
  </si>
  <si>
    <t>Kiểm thử trang web "Tìm kiếm việc làm"</t>
  </si>
  <si>
    <t>Trang web "Tìm kiếm việc làm"</t>
  </si>
  <si>
    <t>None</t>
  </si>
  <si>
    <t>An Nguyen</t>
  </si>
  <si>
    <t>1.1. UC01: Đăng kí ứng viên - Kiểm thử giao diện trang đăng ký dành cho ứng viên</t>
  </si>
  <si>
    <t>1.2. UC01: Đăng kí ứng viên - Kiểm thử chức năng trang đăng ký dành cho ứng viên</t>
  </si>
  <si>
    <t>2.1. UC02: Đăng ký nhà tuyển dụng - Kiểm thử giao diện trang đăng ký dành cho nhà tuyển dụng</t>
  </si>
  <si>
    <t>2.2. UC02: Đăng ký nhà tuyển dụng - Kiểm thử chức năng trang đăng ký dành cho nhà tuyển dụng</t>
  </si>
  <si>
    <t>3.1. UC03: Luồng đăng nhập - Kiểm thử giao diện trang đăng nhập và đăng ký</t>
  </si>
  <si>
    <t>5.1. UC05: Đăng bài tìm ứng viên - Kiểm thử giao diện trang nhà tuyển dụng</t>
  </si>
  <si>
    <t>5.3. UC05: Đăng bài tìm ứng viên - Kiểm thử chức năng đăng bài tìm ứng viên</t>
  </si>
  <si>
    <t>6.2. UC06: Sửa/xóa bài đăng việc làm - Kiểm thử chức năng xóa thông tin</t>
  </si>
  <si>
    <t>8.3. UC08: Ứng tuyển công việc - Kiểm thử chức năng nút "Ứng tuyển ngay"</t>
  </si>
  <si>
    <t>8.4. UC08: Ứng tuyển công việc - Kiểm thử chức năng nút "Ứng tuyển"</t>
  </si>
  <si>
    <t>8.5. UC08: Ứng tuyển công việc - Kiểm thử chức năng "Chia sẻ"</t>
  </si>
  <si>
    <t>9.1. UC09: Chỉnh sửa hồ sơ ứng viên - Kiểm thử giao diện trang thông tin ứng viên</t>
  </si>
  <si>
    <t>9.3. UC09: Chỉnh sửa hồ sơ ứng viên - Kiểm thử chức năng chỉnh sửa hồ sơ ứng viên</t>
  </si>
  <si>
    <t>3.2. UC03: Luồng đăng nhập - Kiểm thử chức năng đăng nhập ứng viên</t>
  </si>
  <si>
    <t>3.2. UC03: Luồng đăng nhập - Kiểm thử chức năng đăng nhập nhà tuyển dụng</t>
  </si>
  <si>
    <t>Trang đăng nhập và đăng ký</t>
  </si>
  <si>
    <t>Mở trang web: http://ec2-54-179-59-245.ap-southeast-1.compute.amazonaws.com/</t>
  </si>
  <si>
    <t>Trang đăng ký dành cho ứng viên</t>
  </si>
  <si>
    <t>B1: Nhấn vào biểu tượng đăng nhập và đăng ký.
B2: Trong trang đăng nhập và đăng ký, nhấn vào nút "ĐĂNG KÝ ỨNG VIÊN".
B3: Kiểm tra trang đăng ký dành cho ứng viên.</t>
  </si>
  <si>
    <t>Tiêu đề "ĐĂNG KÝ ỨNG VIÊN"</t>
  </si>
  <si>
    <t>B1: Nhấn vào biểu tượng đăng nhập và đăng ký.
B2: Trong trang đăng nhập và đăng ký, nhấn vào nút "ĐĂNG KÝ ỨNG VIÊN".
B3: Kiểm tra tiêu đề "ĐĂNG KÝ ỨNG VIÊN".</t>
  </si>
  <si>
    <t>Sau khi nhấn vào nút "ĐĂNG KÝ ỨNG VIÊN", chuyển sang trang đăng ký dành cho ứng viên.</t>
  </si>
  <si>
    <t>Vị trí: Hàng trên cùng.
Kiểu chữ: In đậm.
Màu chữ: Đen.</t>
  </si>
  <si>
    <t>Nút "Chọn tệp"</t>
  </si>
  <si>
    <t>B1: Nhấn vào biểu tượng đăng nhập và đăng ký.
B2: Trong trang đăng nhập và đăng ký, nhấn vào nút "ĐĂNG KÝ ỨNG VIÊN".
B3: Kiểm tra nút "Chọn tệp".</t>
  </si>
  <si>
    <t>Vị trí: Phía dưới biểu tượng avatar.
Hình dạng: Hình chữ nhật.
Màu nền: Xám.
Kiểu chữ: In thường.
Màu chữ: Đen.</t>
  </si>
  <si>
    <t>Ô "Họ và tên"</t>
  </si>
  <si>
    <t>B1: Nhấn vào biểu tượng đăng nhập và đăng ký.
B2: Trong trang đăng nhập và đăng ký, nhấn vào nút "ĐĂNG KÝ ỨNG VIÊN".
B3: Kiểm tra ô "Họ và tên".</t>
  </si>
  <si>
    <t>Vị trí: Hàng thứ nhất phía dưới nút "Chọn tệp", căn lề trái.
Mặc định là để trống, chỉ hiện tên ô: "Họ và tên".
Cho phép nhập dữ liệu vào ô.</t>
  </si>
  <si>
    <t>Ô "Số điện thoại"</t>
  </si>
  <si>
    <t>Ô "Kĩ năng"</t>
  </si>
  <si>
    <t>Vị trí: Hàng thứ nhất phía dưới nút "Chọn tệp", căn giữa.
Mặc định là để trống, chỉ hiện tên ô: "Số điện thoại".
Cho phép nhập dữ liệu vào ô.</t>
  </si>
  <si>
    <t>Vị trí: Hàng thứ nhất phía dưới nút "Chọn tệp", căn lề phải.
Mặc định là để trống, chỉ hiện tên ô: "Kĩ năng".
Cho phép nhập dữ liệu vào ô.</t>
  </si>
  <si>
    <t>B1: Nhấn vào biểu tượng đăng nhập và đăng ký.
B2: Trong trang đăng nhập và đăng ký, nhấn vào nút "ĐĂNG KÝ ỨNG VIÊN".
B3: Kiểm tra ô "Số điện thoại".</t>
  </si>
  <si>
    <t>B1: Nhấn vào biểu tượng đăng nhập và đăng ký.
B2: Trong trang đăng nhập và đăng ký, nhấn vào nút "ĐĂNG KÝ ỨNG VIÊN".
B3: Kiểm tra ô "Kĩ năng".</t>
  </si>
  <si>
    <t>Ô "Email"</t>
  </si>
  <si>
    <t>Ô "Ngày sinh"</t>
  </si>
  <si>
    <t>Ô "Ngoại ngữ"</t>
  </si>
  <si>
    <t>B1: Nhấn vào biểu tượng đăng nhập và đăng ký.
B2: Trong trang đăng nhập và đăng ký, nhấn vào nút "ĐĂNG KÝ ỨNG VIÊN".
B3: Kiểm tra ô "Email".</t>
  </si>
  <si>
    <t>B1: Nhấn vào biểu tượng đăng nhập và đăng ký.
B2: Trong trang đăng nhập và đăng ký, nhấn vào nút "ĐĂNG KÝ ỨNG VIÊN".
B3: Kiểm tra ô "Ngày sinh".</t>
  </si>
  <si>
    <t>B1: Nhấn vào biểu tượng đăng nhập và đăng ký.
B2: Trong trang đăng nhập và đăng ký, nhấn vào nút "ĐĂNG KÝ ỨNG VIÊN".
B3: Kiểm tra ô "Ngoại ngữ".</t>
  </si>
  <si>
    <t>Ô "Tài khoản"</t>
  </si>
  <si>
    <t>Ô "Kinh nghiệm"</t>
  </si>
  <si>
    <t>Ô "Học vấn"</t>
  </si>
  <si>
    <t>B1: Nhấn vào biểu tượng đăng nhập và đăng ký.
B2: Trong trang đăng nhập và đăng ký, nhấn vào nút "ĐĂNG KÝ ỨNG VIÊN".
B3: Kiểm tra ô "Tài khoản".</t>
  </si>
  <si>
    <t>B1: Nhấn vào biểu tượng đăng nhập và đăng ký.
B2: Trong trang đăng nhập và đăng ký, nhấn vào nút "ĐĂNG KÝ ỨNG VIÊN".
B3: Kiểm tra ô "Kinh nghiệm".</t>
  </si>
  <si>
    <t>B1: Nhấn vào biểu tượng đăng nhập và đăng ký.
B2: Trong trang đăng nhập và đăng ký, nhấn vào nút "ĐĂNG KÝ ỨNG VIÊN".
B3: Kiểm tra ô "Học vấn".</t>
  </si>
  <si>
    <t>Vị trí: Hàng thứ hai phía dưới nút "Chọn tệp", căn lề trái.
Mặc định là để trống, chỉ hiện tên ô: "Email".
Cho phép nhập dữ liệu vào ô.</t>
  </si>
  <si>
    <t>Vị trí: Hàng thứ hai phía dưới nút "Chọn tệp", căn giữa.
Mặc định là để trống, chỉ hiện tên ô: "Ngày sinh".
Cho phép nhập dữ liệu vào ô.</t>
  </si>
  <si>
    <t>Vị trí: Hàng thứ hai phía dưới nút "Chọn tệp", căn lề phải.
Mặc định là để trống, chỉ hiện tên ô: "Ngoại ngữ".
Cho phép nhập dữ liệu vào ô.</t>
  </si>
  <si>
    <t>Vị trí: Hàng thứ ba phía dưới nút "Chọn tệp", căn lề trái.
Mặc định là để trống, chỉ hiện tên ô: "Tài khoản".
Cho phép nhập dữ liệu vào ô.</t>
  </si>
  <si>
    <t>Vị trí: Hàng thứ ba phía dưới nút "Chọn tệp", căn giữa.
Mặc định là để trống, chỉ hiện tên ô: "Kinh nghiệm".
Cho phép nhập dữ liệu vào ô.</t>
  </si>
  <si>
    <t>Vị trí: Hàng thứ ba phía dưới nút "Chọn tệp", căn lề phải.
Mặc định là để trống, chỉ hiện tên ô: "Học vấn".
Cho phép nhập dữ liệu vào ô.</t>
  </si>
  <si>
    <t>Ô "Mật khẩu"</t>
  </si>
  <si>
    <t>Ô "Giới thiệu bản thân"</t>
  </si>
  <si>
    <t>Vị trí: Hàng thứ tư phía dưới nút "Chọn tệp", căn lề trái.
Mặc định là để trống, chỉ hiện tên ô: "Mật khẩu".
Cho phép nhập dữ liệu vào ô.</t>
  </si>
  <si>
    <t>Vị trí: Hàng thứ tư phía dưới nút "Chọn tệp", căn lề phải.
Mặc định là để trống, chỉ hiện tên ô: "Giới thiệu bản thân".
Cho phép nhập dữ liệu vào ô.</t>
  </si>
  <si>
    <t>B1: Nhấn vào biểu tượng đăng nhập và đăng ký.
B2: Trong trang đăng nhập và đăng ký, nhấn vào nút "ĐĂNG KÝ ỨNG VIÊN".
B3: Kiểm tra ô "Mật khẩu".</t>
  </si>
  <si>
    <t>B1: Nhấn vào biểu tượng đăng nhập và đăng ký.
B2: Trong trang đăng nhập và đăng ký, nhấn vào nút "ĐĂNG KÝ ỨNG VIÊN".
B3: Kiểm tra ô "Giới thiệu bản thân".</t>
  </si>
  <si>
    <t>Check-box "Nam"</t>
  </si>
  <si>
    <t>Check-box "Nữ"</t>
  </si>
  <si>
    <t>B1: Nhấn vào biểu tượng đăng nhập và đăng ký.
B2: Trong trang đăng nhập và đăng ký, nhấn vào nút "ĐĂNG KÝ ỨNG VIÊN".
B3: Kiểm tra ô check-box "Nam".</t>
  </si>
  <si>
    <t>B1: Nhấn vào biểu tượng đăng nhập và đăng ký.
B2: Trong trang đăng nhập và đăng ký, nhấn vào nút "ĐĂNG KÝ ỨNG VIÊN".
B3: Kiểm tra ô check-box "Nữ".</t>
  </si>
  <si>
    <t>Vị trí: Hàng thứ tư phía dưới nút "Chọn tệp", căn giữa, nằm trên check-box "Nữ".
Mặc định là để trống, không chọn.</t>
  </si>
  <si>
    <t>Vị trí: Hàng thứ tư phía dưới nút "Chọn tệp", căn giữa, nằm dưới check-box "Nam".
Mặc định là để trống, không chọn.</t>
  </si>
  <si>
    <t>Nút "ĐĂNG KÝ"</t>
  </si>
  <si>
    <t>Nút "ĐĂNG NHẬP NGAY"</t>
  </si>
  <si>
    <t>B1: Nhấn vào biểu tượng đăng nhập và đăng ký.
B2: Trong trang đăng nhập và đăng ký, nhấn vào nút "ĐĂNG KÝ ỨNG VIÊN".
B3: Kiểm tra nút "ĐĂNG KÝ".</t>
  </si>
  <si>
    <t>B1: Nhấn vào biểu tượng đăng nhập và đăng ký.
B2: Trong trang đăng nhập và đăng ký, nhấn vào nút "ĐĂNG KÝ ỨNG VIÊN".
B3: Kiểm tra nút "ĐĂNG NHẬP NGAY".</t>
  </si>
  <si>
    <t>Vị trí: Phía dưới check-box "Nữ", căn giữa.
Hình dạng: Hình chữ nhật.
Màu nền: Xám.
Kiểu chữ: In thường.
Màu chữ: Đen.</t>
  </si>
  <si>
    <t>Vị trí: Phía dưới nút "ĐĂNG KÝ", kế bên dòng chữ: "Bạn đã có tài khoản".
Hình dạng: Hình chữ nhật.
Màu nền: Xám.
Kiểu chữ: In thường.
Màu chữ: Đen.</t>
  </si>
  <si>
    <t>Sau khi nhấn vào nút "Chọn tệp", hiện lên một cửa sổ để upload file từ máy.</t>
  </si>
  <si>
    <t>B1: Nhấn vào biểu tượng đăng nhập và đăng ký.
B2: Trong trang đăng nhập và đăng ký, nhấn vào nút "ĐĂNG KÝ ỨNG VIÊN".
B3: Nhấn vào nút "Chọn tệp".</t>
  </si>
  <si>
    <t>Để trống toàn bộ thông tin</t>
  </si>
  <si>
    <t>B1: Nhấn vào biểu tượng đăng nhập và đăng ký.
B2: Trong trang đăng nhập và đăng ký, nhấn vào nút "ĐĂNG KÝ ỨNG VIÊN".
B3: Nhấn vào nút "ĐĂNG KÝ".</t>
  </si>
  <si>
    <t>Hệ thống báo lỗi, hiển thị popup tin nhắn: "Có thể bạn chưa nhập thông tin!"
Xuất hiện dòng chữ : "Định dạng email @gmail ." ở dưới ô "Email".</t>
  </si>
  <si>
    <t>Hệ thống báo lỗi, hiển thị popup tin nhắn: "Có thể bạn chưa nhập thông tin!"
Xuất hiện dòng chữ : "Bắt buộc phải từ 5 kí tự." ở dưới ô "Ngày sinh".</t>
  </si>
  <si>
    <t>Trang web "Tìm kiếm việc làm" - UC01</t>
  </si>
  <si>
    <t>Trang web "Tìm kiếm việc làm" - UC02</t>
  </si>
  <si>
    <t>Trang web "Tìm kiếm việc làm" - UC03</t>
  </si>
  <si>
    <t>Trang web "Tìm kiếm việc làm" - UC04</t>
  </si>
  <si>
    <t>Trang web "Tìm kiếm việc làm" - UC05</t>
  </si>
  <si>
    <t>Trang web "Tìm kiếm việc làm" - UC06</t>
  </si>
  <si>
    <t>Trang web "Tìm kiếm việc làm" - UC07</t>
  </si>
  <si>
    <t>Trang web "Tìm kiếm việc làm" - UC08</t>
  </si>
  <si>
    <t>Trang web "Tìm kiếm việc làm" - UC09</t>
  </si>
  <si>
    <t>Trang web "Tìm kiếm việc làm" - UC10</t>
  </si>
  <si>
    <t>B1: Nhấn vào biểu tượng đăng nhập và đăng ký.
B2: Trong trang đăng nhập và đăng ký, nhấn vào nút "ĐĂNG KÝ ỨNG VIÊN".
B3: Không upload hình ảnh avatar.
B4: Điền đầy đủ và hợp lệ các thông tin khác.
B5: Nhấn vào nút "ĐĂNG KÝ".</t>
  </si>
  <si>
    <t>B1: Nhấn vào biểu tượng đăng nhập và đăng ký.
B2: Trong trang đăng nhập và đăng ký, nhấn vào nút "ĐĂNG KÝ ỨNG VIÊN".
B3: Để trống ô "Họ và tên".
B4: Điền đầy đủ và hợp lệ các thông tin khác.
B5: Nhấn vào nút "ĐĂNG KÝ".</t>
  </si>
  <si>
    <t>B1: Nhấn vào biểu tượng đăng nhập và đăng ký.
B2: Trong trang đăng nhập và đăng ký, nhấn vào nút "ĐĂNG KÝ ỨNG VIÊN".
B3: Để trống ô "Số điện thoại".
B4: Điền đầy đủ và hợp lệ các thông tin khác.
B5: Nhấn vào nút "ĐĂNG KÝ".</t>
  </si>
  <si>
    <t>B1: Nhấn vào biểu tượng đăng nhập và đăng ký.
B2: Trong trang đăng nhập và đăng ký, nhấn vào nút "ĐĂNG KÝ ỨNG VIÊN".
B3: Để trống ô "Kĩ năng".
B4: Điền đầy đủ và hợp lệ các thông tin khác.
B5: Nhấn vào nút "ĐĂNG KÝ".</t>
  </si>
  <si>
    <t>B1: Nhấn vào biểu tượng đăng nhập và đăng ký.
B2: Trong trang đăng nhập và đăng ký, nhấn vào nút "ĐĂNG KÝ ỨNG VIÊN".
B3: Để trống ô "Email".
B4: Điền đầy đủ và hợp lệ các thông tin khác.
B5: Nhấn vào nút "ĐĂNG KÝ".</t>
  </si>
  <si>
    <t>B1: Nhấn vào biểu tượng đăng nhập và đăng ký.
B2: Trong trang đăng nhập và đăng ký, nhấn vào nút "ĐĂNG KÝ ỨNG VIÊN".
B3: Để trống ô "Ngày sinh".
B4: Điền đầy đủ và hợp lệ các thông tin khác.
B5: Nhấn vào nút "ĐĂNG KÝ".</t>
  </si>
  <si>
    <t>Hệ thống báo lỗi, hiển thị popup tin nhắn: "Có thể bạn chưa nhập thông tin!"
Xuất hiện dòng chữ : "Không được để trống." ở dưới ô "Ngày sinh".</t>
  </si>
  <si>
    <t>B1: Nhấn vào biểu tượng đăng nhập và đăng ký.
B2: Trong trang đăng nhập và đăng ký, nhấn vào nút "ĐĂNG KÝ ỨNG VIÊN".
B3: Nhập số điện thoại đã tồn tại vào ô "Số điện thoại".
B4: Điền đầy đủ và hợp lệ các thông tin khác.
B5: Nhấn vào nút "ĐĂNG KÝ".</t>
  </si>
  <si>
    <t>B1: Nhấn vào biểu tượng đăng nhập và đăng ký.
B2: Trong trang đăng nhập và đăng ký, nhấn vào nút "ĐĂNG KÝ ỨNG VIÊN".
B3: Nhập thông tin email đã tồn tại vào ô "Email".
B4: Điền đầy đủ và hợp lệ các thông tin khác.
B5: Nhấn vào nút "ĐĂNG KÝ".</t>
  </si>
  <si>
    <t>B1: Nhấn vào biểu tượng đăng nhập và đăng ký.
B2: Trong trang đăng nhập và đăng ký, nhấn vào nút "ĐĂNG KÝ ỨNG VIÊN".
B3: Để trống ô "Ngoại ngữ".
B4: Điền đầy đủ và hợp lệ các thông tin khác.
B5: Nhấn vào nút "ĐĂNG KÝ".</t>
  </si>
  <si>
    <t>B1: Nhấn vào biểu tượng đăng nhập và đăng ký.
B2: Trong trang đăng nhập và đăng ký, nhấn vào nút "ĐĂNG KÝ ỨNG VIÊN".
B3: Để trống ô "Tài khoản".
B4: Điền đầy đủ và hợp lệ các thông tin khác.
B5: Nhấn vào nút "ĐĂNG KÝ".</t>
  </si>
  <si>
    <t>Hệ thống báo lỗi, hiển thị popup tin nhắn: "Có thể bạn chưa nhập thông tin!"
Xuất hiện dòng chữ : "Không được để trống." ở dưới ô "Tài khoản".</t>
  </si>
  <si>
    <t>B1: Nhấn vào biểu tượng đăng nhập và đăng ký.
B2: Trong trang đăng nhập và đăng ký, nhấn vào nút "ĐĂNG KÝ ỨNG VIÊN".
B3: Nhập tài khoản đã tồn tại vào ô "Tài khoản".
B4: Điền đầy đủ và hợp lệ các thông tin khác.
B5: Nhấn vào nút "ĐĂNG KÝ".</t>
  </si>
  <si>
    <t>Hệ thống báo lỗi, hiển thị popup tin nhắn MS01: "Tài khoản đã tồn tại".</t>
  </si>
  <si>
    <t>Hệ thống báo lỗi, hiển thị popup tin nhắn MS02: "Email đã tồn tại trên hệ thống".</t>
  </si>
  <si>
    <t>Hệ thống báo lỗi, hiển thị popup tin nhắn MS03: "Số điện thoại đã tồn tại trên hệ thống".</t>
  </si>
  <si>
    <t>B1: Nhấn vào biểu tượng đăng nhập và đăng ký.
B2: Trong trang đăng nhập và đăng ký, nhấn vào nút "ĐĂNG KÝ ỨNG VIÊN".
B3: Để trống ô "Kinh nghiệm".
B4: Điền đầy đủ và hợp lệ các thông tin khác.
B5: Nhấn vào nút "ĐĂNG KÝ".</t>
  </si>
  <si>
    <t>B1: Nhấn vào biểu tượng đăng nhập và đăng ký.
B2: Trong trang đăng nhập và đăng ký, nhấn vào nút "ĐĂNG KÝ ỨNG VIÊN".
B3: Để trống ô "Học vấn".
B4: Điền đầy đủ và hợp lệ các thông tin khác.
B5: Nhấn vào nút "ĐĂNG KÝ".</t>
  </si>
  <si>
    <t>B1: Nhấn vào biểu tượng đăng nhập và đăng ký.
B2: Trong trang đăng nhập và đăng ký, nhấn vào nút "ĐĂNG KÝ ỨNG VIÊN".
B3: Để trống ô "Mật khẩu".
B4: Điền đầy đủ và hợp lệ các thông tin khác.
B5: Nhấn vào nút "ĐĂNG KÝ".</t>
  </si>
  <si>
    <t>B1: Nhấn vào biểu tượng đăng nhập và đăng ký.
B2: Trong trang đăng nhập và đăng ký, nhấn vào nút "ĐĂNG KÝ ỨNG VIÊN".
B3: Nhập 5 ký tự bất kỳ ô "Mật khẩu".
B4: Điền đầy đủ và hợp lệ các thông tin khác.
B5: Nhấn vào nút "ĐĂNG KÝ".</t>
  </si>
  <si>
    <t>Hệ thống báo lỗi, hiển thị popup tin nhắn MS04: "Mật khẩu không hợp lệ, mật khẩu phải tối thiểu 8 kí tự, bao gồm chữ hoa, thường, số và kí tự đặc biệt".</t>
  </si>
  <si>
    <t>B1: Nhấn vào biểu tượng đăng nhập và đăng ký.
B2: Trong trang đăng nhập và đăng ký, nhấn vào nút "ĐĂNG KÝ ỨNG VIÊN".
B3: Để trống ô "Giới thiệu bản thân".
B4: Điền đầy đủ và hợp lệ các thông tin khác.
B5: Nhấn vào nút "ĐĂNG KÝ".</t>
  </si>
  <si>
    <t>B1: Nhấn vào biểu tượng đăng nhập và đăng ký.
B2: Trong trang đăng nhập và đăng ký, nhấn vào nút "ĐĂNG KÝ ỨNG VIÊN".
B3: Nhập 4 ký tự số bất kỳ vào ô "Số điện thoại".
B4: Điền đầy đủ và hợp lệ các thông tin khác.
B5: Nhấn vào nút "ĐĂNG KÝ".</t>
  </si>
  <si>
    <t>Hệ thống báo lỗi, hiển thị popup tin nhắn: "Email hoặc số điện thoại không hợp lệ".
Xuất hiện dòng chữ : "Bắt buộc phải từ 5 kí tự." ở dưới ô "Số điện thoại".</t>
  </si>
  <si>
    <t>B1: Nhấn vào biểu tượng đăng nhập và đăng ký.
B2: Trong trang đăng nhập và đăng ký, nhấn vào nút "ĐĂNG KÝ ỨNG VIÊN".
B3: Nhập 4 ký tự bất kỳ vào ô "Email".
B4: Điền đầy đủ và hợp lệ các thông tin khác.
B5: Nhấn vào nút "ĐĂNG KÝ".</t>
  </si>
  <si>
    <t>Hệ thống báo lỗi, hiển thị popup tin nhắn: "Email hoặc số điện thoại không hợp lệ"
Xuất hiện dòng chữ : "Định dạng email @gmail ." ở dưới ô "Email".</t>
  </si>
  <si>
    <t>Điền đầy đủ và hợp lệ các thông tin khác - Điền thông tin không hợp lệ vào ô "Họ và tên"</t>
  </si>
  <si>
    <t>Điền đầy đủ và hợp lệ các thông tin khác - Bỏ trống ô "Họ và tên"</t>
  </si>
  <si>
    <t>Điền đầy đủ và hợp lệ các thông tin khác - Bỏ trống ô "Số điện thoại"</t>
  </si>
  <si>
    <t>Điền đầy đủ và hợp lệ các thông tin khác - Không upload hình ảnh avatar</t>
  </si>
  <si>
    <t>Điền đầy đủ và hợp lệ các thông tin khác - Điền số điện thoại trùng lặp/đã tồn tại</t>
  </si>
  <si>
    <t>Điền đầy đủ và hợp lệ các thông tin khác - Điền số điện thoại không hợp lệ</t>
  </si>
  <si>
    <t>Điền đầy đủ và hợp lệ các thông tin khác - Bỏ trống ô "Kĩ năng"</t>
  </si>
  <si>
    <t>Điền đầy đủ và hợp lệ các thông tin khác - Bỏ trống ô "Email"</t>
  </si>
  <si>
    <t>Điền đầy đủ và hợp lệ các thông tin khác - Điền thông tin email trùng lặp/đã tồn tại</t>
  </si>
  <si>
    <t>Điền đầy đủ và hợp lệ các thông tin khác - Điền thông tin email không hợp lệ</t>
  </si>
  <si>
    <t>Điền đầy đủ và hợp lệ các thông tin khác - Bỏ trống ô "Ngày sinh"</t>
  </si>
  <si>
    <t>Điền đầy đủ và hợp lệ các thông tin khác - Bỏ trống ô "Ngoại ngữ"</t>
  </si>
  <si>
    <t>Điền đầy đủ và hợp lệ các thông tin khác - Bỏ trống ô "Tài khoản"</t>
  </si>
  <si>
    <t>Điền đầy đủ và hợp lệ các thông tin khác - Điền tài khoản trùng lặp/đã tồn tại</t>
  </si>
  <si>
    <t>Điền đầy đủ và hợp lệ các thông tin khác - Bỏ trống ô "Kinh nghiệm"</t>
  </si>
  <si>
    <t>Điền đầy đủ và hợp lệ các thông tin khác - Bỏ trống ô "Học vấn"</t>
  </si>
  <si>
    <t>Điền đầy đủ và hợp lệ các thông tin khác - Bỏ trống ô "Mật khẩu"</t>
  </si>
  <si>
    <t>Điền đầy đủ và hợp lệ các thông tin khác - Điền mật khẩu không hợp lệ</t>
  </si>
  <si>
    <t>Điền đầy đủ và hợp lệ các thông tin khác - Bỏ trống ô "Giới thiệu bản thân"</t>
  </si>
  <si>
    <t>B1: Nhấn vào biểu tượng đăng nhập và đăng ký.
B2: Trong trang đăng nhập và đăng ký, nhấn vào nút "ĐĂNG KÝ ỨNG VIÊN".
B3: Nhập 4 ký tự bất kỳ vào ô "Họ và tên".
B4: Điền đầy đủ và hợp lệ các thông tin khác.
B5: Nhấn vào nút "ĐĂNG KÝ".</t>
  </si>
  <si>
    <t>Điền đầy đủ và hợp lệ các thông tin khác - Điền thông tin không hợp lệ vào ô "Kĩ năng"</t>
  </si>
  <si>
    <t>B1: Nhấn vào biểu tượng đăng nhập và đăng ký.
B2: Trong trang đăng nhập và đăng ký, nhấn vào nút "ĐĂNG KÝ ỨNG VIÊN".
B3: Nhập 4 ký tự bất kỳ vào ô "Kĩ năng".
B4: Điền đầy đủ và hợp lệ các thông tin khác.
B5: Nhấn vào nút "ĐĂNG KÝ".</t>
  </si>
  <si>
    <t>Điền đầy đủ và hợp lệ các thông tin khác - Điền thông tin không hợp lệ vào ô "Ngày sinh"</t>
  </si>
  <si>
    <t>B1: Nhấn vào biểu tượng đăng nhập và đăng ký.
B2: Trong trang đăng nhập và đăng ký, nhấn vào nút "ĐĂNG KÝ ỨNG VIÊN".
B3: Nhập 4 ký tự bất kỳ vào ô "Ngày sinh".
B4: Điền đầy đủ và hợp lệ các thông tin khác.
B5: Nhấn vào nút "ĐĂNG KÝ".</t>
  </si>
  <si>
    <t>Điền đầy đủ và hợp lệ các thông tin khác - Điền thông tin không hợp lệ vào ô "Ngoại ngữ"</t>
  </si>
  <si>
    <t>B1: Nhấn vào biểu tượng đăng nhập và đăng ký.
B2: Trong trang đăng nhập và đăng ký, nhấn vào nút "ĐĂNG KÝ ỨNG VIÊN".
B3: Nhập 4 ký tự bất kỳ vào ô "Ngoại ngữ".
B4: Điền đầy đủ và hợp lệ các thông tin khác.
B5: Nhấn vào nút "ĐĂNG KÝ".</t>
  </si>
  <si>
    <t>Điền đầy đủ và hợp lệ các thông tin khác - Điền thông tin không hợp lệ vào ô "Tài khoản"</t>
  </si>
  <si>
    <t>B1: Nhấn vào biểu tượng đăng nhập và đăng ký.
B2: Trong trang đăng nhập và đăng ký, nhấn vào nút "ĐĂNG KÝ ỨNG VIÊN".
B3: Nhập 4 ký tự bất kỳ vào ô "Tài khoản".
B4: Điền đầy đủ và hợp lệ các thông tin khác.
B5: Nhấn vào nút "ĐĂNG KÝ".</t>
  </si>
  <si>
    <t>Điền đầy đủ và hợp lệ các thông tin khác - Điền thông tin không hợp lệ vào ô "Kinh nghiệm"</t>
  </si>
  <si>
    <t>B1: Nhấn vào biểu tượng đăng nhập và đăng ký.
B2: Trong trang đăng nhập và đăng ký, nhấn vào nút "ĐĂNG KÝ ỨNG VIÊN".
B3: Nhập 4 ký tự bất kỳ vào ô "Kinh nghiệm".
B4: Điền đầy đủ và hợp lệ các thông tin khác.
B5: Nhấn vào nút "ĐĂNG KÝ".</t>
  </si>
  <si>
    <t>Điền đầy đủ và hợp lệ các thông tin khác - Điền thông tin không hợp lệ vào ô "Học vấn"</t>
  </si>
  <si>
    <t>B1: Nhấn vào biểu tượng đăng nhập và đăng ký.
B2: Trong trang đăng nhập và đăng ký, nhấn vào nút "ĐĂNG KÝ ỨNG VIÊN".
B3: Nhập 4 ký tự bất kỳ vào ô "Học vấn".
B4: Điền đầy đủ và hợp lệ các thông tin khác.
B5: Nhấn vào nút "ĐĂNG KÝ".</t>
  </si>
  <si>
    <t>Điền đầy đủ và hợp lệ các thông tin khác - Điền thông tin không hợp lệ vào ô "Giới thiệu bản thân"</t>
  </si>
  <si>
    <t>B1: Nhấn vào biểu tượng đăng nhập và đăng ký.
B2: Trong trang đăng nhập và đăng ký, nhấn vào nút "ĐĂNG KÝ ỨNG VIÊN".
B3: Nhập 4 ký tự bất kỳ vào ô "Giới thiệu bản thân".
B4: Điền đầy đủ và hợp lệ các thông tin khác.
B5: Nhấn vào nút "ĐĂNG KÝ".</t>
  </si>
  <si>
    <t>B1: Nhấn vào biểu tượng đăng nhập và đăng ký.
B2: Trong trang đăng nhập và đăng ký, nhấn vào nút "ĐĂNG KÝ ỨNG VIÊN".
B3: Không tick chọn bất kỳ check-box nào.
B4: Điền đầy đủ và hợp lệ các thông tin khác.
B5: Nhấn vào nút "ĐĂNG KÝ".</t>
  </si>
  <si>
    <t>Điền đầy đủ và hợp lệ các thông tin khác - Bỏ trống, không tick chọn check-box "Nam" hoặc "Nữ"</t>
  </si>
  <si>
    <t>Điền đầy đủ tất cả các thông tin (Bao gồm tick chọn check-box và upload avatar)</t>
  </si>
  <si>
    <t>B1: Nhấn vào biểu tượng đăng nhập và đăng ký.
B2: Trong trang đăng nhập và đăng ký, nhấn vào nút "ĐĂNG KÝ ỨNG VIÊN".
B3: Điền đầy đủ và hợp lệ các thông tin khác.
B4: Nhấn vào nút "ĐĂNG KÝ".</t>
  </si>
  <si>
    <t>B1: Nhấn vào biểu tượng đăng nhập và đăng ký.
B2: Trong trang đăng nhập và đăng ký, nhấn vào nút "ĐĂNG KÝ ỨNG VIÊN".
B3: Nhập thông tin hợp lệ vào các ô: "Họ và tên", "Số điện thoại", "Email", "Ngày sinh", "Tài khoản", "Mật khẩu".
B4: Tick chọn check-box "Nam" hoặc "Nữ".
B5: Để trống các ô còn lại.
B6: Nhấn vào nút "ĐĂNG KÝ".</t>
  </si>
  <si>
    <t>Chỉ điền thông tin vào các ô bắt buộc.</t>
  </si>
  <si>
    <t>Defect ID: 1</t>
  </si>
  <si>
    <t>Defect ID: 2</t>
  </si>
  <si>
    <t>Defect ID: 3</t>
  </si>
  <si>
    <t>Defect ID: 4</t>
  </si>
  <si>
    <t>Đăng ký thành công, hiển thị popup tin nhắn MS05: "Đăng ký thành công"
Xuất hiện dòng chữ : "Bắt buộc phải từ 5 kí tự." ở dưới ô "Kĩ năng".</t>
  </si>
  <si>
    <t>Defect ID: 5</t>
  </si>
  <si>
    <t>Defect ID: 6</t>
  </si>
  <si>
    <t>Defect ID: 7</t>
  </si>
  <si>
    <t>Defect ID: 8</t>
  </si>
  <si>
    <t>Defect ID: 9</t>
  </si>
  <si>
    <t>Đăng ký thành công, hiển thị popup tin nhắn MS05: "Đăng ký thành công".
Xuất hiện dòng chữ : "Bắt buộc phải từ 5 kí tự." ở dưới ô "Ngoại ngữ".</t>
  </si>
  <si>
    <t>Hệ thống báo lỗi, hiển thị popup tin nhắn: "Có thể bạn chưa nhập thông tin!".
Xuất hiện dòng chữ : "Bắt buộc phải từ 5 kí tự." ở dưới ô "Tài khoản".</t>
  </si>
  <si>
    <t>Hệ thống báo lỗi, hiển thị popup tin nhắn: "Có thể bạn chưa nhập thông tin!".
Xuất hiện dòng chữ : "Không được để trống." ở dưới ô "Mật khẩu".</t>
  </si>
  <si>
    <t>Hệ thống báo lỗi, hiển thị popup tin nhắn: "Có thể bạn chưa nhập thông tin!".</t>
  </si>
  <si>
    <t>Đăng ký thành công, hiển thị popup tin nhắn MS05: "Đăng ký thành công".</t>
  </si>
  <si>
    <t>Hệ thống báo lỗi, hiển thị popup tin nhắn: "Có thể bạn chưa nhập thông tin!".
Xuất hiện dòng chữ : "Không được để trống." ở dưới ô "Họ và tên", "Số điện thoại", "Kĩ năng", "Ngày sinh", "Ngoại ngữ", "Tài khoản", "Kinh nghiệm", "Học vấn", "Mật khẩu", "Giới thiệu bản thân".
Xuất hiện dòng chữ : "Định dạng email @gmail ." ở dưới ô "Email".</t>
  </si>
  <si>
    <t>Hệ thống báo lỗi, hiển thị popup tin nhắn: "Có thể bạn chưa nhập thông tin!".
Xuất hiện dòng chữ : "Không được để trống." ở dưới ô "Họ và tên".</t>
  </si>
  <si>
    <t>Hệ thống báo lỗi, hiển thị popup tin nhắn: "Có thể bạn chưa nhập thông tin!".
Xuất hiện dòng chữ : "Bắt buộc phải từ 5 kí tự." ở dưới ô "Họ và tên".</t>
  </si>
  <si>
    <t>Hệ thống báo lỗi, hiển thị popup tin nhắn: "Có thể bạn chưa nhập thông tin!".
Xuất hiện dòng chữ : "Không được để trống." ở dưới ô "Số điện thoại".</t>
  </si>
  <si>
    <t>Đăng ký thành công hiển thị popup tin nhắn MS05: "Đăng ký thành công".</t>
  </si>
  <si>
    <t>Đăng ký thành công hiển thị popup tin nhắn MS05: "Đăng ký thành công".
Xuất hiện dòng chữ : "Bắt buộc phải từ 5 kí tự." ở dưới ô "Kinh nghiệm".</t>
  </si>
  <si>
    <t>Đăng ký thành công hiển thị popup tin nhắn MS05: "Đăng ký thành công".
Xuất hiện dòng chữ : "Bắt buộc phải từ 5 kí tự." ở dưới ô "Học vấn".</t>
  </si>
  <si>
    <t>Đăng ký thành công hiển thị popup tin nhắn MS05: "Đăng ký thành công".
Xuất hiện dòng chữ : "Bắt buộc phải từ 5 kí tự." ở dưới ô "Giới thiệu bản thân".</t>
  </si>
  <si>
    <t>Defect ID: 10</t>
  </si>
  <si>
    <t>Defect ID: 11</t>
  </si>
  <si>
    <t>Defect ID: 12</t>
  </si>
  <si>
    <t>Defect ID: 13</t>
  </si>
  <si>
    <t>Defect ID: 14</t>
  </si>
  <si>
    <t>Defect ID: 15</t>
  </si>
  <si>
    <t>Defect ID: 16</t>
  </si>
  <si>
    <t>Trang đăng ký dành cho nhà tuyển dụng</t>
  </si>
  <si>
    <t>B1: Nhấn vào biểu tượng đăng nhập và đăng ký.
B2: Trong trang đăng nhập và đăng ký, nhấn vào nút "ĐĂNG KÝ NHÀ TUYỂN DỤNG".
B3: Kiểm tra trang đăng ký dành cho nhà tuyển dụng.</t>
  </si>
  <si>
    <t>Sau khi nhấn vào nút "ĐĂNG KÝ NHÀ TUYỂN DỤNG", chuyển sang trang đăng ký dành cho nhà tuyển dụng.</t>
  </si>
  <si>
    <t>Tiêu đề "ĐĂNG KÝ NHÀ TUYỂN DỤNG"</t>
  </si>
  <si>
    <t>B1: Nhấn vào biểu tượng đăng nhập và đăng ký.
B2: Trong trang đăng nhập và đăng ký, nhấn vào nút "ĐĂNG KÝ NHÀ TUYỂN DỤNG".
B3: Kiểm tra tiêu đề "ĐĂNG KÝ NHÀ TUYỂN DỤNG".</t>
  </si>
  <si>
    <t>B1: Nhấn vào biểu tượng đăng nhập và đăng ký.
B2: Trong trang đăng nhập và đăng ký, nhấn vào nút "ĐĂNG KÝ NHÀ TUYỂN DỤNG".
B3: Kiểm tra nút "Chọn tệp".</t>
  </si>
  <si>
    <t>Ô "Tên công ty"</t>
  </si>
  <si>
    <t>B1: Nhấn vào biểu tượng đăng nhập và đăng ký.
B2: Trong trang đăng nhập và đăng ký, nhấn vào nút "ĐĂNG KÝ NHÀ TUYỂN DỤNG".
B3: Kiểm tra ô "Tên công ty".</t>
  </si>
  <si>
    <t>B1: Nhấn vào biểu tượng đăng nhập và đăng ký.
B2: Trong trang đăng nhập và đăng ký, nhấn vào nút "ĐĂNG KÝ NHÀ TUYỂN DỤNG".
B3: Kiểm tra ô "Email".</t>
  </si>
  <si>
    <t>Vị trí: Hàng thứ hai phía dưới nút "Chọn tệp".
Mặc định là để trống, chỉ hiện tên ô: "Email".
Cho phép nhập dữ liệu vào ô.</t>
  </si>
  <si>
    <t>Vị trí: Hàng thứ ba phía dưới nút "Chọn tệp".
Mặc định là để trống, chỉ hiện tên ô: "Tài khoản".
Cho phép nhập dữ liệu vào ô.</t>
  </si>
  <si>
    <t>B1: Nhấn vào biểu tượng đăng nhập và đăng ký.
B2: Trong trang đăng nhập và đăng ký, nhấn vào nút "ĐĂNG KÝ NHÀ TUYỂN DỤNG".
B3: Kiểm tra ô "Tài khoản".</t>
  </si>
  <si>
    <t>Vị trí: Hàng thứ nhất phía dưới nút "Chọn tệp".
Mặc định là để trống, chỉ hiện tên ô: "Tên công ty".
Cho phép nhập dữ liệu vào ô.</t>
  </si>
  <si>
    <t>B1: Nhấn vào biểu tượng đăng nhập và đăng ký.
B2: Trong trang đăng nhập và đăng ký, nhấn vào nút "ĐĂNG KÝ NHÀ TUYỂN DỤNG".
B3: Kiểm tra ô "Mật khẩu".</t>
  </si>
  <si>
    <t>Vị trí: Hàng thứ tư phía dưới nút "Chọn tệp".
Mặc định là để trống, chỉ hiện tên ô: "Mật khẩu".
Cho phép nhập dữ liệu vào ô.</t>
  </si>
  <si>
    <t>Ô "Website"</t>
  </si>
  <si>
    <t>B1: Nhấn vào biểu tượng đăng nhập và đăng ký.
B2: Trong trang đăng nhập và đăng ký, nhấn vào nút "ĐĂNG KÝ NHÀ TUYỂN DỤNG".
B3: Kiểm tra ô "Website".</t>
  </si>
  <si>
    <t>Vị trí: Hàng thứ năm phía dưới nút "Chọn tệp".
Mặc định là để trống, chỉ hiện tên ô: "Website".
Cho phép nhập dữ liệu vào ô.</t>
  </si>
  <si>
    <t>B1: Nhấn vào biểu tượng đăng nhập và đăng ký.
B2: Trong trang đăng nhập và đăng ký, nhấn vào nút "ĐĂNG KÝ NHÀ TUYỂN DỤNG".
B3: Kiểm tra ô "Số điện thoại".</t>
  </si>
  <si>
    <t>Vị trí: Hàng thứ sáu phía dưới nút "Chọn tệp".
Mặc định là để trống, chỉ hiện tên ô: "Số điện thoại".
Cho phép nhập dữ liệu vào ô.</t>
  </si>
  <si>
    <t>B1: Nhấn vào biểu tượng đăng nhập và đăng ký.
B2: Trong trang đăng nhập và đăng ký, nhấn vào nút "ĐĂNG KÝ NHÀ TUYỂN DỤNG".
B3: Kiểm tra nút "ĐĂNG KÝ".</t>
  </si>
  <si>
    <t>B1: Nhấn vào biểu tượng đăng nhập và đăng ký.
B2: Trong trang đăng nhập và đăng ký, nhấn vào nút "ĐĂNG KÝ NHÀ TUYỂN DỤNG".
B3: Kiểm tra nút "ĐĂNG NHẬP NGAY".</t>
  </si>
  <si>
    <t>Vị trí: Phía dưới ô "Quốc gia", căn giữa.
Hình dạng: Hình chữ nhật.
Màu nền: Xám.
Kiểu chữ: In thường.
Màu chữ: Đen.</t>
  </si>
  <si>
    <t>Ô "Địa chỉ"</t>
  </si>
  <si>
    <t>Ô "Quốc gia"</t>
  </si>
  <si>
    <t>B1: Nhấn vào biểu tượng đăng nhập và đăng ký.
B2: Trong trang đăng nhập và đăng ký, nhấn vào nút "ĐĂNG KÝ NHÀ TUYỂN DỤNG".
B3: Kiểm tra ô "Địa chỉ".</t>
  </si>
  <si>
    <t>B1: Nhấn vào biểu tượng đăng nhập và đăng ký.
B2: Trong trang đăng nhập và đăng ký, nhấn vào nút "ĐĂNG KÝ NHÀ TUYỂN DỤNG".
B3: Kiểm tra ô "Quốc gia".</t>
  </si>
  <si>
    <t>Vị trí: Hàng thứ bảy phía dưới nút "Chọn tệp".
Mặc định là để trống, chỉ hiện tên ô: "Địa chỉ".
Cho phép nhập dữ liệu vào ô.</t>
  </si>
  <si>
    <t>Vị trí: Hàng thứ tám phía dưới nút "Chọn tệp".
Mặc định là để trống, chỉ hiện tên ô: "Quốc gia".
Cho phép nhập dữ liệu vào ô.</t>
  </si>
  <si>
    <t>B1: Nhấn vào biểu tượng đăng nhập và đăng ký.
B2: Trong trang đăng nhập và đăng ký, nhấn vào nút "ĐĂNG KÝ NHÀ TUYỂN DỤNG".
B3: Nhấn vào nút "Chọn tệp".</t>
  </si>
  <si>
    <t>B1: Nhấn vào biểu tượng đăng nhập và đăng ký.
B2: Trong trang đăng nhập và đăng ký, nhấn vào nút "ĐĂNG KÝ NHÀ TUYỂN DỤNG".
B3: Nhấn vào nút "ĐĂNG KÝ".</t>
  </si>
  <si>
    <t>B1: Nhấn vào biểu tượng đăng nhập và đăng ký.
B2: Trong trang đăng nhập và đăng ký, nhấn vào nút "ĐĂNG KÝ NHÀ TUYỂN DỤNG".
B3: Không upload hình ảnh avatar.
B4: Điền đầy đủ và hợp lệ các thông tin khác.
B5: Nhấn vào nút "ĐĂNG KÝ".</t>
  </si>
  <si>
    <t>B1: Nhấn vào biểu tượng đăng nhập và đăng ký.
B2: Trong trang đăng nhập và đăng ký, nhấn vào nút "ĐĂNG KÝ NHÀ TUYỂN DỤNG".
B3: Để trống ô "Số điện thoại".
B4: Điền đầy đủ và hợp lệ các thông tin khác.
B5: Nhấn vào nút "ĐĂNG KÝ".</t>
  </si>
  <si>
    <t>B1: Nhấn vào biểu tượng đăng nhập và đăng ký.
B2: Trong trang đăng nhập và đăng ký, nhấn vào nút "ĐĂNG KÝ NHÀ TUYỂN DỤNG".
B3: Nhập số điện thoại đã tồn tại vào ô "Số điện thoại".
B4: Điền đầy đủ và hợp lệ các thông tin khác.
B5: Nhấn vào nút "ĐĂNG KÝ".</t>
  </si>
  <si>
    <t>B1: Nhấn vào biểu tượng đăng nhập và đăng ký.
B2: Trong trang đăng nhập và đăng ký, nhấn vào nút "ĐĂNG KÝ NHÀ TUYỂN DỤNG".
B3: Nhập 4 ký tự số bất kỳ vào ô "Số điện thoại".
B4: Điền đầy đủ và hợp lệ các thông tin khác.
B5: Nhấn vào nút "ĐĂNG KÝ".</t>
  </si>
  <si>
    <t>B1: Nhấn vào biểu tượng đăng nhập và đăng ký.
B2: Trong trang đăng nhập và đăng ký, nhấn vào nút "ĐĂNG KÝ NHÀ TUYỂN DỤNG".
B3: Để trống ô "Email".
B4: Điền đầy đủ và hợp lệ các thông tin khác.
B5: Nhấn vào nút "ĐĂNG KÝ".</t>
  </si>
  <si>
    <t>B1: Nhấn vào biểu tượng đăng nhập và đăng ký.
B2: Trong trang đăng nhập và đăng ký, nhấn vào nút "ĐĂNG KÝ NHÀ TUYỂN DỤNG".
B3: Nhập thông tin email đã tồn tại vào ô "Email".
B4: Điền đầy đủ và hợp lệ các thông tin khác.
B5: Nhấn vào nút "ĐĂNG KÝ".</t>
  </si>
  <si>
    <t>B1: Nhấn vào biểu tượng đăng nhập và đăng ký.
B2: Trong trang đăng nhập và đăng ký, nhấn vào nút "ĐĂNG KÝ NHÀ TUYỂN DỤNG".
B3: Nhập 4 ký tự bất kỳ vào ô "Email".
B4: Điền đầy đủ và hợp lệ các thông tin khác.
B5: Nhấn vào nút "ĐĂNG KÝ".</t>
  </si>
  <si>
    <t>B1: Nhấn vào biểu tượng đăng nhập và đăng ký.
B2: Trong trang đăng nhập và đăng ký, nhấn vào nút "ĐĂNG KÝ NHÀ TUYỂN DỤNG".
B3: Để trống ô "Tài khoản".
B4: Điền đầy đủ và hợp lệ các thông tin khác.
B5: Nhấn vào nút "ĐĂNG KÝ".</t>
  </si>
  <si>
    <t>B1: Nhấn vào biểu tượng đăng nhập và đăng ký.
B2: Trong trang đăng nhập và đăng ký, nhấn vào nút "ĐĂNG KÝ NHÀ TUYỂN DỤNG".
B3: Nhập tài khoản đã tồn tại vào ô "Tài khoản".
B4: Điền đầy đủ và hợp lệ các thông tin khác.
B5: Nhấn vào nút "ĐĂNG KÝ".</t>
  </si>
  <si>
    <t>B1: Nhấn vào biểu tượng đăng nhập và đăng ký.
B2: Trong trang đăng nhập và đăng ký, nhấn vào nút "ĐĂNG KÝ NHÀ TUYỂN DỤNG".
B3: Nhập 4 ký tự bất kỳ vào ô "Tài khoản".
B4: Điền đầy đủ và hợp lệ các thông tin khác.
B5: Nhấn vào nút "ĐĂNG KÝ".</t>
  </si>
  <si>
    <t>B1: Nhấn vào biểu tượng đăng nhập và đăng ký.
B2: Trong trang đăng nhập và đăng ký, nhấn vào nút "ĐĂNG KÝ NHÀ TUYỂN DỤNG".
B3: Để trống ô "Mật khẩu".
B4: Điền đầy đủ và hợp lệ các thông tin khác.
B5: Nhấn vào nút "ĐĂNG KÝ".</t>
  </si>
  <si>
    <t>B1: Nhấn vào biểu tượng đăng nhập và đăng ký.
B2: Trong trang đăng nhập và đăng ký, nhấn vào nút "ĐĂNG KÝ NHÀ TUYỂN DỤNG".
B3: Nhập 5 ký tự bất kỳ ô "Mật khẩu".
B4: Điền đầy đủ và hợp lệ các thông tin khác.
B5: Nhấn vào nút "ĐĂNG KÝ".</t>
  </si>
  <si>
    <t>B1: Nhấn vào biểu tượng đăng nhập và đăng ký.
B2: Trong trang đăng nhập và đăng ký, nhấn vào nút "ĐĂNG KÝ NHÀ TUYỂN DỤNG".
B3: Điền đầy đủ và hợp lệ các thông tin khác.
B4: Nhấn vào nút "ĐĂNG KÝ".</t>
  </si>
  <si>
    <t>Hệ thống báo lỗi, hiển thị popup tin nhắn: "Có thể bạn chưa nhập thông tin!".
Xuất hiện dòng chữ : "Không được để trống." ở dưới ô "Tên công ty", "Tài khoản", "Mật khẩu", "Website", "Số điện thoại", "Địa chỉ", "Quốc gia".
Xuất hiện dòng chữ : "Định dạng email @gmail ." ở dưới ô "Email".</t>
  </si>
  <si>
    <t>Defect ID: 17</t>
  </si>
  <si>
    <t>Điền đầy đủ và hợp lệ các thông tin khác - Bỏ trống ô "Tên công ty"</t>
  </si>
  <si>
    <t>B1: Nhấn vào biểu tượng đăng nhập và đăng ký.
B2: Trong trang đăng nhập và đăng ký, nhấn vào nút "ĐĂNG KÝ NHÀ TUYỂN DỤNG".
B3: Để trống ô "Tên công ty".
B4: Điền đầy đủ và hợp lệ các thông tin khác.
B5: Nhấn vào nút "ĐĂNG KÝ".</t>
  </si>
  <si>
    <t>Hệ thống báo lỗi, hiển thị popup tin nhắn: "Có thể bạn chưa nhập thông tin!".
Xuất hiện dòng chữ : "Không được để trống." ở dưới ô "Tên công ty".</t>
  </si>
  <si>
    <t>Điền đầy đủ và hợp lệ các thông tin khác - Điền thông tin không hợp lệ vào ô "Tên công ty"</t>
  </si>
  <si>
    <t>B1: Nhấn vào biểu tượng đăng nhập và đăng ký.
B2: Trong trang đăng nhập và đăng ký, nhấn vào nút "ĐĂNG KÝ NHÀ TUYỂN DỤNG".
B3: Nhập 4 ký tự bất kỳ vào ô "Tên công ty".
B4: Điền đầy đủ và hợp lệ các thông tin khác.
B5: Nhấn vào nút "ĐĂNG KÝ".</t>
  </si>
  <si>
    <t>Hệ thống báo lỗi, hiển thị popup tin nhắn: "Có thể bạn chưa nhập thông tin!".
Xuất hiện dòng chữ : "Bắt buộc phải từ 5 kí tự." ở dưới ô "Tên công ty".</t>
  </si>
  <si>
    <t>Defect ID: 18</t>
  </si>
  <si>
    <t>Defect ID: 19</t>
  </si>
  <si>
    <t>Defect ID: 20</t>
  </si>
  <si>
    <t>Defect ID: 21</t>
  </si>
  <si>
    <t>Defect ID: 22</t>
  </si>
  <si>
    <t>Defect ID: 23</t>
  </si>
  <si>
    <t>Điền đầy đủ và hợp lệ các thông tin khác - Bỏ trống ô "Website"</t>
  </si>
  <si>
    <t>B1: Nhấn vào biểu tượng đăng nhập và đăng ký.
B2: Trong trang đăng nhập và đăng ký, nhấn vào nút "ĐĂNG KÝ NHÀ TUYỂN DỤNG".
B3: Để trống ô "Website".
B4: Điền đầy đủ và hợp lệ các thông tin khác.
B5: Nhấn vào nút "ĐĂNG KÝ".</t>
  </si>
  <si>
    <t>Điền đầy đủ và hợp lệ các thông tin khác - Điền website không hợp lệ</t>
  </si>
  <si>
    <t>Đăng ký thành công, hiển thị popup tin nhắn MS05: "Đăng ký thành công".
Xuất hiện dòng chữ : "Bắt buộc phải từ 5 kí tự." ở dưới ô "Website".</t>
  </si>
  <si>
    <t>Defect ID: 24</t>
  </si>
  <si>
    <t>Defect ID: 25</t>
  </si>
  <si>
    <t>Defect ID: 26</t>
  </si>
  <si>
    <t>Defect ID: 27</t>
  </si>
  <si>
    <t>Điền đầy đủ và hợp lệ các thông tin khác - Bỏ trống ô "Địa chỉ"</t>
  </si>
  <si>
    <t>B1: Nhấn vào biểu tượng đăng nhập và đăng ký.
B2: Trong trang đăng nhập và đăng ký, nhấn vào nút "ĐĂNG KÝ NHÀ TUYỂN DỤNG".
B3: Để trống ô "Địa chỉ".
B4: Điền đầy đủ và hợp lệ các thông tin khác.
B5: Nhấn vào nút "ĐĂNG KÝ".</t>
  </si>
  <si>
    <t>Điền đầy đủ và hợp lệ các thông tin khác - Điền địa chỉ không hợp lệ</t>
  </si>
  <si>
    <t>Đăng ký thành công, hiển thị popup tin nhắn MS05: "Đăng ký thành công".
Xuất hiện dòng chữ : "Bắt buộc phải từ 5 kí tự." ở dưới ô "Địa chỉ".</t>
  </si>
  <si>
    <t>Defect ID: 28</t>
  </si>
  <si>
    <t>B1: Nhấn vào biểu tượng đăng nhập và đăng ký.
B2: Trong trang đăng nhập và đăng ký, nhấn vào nút "ĐĂNG KÝ NHÀ TUYỂN DỤNG".
B3: Nhập 4 ký tự bất kỳ vào ô "Địa chỉ".
B4: Điền đầy đủ và hợp lệ các thông tin khác.
B5: Nhấn vào nút "ĐĂNG KÝ".</t>
  </si>
  <si>
    <t>B1: Nhấn vào biểu tượng đăng nhập và đăng ký.
B2: Trong trang đăng nhập và đăng ký, nhấn vào nút "ĐĂNG KÝ NHÀ TUYỂN DỤNG".
B3: Nhập 4 ký tự bất kỳ vào ô "Website".
B4: Điền đầy đủ và hợp lệ các thông tin khác.
B5: Nhấn vào nút "ĐĂNG KÝ".</t>
  </si>
  <si>
    <t>Điền đầy đủ tất cả các thông tin (Bao gồm cả upload avatar)</t>
  </si>
  <si>
    <t>Điền đầy đủ và hợp lệ các thông tin khác - Bỏ trống ô "Quốc gia"</t>
  </si>
  <si>
    <t>B1: Nhấn vào biểu tượng đăng nhập và đăng ký.
B2: Trong trang đăng nhập và đăng ký, nhấn vào nút "ĐĂNG KÝ NHÀ TUYỂN DỤNG".
B3: Để trống ô "Quốc gia".
B4: Điền đầy đủ và hợp lệ các thông tin khác.
B5: Nhấn vào nút "ĐĂNG KÝ".</t>
  </si>
  <si>
    <t>Điền đầy đủ và hợp lệ các thông tin khác - Điền thông tin quốc gia không hợp lệ</t>
  </si>
  <si>
    <t>B1: Nhấn vào biểu tượng đăng nhập và đăng ký.
B2: Trong trang đăng nhập và đăng ký, nhấn vào nút "ĐĂNG KÝ NHÀ TUYỂN DỤNG".
B3: Nhập 4 ký tự bất kỳ vào ô "Quốc gia".
B4: Điền đầy đủ và hợp lệ các thông tin khác.
B5: Nhấn vào nút "ĐĂNG KÝ".</t>
  </si>
  <si>
    <t>Đăng ký thành công, hiển thị popup tin nhắn MS05: "Đăng ký thành công".
Xuất hiện dòng chữ : "Bắt buộc phải từ 5 kí tự." ở dưới ô "Quốc gia".</t>
  </si>
  <si>
    <t>B1: Nhấn vào biểu tượng đăng nhập và đăng ký.
B2: Trong trang đăng nhập và đăng ký, nhấn vào nút "ĐĂNG KÝ NHÀ TUYỂN DỤNG".
B3: Nhập thông tin hợp lệ vào các ô: "Tên công ty", "Số điện thoại", "Email", "Tài khoản", "Mật khẩu".
B4: Để trống các ô còn lại.
B5: Nhấn vào nút "ĐĂNG KÝ".</t>
  </si>
  <si>
    <t>Defect ID: 29</t>
  </si>
  <si>
    <t>B1: Nhấn vào biểu tượng đăng nhập và đăng ký.
B2: Kiểm tra trang đăng nhập và đăng ký.</t>
  </si>
  <si>
    <t>Hiển thị trang đăng nhập và đăng ký, được chia làm 2 bảng:
- Bảng "ỨNG VIÊN".
- Bảng "NHÀ TUYỂN DỤNG".</t>
  </si>
  <si>
    <t>Bảng "ỨNG VIÊN"</t>
  </si>
  <si>
    <t>Bảng "NHÀ TUYỂN DỤNG"</t>
  </si>
  <si>
    <t>B1: Nhấn vào biểu tượng đăng nhập và đăng ký.
B2: Kiểm tra bảng "NHÀ TUYỂN DỤNG".</t>
  </si>
  <si>
    <t>B1: Nhấn vào biểu tượng đăng nhập và đăng ký.
B2: Kiểm tra bảng "ỨNG VIÊN".</t>
  </si>
  <si>
    <t>Vị trí: Nằm bên trái, song song với bảng "NHÀ TUYỂN DỤNG".
Màu nền: Xám.
Thông tin giới thiệu nằm chính giữa, phía dưới tiêu đề "ỨNG VIÊN", bao gồm:
- Dòng đầu tiên: "100.000+ CÔNG VIỆC MƠ ƯỚC".
- Dòng thứ hai: "365+ MẪU CV CHUYÊN NGHIỆP".
- Dòng thứ ba: "22+ BỘ ĐỀ CÂU HỎI TUYỂN DỤNG".
Màu chữ: Trắng.</t>
  </si>
  <si>
    <t>Vị trí: Nằm bên phải, song song với bảng "ỨNG VIÊN".
Màu nền: Xám.
Thông tin giới thiệu nằm chính giữa, phía dưới tiêu đề "NHÀ TUYỂN DỤNG", bao gồm:
- Dòng đầu tiên: "Đăng tin tuyển dụng miễn phí".
- Dòng thứ hai: "Đăng tin không giới hạn".
- Dòng thứ ba: "Biểu mẫu nhân sự chuyên nghiệp".
Màu chữ: Trắng.</t>
  </si>
  <si>
    <t>Tiêu đề "ỨNG VIÊN"</t>
  </si>
  <si>
    <t>Tiêu đề "NHÀ TUYỂN DỤNG"</t>
  </si>
  <si>
    <t>B1: Nhấn vào biểu tượng đăng nhập và đăng ký.
B2: Kiểm tra tiêu đề "ỨNG VIÊN".</t>
  </si>
  <si>
    <t>B1: Nhấn vào biểu tượng đăng nhập và đăng ký.
B2: Kiểm tra tiêu đề "NHÀ TUYỂN DỤNG".</t>
  </si>
  <si>
    <t>Nút "ĐĂNG KÝ ỨNG VIÊN"</t>
  </si>
  <si>
    <t>Nút "ĐĂNG KÝ NHÀ TUYỂN DỤNG"</t>
  </si>
  <si>
    <t>B1: Nhấn vào biểu tượng đăng nhập và đăng ký.
B2: Kiểm tra nút "ĐĂNG KÝ NHÀ TUYỂN DỤNG".</t>
  </si>
  <si>
    <t>B1: Nhấn vào biểu tượng đăng nhập và đăng ký.
B2: Kiểm tra nút "ĐĂNG KÝ ỨNG VIÊN".</t>
  </si>
  <si>
    <t>Vị trí: Hàng trên cùng của bảng "ỨNG VIÊN", căn giữa.
Kiểu chữ: In đậm.
Màu chữ: Trắng.</t>
  </si>
  <si>
    <t>Vị trí: Hàng trên cùng của bảng "NHÀ TUYỂN DỤNG", căn giữa.
Kiểu chữ: In đậm.
Màu chữ: Trắng.</t>
  </si>
  <si>
    <t>Vị trí: Trong bảng "ỨNG VIÊN", phía dưới thông tin giới thiệu, căn giữa.
Hình dạng: Hình chữ nhật.
Màu nền: Vàng.
Màu chữ: Đen.</t>
  </si>
  <si>
    <t>Vị trí: Trong bảng "NHÀ TUYỂN DỤNG", Phía dưới thông tin giới thiệu, căn giữa.
Hình dạng: Hình chữ nhật.
Màu nền: Vàng.
Màu chữ: Đen.</t>
  </si>
  <si>
    <t>Nút "ĐĂNG NHẬP"</t>
  </si>
  <si>
    <t>B1: Nhấn vào biểu tượng đăng nhập và đăng ký.
B2: Trong bảng "ỨNG VIÊN", kiểm tra ô "Tài khoản".</t>
  </si>
  <si>
    <t>B1: Nhấn vào biểu tượng đăng nhập và đăng ký.
B2: Trong bảng "ỨNG VIÊN", kiểm tra ô "Mật khẩu".</t>
  </si>
  <si>
    <t>B1: Nhấn vào biểu tượng đăng nhập và đăng ký.
B2: Trong bảng "ỨNG VIÊN", kiểm tra nút "ĐĂNG NHẬP".</t>
  </si>
  <si>
    <t>Vị trí: Phía dưới nút "ĐĂNG KÝ ỨNG VIÊN".
Mặc định là để trống, chỉ hiện tên ô: "Tài khoản".
Cho phép nhập dữ liệu vào ô.</t>
  </si>
  <si>
    <t>Vị trí: Phía dưới ô "Tài khoản".
Mặc định là để trống, chỉ hiện tên ô: "Mật khẩu".
Cho phép nhập dữ liệu vào ô.</t>
  </si>
  <si>
    <t>Vị trí: Phía dưới ô "Mật khẩu".
Hình dạng: Hình chữ nhật.
Màu nền: Đỏ.
Màu chữ: Trắng.</t>
  </si>
  <si>
    <t>B1: Nhấn vào biểu tượng đăng nhập và đăng ký.
B2: Trong bảng "NHÀ TUYỂN DỤNG", kiểm tra ô "Tài khoản".</t>
  </si>
  <si>
    <t>B1: Nhấn vào biểu tượng đăng nhập và đăng ký.
B2: Trong bảng "NHÀ TUYỂN DỤNG", kiểm tra ô "Mật khẩu".</t>
  </si>
  <si>
    <t>B1: Nhấn vào biểu tượng đăng nhập và đăng ký.
B2: Trong bảng "NHÀ TUYỂN DỤNG", kiểm tra nút "ĐĂNG NHẬP".</t>
  </si>
  <si>
    <t>Vị trí: Phía dưới nút "ĐĂNG KÝ NHÀ TUYỂN DỤNG".
Mặc định là để trống, chỉ hiện tên ô: "Tài khoản".
Cho phép nhập dữ liệu vào ô.</t>
  </si>
  <si>
    <t>"Tài khoản" - Đúng
"Mật khẩu" - Đúng</t>
  </si>
  <si>
    <t>B1: Nhấn vào biểu tượng đăng nhập và đăng ký.
B2: Trong bảng "ỨNG VIÊN", nhập tài khoản đúng vào ô "Tài khoản".
B3: Trong bảng "ỨNG VIÊN", nhập mật khẩu đúng vào ô "Mật khẩu".
B4: Nhấn vào nút "ĐĂNG NHẬP".</t>
  </si>
  <si>
    <t>"Tài khoản" - Đúng
"Mật khẩu" - Sai</t>
  </si>
  <si>
    <t>Đăng nhập không thành công, hiển thị tin nhắn MS05: "Sai mật khẩu".</t>
  </si>
  <si>
    <t>"Tài khoản" - Đúng
"Mật khẩu" - Không hợp lệ</t>
  </si>
  <si>
    <t>B1: Nhấn vào biểu tượng đăng nhập và đăng ký.
B2: Trong bảng "ỨNG VIÊN", nhập tài khoản đúng vào ô "Tài khoản".
B3: Trong bảng "ỨNG VIÊN", nhập mật khẩu không hợp lệ vào ô "Mật khẩu".
B4: Nhấn vào nút "ĐĂNG NHẬP".</t>
  </si>
  <si>
    <t>Đăng nhập không thành công, hiển thị tin nhắn MS03: "Mật khẩu không hợp lệ, mật khẩu phải tối thiểu 8 kí tự, bao gồm chữ hoa, thường, số và kí tự đặc biệt".</t>
  </si>
  <si>
    <t>"Tài khoản" - Đúng
"Mật khẩu" - Trống</t>
  </si>
  <si>
    <t>B1: Nhấn vào biểu tượng đăng nhập và đăng ký.
B2: Trong bảng "ỨNG VIÊN", nhập tài khoản đúng vào ô "Tài khoản".
B3: Trong bảng "ỨNG VIÊN", để trống ô "Mật khẩu".
B4: Nhấn vào nút "ĐĂNG NHẬP".</t>
  </si>
  <si>
    <t>Đăng nhập không thành công, hiển thị tin nhắn MS02: "Tài khoản hoặc mật khẩu không hợp lệ".</t>
  </si>
  <si>
    <t>"Tài khoản" - Sai
"Mật khẩu" - Trống</t>
  </si>
  <si>
    <t>B1: Nhấn vào biểu tượng đăng nhập và đăng ký.
B2: Trong bảng "ỨNG VIÊN", nhập tài khoản sai vào ô "Tài khoản".
B3: Trong bảng "ỨNG VIÊN", để trống ô "Mật khẩu".
B4: Nhấn vào nút "ĐĂNG NHẬP".</t>
  </si>
  <si>
    <t>Đăng nhập không thành công, hiển thị tin nhắn MS01: "Tài khoản không tồn tại".</t>
  </si>
  <si>
    <t>B1: Nhấn vào biểu tượng đăng nhập và đăng ký.
B2: Trong bảng "ỨNG VIÊN", nhập tài khoản đúng vào ô "Tài khoản".
B3: Trong bảng "ỨNG VIÊN", nhập 8 kí tự bất kỳ, bao gồm chữ hoa, thường, số và kí tự đặc biệt vào ô "Mật khẩu".
B4: Nhấn vào nút "ĐĂNG NHẬP".</t>
  </si>
  <si>
    <t>"Tài khoản" - Trống
"Mật khẩu" - Trống</t>
  </si>
  <si>
    <t>B1: Nhấn vào biểu tượng đăng nhập và đăng ký.
B2: Trong bảng "ỨNG VIÊN", để trống ô "Tài khoản".
B3: Trong bảng "ỨNG VIÊN", để trống ô "Mật khẩu".
B4: Nhấn vào nút "ĐĂNG NHẬP".</t>
  </si>
  <si>
    <t>B1: Nhấn vào biểu tượng đăng nhập và đăng ký.
B2: Trong bảng "NHÀ TUYỂN DỤNG", nhập tài khoản đúng vào ô "Tài khoản".
B3: Trong bảng "NHÀ TUYỂN DỤNG", nhập mật khẩu đúng vào ô "Mật khẩu".
B4: Nhấn vào nút "ĐĂNG NHẬP".</t>
  </si>
  <si>
    <t>B1: Nhấn vào biểu tượng đăng nhập và đăng ký.
B2: Trong bảng "NHÀ TUYỂN DỤNG", nhập tài khoản đúng vào ô "Tài khoản".
B3: Trong bảng "NHÀ TUYỂN DỤNG", nhập 8 kí tự bất kỳ, bao gồm chữ hoa, thường, số và kí tự đặc biệt vào ô "Mật khẩu".
B4: Nhấn vào nút "ĐĂNG NHẬP".</t>
  </si>
  <si>
    <t>B1: Nhấn vào biểu tượng đăng nhập và đăng ký.
B2: Trong bảng "NHÀ TUYỂN DỤNG", nhập tài khoản đúng vào ô "Tài khoản".
B3: Trong bảng "NHÀ TUYỂN DỤNG", nhập mật khẩu không hợp lệ vào ô "Mật khẩu".
B4: Nhấn vào nút "ĐĂNG NHẬP".</t>
  </si>
  <si>
    <t>B1: Nhấn vào biểu tượng đăng nhập và đăng ký.
B2: Trong bảng "NHÀ TUYỂN DỤNG", nhập tài khoản sai vào ô "Tài khoản".
B3: Trong bảng "NHÀ TUYỂN DỤNG", để trống ô "Mật khẩu".
B4: Nhấn vào nút "ĐĂNG NHẬP".</t>
  </si>
  <si>
    <t>B1: Nhấn vào biểu tượng đăng nhập và đăng ký.
B2: Trong bảng "NHÀ TUYỂN DỤNG", nhập tài khoản đúng vào ô "Tài khoản".
B3: Trong bảng "NHÀ TUYỂN DỤNG", để trống ô "Mật khẩu".
B4: Nhấn vào nút "ĐĂNG NHẬP".</t>
  </si>
  <si>
    <t>B1: Nhấn vào biểu tượng đăng nhập và đăng ký.
B2: Trong bảng "NHÀ TUYỂN DỤNG", để trống ô "Tài khoản".
B3: Trong bảng "NHÀ TUYỂN DỤNG", để trống ô "Mật khẩu".
B4: Nhấn vào nút "ĐĂNG NHẬP".</t>
  </si>
  <si>
    <t>Đăng nhập thành công, hiển thị tin nhắn MS04: "Đăng nhập thành công".
Sau khi nhấn vào nút "OK" sẽ chuyển sang danh sách việc làm.</t>
  </si>
  <si>
    <t>Defect ID: 30</t>
  </si>
  <si>
    <t>Defect ID: 31</t>
  </si>
  <si>
    <t>Defect ID: 32</t>
  </si>
  <si>
    <t>Defect ID: 33</t>
  </si>
  <si>
    <t>Defect ID: 34</t>
  </si>
  <si>
    <t>Defect ID: 35</t>
  </si>
  <si>
    <t>Defect ID: 36</t>
  </si>
  <si>
    <t>Defect ID: 37</t>
  </si>
  <si>
    <t>Defect ID: 38</t>
  </si>
  <si>
    <t>Defect ID: 39</t>
  </si>
  <si>
    <t>4.1. UC04: Luồng đăng xuất tài khoản - Kiểm thử chức năng đăng xuất - ứng viên</t>
  </si>
  <si>
    <t>4.2. UC04: Luồng đăng xuất tài khoản - Kiểm thử chức năng đăng xuất - nhà tuyển dụng</t>
  </si>
  <si>
    <t>Đăng xuất - Ứng viên</t>
  </si>
  <si>
    <t>Mở trang web: http://ec2-54-179-59-245.ap-southeast-1.compute.amazonaws.com/
Đăng nhập ứng viên thành công, đang ở trang danh sách việc làm</t>
  </si>
  <si>
    <t>B1: Nhấn vào tên tài khoản trên thanh menu.
B2: Nhấn vào nút "Đăng xuất".</t>
  </si>
  <si>
    <t>Đăng xuất thành công.</t>
  </si>
  <si>
    <t>Đăng xuất - Nhà tuyển dụng</t>
  </si>
  <si>
    <t>Mở trang web: http://ec2-54-179-59-245.ap-southeast-1.compute.amazonaws.com/
Đăng nhập nhà tuyển dụng thành công, đang ở trang danh sách việc làm</t>
  </si>
  <si>
    <t>Trang nhà tuyển dụng</t>
  </si>
  <si>
    <t>Tiêu đề "CHÀO MỪNG NHÀ TUYỂN DỤNG"</t>
  </si>
  <si>
    <t>Biểu tượng setting</t>
  </si>
  <si>
    <t>B1: Trong trang danh sách việc làm, nhấn vào nút "Nhà Tuyển Dụng" trên thanh menu.
B2: Kiểm tra trang nhà tuyển dụng vừa hiện lên.</t>
  </si>
  <si>
    <t>B1: Trong trang danh sách việc làm, nhấn vào nút "Nhà Tuyển Dụng" trên thanh menu.
B2: Kiểm tra tiêu đề "CHÀO MỪNG NHÀ TUYỂN DỤNG".</t>
  </si>
  <si>
    <t>B1: Trong trang danh sách việc làm, nhấn vào nút "Nhà Tuyển Dụng" trên thanh menu.
B2: Kiểm tra biểu tượng setting.</t>
  </si>
  <si>
    <t>Màu nền: Trắng.
Có thanh menu ở hàng trên cùng, màu sắc: xanh dương đậm.</t>
  </si>
  <si>
    <t>Vị trí: Góc trái của thanh menu.
Hình dạng: 3 vạch ngang.
Màu sắc: Trắng.</t>
  </si>
  <si>
    <t>Vị trí: Trên thanh menu.
Kiểu chữ: In hoa.
Màu chữ: Trắng.</t>
  </si>
  <si>
    <t>B1: Trong trang danh sách việc làm, nhấn vào nút "Nhà Tuyển Dụng" trên thanh menu.
B2: Nhấn vào biểu tượng setting.
B3: Nhấn vào nút "Tạo thông tin tuyển dụng".
B4: Kiểm tra bảng "Đăng Bài Viết" vừa hiện lên.</t>
  </si>
  <si>
    <t>5.2. UC05: Đăng bài tìm ứng viên - Kiểm thử giao diện bảng "Đăng Bài Viết"</t>
  </si>
  <si>
    <t>Bảng "Đăng Bài Viết"</t>
  </si>
  <si>
    <t>Màu nền: Trắng.
Có tiêu đề "Đăng Bài Viết" ở trên đầu bảng, căn giữa, màu chữ: đen.
Chia làm hai cột phía dưới tiêu đề:
- Cột trái: Ô "Tên công việc", "Kinh nghiệm", "Học vấn", "Địa chỉ".
- Cột phải: Ô "Mô tả công việc", "Yêu cầu", "Lương", "Trình độ".</t>
  </si>
  <si>
    <t>Ô "Tên công việc"</t>
  </si>
  <si>
    <t xml:space="preserve"> Ô "Mô tả công việc"</t>
  </si>
  <si>
    <t xml:space="preserve"> Ô "Yêu cầu"</t>
  </si>
  <si>
    <t xml:space="preserve"> Ô "Lương"</t>
  </si>
  <si>
    <t xml:space="preserve"> Ô "Trình độ"</t>
  </si>
  <si>
    <t>B1: Trong trang danh sách việc làm, nhấn vào nút "Nhà Tuyển Dụng" trên thanh menu.
B2: Nhấn vào biểu tượng setting.
B3: Nhấn vào nút "Tạo thông tin tuyển dụng".
B4: Kiểm tra ô "Tên công việc".</t>
  </si>
  <si>
    <t>B1: Trong trang danh sách việc làm, nhấn vào nút "Nhà Tuyển Dụng" trên thanh menu.
B2: Nhấn vào biểu tượng setting.
B3: Nhấn vào nút "Tạo thông tin tuyển dụng".
B4: Kiểm tra ô "Kinh nghiệm".</t>
  </si>
  <si>
    <t>B1: Trong trang danh sách việc làm, nhấn vào nút "Nhà Tuyển Dụng" trên thanh menu.
B2: Nhấn vào biểu tượng setting.
B3: Nhấn vào nút "Tạo thông tin tuyển dụng".
B4: Kiểm tra ô "Học vấn".</t>
  </si>
  <si>
    <t>B1: Trong trang danh sách việc làm, nhấn vào nút "Nhà Tuyển Dụng" trên thanh menu.
B2: Nhấn vào biểu tượng setting.
B3: Nhấn vào nút "Tạo thông tin tuyển dụng".
B4: Kiểm tra ô "Địa chỉ".</t>
  </si>
  <si>
    <t>B1: Trong trang danh sách việc làm, nhấn vào nút "Nhà Tuyển Dụng" trên thanh menu.
B2: Nhấn vào biểu tượng setting.
B3: Nhấn vào nút "Tạo thông tin tuyển dụng".
B4: Kiểm tra ô "Mô tả công việc".</t>
  </si>
  <si>
    <t>B1: Trong trang danh sách việc làm, nhấn vào nút "Nhà Tuyển Dụng" trên thanh menu.
B2: Nhấn vào biểu tượng setting.
B3: Nhấn vào nút "Tạo thông tin tuyển dụng".
B4: Kiểm tra ô "Yêu cầu".</t>
  </si>
  <si>
    <t>B1: Trong trang danh sách việc làm, nhấn vào nút "Nhà Tuyển Dụng" trên thanh menu.
B2: Nhấn vào biểu tượng setting.
B3: Nhấn vào nút "Tạo thông tin tuyển dụng".
B4: Kiểm tra ô "Lương".</t>
  </si>
  <si>
    <t>B1: Trong trang danh sách việc làm, nhấn vào nút "Nhà Tuyển Dụng" trên thanh menu.
B2: Nhấn vào biểu tượng setting.
B3: Nhấn vào nút "Tạo thông tin tuyển dụng".
B4: Kiểm tra ô "Trình độ".</t>
  </si>
  <si>
    <t>Vị trí: Cột trái, hàng thứ nhất.
Mặc định là để trống, chỉ hiện tên ô: "Tên công việc".
Cho phép nhập dữ liệu vào ô.</t>
  </si>
  <si>
    <t>Vị trí: Cột trái, hàng thứ hai.
Mặc định là để trống, chỉ hiện tên ô: "Kinh nghiệm".
Cho phép nhập dữ liệu vào ô.</t>
  </si>
  <si>
    <t>Vị trí: Cột trái, hàng thứ ba.
Mặc định là để trống, chỉ hiện tên ô: "Học vấn".
Cho phép nhập dữ liệu vào ô.</t>
  </si>
  <si>
    <t>Vị trí: Cột trái, hàng thứ tư.
Mặc định là để trống, chỉ hiện tên ô: "Địa chỉ".
Cho phép nhập dữ liệu vào ô.</t>
  </si>
  <si>
    <t>Vị trí: Cột phải, hàng thứ nhất.
Mặc định là để trống, chỉ hiện tên ô: "Mô tả công việc".
Cho phép nhập dữ liệu vào ô.</t>
  </si>
  <si>
    <t>Vị trí: Cột phải, hàng thứ hai.
Mặc định là để trống, chỉ hiện tên ô: "Yêu cầu".
Cho phép nhập dữ liệu vào ô.</t>
  </si>
  <si>
    <t>Vị trí: Cột phải, hàng thứ ba.
Mặc định là để trống, chỉ hiện tên ô: "Lương".
Cho phép nhập dữ liệu vào ô.</t>
  </si>
  <si>
    <t>Vị trí: Cột phải, hàng thứ tư.
Mặc định là để trống, chỉ hiện tên ô: "Trình độ".
Cho phép nhập dữ liệu vào ô.</t>
  </si>
  <si>
    <t>Nút "TẠO"</t>
  </si>
  <si>
    <t>B1: Trong trang danh sách việc làm, nhấn vào nút "Nhà Tuyển Dụng" trên thanh menu.
B2: Nhấn vào biểu tượng setting.
B3: Nhấn vào nút "Tạo thông tin tuyển dụng".
B4: Kiểm tra nút "TẠO".</t>
  </si>
  <si>
    <t>Vị trí: Hàng dưới cùng của bảng, căn giữa.
Hình dạng: Hình chữ nhật.
Màu nền: Xanh dương đậm.
Màu chữ: Trắng.</t>
  </si>
  <si>
    <t>B1: Trong trang danh sách việc làm, nhấn vào nút "Nhà Tuyển Dụng" trên thanh menu.
B2: Nhấn vào biểu tượng setting.
B3: Nhấn vào nút "Tạo thông tin tuyển dụng".
B4: Trong bảng "Đăng Bài Viết", bỏ trống toàn bộ các ô.
B5: Nhấn vào nút "TẠO".</t>
  </si>
  <si>
    <t>Tạo không thành công, hiển thị tin nhắn MS03: "Có thể bạn nhập chưa đầy đủ hoặc sai thông tin".</t>
  </si>
  <si>
    <t>Điền đầy đủ và hợp lệ các thông tin khác - Bỏ trống ô "Tên công việc"</t>
  </si>
  <si>
    <t>Điền đầy đủ và hợp lệ các thông tin khác - Điền thông tin không hợp lệ vào ô "Tên công việc"</t>
  </si>
  <si>
    <t>B1: Trong trang danh sách việc làm, nhấn vào nút "Nhà Tuyển Dụng" trên thanh menu.
B2: Nhấn vào biểu tượng setting.
B3: Nhấn vào nút "Tạo thông tin tuyển dụng".
B4: Trong bảng "Đăng Bài Viết", bỏ trống ô "Tên công việc".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</si>
  <si>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"Tên công việc".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</si>
  <si>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bỏ trống ô "Kinh nghiệm".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</si>
  <si>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"Kinh nghiệm".
B5: Nhập thông tin hợp lệ vào các ô còn lại.
B6: Nhấn vào nút "TẠO".</t>
  </si>
  <si>
    <t>Tạo thành công, hiển thị tin nhắn MS01: "Tạo công việc thành công".</t>
  </si>
  <si>
    <t>B1: Trong trang danh sách việc làm, nhấn vào nút "Nhà Tuyển Dụng" trên thanh menu.
B2: Nhấn vào biểu tượng setting.
B3: Nhấn vào nút "Tạo thông tin tuyển dụng".
B4: Trong bảng "Đăng Bài Viết", bỏ trống ô "Học vấn".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</si>
  <si>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"Học vấn".
B5: Nhập thông tin hợp lệ vào các ô còn lại.
B6: Nhấn vào nút "TẠO".</t>
  </si>
  <si>
    <t>Điền đầy đủ và hợp lệ các thông tin khác - Điền thông tin không hợp lệ vào ô "Địa chỉ"</t>
  </si>
  <si>
    <t>B1: Trong trang danh sách việc làm, nhấn vào nút "Nhà Tuyển Dụng" trên thanh menu.
B2: Nhấn vào biểu tượng setting.
B3: Nhấn vào nút "Tạo thông tin tuyển dụng".
B4: Trong bảng "Đăng Bài Viết", bỏ trống ô "Địa chỉ".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</si>
  <si>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"Địa chỉ".
B5: Nhập thông tin hợp lệ vào các ô còn lại.
B6: Nhấn vào nút "TẠO".</t>
  </si>
  <si>
    <t>Điền đầy đủ và hợp lệ các thông tin khác - Bỏ trống ô "Mô tả công việc"</t>
  </si>
  <si>
    <t>Điền đầy đủ và hợp lệ các thông tin khác - Điền thông tin không hợp lệ vào ô "Mô tả công việc"</t>
  </si>
  <si>
    <t>B1: Trong trang danh sách việc làm, nhấn vào nút "Nhà Tuyển Dụng" trên thanh menu.
B2: Nhấn vào biểu tượng setting.
B3: Nhấn vào nút "Tạo thông tin tuyển dụng".
B4: Trong bảng "Đăng Bài Viết", bỏ trống ô "Mô tả công việc".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</si>
  <si>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"Mô tả công việc".
B5: Nhập thông tin hợp lệ vào các ô còn lại.
B6: Nhấn vào nút "TẠO".</t>
  </si>
  <si>
    <t>Điền đầy đủ và hợp lệ các thông tin khác - Bỏ trống ô "Yêu cầu"</t>
  </si>
  <si>
    <t>Điền đầy đủ và hợp lệ các thông tin khác - Điền thông tin không hợp lệ vào ô "Yêu cầu"</t>
  </si>
  <si>
    <t>B1: Trong trang danh sách việc làm, nhấn vào nút "Nhà Tuyển Dụng" trên thanh menu.
B2: Nhấn vào biểu tượng setting.
B3: Nhấn vào nút "Tạo thông tin tuyển dụng".
B4: Trong bảng "Đăng Bài Viết", bỏ trống ô "Yêu cầu".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</si>
  <si>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"Yêu cầu".
B5: Nhập thông tin hợp lệ vào các ô còn lại.
B6: Nhấn vào nút "TẠO".</t>
  </si>
  <si>
    <t>Điền đầy đủ và hợp lệ các thông tin khác - Bỏ trống ô "Lương"</t>
  </si>
  <si>
    <t>Điền đầy đủ và hợp lệ các thông tin khác - Điền thông tin không hợp lệ vào ô "Lương"</t>
  </si>
  <si>
    <t>B1: Trong trang danh sách việc làm, nhấn vào nút "Nhà Tuyển Dụng" trên thanh menu.
B2: Nhấn vào biểu tượng setting.
B3: Nhấn vào nút "Tạo thông tin tuyển dụng".
B4: Trong bảng "Đăng Bài Viết", bỏ trống ô "Lương".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</si>
  <si>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"Lương".
B5: Nhập thông tin hợp lệ vào các ô còn lại.
B6: Nhấn vào nút "TẠO".</t>
  </si>
  <si>
    <t>Điền đầy đủ và hợp lệ các thông tin khác - Bỏ trống ô "Trình độ"</t>
  </si>
  <si>
    <t>Điền đầy đủ và hợp lệ các thông tin khác - Điền thông tin không hợp lệ vào ô "Trình độ"</t>
  </si>
  <si>
    <t>B1: Trong trang danh sách việc làm, nhấn vào nút "Nhà Tuyển Dụng" trên thanh menu.
B2: Nhấn vào biểu tượng setting.
B3: Nhấn vào nút "Tạo thông tin tuyển dụng".
B4: Trong bảng "Đăng Bài Viết", bỏ trống ô "Trình độ".
B5: Nhập thông tin hợp lệ vào các ô còn lại.
B6: Nhấn vào nút "TẠO".</t>
  </si>
  <si>
    <t>B1: Trong trang danh sách việc làm, nhấn vào nút "Nhà Tuyển Dụng" trên thanh menu.
B2: Nhấn vào biểu tượng setting.
B3: Nhấn vào nút "Tạo thông tin tuyển dụng".
B4: Trong bảng "Đăng Bài Viết", nhập thông tin không hợp lệ vào ô "Trình độ".
B5: Nhập thông tin hợp lệ vào các ô còn lại.
B6: Nhấn vào nút "TẠO".</t>
  </si>
  <si>
    <t>Điền đầy đủ và hợp lệ tất cả các thông tin ở các ô</t>
  </si>
  <si>
    <t>Chỉ điền thông tin hợp lệ vào các ô bắt buộc.</t>
  </si>
  <si>
    <t>B1: Trong trang danh sách việc làm, nhấn vào nút "Nhà Tuyển Dụng" trên thanh menu.
B2: Nhấn vào biểu tượng setting.
B3: Nhấn vào nút "Tạo thông tin tuyển dụng".
B4: Trong bảng "Đăng Bài Viết", nhập thông tin hợp lệ vào tất cả các ô.
B5: Nhấn vào nút "TẠO".</t>
  </si>
  <si>
    <t>B1: Trong trang danh sách việc làm, nhấn vào nút "Nhà Tuyển Dụng" trên thanh menu.
B2: Nhấn vào biểu tượng setting.
B3: Nhấn vào nút "Tạo thông tin tuyển dụng".
B4: Nhập thông tin hợp lệ vào các ô: "Tên công việc", "Mô tả công việc", "Yêu cầu", "Lương", "Địa chỉ".
B5: Để trống các ô còn lại.
B6: Nhấn vào nút "TẠO".</t>
  </si>
  <si>
    <t>Defect ID: 40</t>
  </si>
  <si>
    <t>Defect ID: 41</t>
  </si>
  <si>
    <t>Defect ID: 42</t>
  </si>
  <si>
    <t>Defect ID: 43</t>
  </si>
  <si>
    <t>Defect ID: 44</t>
  </si>
  <si>
    <t>Defect ID: 45</t>
  </si>
  <si>
    <t>Defect ID: 46</t>
  </si>
  <si>
    <t>Defect ID: 47</t>
  </si>
  <si>
    <t>Cửa sổ sửa thông tin</t>
  </si>
  <si>
    <t>B1: Trong trang danh sách việc làm, nhấn vào nút "Nhà Tuyển Dụng" trên thanh menu.
B2: Nhấn vào biểu tượng setting.
B3: Nhấn vào nút "Tạo thông tin tuyển dụng".
B4: Nhấn vào nút "Chỉnh sửa" trong bài tuyển dụng đã đăng.
B5: Kiểm tra cửa sổ sửa thông tin vừa hiện lên.</t>
  </si>
  <si>
    <t>Chỉnh sửa thành công, hiển thị tin nhắn MS01: "Sửa thông tin thành công".</t>
  </si>
  <si>
    <t>Sửa thông tin bài tuyển dụng - Hợp lệ</t>
  </si>
  <si>
    <t>Sửa thông tin bài tuyển dụng - Không hợp lệ</t>
  </si>
  <si>
    <t>Chỉnh sửa không thành công, hiển thị tin nhắn MS02: "Sửa thông tin thất bại".</t>
  </si>
  <si>
    <t>Xóa bài tuyển dụng đã đăng</t>
  </si>
  <si>
    <t>B1: Trong trang danh sách việc làm, nhấn vào nút "Nhà Tuyển Dụng" trên thanh menu.
B2: Nhấn vào biểu tượng setting.
B3: Nhấn vào nút "Tạo thông tin tuyển dụng".
B4: Nhấn vào nút "Xóa" trong bài tuyển dụng đã đăng.</t>
  </si>
  <si>
    <t>Xóa thành công, hiển thị tin nhắn MS03: "Tin đã được xóa thành công".</t>
  </si>
  <si>
    <t>Nút "CHỈNH SỬA"</t>
  </si>
  <si>
    <t>B1: Trong trang danh sách việc làm, nhấn vào nút "Nhà Tuyển Dụng" trên thanh menu.
B2: Nhấn vào biểu tượng setting.
B3: Nhấn vào nút "Tạo thông tin tuyển dụng".
B4: Nhấn vào nút "Chỉnh sửa" trong bài tuyển dụng đã đăng.
B5: Kiểm tra nút "CHỈNH SỬA".</t>
  </si>
  <si>
    <t>Vị trí: Phía dưới cùng của cửa sổ, căn giữa.
Màu nền: Xám.
Màu chữ: Đen.</t>
  </si>
  <si>
    <t>6.1.1 UC06: Sửa/xóa bài đăng việc làm - Kiểm thử giao diện cửa sổ sửa thông tin</t>
  </si>
  <si>
    <t>6.1.2 UC06: Sửa/xóa bài đăng việc làm - Kiểm thử chức năng sửa thông tin</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</si>
  <si>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"Tên công việc".</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</si>
  <si>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"Kinh nghiệm".</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</si>
  <si>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"Học vấn".</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</si>
  <si>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"Địa chỉ".</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</si>
  <si>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"Mô tả công việc".</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</si>
  <si>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"Yêu cầu".</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</si>
  <si>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"Lương".</t>
  </si>
  <si>
    <t>B1: Trong trang danh sách việc làm, nhấn vào nút "Nhà Tuyển Dụng" trên thanh menu.
B2: Nhấn vào biểu tượng setting.
B3: Nhấn vào nút "Tạo thông tin tuyển dụng".
B4: Nhấn vào nút "Chỉnh sửa" trong bài tuyển dụng đã đăng.
B5: Trong cửa sổ vừa hiện lên, kiểm tra ô "Trình độ".</t>
  </si>
  <si>
    <t>Màu nền: Trắng.
Chia làm 2 cột, bao gồm 8 trường thông tin có thể sửa chữa.</t>
  </si>
  <si>
    <t>B1: Trong trang danh sách việc làm, nhấn vào nút "Nhà Tuyển Dụng" trên thanh menu.
B2: Nhấn vào biểu tượng setting.
B3: Nhấn vào nút "Tạo thông tin tuyển dụng".
B4: Nhấn vào nút "Chỉnh sửa" trong bài tuyển dụng đã đăng.
B5: Nhập 5 ký tự bất kỳ vào ô "Mô tả công việc".
B6: Nhấn vào nút "CHỈNH SỬA".</t>
  </si>
  <si>
    <t>B1: Trong trang danh sách việc làm, nhấn vào nút "Nhà Tuyển Dụng" trên thanh menu.
B2: Nhấn vào biểu tượng setting.
B3: Nhấn vào nút "Tạo thông tin tuyển dụng".
B4: Nhấn vào nút "Chỉnh sửa" trong bài tuyển dụng đã đăng.
B5: Nhập 4 ký tự bất kỳ vào ô "Mô tả công việc".
B6: Nhấn vào nút "CHỈNH SỬA".</t>
  </si>
  <si>
    <t>B1: Trong trang danh sách việc làm, nhấn vào nút "Nhà Tuyển Dụng" trên thanh menu.
B2: Nhấn vào biểu tượng setting.
B3: Nhấn vào nút "Tạo thông tin tuyển dụng".
B4: Nhấn vào nút "Chỉnh sửa" trong bài tuyển dụng đã đăng.
B5: Không sửa bất kỳ thông tin gì.
B6: Nhấn vào nút "CHỈNH SỬA".</t>
  </si>
  <si>
    <t>B1: Trong trang danh sách việc làm, nhấn vào nút "Nhà Tuyển Dụng" trên thanh menu.
B2: Nhấn vào biểu tượng setting.
B3: Nhấn vào nút "Tạo thông tin tuyển dụng".
B4: Nhấn vào nút "Chỉnh sửa" trong bài tuyển dụng đã đăng.
B5: Để trống tất cả các ô.
B6: Nhấn vào nút "CHỈNH SỬA".</t>
  </si>
  <si>
    <t>B1: Trong trang danh sách việc làm, nhấn vào nút "Nhà Tuyển Dụng" trên thanh menu.
B2: Nhấn vào biểu tượng setting.
B3: Nhấn vào nút "Tạo thông tin tuyển dụng".
B4: Nhấn vào nút "Chỉnh sửa" trong bài tuyển dụng đã đăng.
B5: Sửa thông tin hợp lệ vào tất cả các ô.
B6: Nhấn vào nút "CHỈNH SỬA".</t>
  </si>
  <si>
    <t>Sửa thông tin bài tuyển dụng - Sửa hết tất cả các ô</t>
  </si>
  <si>
    <t>Sửa thông tin bài tuyển dụng - Không sửa thông tin ô nào</t>
  </si>
  <si>
    <t>Sửa thông tin bài tuyển dụng - Để trống tất cả các ô</t>
  </si>
  <si>
    <t>Sửa thông tin bài tuyển dụng - Để trống một ô</t>
  </si>
  <si>
    <t>B1: Trong trang danh sách việc làm, nhấn vào nút "Nhà Tuyển Dụng" trên thanh menu.
B2: Nhấn vào biểu tượng setting.
B3: Nhấn vào nút "Tạo thông tin tuyển dụng".
B4: Nhấn vào nút "Chỉnh sửa" trong bài tuyển dụng đã đăng.
B5: Xóa nội dung trong ô "Mô tả công việc".
B6: Nhấn vào nút "CHỈNH SỬA".</t>
  </si>
  <si>
    <t>B1: Trong trang danh sách việc làm, nhấn vào nút "Nhà Tuyển Dụng" trên thanh menu.
B2: Nhấn vào biểu tượng setting.
B3: Nhấn vào nút "Thông tin ứng viên".
B4: Kiểm tra trang xem ứng viên vừa hiện lên.</t>
  </si>
  <si>
    <t>Màu nền: Trắng.
Tiêu đề: "TOÀN BỘ HỒ SƠ ỨNG VIÊN" nằm ở hàng trên cùng, căn giữa. Kiểu chữ: In hoa, màu chữ: Đen.
Bên dưới tiêu đề hiển thị danh sách các ứng viên đã ứng tuyển.</t>
  </si>
  <si>
    <t>B1: Trong trang danh sách việc làm, nhấn vào nút "Nhà Tuyển Dụng" trên thanh menu.
B2: Nhấn vào biểu tượng setting.
B3: Nhấn vào nút "Thông tin ứng viên".
B4: Kiểm tra bảng chi tiết hồ sơ ứng viên.</t>
  </si>
  <si>
    <t>Danh sách hồ sơ ứng viên</t>
  </si>
  <si>
    <t>Màu nền: Trắng.
Hàng trên cùng, căn giữa: Ngày/tháng/năm đăng bài tìm ứng viên.
Hàng thứ hai, căn giữa: Email của ứng viên đã ứng tuyển.
Phía dưới email: Hình ảnh đại diện của ứng viên.
Hàng thứ nhất phía dưới ảnh, căn giữa: Họ và tên ứng viên.
Hàng thứ hai phía dưới ảnh, căn giữa: Tên công việc.
Hàng thứ ba phía dưới ảnh, căn giữa: Số điện thoại của ứng viên.
Hàng dưới cùng, căn giữa: Nút "XEM HỒ SƠ".</t>
  </si>
  <si>
    <t>Nút "XEM HỒ SƠ"</t>
  </si>
  <si>
    <t>B1: Trong trang danh sách việc làm, nhấn vào nút "Nhà Tuyển Dụng" trên thanh menu.
B2: Nhấn vào biểu tượng setting.
B3: Nhấn vào nút "Thông tin ứng viên".
B4: Kiểm tra nút "XEM HỒ SƠ".</t>
  </si>
  <si>
    <t>Vị trí: Phía dưới cùng của bảng, căn giữa.
Hình dạng: Hình chữ nhật.
Màu nền: Hồng.
Màu chữ: Trắng.</t>
  </si>
  <si>
    <t>B1: Trong trang danh sách việc làm, nhấn vào nút "Nhà Tuyển Dụng" trên thanh menu.
B2: Nhấn vào biểu tượng setting.
B3: Nhấn vào nút "Thông tin ứng viên".
B4: Trong bảng hồ sơ ứng viên, nhấn vào nút "XEM HỒ SƠ".
B5: Kiểm tra trang chi tiết hồ sơ ứng viên.</t>
  </si>
  <si>
    <t xml:space="preserve">Màu nền: Trắng.
Bên phải là ảnh đại diện của ứng viên.
Bên trái, hàng thứ nhất: Họ và tên ứng viên.
Bên trái, hàng thứ hai: Kĩ năng.
Bên trái, hàng thứ ba: Email.
</t>
  </si>
  <si>
    <t>Xem chi tiết hồ sơ ứng viên</t>
  </si>
  <si>
    <t>7.2. UC07: Xem thông tin ứng viên đã ứng tuyển - Kiểm thử chức năng xem thông tin ứng viên đã ứng tuyển</t>
  </si>
  <si>
    <t>7.1. UC07: Xem thông tin ứng viên đã ứng tuyển - Kiểm thử giao diện trang thông tin ứng viên</t>
  </si>
  <si>
    <t>Trang thông tin ứng viên</t>
  </si>
  <si>
    <t>Defect ID: 48</t>
  </si>
  <si>
    <t>Mở trang web: http://ec2-54-179-59-245.ap-southeast-1.compute.amazonaws.com/
Đăng nhập với tư cách ứng viên thành công, đang ở trang danh sách việc làm</t>
  </si>
  <si>
    <t>8.1. UC08: Ứng tuyển công việc - Kiểm thử giao diện trang danh sách việc làm</t>
  </si>
  <si>
    <t>Trang danh sách việc làm</t>
  </si>
  <si>
    <t>Kiểm tra trang danh sách việc làm.</t>
  </si>
  <si>
    <t>Màu nền: Trắng.
Có thanh menu ở trên cùng màn hình, màu sắc: Xanh dương đậm.
Góc trên, bên trái, phía dưới thanh menu là nút "TẤT CẢ".
Phía dưới nút "TẤT CẢ" là tiêu đề "Tin Tuyển Dụng Mới Nhất" được căn giữa, màu chữ: Đen.
Phía dưới tiêu đề là các bảng thông tin công việc đang tuyển dụng.</t>
  </si>
  <si>
    <t>Thanh menu</t>
  </si>
  <si>
    <t>Trong trang danh sách việc làm, kiểm tra thanh menu.</t>
  </si>
  <si>
    <t>Màu nền: Xanh dương đậm.
Màu chữ: Trắng.
Góc trái: Nút tên tài khoản.
Kế bên nút tên tài khoản: Nút "Find Job".
Kế bên nút "Find Job": Nút "Việc Làm".
Kế bên nút "Việc Làm": Nút "Ứng Viên".</t>
  </si>
  <si>
    <t>Nút "TẤT CẢ"</t>
  </si>
  <si>
    <t>Trong trang danh sách việc làm, kiểm tra nút "TẤT CẢ".</t>
  </si>
  <si>
    <t>Bảng thông tin công việc</t>
  </si>
  <si>
    <t>Trong trang danh sách việc làm, kiểm tra các bảng thông tin công việc.</t>
  </si>
  <si>
    <t>Nút "ỨNG TUYỂN NGAY"</t>
  </si>
  <si>
    <t>Tại trang danh sách việc làm, trong bảng thông tin công việc, kiểm tra nút "ỨNG TUYỂN NGAY".</t>
  </si>
  <si>
    <t>Hình dạng: Hình chữ nhật.
Màu nền: Hồng.
Màu chữ: Trắng.</t>
  </si>
  <si>
    <t>Góc trên, bên trái: Logo/hình ảnh đại diện của công ty.
Kế bên Logo: Tên công ty và ngày đăng.
Phía dưới Logo: Ảnh giới thiệu công ty.
Phía dưới ảnh: Tên công việc, được căn giữa.
Phía dưới tên công việc: Nút "ỨNG TUYỂN NGAY", được căn giữa.
Góc dưới cùng, bên trái bảng: Biểu tượng "Yêu thích".
Kế bên biểu tượng "Yêu thích": Biểu tượng "Chia sẻ".
Góc dưới cùng, bên phải bảng: Biểu tượng "Mở rộng".</t>
  </si>
  <si>
    <t>Biểu tượng "Yêu thích"</t>
  </si>
  <si>
    <t>Biểu tượng "Chia sẻ"</t>
  </si>
  <si>
    <t>Biểu tượng "Mở rộng"</t>
  </si>
  <si>
    <t>Hình dạng: Hình trái tim.
Màu nền: Xám đậm.
Nhấn vào biểu tượng để theo dõi công việc.</t>
  </si>
  <si>
    <t>Hình dạng: Hình 3 chấm tròn được nối lại thành dấu "&lt;".
Màu nền: Xám đậm.
Nhấn vào biểu tượng để chia sẻ công việc.</t>
  </si>
  <si>
    <t>Tại trang danh sách việc làm, trong bảng thông tin công việc, kiểm tra biểu tượng "Yêu thích".</t>
  </si>
  <si>
    <t>Tại trang danh sách việc làm, trong bảng thông tin công việc, kiểm tra biểu tượng "Chia sẻ".</t>
  </si>
  <si>
    <t>Tại trang danh sách việc làm, trong bảng thông tin công việc, kiểm tra biểu tượng "Mở rộng".</t>
  </si>
  <si>
    <t>Chức năng "Chia sẻ"</t>
  </si>
  <si>
    <t>B1: Tại trang danh sách việc làm, trong bảng thông tin công việc, nhấn vào biểu tượng "Chia sẻ".
B2: Lựa chọn trang mạng xã hội muốn chia sẻ.</t>
  </si>
  <si>
    <t>Tại trang danh sách việc làm, trong bảng thông tin công việc, nhấn vào nút "ỨNG TUYỂN NGAY".</t>
  </si>
  <si>
    <t>Thành công ứng tuyển vào công việc đã chọn, hiển thị tin nhắn: "Ứng tuyển thành công!"
Sau khi nhấn vào nút "OK" trong tin nhắn, trở lại trang danh sách việc làm.</t>
  </si>
  <si>
    <t>Hình dạng: Hình chữ "v"
Màu nền: Xám đậm.
Nhấn vào biểu tượng để mở rộng bảng, hiển thị phần thông tin mở rộng.</t>
  </si>
  <si>
    <t>Phần thông tin mở rộng</t>
  </si>
  <si>
    <t>B1: Tại trang danh sách việc làm, trong bảng thông tin công việc, nhấn vào biểu tượng "Mở rộng".
B2: Kiểm tra phần thông tin mở rộng.</t>
  </si>
  <si>
    <t>Vị trí: Phía dưới biểu tượng "Mở rộng".
Màu nền: Trắng.
Màu chữ: Đen.
Chia làm 3 mục, được căn lề trái, theo thứ tự từ trên xuống là:
- Yêu cầu.
- Mô tả công việc.
- Lương.</t>
  </si>
  <si>
    <t>Hình dạng: Hình chữ nhật.
Màu nền: Xám.
Màu chữ: Đen.
Nhấn vào nút "TẤT CẢ" sẽ dẫn đến trang chi tiết mô tả công việc.</t>
  </si>
  <si>
    <t>8.2. UC08: Ứng tuyển công việc - Kiểm thử giao diện trang chi tiết mô tả công việc</t>
  </si>
  <si>
    <t>Trang chi tiết mô tả công việc</t>
  </si>
  <si>
    <t>B1: Tại trang danh sách việc làm, trên thanh menu, nhấn vào nút "Việc Làm".
B2: Kiểm tra trang chi tiết mô tả công việc.</t>
  </si>
  <si>
    <t>Màu nền: Trắng.
Có thanh menu ở trên cùng màn hình, màu sắc: Xanh dương đậm.
Chia làm hai phần:
- Phần bên trái: Danh sách các công việc (Tên công việc, ngày đăng).
- Phần bên phải: Bảng chi tiết công việc muốn xem.</t>
  </si>
  <si>
    <t>Bảng chi tiết mô tả công việc</t>
  </si>
  <si>
    <t>B1: Tại trang danh sách việc làm, trên thanh menu, nhấn vào nút "Việc Làm".
B2: Tại trang chi tiết mô tả công việc, trong phần danh sách công việc, nhấn vào một công việc bất kỳ.
B3: Kiểm tra bảng chi tiết mô tả công việc hiện lên bên phải màn hình.</t>
  </si>
  <si>
    <t>Màu nền: Trắng.
Màu chữ: Đen
Chia làm hai phần:
- Phần trên: Hiển thị thông tin công ty: "Địa chỉ", "Website", "Email", "Quốc gia", "Số điện thoại".
- Phần dưới: Hiển thị thông tin công việc, theo thứ tự từ trên xuống là: "Tên công việc", "Mô tả công việc", "Kinh nghiệm", "Yêu cầu", "Level", "Học vấn", "Lương".
Hàng dưới cùng của bảng: Nút "ỨNG TUYỂN".</t>
  </si>
  <si>
    <t>Nút "ỨNG TUYỂN"</t>
  </si>
  <si>
    <t>B1: Tại trang danh sách việc làm, trên thanh menu, nhấn vào nút "Việc Làm".
B2: Tại trang chi tiết mô tả công việc, trong phần danh sách công việc, nhấn vào một công việc bất kỳ.
B3: Trong bảng chi tiết mô tả công việc bên phải màn hình, kiểm tra nút "ỨNG TUYỂN".</t>
  </si>
  <si>
    <t>B1: Tại trang danh sách việc làm, trên thanh menu, nhấn vào nút "Việc Làm".
B2: Tại trang chi tiết mô tả công việc, trong phần danh sách công việc, nhấn vào một công việc bất kỳ.
B3: Trong bảng chi tiết mô tả công việc bên phải màn hình, nhấn vào nút "ỨNG TUYỂN".</t>
  </si>
  <si>
    <t>Thành công ứng tuyển vào công việc đã chọn, hiển thị tin nhắn: "Ứng tuyển thành công!"
Sau khi nhấn vào nút "OK" trong tin nhắn, trở lại trang chi tiết mô tả công việc.</t>
  </si>
  <si>
    <t>Defect ID: 49</t>
  </si>
  <si>
    <t>Hiển thị 4 lựa chọn: Facebook, Zalo, Twitter, Skype.</t>
  </si>
  <si>
    <t>Màu nền: Trắng.
Có thanh menu ở trên cùng màn hình, màu sắc: Xanh dương đậm.
Phía dưới thanh menu, căn giữa: Bên trái là tab "ĐĂNG BÀI", bên phải là tab "HỒ SƠ".
Mặc định đang lựa chọn tab "ĐĂNG BÀI".</t>
  </si>
  <si>
    <t>Tab "ĐĂNG BÀI"</t>
  </si>
  <si>
    <t>Bao gồm một bảng với tiêu đề "Đăng Bài Viết" nằm ở hàng trên cùng, căn giữa, màu chữ: Đen.
Phía dưới tiêu đề gồm 3 ô, được căn giữa, theo thứ tự từ trên xuống là:
- Tên công việc.
- Kinh nghiệm.
- Học vấn.</t>
  </si>
  <si>
    <t>Mặc định là để trống, chỉ hiện tên ô: "Tên công việc".
Cho phép nhập dữ liệu vào ô.</t>
  </si>
  <si>
    <t>Mặc định là để trống, chỉ hiện tên ô: "Kinh nghiệm".
Cho phép nhập dữ liệu vào ô.</t>
  </si>
  <si>
    <t>Mặc định là để trống, chỉ hiện tên ô: "Học vấn".
Cho phép nhập dữ liệu vào ô.</t>
  </si>
  <si>
    <t>Tab "HỒ SƠ"</t>
  </si>
  <si>
    <t>Có nút "CHỈNH SỬA" nằm ở hàng trên cùng.
Hàng thứ nhất phía dưới nút "CHỈNH SỬA" gồm 2 phần:
- Phần bên phải: Ảnh đại diện/avatar của ứng viên.
- Phần bên trái: Thông tin cơ bản của ứng viên.
Hàng thứ hai phía dưới nút "CHỈNH SỬA" gồm 3 bảng:
- "THÔNG TIN CÁ NHÂN".
- "KĨ NĂNG CÁ NHÂN".
- "GIỚI THIỆU BẢN THÂN".</t>
  </si>
  <si>
    <t>Phần thông tin cơ bản</t>
  </si>
  <si>
    <t>Vị trí: Phần bên trái của hàng thứ nhất dưới nút "CHỈNH SỬA".
Đầu tiên là dòng chữ: "CHÀO MỪNG BẠN ĐẾN VỚI TÔI", màu chữ: Đen.
Phía dưới là mục "Tên ứng viên", kiểu chữ: Viết hoa, in đậm, màu chữ: Đen.
Phía dưới mục "Tên ứng viên" là mục "Kĩ năng", kiểu chữ: In hoa, màu chữ: Đen.
Dưới chót là mục "Email", kiểu chữ: In hoa, màu chữ: Đen.</t>
  </si>
  <si>
    <t>Bảng "THÔNG TIN CÁ NHÂN"</t>
  </si>
  <si>
    <t>Màu nền: Trắng.
Hàng đầu tiên: Tiêu đề "THÔNG TIN CÁ NHÂN", căn giữa, kiểu chữ: In hoa, màu chữ: Đỏ.
Hàng thứ hai: Mục "Họ và tên", kiểu chữ: In thường, màu chữ: Đen.
Hàng thứ ba: Mục "Số điện thoại", kiểu chữ: In thường, màu chữ: Đen.
Hàng thứ tư: Mục "Ngày sinh", kiểu chữ: In thường, màu chữ: Đen.
Hàng dưới cùng: Mục "Học vấn", kiểu chữ: In thường, màu chữ: Đen.</t>
  </si>
  <si>
    <t>Bảng "KĨ NĂNG CÁ NHÂN"</t>
  </si>
  <si>
    <t>Bảng "GIỚI THIỆU BẢN THÂN"</t>
  </si>
  <si>
    <t>Màu nền: Trắng.
Hàng đầu tiên: Tiêu đề "KĨ NĂNG CÁ NHÂN", căn giữa, kiểu chữ: In hoa, màu chữ: Đỏ.
Hàng thứ hai: Mục "Kĩ năng", kiểu chữ: In thường, màu chữ: Đen.</t>
  </si>
  <si>
    <t>Màu nền: Trắng.
Hàng đầu tiên: Tiêu đề "GIỚI THIỆU BẢN THÂN", căn giữa, kiểu chữ: In hoa, màu chữ: Đỏ.
Hàng thứ hai: Mục "Giới thiệu bản thân", kiểu chữ: In thường, màu chữ: Đen.</t>
  </si>
  <si>
    <t>9.2. UC09: Chỉnh sửa hồ sơ ứng viên - Kiểm thử giao diện cửa sổ chỉnh sửa hồ sơ ứng viên</t>
  </si>
  <si>
    <t>Cửa sổ chỉnh sửa hồ sơ ứng viên</t>
  </si>
  <si>
    <t>Màu nền: Trắng.
Hàng trên cùng: Biểu tượng Avatar/ảnh đại diện của ứng viên, được căn giữa.
Phía dưới Avatar: Nút "Chọn tệp", được căn giữa, kế bên là tên file ảnh đã upload, nếu không có thì hiển thị dòng chữ: "Không có tệp nào được chọn".
Phía dưới nút "Chọn tệp" được chia làm 3 cột:
- Cột bên trái.
- Cột chính giữa.
- Cột bên phải.</t>
  </si>
  <si>
    <t>Vị trí: Cột bên trái, hàng thứ nhất.
Mặc định là để trống, chỉ hiện tên ô: "Họ và tên".
Cho phép nhập dữ liệu vào ô.</t>
  </si>
  <si>
    <t>Vị trí: Cột bên trái, hàng thứ hai.
Mặc định là để trống, chỉ hiện tên ô: "Họ và tên".
Cho phép nhập dữ liệu vào ô.</t>
  </si>
  <si>
    <t xml:space="preserve">Vị trí: Cột bên trái, hàng thứ ba.
</t>
  </si>
  <si>
    <t xml:space="preserve">Vị trí: Cột bên trái, hàng thứ tư.
</t>
  </si>
  <si>
    <t>Vị trí: Cột chính giữa, hàng thứ nhất.</t>
  </si>
  <si>
    <t xml:space="preserve">Vị trí: Cột chính giữa, hàng thứ hai.
</t>
  </si>
  <si>
    <t xml:space="preserve">Vị trí: Cột chính giữa, hàng thứ ba.
</t>
  </si>
  <si>
    <t xml:space="preserve">Vị trí: Cột chính giữa, hàng thứ tư, nằm trên check-box "Nữ".
</t>
  </si>
  <si>
    <t xml:space="preserve">Vị trí: Cột chính giữa, hàng thứ tư, nằm dưới check-box "Nam".
</t>
  </si>
  <si>
    <t xml:space="preserve">Vị trí: Cột bên phải, hàng thứ nhất.
</t>
  </si>
  <si>
    <t xml:space="preserve">Vị trí: Cột bên phải, hàng thứ hai.
</t>
  </si>
  <si>
    <t xml:space="preserve">Vị trí: Cột bên phải, hàng thứ ba.
</t>
  </si>
  <si>
    <t>Vị trí: Cột bên phải, hàng thứ tư.</t>
  </si>
  <si>
    <t>Chỉnh sửa hồ sơ ứng viên - Hợp lệ</t>
  </si>
  <si>
    <t>Chỉnh sửa hồ sơ ứng viên - Không hợp lệ</t>
  </si>
  <si>
    <t>Chỉnh sửa hồ sơ ứng viên - Để trống một ô</t>
  </si>
  <si>
    <t>Chỉnh sửa hồ sơ ứng viên - Để trống tất cả các ô</t>
  </si>
  <si>
    <t>Chỉnh sửa hồ sơ ứng viên - Sửa hết tất cả các ô</t>
  </si>
  <si>
    <t>Chỉnh sửa hồ sơ ứng viên - Không sửa thông tin ô nào</t>
  </si>
  <si>
    <t>10.1. UC10: Ứng viên đăng bài tìm việc - Kiểm thử chức năng đăng bài tìm việc</t>
  </si>
  <si>
    <t>B1: Tại trang danh sách việc làm, nhấn vào nút "Tên tài khoản" trên thanh menu.
B2: Nhấn vào nút "Thông tin cá nhân".
B3: Kiểm tra tab "ĐĂNG BÀI".</t>
  </si>
  <si>
    <t>B1: Tại trang danh sách việc làm, nhấn vào nút "Tên tài khoản" trên thanh menu.
B2: Nhấn vào nút "Thông tin cá nhân".
B3: Kiểm tra trang thông tin ứng viên.</t>
  </si>
  <si>
    <t>B1: Tại trang danh sách việc làm, nhấn vào nút "Tên tài khoản" trên thanh menu.
B2: Nhấn vào nút "Thông tin cá nhân".
B3: Trong tab "ĐĂNG BÀI", kiểm tra ô "Tên công việc".</t>
  </si>
  <si>
    <t>B1: Tại trang danh sách việc làm, nhấn vào nút "Tên tài khoản" trên thanh menu.
B2: Nhấn vào nút "Thông tin cá nhân".
B3: Trong tab "ĐĂNG BÀI", kiểm tra ô "Kinh nghiệm".</t>
  </si>
  <si>
    <t>B1: Tại trang danh sách việc làm, nhấn vào nút "Tên tài khoản" trên thanh menu.
B2: Nhấn vào nút "Thông tin cá nhân".
B3: Trong tab "ĐĂNG BÀI", kiểm tra ô "Học vấn".</t>
  </si>
  <si>
    <t>B1: Tại trang danh sách việc làm, nhấn vào nút "Tên tài khoản" trên thanh menu.
B2: Nhấn vào nút "Thông tin cá nhân".
B3: Tại trang thông tin ứng viên, nhấn vào tab "HỒ SƠ".
B4: Kiểm tra tab "HỒ SƠ".</t>
  </si>
  <si>
    <t>B1: Tại trang danh sách việc làm, nhấn vào nút "Tên tài khoản" trên thanh menu.
B2: Nhấn vào nút "Thông tin cá nhân".
B3: Tại trang thông tin ứng viên, nhấn vào tab "HỒ SƠ".
B4: Kiểm tra nút "CHỈNH SỬA".</t>
  </si>
  <si>
    <t>B1: Tại trang danh sách việc làm, nhấn vào nút "Tên tài khoản" trên thanh menu.
B2: Nhấn vào nút "Thông tin cá nhân".
B3: Tại trang thông tin ứng viên, nhấn vào tab "HỒ SƠ".
B4: Kiểm tra phần thông tin cơ bản.</t>
  </si>
  <si>
    <t>B1: Tại trang danh sách việc làm, nhấn vào nút "Tên tài khoản" trên thanh menu.
B2: Nhấn vào nút "Thông tin cá nhân".
B3: Tại trang thông tin ứng viên, nhấn vào tab "HỒ SƠ".
B4: Kiểm tra bảng "THÔNG TIN CÁ NHÂN".</t>
  </si>
  <si>
    <t>B1: Tại trang danh sách việc làm, nhấn vào nút "Tên tài khoản" trên thanh menu.
B2: Nhấn vào nút "Thông tin cá nhân".
B3: Tại trang thông tin ứng viên, nhấn vào tab "HỒ SƠ".
B4: Kiểm tra bảng "KĨ NĂNG CÁ NHÂN".</t>
  </si>
  <si>
    <t>B1: Tại trang danh sách việc làm, nhấn vào nút "Tên tài khoản" trên thanh menu.
B2: Nhấn vào nút "Thông tin cá nhân".
B3: Tại trang thông tin ứng viên, nhấn vào tab "HỒ SƠ".
B4: Kiểm tra bảng "GIỚI THIỆU BẢN THÂN".</t>
  </si>
  <si>
    <t>B1: Tại trang danh sách việc làm, nhấn vào nút "Tên tài khoản" trên thanh menu.
B2: Nhấn vào nút "Thông tin cá nhân".
B3: Tại trang thông tin ứng viên, nhấn vào tab "HỒ SƠ".
B4: Trong tab "HỒ SƠ", nhấn vào nút "CHỈNH SỬA".
B5: Kiểm tra cửa sổ chỉnh sửa hồ sơ ứng viên.</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</si>
  <si>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nút "Chọn tệp".</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</si>
  <si>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"Họ và tên".</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</si>
  <si>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"Email".</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</si>
  <si>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"Tài khoản".</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</si>
  <si>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"Mật khẩu".</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</si>
  <si>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"Số điện thoại".</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</si>
  <si>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"Ngày sinh".</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</si>
  <si>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"Kinh nghiệm".</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</si>
  <si>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check-box "Nam".</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</si>
  <si>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check-box "Nữ".</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</si>
  <si>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"Kĩ năng".</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</si>
  <si>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"Ngoại ngữ".</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</si>
  <si>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"Học vấn".</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</si>
  <si>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ô "Giới thiệu bản thân".</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</si>
  <si>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kiểm tra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</si>
  <si>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nhập 5 ký tự bất kỳ vào ô "Kĩ năng".
B6: Nhấn vào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</si>
  <si>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nhập 4 ký tự bất kỳ vào ô "Kĩ năng".
B6: Nhấn vào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</si>
  <si>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Xóa nội dung trong ô "Kĩ năng".
B6: Nhấn vào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</si>
  <si>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để trống tất cả các ô.
B6: Nhấn vào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</si>
  <si>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sửa thông tin hợp lệ vào tất cả các ô.
B6: Nhấn vào nút "CHỈNH SỬA".</t>
  </si>
  <si>
    <t>B1: Tại trang danh sách việc làm, nhấn vào nút "Tên tài khoản" trên thanh menu.
B2: Nhấn vào nút "Thông tin cá nhân".
B3: Tại trang thông tin ứng viên, nhấn vào tab "HỒ SƠ".
B4: Trong tab "HỒ SƠ", nhấn vào nút "CHỈNH SỬA".
B5: Trong cửa sổ chỉnh sửa hồ sơ ứng viên, không sửa bất kỳ ô gì.
B6: Nhấn vào nút "CHỈNH SỬA".</t>
  </si>
  <si>
    <t>B1: Tại trang danh sách việc làm, nhấn vào nút "Tên tài khoản" trên thanh menu.
B2: Nhấn vào nút "Thông tin cá nhân".
B3: Trong tab "ĐĂNG BÀI", kiểm tra nút "TẠO".</t>
  </si>
  <si>
    <t>Vị trí: Phía dưới ô "Học vấn", được căn giữa.
Hình dạng: Hình chữ nhật.
Màu nền: Xanh dương đậm.
Màu chữ: Trắng.
Nhấn vào nút "TẤT CẢ" sẽ dẫn đến trang chi tiết mô tả công việc.</t>
  </si>
  <si>
    <t>"Tên công việc" - Hợp lệ
"Kinh nghiệm" - Hợp lệ
"Học vấn" - Không hợp lệ</t>
  </si>
  <si>
    <t>B1: Tại trang danh sách việc làm, nhấn vào nút "Tên tài khoản" trên thanh menu.
B2: Nhấn vào nút "Thông tin cá nhân".
B3: Nhập 5 ký tự bất kỳ vào ô "Tên công việc".
B4: Nhập 5 ký tự bất kỳ vào ô "Kinh nghiệm".
B5: Nhập 4 ký tự bất kỳ vào ô "Học vấn".
B6: Nhấn vào nút "TẠO".</t>
  </si>
  <si>
    <t>Đăng bài thành công, hiển thị tin nhắn MS01: "Bài viết được tạo thành công".</t>
  </si>
  <si>
    <t>Đăng bài không thành công, hiển thị tin nhắn MS02: "Không thể tạo bài viết".</t>
  </si>
  <si>
    <t>"Tên công việc" - Hợp lệ
"Kinh nghiệm" - Hợp lệ
"Học vấn" - Hợp lệ</t>
  </si>
  <si>
    <t>"Tên công việc" - Hợp lệ
"Kinh nghiệm" - Không hợp lệ
"Học vấn" - Hợp lệ</t>
  </si>
  <si>
    <t>B1: Tại trang danh sách việc làm, nhấn vào nút "Tên tài khoản" trên thanh menu.
B2: Nhấn vào nút "Thông tin cá nhân".
B3: Nhập 5 ký tự bất kỳ vào ô "Tên công việc".
B4: Nhập 4 ký tự bất kỳ vào ô "Kinh nghiệm".
B5: Nhập 5 ký tự bất kỳ vào ô "Học vấn".
B6: Nhấn vào nút "TẠO".</t>
  </si>
  <si>
    <t>"Tên công việc" - Hợp lệ
"Kinh nghiệm" - Để trống 
"Học vấn" - Hợp lệ</t>
  </si>
  <si>
    <t>B1: Tại trang danh sách việc làm, nhấn vào nút "Tên tài khoản" trên thanh menu.
B2: Nhấn vào nút "Thông tin cá nhân".
B3: Nhập 5 ký tự bất kỳ vào ô "Tên công việc".
B4: Để trống ô "Kinh nghiệm".
B5: Nhập 5 ký tự bất kỳ vào ô "Học vấn".
B6: Nhấn vào nút "TẠO".</t>
  </si>
  <si>
    <t>"Tên công việc" - Không hợp lệ
"Kinh nghiệm" - Hợp lệ
"Học vấn" - Hợp lệ</t>
  </si>
  <si>
    <t>B1: Tại trang danh sách việc làm, nhấn vào nút "Tên tài khoản" trên thanh menu.
B2: Nhấn vào nút "Thông tin cá nhân".
B3: Nhập 4 ký tự bất kỳ vào ô "Tên công việc".
B4: Nhập 5 ký tự bất kỳ vào ô "Kinh nghiệm".
B5: Nhập 5 ký tự bất kỳ vào ô "Học vấn".
B6: Nhấn vào nút "TẠO".</t>
  </si>
  <si>
    <t>"Tên công việc" - Không hợp lệ
"Kinh nghiệm" - Không hợp lệ
"Học vấn" - Hợp lệ</t>
  </si>
  <si>
    <t>B1: Tại trang danh sách việc làm, nhấn vào nút "Tên tài khoản" trên thanh menu.
B2: Nhấn vào nút "Thông tin cá nhân".
B3: Nhập 4 ký tự bất kỳ vào ô "Tên công việc".
B4: Nhập 4 ký tự bất kỳ vào ô "Kinh nghiệm".
B5: Nhập 5 ký tự bất kỳ vào ô "Học vấn".
B6: Nhấn vào nút "TẠO".</t>
  </si>
  <si>
    <t>"Tên công việc" - Không hợp lệ
"Kinh nghiệm" - Để trống
"Học vấn" - Hợp lệ</t>
  </si>
  <si>
    <t>B1: Tại trang danh sách việc làm, nhấn vào nút "Tên tài khoản" trên thanh menu.
B2: Nhấn vào nút "Thông tin cá nhân".
B3: Nhập 4 ký tự bất kỳ vào ô "Tên công việc".
B4: Để trống ô "Kinh nghiệm".
B5: Nhập 5 ký tự bất kỳ vào ô "Học vấn".
B6: Nhấn vào nút "TẠO".</t>
  </si>
  <si>
    <t>"Tên công việc" - Để trống
"Kinh nghiệm" - Hợp lệ
"Học vấn" - Hợp lệ</t>
  </si>
  <si>
    <t>B1: Tại trang danh sách việc làm, nhấn vào nút "Tên tài khoản" trên thanh menu.
B2: Nhấn vào nút "Thông tin cá nhân".
B3: Để trống ô "Tên công việc".
B4: Nhập 5 ký tự bất kỳ vào ô "Kinh nghiệm".
B5: Nhập 5 ký tự bất kỳ vào ô "Học vấn".
B6: Nhấn vào nút "TẠO".</t>
  </si>
  <si>
    <t>"Tên công việc" - Để trống
"Kinh nghiệm" - Không hợp lệ
"Học vấn" - Hợp lệ</t>
  </si>
  <si>
    <t>B1: Tại trang danh sách việc làm, nhấn vào nút "Tên tài khoản" trên thanh menu.
B2: Nhấn vào nút "Thông tin cá nhân".
B3: Để trống ô "Tên công việc".
B4: Nhập 4 ký tự bất kỳ vào ô "Kinh nghiệm".
B5: Nhập 5 ký tự bất kỳ vào ô "Học vấn".
B6: Nhấn vào nút "TẠO".</t>
  </si>
  <si>
    <t>"Tên công việc" - Để trống
"Kinh nghiệm" - Để trống
"Học vấn" - Để trống</t>
  </si>
  <si>
    <t>B1: Tại trang danh sách việc làm, nhấn vào nút "Tên tài khoản" trên thanh menu.
B2: Nhấn vào nút "Thông tin cá nhân".
B3: Để trống ô "Tên công việc".
B4: Để trống ô "Kinh nghiệm".
B5: Để trống ô "Học vấn".
B6: Nhấn vào nút "TẠO".</t>
  </si>
  <si>
    <t>Defect ID: 50</t>
  </si>
  <si>
    <t>Defect ID: 51</t>
  </si>
  <si>
    <t>Defect ID: 52</t>
  </si>
  <si>
    <t>Defect ID: 53</t>
  </si>
  <si>
    <t>Defect ID: 54</t>
  </si>
  <si>
    <t>Defect ID: 55</t>
  </si>
  <si>
    <t>Defect ID: 56</t>
  </si>
  <si>
    <t>Defect ID: 57</t>
  </si>
  <si>
    <t>Defect ID: 58</t>
  </si>
  <si>
    <t>Trang web "Tìm kiếm việc làm" - API</t>
  </si>
  <si>
    <t>1. API 1 - Đăng ký ứng viên</t>
  </si>
  <si>
    <t>2. API 2 - Đăng nhập</t>
  </si>
  <si>
    <t>3. API 3 - Lấy danh sách công việc</t>
  </si>
  <si>
    <t>4. API 4 - Lấy thông tin User hiện tại</t>
  </si>
  <si>
    <t>5. API 5 - Lấy danh sách các ứng viên</t>
  </si>
  <si>
    <t>6. API 6 - Ứng tuyển</t>
  </si>
  <si>
    <t>7. API 7 - Lấy danh sách các công ty</t>
  </si>
  <si>
    <t>8. API 8 - Lấy danh sách các đơn ứng tuyển</t>
  </si>
  <si>
    <t>9. API 9 - Lấy danh sách các User</t>
  </si>
  <si>
    <t>Mở Postman</t>
  </si>
  <si>
    <t>Status: 200 OK.
Test Results (2/2): 
PASS: Đăng nhập thành công, status code is 200.
PASS: Message phải là: Đăng nhập thành công.
Response Body trả về token và thông tin của user.
Thông tin user phải bao gồm trường userId và account trùng với thông tin account đăng nhập.</t>
  </si>
  <si>
    <t>API 1: Đăng ký ứng viên - Status: 201</t>
  </si>
  <si>
    <t>API 1: Đăng ký ứng viên - Status: 500</t>
  </si>
  <si>
    <t>Status: 500 Internal Server Error.
Test Results (1/1): 
PASS: Đã xảy ra lỗi khi đăng ký, status code is 500.</t>
  </si>
  <si>
    <t>API 2: Đăng nhập - Status: 200</t>
  </si>
  <si>
    <t>API 2: Đăng nhập - Status: 400</t>
  </si>
  <si>
    <t>Status: 400 Bad Request.
Test Results (2/2): 
PASS: Tài khoản hoặc mật khẩu để trống, sai mật khẩu, status code is 400.
PASS: Message đúng.</t>
  </si>
  <si>
    <t>API 3: Lấy danh sách công việc - Status: 200</t>
  </si>
  <si>
    <t>B1: Tạo một request mới trong Postman.
B2: Chọn Method: POST.
B3: Nhập đúng Endpoint.
B4: Vào mục Body, chọn Form-data.
B5: Nhập chính xác các KEY và VALUE.
B6: Viết script test trong mục Tests để kiểm tra Status Code.
B7: Nhấn nút Send.</t>
  </si>
  <si>
    <t>B1: Tạo một request mới trong Postman.
B2: Chọn Method: POST.
B3: Nhập đúng Endpoint.
B4: Vào mục Body, chọn Form-data.
B5: Nhập chính xác các KEY và để trống toàn bộ VALUE tương ứng.
B6: Viết script test trong mục Tests để kiểm tra Status Code.
B7: Nhấn nút Send.</t>
  </si>
  <si>
    <t>B1: Tạo một request mới trong Postman.
B2: Chọn Method: POST.
B3: Nhập đúng Endpoint.
B4: Vào mục Body, chọn raw, chọn kiểu dữ liệu Json.
B5: Nhập chính xác trường "account".
B6: Nhập chính xác trường "password".
B7: Viết script test trong mục Tests để kiểm tra Status Code và Message tương ứng.
B8: Nhấn nút Send.</t>
  </si>
  <si>
    <t>B1: Tạo một request mới trong Postman.
B2: Chọn Method: POST.
B3: Nhập đúng Endpoint.
B4: Vào mục Body, chọn raw, chọn kiểu dữ liệu Json.
B5: Nhập ký tự bất kỳ vào trường "account".
B6: Nhập chính xác trường "password".
B7: Viết script test trong mục Tests để kiểm tra Status Code và Message tương ứng.
B8: Nhấn nút Send.</t>
  </si>
  <si>
    <t>B1: Tạo một request mới trong Postman.
B2: Chọn Method: GET.
B3: Nhập đúng Endpoint.
B4: Viết script test trong mục Tests để kiểm tra Status Code.
B5: Nhấn nút Send.</t>
  </si>
  <si>
    <t>Status: 201 Created.
Test Results (1/1): 
PASS: Đăng kí thông tin và tài khoản thành công, status code is 201.</t>
  </si>
  <si>
    <t>Status: 200 OK.
Test Results (1/1): 
PASS: Thành công, trả về danh sách công việc, status code is 200</t>
  </si>
  <si>
    <t>API 4: Lấy thông tin User hiện tại - Status: 200</t>
  </si>
  <si>
    <t>API 4: Lấy thông tin User hiện tại - Status: 401</t>
  </si>
  <si>
    <t>Status: 401 Unauthorized.
Test Results (1/1): 
PASS: Chưa đăng nhập, status code is 401, status code is 401.</t>
  </si>
  <si>
    <t>Status: 200 OK.
Test Results (1/1): 
PASS: Thành công, trả về thông tin người dùng, status code is 200.</t>
  </si>
  <si>
    <t>API 5: Lấy danh sách các ứng viên - Status: 200</t>
  </si>
  <si>
    <t>API 6: Ứng tuyển - Status: 200</t>
  </si>
  <si>
    <t>API 8: Lấy danh sách các đơn ứng tuyển - Status: 200</t>
  </si>
  <si>
    <t>API 5: Lấy danh sách các ứng viên - Status: 401</t>
  </si>
  <si>
    <t>API 6: Ứng tuyển - Status: 401</t>
  </si>
  <si>
    <t>API 7: Lấy danh sách các công ty - Status: 201</t>
  </si>
  <si>
    <t>Status: 201 Created.
Test Results (1/1): 
PASS: Thành công, trả về danh sách các công ty, status code is 201.</t>
  </si>
  <si>
    <t>B1: Tạo một request mới trong Postman.
B2: Chọn Method: GET.
B3: Nhập đúng Endpoint.
B4: Trong mục Headers, thêm trường token vào.
B5: Nhập token chính xác vào trường token.
B6: Viết script test trong mục Tests để kiểm tra Status Code.
B7: Nhấn nút Send.</t>
  </si>
  <si>
    <t>B1: Tạo một request mới trong Postman.
B2: Chọn Method: GET.
B3: Nhập đúng Endpoint.
B4: Trong mục Headers, thêm trường token vào.
B5: Để trống trường token.
B6: Viết script test trong mục Tests để kiểm tra Status Code.
B7: Nhấn nút Send.</t>
  </si>
  <si>
    <t>Defect ID: 59</t>
  </si>
  <si>
    <t>Status: 200 OK.
Test Results (1/1): 
PASS: Thành công, trả về danh sách các đơn ứng tuyển, status code is 200.</t>
  </si>
  <si>
    <t>Status: 200 OK.
Test Results (1/1): 
PASS: Ứng tuyển thành công, status code is 200.</t>
  </si>
  <si>
    <t>B1: Tạo một request mới trong Postman.
B2: Chọn Method: POST.
B3: Nhập đúng Endpoint.
B4: Trong mục Headers, thêm trường token vào.
B5: Nhập token chính xác vào trường token.
B6: Vào mục Body, chọn raw, chọn kiểu dữ liệu Json.
B7: Trong phần Body, nhập chính xác jobId vào trường "jobId".
B8: Viết script test trong mục Tests để kiểm tra Status Code.
B9: Nhấn nút Send.</t>
  </si>
  <si>
    <t>B1: Tạo một request mới trong Postman.
B2: Chọn Method: POST.
B3: Nhập đúng Endpoint.
B4: Trong mục Headers, thêm trường token vào.
B5: Để trống trường token.
B6: Vào mục Body, chọn raw, chọn kiểu dữ liệu Json.
B7: Trong phần Body, nhập chính xác jobId vào trường "jobId".
B8: Viết script test trong mục Tests để kiểm tra Status Code.
B9: Nhấn nút Send.</t>
  </si>
  <si>
    <t>Status: 201 Created.
Test Results (1/1): 
PASS: Thành công, trả về danh sách các User, status code is 201.</t>
  </si>
  <si>
    <t>API 9: Lấy danh sách các User - Status: 201</t>
  </si>
  <si>
    <t>Sending Postman Request không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</si>
</sst>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d\-mmm\-yy;@"/>
  </numFmts>
  <fonts count="32">
    <font>
      <sz val="11"/>
      <color theme="1"/>
      <name val="Calibri"/>
      <family val="2"/>
      <scheme val="minor"/>
    </font>
    <font>
      <b/>
      <sz val="22"/>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sz val="10"/>
      <color theme="1"/>
      <name val="Tahoma"/>
      <family val="2"/>
    </font>
    <font>
      <sz val="11"/>
      <name val="ＭＳ Ｐゴシック"/>
      <charset val="128"/>
    </font>
    <font>
      <b/>
      <sz val="10"/>
      <name val="Tahoma"/>
      <family val="2"/>
    </font>
    <font>
      <sz val="10"/>
      <color indexed="10"/>
      <name val="Tahoma"/>
      <family val="2"/>
    </font>
    <font>
      <sz val="10"/>
      <color indexed="8"/>
      <name val="Tahoma"/>
      <family val="2"/>
    </font>
    <font>
      <b/>
      <sz val="10"/>
      <color indexed="8"/>
      <name val="Tahoma"/>
      <family val="2"/>
    </font>
    <font>
      <b/>
      <sz val="10"/>
      <color indexed="10"/>
      <name val="Tahoma"/>
      <family val="2"/>
    </font>
    <font>
      <u/>
      <sz val="11"/>
      <color theme="10"/>
      <name val="Calibri"/>
      <family val="2"/>
      <scheme val="minor"/>
    </font>
    <font>
      <sz val="10"/>
      <color indexed="9"/>
      <name val="Tahoma"/>
      <family val="2"/>
    </font>
    <font>
      <b/>
      <sz val="10"/>
      <color indexed="12"/>
      <name val="Tahoma"/>
      <family val="2"/>
    </font>
    <font>
      <sz val="8"/>
      <name val="Calibri"/>
      <family val="2"/>
      <scheme val="minor"/>
    </font>
    <font>
      <sz val="10"/>
      <color rgb="FFFF0000"/>
      <name val="Tahoma"/>
      <family val="2"/>
    </font>
    <font>
      <sz val="10"/>
      <color rgb="FF000000"/>
      <name val="Arial"/>
      <family val="2"/>
    </font>
    <font>
      <sz val="11"/>
      <color theme="1"/>
      <name val="Calibri"/>
      <family val="2"/>
      <scheme val="minor"/>
    </font>
    <font>
      <b/>
      <sz val="11"/>
      <color theme="0"/>
      <name val="Calibri"/>
      <family val="2"/>
      <scheme val="minor"/>
    </font>
    <font>
      <b/>
      <sz val="18"/>
      <color indexed="10"/>
      <name val="Tahoma"/>
      <family val="2"/>
    </font>
    <font>
      <b/>
      <sz val="10"/>
      <color rgb="FFFF0000"/>
      <name val="Tahoma"/>
      <family val="2"/>
    </font>
    <font>
      <sz val="10"/>
      <color theme="1"/>
      <name val="Calibri"/>
      <family val="2"/>
      <scheme val="minor"/>
    </font>
    <font>
      <b/>
      <sz val="10"/>
      <name val="Calibri"/>
      <family val="2"/>
      <scheme val="minor"/>
    </font>
    <font>
      <sz val="10"/>
      <name val="Calibri"/>
      <family val="2"/>
      <scheme val="minor"/>
    </font>
    <font>
      <sz val="10"/>
      <color indexed="8"/>
      <name val="Calibri"/>
      <family val="2"/>
      <scheme val="minor"/>
    </font>
    <font>
      <i/>
      <sz val="10"/>
      <color indexed="17"/>
      <name val="Calibri"/>
      <family val="2"/>
      <scheme val="minor"/>
    </font>
    <font>
      <b/>
      <sz val="10"/>
      <color indexed="8"/>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theme="6" tint="-0.499984740745262"/>
        <bgColor indexed="32"/>
      </patternFill>
    </fill>
    <fill>
      <patternFill patternType="solid">
        <fgColor theme="2" tint="-9.9978637043366805E-2"/>
        <bgColor indexed="41"/>
      </patternFill>
    </fill>
    <fill>
      <patternFill patternType="solid">
        <fgColor theme="6" tint="-0.249977111117893"/>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2" tint="-0.499984740745262"/>
        <bgColor indexed="64"/>
      </patternFill>
    </fill>
  </fills>
  <borders count="5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hair">
        <color indexed="8"/>
      </left>
      <right style="hair">
        <color indexed="8"/>
      </right>
      <top style="thin">
        <color indexed="8"/>
      </top>
      <bottom style="hair">
        <color indexed="8"/>
      </bottom>
      <diagonal/>
    </border>
    <border>
      <left/>
      <right/>
      <top/>
      <bottom style="thin">
        <color indexed="64"/>
      </bottom>
      <diagonal/>
    </border>
    <border>
      <left style="medium">
        <color indexed="8"/>
      </left>
      <right style="thin">
        <color indexed="8"/>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bottom style="thin">
        <color indexed="64"/>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medium">
        <color indexed="8"/>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medium">
        <color indexed="8"/>
      </left>
      <right style="thin">
        <color indexed="8"/>
      </right>
      <top style="thin">
        <color indexed="8"/>
      </top>
      <bottom/>
      <diagonal/>
    </border>
    <border>
      <left/>
      <right/>
      <top style="thin">
        <color indexed="8"/>
      </top>
      <bottom style="thin">
        <color indexed="64"/>
      </bottom>
      <diagonal/>
    </border>
    <border>
      <left style="medium">
        <color indexed="8"/>
      </left>
      <right/>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s>
  <cellStyleXfs count="8">
    <xf numFmtId="0" fontId="0" fillId="0" borderId="0"/>
    <xf numFmtId="164" fontId="8" fillId="0" borderId="0"/>
    <xf numFmtId="0" fontId="8" fillId="0" borderId="0"/>
    <xf numFmtId="0" fontId="14" fillId="0" borderId="0" applyNumberFormat="0" applyFill="0" applyBorder="0" applyAlignment="0" applyProtection="0"/>
    <xf numFmtId="0" fontId="19" fillId="0" borderId="0"/>
    <xf numFmtId="0" fontId="19" fillId="0" borderId="0"/>
    <xf numFmtId="0" fontId="20" fillId="0" borderId="0"/>
    <xf numFmtId="9" fontId="20" fillId="0" borderId="0" applyFont="0" applyFill="0" applyBorder="0" applyAlignment="0" applyProtection="0"/>
  </cellStyleXfs>
  <cellXfs count="191">
    <xf numFmtId="0" fontId="0" fillId="0" borderId="0" xfId="0"/>
    <xf numFmtId="0" fontId="1"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applyAlignment="1">
      <alignment horizontal="left" indent="1"/>
    </xf>
    <xf numFmtId="0" fontId="3" fillId="2" borderId="0" xfId="0" applyFont="1" applyFill="1"/>
    <xf numFmtId="0" fontId="4" fillId="2" borderId="2" xfId="0" applyFont="1" applyFill="1" applyBorder="1" applyAlignment="1">
      <alignment horizontal="left"/>
    </xf>
    <xf numFmtId="0" fontId="3" fillId="0" borderId="4" xfId="0" applyFont="1" applyBorder="1" applyAlignment="1"/>
    <xf numFmtId="164" fontId="3" fillId="0" borderId="8" xfId="0" applyNumberFormat="1" applyFont="1" applyBorder="1" applyAlignment="1">
      <alignment horizontal="left" vertical="center"/>
    </xf>
    <xf numFmtId="0" fontId="4" fillId="2" borderId="0" xfId="0" applyFont="1" applyFill="1" applyBorder="1" applyAlignment="1">
      <alignment horizontal="left"/>
    </xf>
    <xf numFmtId="0" fontId="5" fillId="0" borderId="0" xfId="0" applyFont="1" applyBorder="1" applyAlignment="1">
      <alignment horizontal="left"/>
    </xf>
    <xf numFmtId="0" fontId="3" fillId="0" borderId="0" xfId="0" applyFont="1" applyBorder="1" applyAlignment="1"/>
    <xf numFmtId="0" fontId="4" fillId="2" borderId="0" xfId="0" applyFont="1" applyFill="1" applyBorder="1" applyAlignment="1">
      <alignment horizontal="left" indent="1"/>
    </xf>
    <xf numFmtId="0" fontId="5" fillId="0" borderId="0" xfId="0" applyFont="1" applyBorder="1" applyAlignment="1">
      <alignment horizontal="left" indent="1"/>
    </xf>
    <xf numFmtId="0" fontId="3" fillId="0" borderId="0" xfId="0" applyFont="1" applyBorder="1" applyAlignment="1">
      <alignment horizontal="left"/>
    </xf>
    <xf numFmtId="0" fontId="3" fillId="0" borderId="0" xfId="0" applyFont="1" applyBorder="1"/>
    <xf numFmtId="0" fontId="4" fillId="0" borderId="0" xfId="0" applyFont="1" applyAlignment="1">
      <alignment horizontal="left"/>
    </xf>
    <xf numFmtId="0" fontId="3" fillId="0" borderId="0" xfId="0" applyFont="1" applyAlignment="1">
      <alignment vertical="center"/>
    </xf>
    <xf numFmtId="0" fontId="3" fillId="0" borderId="0" xfId="0" applyFont="1" applyAlignment="1">
      <alignment horizontal="left"/>
    </xf>
    <xf numFmtId="0" fontId="0" fillId="0" borderId="0" xfId="0" applyAlignment="1">
      <alignment horizontal="left" vertical="top"/>
    </xf>
    <xf numFmtId="0" fontId="7" fillId="0" borderId="0" xfId="0" applyFont="1" applyAlignment="1">
      <alignment horizontal="left" vertical="top" wrapText="1"/>
    </xf>
    <xf numFmtId="0" fontId="0" fillId="0" borderId="0" xfId="0" applyAlignment="1">
      <alignment horizontal="left" wrapText="1"/>
    </xf>
    <xf numFmtId="164" fontId="9" fillId="2" borderId="14" xfId="1" applyFont="1" applyFill="1" applyBorder="1" applyAlignment="1">
      <alignment horizontal="left" vertical="top" wrapText="1"/>
    </xf>
    <xf numFmtId="164" fontId="3" fillId="2" borderId="0" xfId="1" applyFont="1" applyFill="1" applyBorder="1" applyAlignment="1">
      <alignment horizontal="center" vertical="center" wrapText="1"/>
    </xf>
    <xf numFmtId="164" fontId="3" fillId="2" borderId="0" xfId="1" applyFont="1" applyFill="1" applyBorder="1" applyAlignment="1">
      <alignment horizontal="left" vertical="top" wrapText="1"/>
    </xf>
    <xf numFmtId="0" fontId="11" fillId="2" borderId="0" xfId="0" applyFont="1" applyFill="1" applyAlignment="1">
      <alignment horizontal="left" vertical="top"/>
    </xf>
    <xf numFmtId="164" fontId="9" fillId="2" borderId="18" xfId="1" applyFont="1" applyFill="1" applyBorder="1" applyAlignment="1">
      <alignment horizontal="left" vertical="top" wrapText="1"/>
    </xf>
    <xf numFmtId="164" fontId="5" fillId="2" borderId="0" xfId="1" applyFont="1" applyFill="1" applyBorder="1" applyAlignment="1">
      <alignment horizontal="center" vertical="center" wrapText="1"/>
    </xf>
    <xf numFmtId="164" fontId="5" fillId="2" borderId="0" xfId="1" applyFont="1" applyFill="1" applyBorder="1" applyAlignment="1">
      <alignment horizontal="left" vertical="top" wrapText="1"/>
    </xf>
    <xf numFmtId="0" fontId="12" fillId="2" borderId="0" xfId="0" applyFont="1" applyFill="1" applyAlignment="1">
      <alignment horizontal="left" vertical="top"/>
    </xf>
    <xf numFmtId="0" fontId="12" fillId="2" borderId="0" xfId="0" applyFont="1" applyFill="1" applyBorder="1" applyAlignment="1">
      <alignment horizontal="left" vertical="top" wrapText="1"/>
    </xf>
    <xf numFmtId="3" fontId="11" fillId="2" borderId="26" xfId="0" applyNumberFormat="1" applyFont="1" applyFill="1" applyBorder="1" applyAlignment="1">
      <alignment horizontal="left" vertical="top"/>
    </xf>
    <xf numFmtId="3" fontId="11" fillId="2" borderId="26" xfId="0" applyNumberFormat="1" applyFont="1" applyFill="1" applyBorder="1" applyAlignment="1">
      <alignment horizontal="left" vertical="top" wrapText="1"/>
    </xf>
    <xf numFmtId="3" fontId="11" fillId="2" borderId="27" xfId="0" applyNumberFormat="1" applyFont="1" applyFill="1" applyBorder="1" applyAlignment="1">
      <alignment horizontal="left" vertical="top"/>
    </xf>
    <xf numFmtId="3" fontId="11" fillId="2" borderId="0" xfId="0" applyNumberFormat="1" applyFont="1" applyFill="1" applyBorder="1" applyAlignment="1">
      <alignment horizontal="left" vertical="top" wrapText="1"/>
    </xf>
    <xf numFmtId="164" fontId="13" fillId="2" borderId="0" xfId="1" applyFont="1" applyFill="1" applyBorder="1" applyAlignment="1">
      <alignment horizontal="left" vertical="top" wrapText="1"/>
    </xf>
    <xf numFmtId="164" fontId="13" fillId="2" borderId="0" xfId="1" applyFont="1" applyFill="1" applyBorder="1" applyAlignment="1">
      <alignment horizontal="left" vertical="top"/>
    </xf>
    <xf numFmtId="0" fontId="7" fillId="0" borderId="0" xfId="0" applyFont="1" applyAlignment="1">
      <alignment horizontal="center" vertical="center"/>
    </xf>
    <xf numFmtId="0" fontId="7" fillId="0" borderId="0" xfId="0" applyFont="1"/>
    <xf numFmtId="0" fontId="7" fillId="0" borderId="0" xfId="0" applyNumberFormat="1" applyFont="1" applyAlignment="1">
      <alignment horizontal="center" vertical="center" wrapText="1"/>
    </xf>
    <xf numFmtId="0" fontId="10" fillId="2" borderId="0" xfId="0" applyNumberFormat="1" applyFont="1" applyFill="1" applyAlignment="1">
      <alignment horizontal="center" vertical="center" wrapText="1"/>
    </xf>
    <xf numFmtId="164" fontId="3" fillId="0" borderId="8" xfId="1" applyFont="1" applyFill="1" applyBorder="1" applyAlignment="1">
      <alignment horizontal="center" vertical="center" wrapText="1"/>
    </xf>
    <xf numFmtId="0" fontId="7" fillId="0" borderId="8" xfId="0" applyNumberFormat="1" applyFont="1" applyFill="1" applyBorder="1" applyAlignment="1">
      <alignment horizontal="center" vertical="center" wrapText="1"/>
    </xf>
    <xf numFmtId="0" fontId="0" fillId="0" borderId="0" xfId="0" applyAlignment="1">
      <alignment vertical="top"/>
    </xf>
    <xf numFmtId="164" fontId="3" fillId="3" borderId="8" xfId="1" applyFont="1" applyFill="1" applyBorder="1" applyAlignment="1">
      <alignment horizontal="center" vertical="center" wrapText="1"/>
    </xf>
    <xf numFmtId="0" fontId="7" fillId="3" borderId="8" xfId="0" applyNumberFormat="1" applyFont="1" applyFill="1" applyBorder="1" applyAlignment="1">
      <alignment horizontal="center" vertical="center" wrapText="1"/>
    </xf>
    <xf numFmtId="0" fontId="12" fillId="2" borderId="0" xfId="0" applyNumberFormat="1" applyFont="1" applyFill="1" applyBorder="1" applyAlignment="1">
      <alignment horizontal="left" vertical="top" wrapText="1"/>
    </xf>
    <xf numFmtId="0" fontId="11" fillId="2" borderId="0" xfId="0" applyNumberFormat="1" applyFont="1" applyFill="1" applyBorder="1" applyAlignment="1">
      <alignment horizontal="left" vertical="top" wrapText="1"/>
    </xf>
    <xf numFmtId="164" fontId="3" fillId="2" borderId="0" xfId="0" applyNumberFormat="1" applyFont="1" applyFill="1"/>
    <xf numFmtId="164" fontId="9" fillId="2" borderId="0" xfId="2" applyNumberFormat="1" applyFont="1" applyFill="1" applyBorder="1"/>
    <xf numFmtId="164" fontId="3" fillId="2" borderId="0" xfId="2" applyNumberFormat="1" applyFont="1" applyFill="1" applyBorder="1"/>
    <xf numFmtId="165" fontId="3" fillId="2" borderId="0" xfId="2" applyNumberFormat="1" applyFont="1" applyFill="1" applyBorder="1"/>
    <xf numFmtId="164" fontId="4" fillId="2" borderId="2" xfId="0" applyNumberFormat="1" applyFont="1" applyFill="1" applyBorder="1" applyAlignment="1">
      <alignment horizontal="left" vertical="center"/>
    </xf>
    <xf numFmtId="164" fontId="4" fillId="2" borderId="2" xfId="0" applyNumberFormat="1" applyFont="1" applyFill="1" applyBorder="1" applyAlignment="1">
      <alignment vertical="center"/>
    </xf>
    <xf numFmtId="164" fontId="4" fillId="2" borderId="0" xfId="0" applyNumberFormat="1" applyFont="1" applyFill="1"/>
    <xf numFmtId="164" fontId="5" fillId="2" borderId="0" xfId="2" applyNumberFormat="1" applyFont="1" applyFill="1" applyBorder="1"/>
    <xf numFmtId="164" fontId="3" fillId="2" borderId="0" xfId="0" applyNumberFormat="1" applyFont="1" applyFill="1" applyBorder="1"/>
    <xf numFmtId="164" fontId="3" fillId="2" borderId="29" xfId="0" applyNumberFormat="1" applyFont="1" applyFill="1" applyBorder="1" applyAlignment="1"/>
    <xf numFmtId="164" fontId="3" fillId="2" borderId="29" xfId="0" applyNumberFormat="1" applyFont="1" applyFill="1" applyBorder="1"/>
    <xf numFmtId="1" fontId="3" fillId="0" borderId="33" xfId="0" applyNumberFormat="1" applyFont="1" applyFill="1" applyBorder="1" applyAlignment="1">
      <alignment horizontal="center"/>
    </xf>
    <xf numFmtId="164" fontId="14" fillId="0" borderId="34" xfId="3" applyNumberFormat="1" applyFill="1" applyBorder="1"/>
    <xf numFmtId="1" fontId="3" fillId="0" borderId="34"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164" fontId="4" fillId="2" borderId="0" xfId="0" applyNumberFormat="1" applyFont="1" applyFill="1" applyBorder="1" applyAlignment="1">
      <alignment horizontal="left"/>
    </xf>
    <xf numFmtId="2" fontId="16" fillId="2" borderId="0" xfId="0" applyNumberFormat="1" applyFont="1" applyFill="1" applyBorder="1" applyAlignment="1">
      <alignment horizontal="right" wrapText="1"/>
    </xf>
    <xf numFmtId="164" fontId="11" fillId="2" borderId="0" xfId="0" applyNumberFormat="1" applyFont="1" applyFill="1" applyBorder="1" applyAlignment="1">
      <alignment horizontal="center" wrapText="1"/>
    </xf>
    <xf numFmtId="3" fontId="11" fillId="2" borderId="39" xfId="0" applyNumberFormat="1"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8" xfId="0" quotePrefix="1" applyFont="1" applyFill="1" applyBorder="1" applyAlignment="1">
      <alignment horizontal="left" vertical="top" wrapText="1"/>
    </xf>
    <xf numFmtId="0" fontId="7" fillId="0" borderId="8" xfId="0" applyFont="1" applyFill="1" applyBorder="1" applyAlignment="1">
      <alignment vertical="top" wrapText="1"/>
    </xf>
    <xf numFmtId="0" fontId="0" fillId="0" borderId="0" xfId="0" applyFill="1" applyAlignment="1">
      <alignment vertical="top"/>
    </xf>
    <xf numFmtId="0" fontId="7" fillId="0" borderId="40" xfId="0" applyNumberFormat="1" applyFont="1" applyFill="1" applyBorder="1" applyAlignment="1">
      <alignment horizontal="center" vertical="center" wrapText="1"/>
    </xf>
    <xf numFmtId="0" fontId="0" fillId="0" borderId="40" xfId="6" applyFont="1" applyBorder="1" applyAlignment="1">
      <alignment horizontal="center" vertical="center" wrapText="1"/>
    </xf>
    <xf numFmtId="0" fontId="0" fillId="0" borderId="40" xfId="6" applyFont="1" applyBorder="1" applyAlignment="1">
      <alignment horizontal="left" vertical="center" wrapText="1"/>
    </xf>
    <xf numFmtId="15" fontId="3" fillId="0" borderId="8" xfId="0" applyNumberFormat="1" applyFont="1" applyBorder="1" applyAlignment="1">
      <alignment vertical="top" wrapText="1"/>
    </xf>
    <xf numFmtId="0" fontId="3" fillId="0" borderId="8" xfId="0" applyFont="1" applyBorder="1" applyAlignment="1">
      <alignment vertical="top"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horizontal="left" vertical="top"/>
    </xf>
    <xf numFmtId="0" fontId="3" fillId="0" borderId="8" xfId="0" applyFont="1" applyBorder="1" applyAlignment="1">
      <alignment wrapText="1"/>
    </xf>
    <xf numFmtId="0" fontId="3" fillId="0" borderId="0" xfId="0" applyFont="1" applyAlignment="1">
      <alignment wrapText="1"/>
    </xf>
    <xf numFmtId="0" fontId="22" fillId="0" borderId="1" xfId="0" applyFont="1" applyBorder="1" applyAlignment="1">
      <alignment horizontal="left" vertical="center"/>
    </xf>
    <xf numFmtId="164" fontId="18" fillId="0" borderId="8" xfId="0" applyNumberFormat="1" applyFont="1" applyBorder="1" applyAlignment="1">
      <alignment horizontal="left" vertical="center"/>
    </xf>
    <xf numFmtId="164" fontId="6" fillId="4" borderId="30" xfId="0" applyNumberFormat="1" applyFont="1" applyFill="1" applyBorder="1" applyAlignment="1">
      <alignment horizontal="center"/>
    </xf>
    <xf numFmtId="164" fontId="6" fillId="4" borderId="12" xfId="0" applyNumberFormat="1" applyFont="1" applyFill="1" applyBorder="1" applyAlignment="1">
      <alignment horizontal="center"/>
    </xf>
    <xf numFmtId="164" fontId="6" fillId="4" borderId="12" xfId="0" applyNumberFormat="1" applyFont="1" applyFill="1" applyBorder="1" applyAlignment="1">
      <alignment horizontal="center" wrapText="1"/>
    </xf>
    <xf numFmtId="164" fontId="6" fillId="4" borderId="31" xfId="0" applyNumberFormat="1" applyFont="1" applyFill="1" applyBorder="1" applyAlignment="1">
      <alignment horizontal="center"/>
    </xf>
    <xf numFmtId="164" fontId="6" fillId="4" borderId="32" xfId="0" applyNumberFormat="1" applyFont="1" applyFill="1" applyBorder="1" applyAlignment="1">
      <alignment horizontal="center" wrapText="1"/>
    </xf>
    <xf numFmtId="164" fontId="15" fillId="4" borderId="35" xfId="0" applyNumberFormat="1" applyFont="1" applyFill="1" applyBorder="1" applyAlignment="1">
      <alignment horizontal="center"/>
    </xf>
    <xf numFmtId="164" fontId="6" fillId="4" borderId="36" xfId="0" applyNumberFormat="1" applyFont="1" applyFill="1" applyBorder="1"/>
    <xf numFmtId="1" fontId="15" fillId="4" borderId="36" xfId="0" applyNumberFormat="1" applyFont="1" applyFill="1" applyBorder="1" applyAlignment="1">
      <alignment horizontal="center"/>
    </xf>
    <xf numFmtId="165" fontId="6" fillId="4" borderId="42" xfId="0" applyNumberFormat="1" applyFont="1" applyFill="1" applyBorder="1" applyAlignment="1">
      <alignment horizontal="left" vertical="center"/>
    </xf>
    <xf numFmtId="0" fontId="6" fillId="4" borderId="43" xfId="0" applyFont="1" applyFill="1" applyBorder="1" applyAlignment="1">
      <alignment horizontal="center" vertical="center"/>
    </xf>
    <xf numFmtId="0" fontId="6" fillId="4" borderId="44" xfId="0" applyFont="1" applyFill="1" applyBorder="1" applyAlignment="1">
      <alignment horizontal="center" vertical="center"/>
    </xf>
    <xf numFmtId="9" fontId="23" fillId="2" borderId="25" xfId="7" applyFont="1" applyFill="1" applyBorder="1" applyAlignment="1">
      <alignment horizontal="left" vertical="top"/>
    </xf>
    <xf numFmtId="0" fontId="12" fillId="2" borderId="24" xfId="0" applyFont="1" applyFill="1" applyBorder="1" applyAlignment="1">
      <alignment horizontal="center" vertical="top"/>
    </xf>
    <xf numFmtId="0" fontId="12" fillId="2" borderId="2" xfId="0" applyFont="1" applyFill="1" applyBorder="1" applyAlignment="1">
      <alignment horizontal="center" vertical="top" wrapText="1"/>
    </xf>
    <xf numFmtId="0" fontId="12" fillId="2" borderId="1" xfId="0" applyFont="1" applyFill="1" applyBorder="1" applyAlignment="1">
      <alignment horizontal="center" vertical="top" wrapText="1"/>
    </xf>
    <xf numFmtId="0" fontId="12" fillId="2" borderId="38" xfId="0" applyFont="1" applyFill="1" applyBorder="1" applyAlignment="1">
      <alignment horizontal="center" vertical="top" wrapText="1"/>
    </xf>
    <xf numFmtId="0" fontId="11" fillId="2" borderId="24"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1" xfId="0" applyFont="1" applyFill="1" applyBorder="1" applyAlignment="1">
      <alignment horizontal="center" vertical="top" wrapText="1"/>
    </xf>
    <xf numFmtId="0" fontId="11" fillId="2" borderId="38" xfId="0" applyFont="1" applyFill="1" applyBorder="1" applyAlignment="1">
      <alignment horizontal="center" vertical="top" wrapText="1"/>
    </xf>
    <xf numFmtId="164" fontId="6" fillId="4" borderId="8" xfId="1" applyFont="1" applyFill="1" applyBorder="1" applyAlignment="1">
      <alignment horizontal="left" vertical="top" wrapText="1"/>
    </xf>
    <xf numFmtId="164" fontId="6" fillId="4" borderId="8" xfId="1" applyFont="1" applyFill="1" applyBorder="1" applyAlignment="1">
      <alignment horizontal="center" vertical="center" wrapText="1"/>
    </xf>
    <xf numFmtId="0" fontId="6" fillId="4" borderId="8" xfId="1" applyNumberFormat="1" applyFont="1" applyFill="1" applyBorder="1" applyAlignment="1">
      <alignment horizontal="center" vertical="center" wrapText="1"/>
    </xf>
    <xf numFmtId="164" fontId="9" fillId="5" borderId="0" xfId="1" applyFont="1" applyFill="1" applyBorder="1" applyAlignment="1">
      <alignment horizontal="left" vertical="top"/>
    </xf>
    <xf numFmtId="164" fontId="9" fillId="5" borderId="0" xfId="1" applyFont="1" applyFill="1" applyBorder="1" applyAlignment="1">
      <alignment horizontal="left" vertical="top" wrapText="1"/>
    </xf>
    <xf numFmtId="164" fontId="3" fillId="5" borderId="0" xfId="1" applyFont="1" applyFill="1" applyBorder="1" applyAlignment="1">
      <alignment horizontal="center" vertical="center"/>
    </xf>
    <xf numFmtId="0" fontId="3" fillId="5" borderId="28" xfId="1" applyNumberFormat="1" applyFont="1" applyFill="1" applyBorder="1" applyAlignment="1">
      <alignment horizontal="center" vertical="center" wrapText="1"/>
    </xf>
    <xf numFmtId="0" fontId="0" fillId="0" borderId="0" xfId="0" applyFont="1"/>
    <xf numFmtId="0" fontId="0" fillId="0" borderId="13" xfId="0" applyFont="1" applyBorder="1"/>
    <xf numFmtId="0" fontId="24" fillId="0" borderId="0" xfId="0" applyFont="1" applyAlignment="1">
      <alignment horizontal="left" vertical="top" wrapText="1"/>
    </xf>
    <xf numFmtId="0" fontId="0" fillId="0" borderId="0" xfId="0" applyFont="1" applyAlignment="1">
      <alignment horizontal="left" wrapText="1"/>
    </xf>
    <xf numFmtId="0" fontId="24" fillId="0" borderId="0" xfId="0" applyFont="1" applyAlignment="1">
      <alignment horizontal="center" vertical="center"/>
    </xf>
    <xf numFmtId="0" fontId="24" fillId="0" borderId="0" xfId="0" applyFont="1"/>
    <xf numFmtId="0" fontId="24" fillId="0" borderId="0" xfId="0" applyNumberFormat="1" applyFont="1" applyAlignment="1">
      <alignment horizontal="center" vertical="center" wrapText="1"/>
    </xf>
    <xf numFmtId="164" fontId="25" fillId="2" borderId="14" xfId="1" applyFont="1" applyFill="1" applyBorder="1" applyAlignment="1">
      <alignment horizontal="left" vertical="top" wrapText="1"/>
    </xf>
    <xf numFmtId="164" fontId="26" fillId="2" borderId="16" xfId="1" applyFont="1" applyFill="1" applyBorder="1" applyAlignment="1">
      <alignment horizontal="left" vertical="top" wrapText="1"/>
    </xf>
    <xf numFmtId="164" fontId="26" fillId="2" borderId="17" xfId="1" applyFont="1" applyFill="1" applyBorder="1" applyAlignment="1">
      <alignment horizontal="left" vertical="top" wrapText="1"/>
    </xf>
    <xf numFmtId="0" fontId="27" fillId="2" borderId="0" xfId="0" applyFont="1" applyFill="1" applyAlignment="1">
      <alignment horizontal="left" vertical="top"/>
    </xf>
    <xf numFmtId="164" fontId="26" fillId="0" borderId="19" xfId="1" applyFont="1" applyFill="1" applyBorder="1" applyAlignment="1">
      <alignment horizontal="left" vertical="top" wrapText="1"/>
    </xf>
    <xf numFmtId="164" fontId="26" fillId="0" borderId="20" xfId="1" applyFont="1" applyFill="1" applyBorder="1" applyAlignment="1">
      <alignment horizontal="left" vertical="top" wrapText="1"/>
    </xf>
    <xf numFmtId="164" fontId="26" fillId="0" borderId="21" xfId="1" applyFont="1" applyFill="1" applyBorder="1" applyAlignment="1">
      <alignment horizontal="left" vertical="top" wrapText="1"/>
    </xf>
    <xf numFmtId="164" fontId="28" fillId="2" borderId="22" xfId="1" applyFont="1" applyFill="1" applyBorder="1" applyAlignment="1">
      <alignment horizontal="left" vertical="top" wrapText="1"/>
    </xf>
    <xf numFmtId="164" fontId="28" fillId="2" borderId="23" xfId="1" applyFont="1" applyFill="1" applyBorder="1" applyAlignment="1">
      <alignment horizontal="left" vertical="top" wrapText="1"/>
    </xf>
    <xf numFmtId="164" fontId="28" fillId="2" borderId="37" xfId="1" applyFont="1" applyFill="1" applyBorder="1" applyAlignment="1">
      <alignment horizontal="left" vertical="top" wrapText="1"/>
    </xf>
    <xf numFmtId="0" fontId="29" fillId="2" borderId="0" xfId="0" applyFont="1" applyFill="1" applyAlignment="1">
      <alignment horizontal="left" vertical="top"/>
    </xf>
    <xf numFmtId="0" fontId="29" fillId="2" borderId="24" xfId="0" applyFont="1" applyFill="1" applyBorder="1" applyAlignment="1">
      <alignment horizontal="left" vertical="top"/>
    </xf>
    <xf numFmtId="0" fontId="29" fillId="2" borderId="2" xfId="0" applyFont="1" applyFill="1" applyBorder="1" applyAlignment="1">
      <alignment horizontal="left" vertical="top" wrapText="1"/>
    </xf>
    <xf numFmtId="0" fontId="29" fillId="2" borderId="1" xfId="0" applyFont="1" applyFill="1" applyBorder="1" applyAlignment="1">
      <alignment horizontal="left" vertical="top" wrapText="1"/>
    </xf>
    <xf numFmtId="0" fontId="29" fillId="2" borderId="38" xfId="0" applyFont="1" applyFill="1" applyBorder="1" applyAlignment="1">
      <alignment horizontal="left" vertical="top" wrapText="1"/>
    </xf>
    <xf numFmtId="3" fontId="27" fillId="2" borderId="25" xfId="0" applyNumberFormat="1" applyFont="1" applyFill="1" applyBorder="1" applyAlignment="1">
      <alignment horizontal="left" vertical="top"/>
    </xf>
    <xf numFmtId="3" fontId="27" fillId="2" borderId="0" xfId="0" applyNumberFormat="1" applyFont="1" applyFill="1" applyBorder="1" applyAlignment="1">
      <alignment horizontal="left" vertical="top"/>
    </xf>
    <xf numFmtId="3" fontId="27" fillId="2" borderId="0" xfId="0" applyNumberFormat="1" applyFont="1" applyFill="1" applyBorder="1" applyAlignment="1">
      <alignment horizontal="left" vertical="top" wrapText="1"/>
    </xf>
    <xf numFmtId="3" fontId="27" fillId="2" borderId="41" xfId="0" applyNumberFormat="1" applyFont="1" applyFill="1" applyBorder="1" applyAlignment="1">
      <alignment horizontal="left" vertical="top" wrapText="1"/>
    </xf>
    <xf numFmtId="0" fontId="27" fillId="2" borderId="0" xfId="0" applyNumberFormat="1" applyFont="1" applyFill="1" applyBorder="1" applyAlignment="1">
      <alignment horizontal="left" vertical="top" wrapText="1"/>
    </xf>
    <xf numFmtId="0" fontId="0" fillId="0" borderId="40" xfId="0" applyFont="1" applyBorder="1"/>
    <xf numFmtId="0" fontId="21" fillId="8" borderId="40" xfId="0" applyFont="1" applyFill="1" applyBorder="1" applyAlignment="1">
      <alignment vertical="center"/>
    </xf>
    <xf numFmtId="0" fontId="0" fillId="8" borderId="40" xfId="0" applyFont="1" applyFill="1" applyBorder="1" applyAlignment="1">
      <alignment horizontal="center" vertical="center"/>
    </xf>
    <xf numFmtId="0" fontId="0" fillId="8" borderId="8" xfId="0" applyFont="1" applyFill="1" applyBorder="1"/>
    <xf numFmtId="0" fontId="21" fillId="8" borderId="8" xfId="0" applyFont="1" applyFill="1" applyBorder="1" applyAlignment="1">
      <alignment vertical="center"/>
    </xf>
    <xf numFmtId="0" fontId="0" fillId="8" borderId="40" xfId="0" applyFont="1" applyFill="1" applyBorder="1"/>
    <xf numFmtId="0" fontId="21" fillId="6" borderId="8" xfId="0" applyFont="1" applyFill="1" applyBorder="1" applyAlignment="1">
      <alignment horizontal="center" vertical="center" wrapText="1"/>
    </xf>
    <xf numFmtId="0" fontId="21" fillId="7" borderId="8" xfId="6" applyFont="1" applyFill="1" applyBorder="1" applyAlignment="1">
      <alignment horizontal="center" vertical="center" wrapText="1"/>
    </xf>
    <xf numFmtId="0" fontId="21" fillId="9" borderId="8" xfId="0" applyFont="1" applyFill="1" applyBorder="1" applyAlignment="1">
      <alignment horizontal="center" vertical="center"/>
    </xf>
    <xf numFmtId="164" fontId="26" fillId="2" borderId="46" xfId="1" applyFont="1" applyFill="1" applyBorder="1" applyAlignment="1">
      <alignment horizontal="left" vertical="top" wrapText="1"/>
    </xf>
    <xf numFmtId="164" fontId="25" fillId="2" borderId="47" xfId="1" applyFont="1" applyFill="1" applyBorder="1" applyAlignment="1">
      <alignment horizontal="left" vertical="top" wrapText="1"/>
    </xf>
    <xf numFmtId="164" fontId="25" fillId="2" borderId="8" xfId="1" applyFont="1" applyFill="1" applyBorder="1" applyAlignment="1">
      <alignment horizontal="left" vertical="top" wrapText="1"/>
    </xf>
    <xf numFmtId="4" fontId="3" fillId="0" borderId="4" xfId="0" applyNumberFormat="1" applyFont="1" applyBorder="1" applyAlignment="1">
      <alignment horizontal="left"/>
    </xf>
    <xf numFmtId="164" fontId="3" fillId="0" borderId="8" xfId="1" applyNumberFormat="1" applyFont="1" applyFill="1" applyBorder="1" applyAlignment="1">
      <alignment horizontal="center" vertical="center" wrapText="1"/>
    </xf>
    <xf numFmtId="164" fontId="9" fillId="2" borderId="47" xfId="1" applyFont="1" applyFill="1" applyBorder="1" applyAlignment="1">
      <alignment horizontal="left" vertical="top" wrapText="1"/>
    </xf>
    <xf numFmtId="164" fontId="9" fillId="2" borderId="40" xfId="1" applyFont="1" applyFill="1" applyBorder="1" applyAlignment="1">
      <alignment horizontal="left" vertical="top" wrapText="1"/>
    </xf>
    <xf numFmtId="0" fontId="3" fillId="0" borderId="8" xfId="0" applyFont="1" applyFill="1" applyBorder="1" applyAlignment="1">
      <alignment horizontal="left" vertical="top" wrapText="1"/>
    </xf>
    <xf numFmtId="10" fontId="11" fillId="2" borderId="45" xfId="7" applyNumberFormat="1" applyFont="1" applyFill="1" applyBorder="1" applyAlignment="1">
      <alignment horizontal="center" vertical="top"/>
    </xf>
    <xf numFmtId="0" fontId="2" fillId="0" borderId="2" xfId="0" applyFont="1" applyBorder="1" applyAlignment="1">
      <alignment horizontal="center" vertical="center"/>
    </xf>
    <xf numFmtId="0" fontId="3" fillId="0" borderId="1"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4" fillId="2" borderId="2"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164" fontId="7" fillId="2" borderId="2" xfId="0" applyNumberFormat="1" applyFont="1" applyFill="1" applyBorder="1" applyAlignment="1">
      <alignment horizontal="left"/>
    </xf>
    <xf numFmtId="164" fontId="4" fillId="2" borderId="2" xfId="0" applyNumberFormat="1" applyFont="1" applyFill="1" applyBorder="1" applyAlignment="1">
      <alignment horizontal="left"/>
    </xf>
    <xf numFmtId="164" fontId="3" fillId="2" borderId="1" xfId="0" applyNumberFormat="1" applyFont="1" applyFill="1" applyBorder="1" applyAlignment="1">
      <alignment horizontal="left" vertical="center"/>
    </xf>
    <xf numFmtId="164" fontId="3" fillId="2" borderId="4" xfId="0" applyNumberFormat="1" applyFont="1" applyFill="1" applyBorder="1" applyAlignment="1">
      <alignment horizontal="left" vertical="center"/>
    </xf>
    <xf numFmtId="164" fontId="5" fillId="2" borderId="2" xfId="2" applyNumberFormat="1" applyFont="1" applyFill="1" applyBorder="1" applyAlignment="1">
      <alignment vertical="top"/>
    </xf>
    <xf numFmtId="164" fontId="2" fillId="2" borderId="0" xfId="2" applyNumberFormat="1" applyFont="1" applyFill="1" applyBorder="1" applyAlignment="1">
      <alignment horizontal="center"/>
    </xf>
    <xf numFmtId="164" fontId="3" fillId="2" borderId="2" xfId="0" applyNumberFormat="1" applyFont="1" applyFill="1" applyBorder="1" applyAlignment="1">
      <alignment horizontal="left"/>
    </xf>
    <xf numFmtId="164" fontId="3" fillId="2" borderId="1" xfId="0" applyNumberFormat="1" applyFont="1" applyFill="1" applyBorder="1" applyAlignment="1">
      <alignment horizontal="left"/>
    </xf>
    <xf numFmtId="164" fontId="3" fillId="2" borderId="4" xfId="0" applyNumberFormat="1" applyFont="1" applyFill="1" applyBorder="1" applyAlignment="1">
      <alignment horizontal="left"/>
    </xf>
    <xf numFmtId="164" fontId="3" fillId="2" borderId="15" xfId="1" applyFont="1" applyFill="1" applyBorder="1" applyAlignment="1">
      <alignment horizontal="left" vertical="top" wrapText="1"/>
    </xf>
    <xf numFmtId="164" fontId="3" fillId="2" borderId="16" xfId="1" applyFont="1" applyFill="1" applyBorder="1" applyAlignment="1">
      <alignment horizontal="left" vertical="top" wrapText="1"/>
    </xf>
    <xf numFmtId="164" fontId="3" fillId="2" borderId="17" xfId="1" applyFont="1" applyFill="1" applyBorder="1" applyAlignment="1">
      <alignment horizontal="left" vertical="top" wrapText="1"/>
    </xf>
    <xf numFmtId="164" fontId="3" fillId="0" borderId="19" xfId="1" applyFont="1" applyFill="1" applyBorder="1" applyAlignment="1">
      <alignment horizontal="left" vertical="top" wrapText="1"/>
    </xf>
    <xf numFmtId="164" fontId="3" fillId="0" borderId="20" xfId="1" applyFont="1" applyFill="1" applyBorder="1" applyAlignment="1">
      <alignment horizontal="left" vertical="top" wrapText="1"/>
    </xf>
    <xf numFmtId="164" fontId="3" fillId="0" borderId="21" xfId="1" applyFont="1" applyFill="1" applyBorder="1" applyAlignment="1">
      <alignment horizontal="left" vertical="top" wrapText="1"/>
    </xf>
    <xf numFmtId="164" fontId="3" fillId="2" borderId="22" xfId="1" applyFont="1" applyFill="1" applyBorder="1" applyAlignment="1">
      <alignment horizontal="left" vertical="top" wrapText="1"/>
    </xf>
    <xf numFmtId="164" fontId="3" fillId="2" borderId="23" xfId="1" applyFont="1" applyFill="1" applyBorder="1" applyAlignment="1">
      <alignment horizontal="left" vertical="top" wrapText="1"/>
    </xf>
    <xf numFmtId="164" fontId="3" fillId="2" borderId="37" xfId="1" applyFont="1" applyFill="1" applyBorder="1" applyAlignment="1">
      <alignment horizontal="left" vertical="top" wrapText="1"/>
    </xf>
    <xf numFmtId="164" fontId="3" fillId="2" borderId="40" xfId="1" applyFont="1" applyFill="1" applyBorder="1" applyAlignment="1">
      <alignment horizontal="left" vertical="top" wrapText="1"/>
    </xf>
    <xf numFmtId="164" fontId="3" fillId="0" borderId="48" xfId="1" applyFont="1" applyFill="1" applyBorder="1" applyAlignment="1">
      <alignment horizontal="left" vertical="top" wrapText="1"/>
    </xf>
    <xf numFmtId="164" fontId="3" fillId="0" borderId="13" xfId="1" applyFont="1" applyFill="1" applyBorder="1" applyAlignment="1">
      <alignment horizontal="left" vertical="top" wrapText="1"/>
    </xf>
    <xf numFmtId="164" fontId="3" fillId="0" borderId="49" xfId="1" applyFont="1" applyFill="1" applyBorder="1" applyAlignment="1">
      <alignment horizontal="left" vertical="top" wrapText="1"/>
    </xf>
  </cellXfs>
  <cellStyles count="8">
    <cellStyle name="Hyperlink" xfId="3" builtinId="8"/>
    <cellStyle name="Normal" xfId="0" builtinId="0"/>
    <cellStyle name="Normal 2 3" xfId="4"/>
    <cellStyle name="Normal 2 3 2" xfId="5"/>
    <cellStyle name="Normal 4 2" xfId="6"/>
    <cellStyle name="Normal_Functional Test Case v1.0" xfId="2"/>
    <cellStyle name="Normal_Sheet1" xfId="1"/>
    <cellStyle name="Percent" xfId="7" builtinId="5"/>
  </cellStyles>
  <dxfs count="0"/>
  <tableStyles count="0" defaultTableStyle="TableStyleMedium2" defaultPivotStyle="PivotStyleLight16"/>
  <colors>
    <mruColors>
      <color rgb="FF66FF33"/>
      <color rgb="FF33CC33"/>
      <color rgb="FFFF6600"/>
      <color rgb="FFCDFDCD"/>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zoomScale="90" zoomScaleNormal="90" workbookViewId="0">
      <selection activeCell="D23" sqref="D23"/>
    </sheetView>
  </sheetViews>
  <sheetFormatPr defaultColWidth="9.109375" defaultRowHeight="13.2"/>
  <cols>
    <col min="1" max="1" width="2.5546875" style="3" customWidth="1"/>
    <col min="2" max="2" width="22.44140625" style="19" customWidth="1"/>
    <col min="3" max="3" width="27.88671875" style="3" bestFit="1" customWidth="1"/>
    <col min="4" max="4" width="26.88671875" style="3" customWidth="1"/>
    <col min="5" max="5" width="21.109375" style="3" customWidth="1"/>
    <col min="6" max="6" width="35.5546875" style="3" customWidth="1"/>
    <col min="7" max="7" width="47.33203125" style="3" customWidth="1"/>
    <col min="8" max="16384" width="9.109375" style="3"/>
  </cols>
  <sheetData>
    <row r="2" spans="1:7" s="2" customFormat="1" ht="53.25" customHeight="1">
      <c r="A2" s="1"/>
      <c r="B2" s="84"/>
      <c r="C2" s="158" t="s">
        <v>0</v>
      </c>
      <c r="D2" s="158"/>
      <c r="E2" s="158"/>
      <c r="F2" s="158"/>
      <c r="G2" s="158"/>
    </row>
    <row r="3" spans="1:7">
      <c r="B3" s="4"/>
      <c r="C3" s="5"/>
      <c r="F3" s="6"/>
    </row>
    <row r="4" spans="1:7">
      <c r="B4" s="7" t="s">
        <v>1</v>
      </c>
      <c r="C4" s="159" t="s">
        <v>52</v>
      </c>
      <c r="D4" s="160"/>
      <c r="E4" s="161"/>
      <c r="F4" s="7" t="s">
        <v>2</v>
      </c>
      <c r="G4" s="8" t="s">
        <v>55</v>
      </c>
    </row>
    <row r="5" spans="1:7">
      <c r="B5" s="7" t="s">
        <v>3</v>
      </c>
      <c r="C5" s="159" t="s">
        <v>53</v>
      </c>
      <c r="D5" s="160"/>
      <c r="E5" s="161"/>
      <c r="F5" s="7" t="s">
        <v>4</v>
      </c>
      <c r="G5" s="8"/>
    </row>
    <row r="6" spans="1:7">
      <c r="B6" s="162" t="s">
        <v>5</v>
      </c>
      <c r="C6" s="163" t="s">
        <v>54</v>
      </c>
      <c r="D6" s="164"/>
      <c r="E6" s="165"/>
      <c r="F6" s="7" t="s">
        <v>6</v>
      </c>
      <c r="G6" s="9">
        <v>44847</v>
      </c>
    </row>
    <row r="7" spans="1:7">
      <c r="B7" s="162"/>
      <c r="C7" s="166"/>
      <c r="D7" s="167"/>
      <c r="E7" s="168"/>
      <c r="F7" s="7" t="s">
        <v>7</v>
      </c>
      <c r="G7" s="152">
        <v>1</v>
      </c>
    </row>
    <row r="8" spans="1:7">
      <c r="B8" s="10"/>
      <c r="C8" s="11"/>
      <c r="D8" s="12"/>
      <c r="E8" s="12"/>
      <c r="F8" s="13"/>
      <c r="G8" s="14"/>
    </row>
    <row r="9" spans="1:7">
      <c r="B9" s="15"/>
      <c r="C9" s="16"/>
      <c r="D9" s="16"/>
      <c r="E9" s="16"/>
      <c r="F9" s="16"/>
    </row>
    <row r="10" spans="1:7">
      <c r="B10" s="17" t="s">
        <v>8</v>
      </c>
    </row>
    <row r="11" spans="1:7" s="18" customFormat="1">
      <c r="B11" s="94" t="s">
        <v>45</v>
      </c>
      <c r="C11" s="95" t="s">
        <v>9</v>
      </c>
      <c r="D11" s="95" t="s">
        <v>10</v>
      </c>
      <c r="E11" s="96" t="s">
        <v>44</v>
      </c>
      <c r="F11" s="96" t="s">
        <v>25</v>
      </c>
    </row>
    <row r="12" spans="1:7">
      <c r="B12" s="85"/>
      <c r="C12" s="81"/>
      <c r="D12" s="77"/>
      <c r="E12" s="78"/>
      <c r="F12" s="78"/>
    </row>
    <row r="13" spans="1:7">
      <c r="B13" s="85"/>
      <c r="C13" s="81"/>
      <c r="D13" s="79"/>
      <c r="E13" s="78"/>
      <c r="F13" s="78"/>
    </row>
    <row r="14" spans="1:7">
      <c r="B14" s="9"/>
      <c r="C14" s="81"/>
      <c r="D14" s="79"/>
      <c r="E14" s="78"/>
      <c r="F14" s="78"/>
    </row>
    <row r="15" spans="1:7">
      <c r="B15" s="9"/>
      <c r="C15" s="81"/>
      <c r="D15" s="79"/>
      <c r="E15" s="79"/>
      <c r="F15" s="82"/>
    </row>
    <row r="16" spans="1:7">
      <c r="B16" s="9"/>
      <c r="C16" s="81"/>
      <c r="D16" s="79"/>
      <c r="E16" s="79"/>
      <c r="F16" s="82"/>
    </row>
    <row r="17" spans="2:7">
      <c r="B17" s="9"/>
      <c r="C17" s="81"/>
      <c r="D17" s="79"/>
      <c r="E17" s="79"/>
      <c r="F17" s="82"/>
    </row>
    <row r="18" spans="2:7">
      <c r="B18" s="9"/>
      <c r="C18" s="81"/>
      <c r="D18" s="80"/>
      <c r="E18" s="79"/>
      <c r="F18" s="82"/>
    </row>
    <row r="19" spans="2:7">
      <c r="G19" s="83"/>
    </row>
    <row r="20" spans="2:7">
      <c r="G20" s="83"/>
    </row>
    <row r="21" spans="2:7">
      <c r="G21" s="83"/>
    </row>
    <row r="22" spans="2:7">
      <c r="G22" s="83"/>
    </row>
  </sheetData>
  <mergeCells count="5">
    <mergeCell ref="C2:G2"/>
    <mergeCell ref="C4:E4"/>
    <mergeCell ref="C5:E5"/>
    <mergeCell ref="B6:B7"/>
    <mergeCell ref="C6:E7"/>
  </mergeCells>
  <phoneticPr fontId="1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28"/>
  <sheetViews>
    <sheetView zoomScale="70" zoomScaleNormal="70" zoomScaleSheetLayoutView="100" workbookViewId="0">
      <selection activeCell="A6" sqref="A6:E6"/>
    </sheetView>
  </sheetViews>
  <sheetFormatPr defaultRowHeight="14.4"/>
  <cols>
    <col min="1" max="1" width="21.44140625" customWidth="1"/>
    <col min="2" max="2" width="33.44140625" style="20" customWidth="1"/>
    <col min="3" max="3" width="35.5546875" style="21" bestFit="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140</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14</v>
      </c>
      <c r="B5" s="103">
        <f>COUNTIF(F:F,"Fail")</f>
        <v>1</v>
      </c>
      <c r="C5" s="103">
        <f>COUNTIF(F:F,"Untested")</f>
        <v>0</v>
      </c>
      <c r="D5" s="104">
        <f>COUNTIF(F:F,"N/A")</f>
        <v>0</v>
      </c>
      <c r="E5" s="105">
        <f>COUNTA(A9:A324)</f>
        <v>15</v>
      </c>
      <c r="F5" s="31"/>
      <c r="G5" s="31"/>
      <c r="H5" s="47"/>
    </row>
    <row r="6" spans="1:10" s="26" customFormat="1" ht="13.2">
      <c r="A6" s="157">
        <f>A5/$E$5</f>
        <v>0.93333333333333335</v>
      </c>
      <c r="B6" s="157">
        <f t="shared" ref="B6:E6" si="0">B5/$E$5</f>
        <v>6.6666666666666666E-2</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520</v>
      </c>
      <c r="C9" s="110"/>
      <c r="D9" s="109"/>
      <c r="E9" s="110"/>
      <c r="F9" s="111"/>
      <c r="G9" s="111"/>
      <c r="H9" s="111"/>
      <c r="I9" s="112"/>
      <c r="J9" s="37"/>
    </row>
    <row r="10" spans="1:10" s="73" customFormat="1" ht="79.2">
      <c r="A10" s="42" t="str">
        <f>IF(AND(E10=""),"","["&amp;TEXT($B$1,"##")&amp;"-"&amp;TEXT(ROW()-9- COUNTBLANK($E$8:E10) +1,"##")&amp;"]")</f>
        <v>[Trang web "Tìm kiếm việc làm" - UC08-1]</v>
      </c>
      <c r="B10" s="70" t="s">
        <v>521</v>
      </c>
      <c r="C10" s="71" t="s">
        <v>519</v>
      </c>
      <c r="D10" s="72" t="s">
        <v>522</v>
      </c>
      <c r="E10" s="156" t="s">
        <v>523</v>
      </c>
      <c r="F10" s="42" t="s">
        <v>14</v>
      </c>
      <c r="G10" s="42">
        <v>44847</v>
      </c>
      <c r="H10" s="153" t="s">
        <v>55</v>
      </c>
      <c r="I10" s="43"/>
    </row>
    <row r="11" spans="1:10" s="73" customFormat="1" ht="79.2">
      <c r="A11" s="42" t="str">
        <f>IF(AND(E11=""),"","["&amp;TEXT($B$1,"##")&amp;"-"&amp;TEXT(ROW()-9- COUNTBLANK($E$8:E11) +1,"##")&amp;"]")</f>
        <v>[Trang web "Tìm kiếm việc làm" - UC08-2]</v>
      </c>
      <c r="B11" s="70" t="s">
        <v>524</v>
      </c>
      <c r="C11" s="71" t="s">
        <v>519</v>
      </c>
      <c r="D11" s="72" t="s">
        <v>525</v>
      </c>
      <c r="E11" s="156" t="s">
        <v>526</v>
      </c>
      <c r="F11" s="42" t="s">
        <v>14</v>
      </c>
      <c r="G11" s="42">
        <v>44847</v>
      </c>
      <c r="H11" s="153" t="s">
        <v>55</v>
      </c>
      <c r="I11" s="43"/>
    </row>
    <row r="12" spans="1:10" s="73" customFormat="1" ht="66">
      <c r="A12" s="42" t="str">
        <f>IF(AND(E12=""),"","["&amp;TEXT($B$1,"##")&amp;"-"&amp;TEXT(ROW()-9- COUNTBLANK($E$8:E12) +1,"##")&amp;"]")</f>
        <v>[Trang web "Tìm kiếm việc làm" - UC08-3]</v>
      </c>
      <c r="B12" s="70" t="s">
        <v>527</v>
      </c>
      <c r="C12" s="71" t="s">
        <v>519</v>
      </c>
      <c r="D12" s="72" t="s">
        <v>528</v>
      </c>
      <c r="E12" s="156" t="s">
        <v>551</v>
      </c>
      <c r="F12" s="42" t="s">
        <v>14</v>
      </c>
      <c r="G12" s="42">
        <v>44847</v>
      </c>
      <c r="H12" s="153" t="s">
        <v>55</v>
      </c>
      <c r="I12" s="43"/>
    </row>
    <row r="13" spans="1:10" s="73" customFormat="1" ht="105.6">
      <c r="A13" s="42" t="str">
        <f>IF(AND(E13=""),"","["&amp;TEXT($B$1,"##")&amp;"-"&amp;TEXT(ROW()-9- COUNTBLANK($E$8:E13) +1,"##")&amp;"]")</f>
        <v>[Trang web "Tìm kiếm việc làm" - UC08-4]</v>
      </c>
      <c r="B13" s="70" t="s">
        <v>529</v>
      </c>
      <c r="C13" s="71" t="s">
        <v>519</v>
      </c>
      <c r="D13" s="72" t="s">
        <v>530</v>
      </c>
      <c r="E13" s="156" t="s">
        <v>534</v>
      </c>
      <c r="F13" s="42" t="s">
        <v>14</v>
      </c>
      <c r="G13" s="42">
        <v>44847</v>
      </c>
      <c r="H13" s="153" t="s">
        <v>55</v>
      </c>
      <c r="I13" s="43"/>
    </row>
    <row r="14" spans="1:10" s="73" customFormat="1" ht="66">
      <c r="A14" s="42" t="str">
        <f>IF(AND(E14=""),"","["&amp;TEXT($B$1,"##")&amp;"-"&amp;TEXT(ROW()-9- COUNTBLANK($E$8:E14) +1,"##")&amp;"]")</f>
        <v>[Trang web "Tìm kiếm việc làm" - UC08-5]</v>
      </c>
      <c r="B14" s="70" t="s">
        <v>531</v>
      </c>
      <c r="C14" s="71" t="s">
        <v>519</v>
      </c>
      <c r="D14" s="72" t="s">
        <v>532</v>
      </c>
      <c r="E14" s="156" t="s">
        <v>533</v>
      </c>
      <c r="F14" s="42" t="s">
        <v>14</v>
      </c>
      <c r="G14" s="42">
        <v>44847</v>
      </c>
      <c r="H14" s="153" t="s">
        <v>55</v>
      </c>
      <c r="I14" s="43"/>
    </row>
    <row r="15" spans="1:10" s="73" customFormat="1" ht="66">
      <c r="A15" s="42" t="str">
        <f>IF(AND(E15=""),"","["&amp;TEXT($B$1,"##")&amp;"-"&amp;TEXT(ROW()-9- COUNTBLANK($E$8:E15) +1,"##")&amp;"]")</f>
        <v>[Trang web "Tìm kiếm việc làm" - UC08-6]</v>
      </c>
      <c r="B15" s="70" t="s">
        <v>535</v>
      </c>
      <c r="C15" s="71" t="s">
        <v>519</v>
      </c>
      <c r="D15" s="72" t="s">
        <v>540</v>
      </c>
      <c r="E15" s="156" t="s">
        <v>538</v>
      </c>
      <c r="F15" s="42" t="s">
        <v>14</v>
      </c>
      <c r="G15" s="42">
        <v>44847</v>
      </c>
      <c r="H15" s="153" t="s">
        <v>55</v>
      </c>
      <c r="I15" s="43"/>
    </row>
    <row r="16" spans="1:10" s="73" customFormat="1" ht="66">
      <c r="A16" s="42" t="str">
        <f>IF(AND(E16=""),"","["&amp;TEXT($B$1,"##")&amp;"-"&amp;TEXT(ROW()-9- COUNTBLANK($E$8:E16) +1,"##")&amp;"]")</f>
        <v>[Trang web "Tìm kiếm việc làm" - UC08-7]</v>
      </c>
      <c r="B16" s="70" t="s">
        <v>536</v>
      </c>
      <c r="C16" s="71" t="s">
        <v>519</v>
      </c>
      <c r="D16" s="72" t="s">
        <v>541</v>
      </c>
      <c r="E16" s="156" t="s">
        <v>539</v>
      </c>
      <c r="F16" s="42" t="s">
        <v>14</v>
      </c>
      <c r="G16" s="42">
        <v>44847</v>
      </c>
      <c r="H16" s="153" t="s">
        <v>55</v>
      </c>
      <c r="I16" s="43"/>
    </row>
    <row r="17" spans="1:10" s="73" customFormat="1" ht="66">
      <c r="A17" s="42" t="str">
        <f>IF(AND(E17=""),"","["&amp;TEXT($B$1,"##")&amp;"-"&amp;TEXT(ROW()-9- COUNTBLANK($E$8:E17) +1,"##")&amp;"]")</f>
        <v>[Trang web "Tìm kiếm việc làm" - UC08-8]</v>
      </c>
      <c r="B17" s="70" t="s">
        <v>537</v>
      </c>
      <c r="C17" s="71" t="s">
        <v>519</v>
      </c>
      <c r="D17" s="72" t="s">
        <v>542</v>
      </c>
      <c r="E17" s="156" t="s">
        <v>547</v>
      </c>
      <c r="F17" s="42" t="s">
        <v>14</v>
      </c>
      <c r="G17" s="42">
        <v>44847</v>
      </c>
      <c r="H17" s="153" t="s">
        <v>55</v>
      </c>
      <c r="I17" s="43"/>
    </row>
    <row r="18" spans="1:10" s="73" customFormat="1" ht="92.4">
      <c r="A18" s="42" t="str">
        <f>IF(AND(E18=""),"","["&amp;TEXT($B$1,"##")&amp;"-"&amp;TEXT(ROW()-9- COUNTBLANK($E$8:E18) +1,"##")&amp;"]")</f>
        <v>[Trang web "Tìm kiếm việc làm" - UC08-9]</v>
      </c>
      <c r="B18" s="70" t="s">
        <v>548</v>
      </c>
      <c r="C18" s="71" t="s">
        <v>519</v>
      </c>
      <c r="D18" s="72" t="s">
        <v>549</v>
      </c>
      <c r="E18" s="156" t="s">
        <v>550</v>
      </c>
      <c r="F18" s="42" t="s">
        <v>14</v>
      </c>
      <c r="G18" s="42">
        <v>44847</v>
      </c>
      <c r="H18" s="153" t="s">
        <v>55</v>
      </c>
      <c r="I18" s="43"/>
    </row>
    <row r="19" spans="1:10" s="26" customFormat="1" ht="13.2">
      <c r="A19" s="109"/>
      <c r="B19" s="109" t="s">
        <v>552</v>
      </c>
      <c r="C19" s="110"/>
      <c r="D19" s="109"/>
      <c r="E19" s="110"/>
      <c r="F19" s="111"/>
      <c r="G19" s="111"/>
      <c r="H19" s="111"/>
      <c r="I19" s="112"/>
      <c r="J19" s="37"/>
    </row>
    <row r="20" spans="1:10" s="73" customFormat="1" ht="79.2">
      <c r="A20" s="42" t="str">
        <f>IF(AND(E20=""),"","["&amp;TEXT($B$1,"##")&amp;"-"&amp;TEXT(ROW()-9- COUNTBLANK($E$8:E20) +1,"##")&amp;"]")</f>
        <v>[Trang web "Tìm kiếm việc làm" - UC08-10]</v>
      </c>
      <c r="B20" s="70" t="s">
        <v>553</v>
      </c>
      <c r="C20" s="71" t="s">
        <v>519</v>
      </c>
      <c r="D20" s="72" t="s">
        <v>554</v>
      </c>
      <c r="E20" s="156" t="s">
        <v>555</v>
      </c>
      <c r="F20" s="42" t="s">
        <v>14</v>
      </c>
      <c r="G20" s="42">
        <v>44847</v>
      </c>
      <c r="H20" s="153" t="s">
        <v>55</v>
      </c>
      <c r="I20" s="43"/>
    </row>
    <row r="21" spans="1:10" s="73" customFormat="1" ht="118.8">
      <c r="A21" s="42" t="str">
        <f>IF(AND(E21=""),"","["&amp;TEXT($B$1,"##")&amp;"-"&amp;TEXT(ROW()-9- COUNTBLANK($E$8:E21) +1,"##")&amp;"]")</f>
        <v>[Trang web "Tìm kiếm việc làm" - UC08-11]</v>
      </c>
      <c r="B21" s="70" t="s">
        <v>556</v>
      </c>
      <c r="C21" s="71" t="s">
        <v>519</v>
      </c>
      <c r="D21" s="72" t="s">
        <v>557</v>
      </c>
      <c r="E21" s="156" t="s">
        <v>558</v>
      </c>
      <c r="F21" s="42" t="s">
        <v>14</v>
      </c>
      <c r="G21" s="42">
        <v>44847</v>
      </c>
      <c r="H21" s="153" t="s">
        <v>55</v>
      </c>
      <c r="I21" s="43"/>
    </row>
    <row r="22" spans="1:10" s="73" customFormat="1" ht="92.4">
      <c r="A22" s="42" t="str">
        <f>IF(AND(E22=""),"","["&amp;TEXT($B$1,"##")&amp;"-"&amp;TEXT(ROW()-9- COUNTBLANK($E$8:E22) +1,"##")&amp;"]")</f>
        <v>[Trang web "Tìm kiếm việc làm" - UC08-12]</v>
      </c>
      <c r="B22" s="70" t="s">
        <v>559</v>
      </c>
      <c r="C22" s="71" t="s">
        <v>519</v>
      </c>
      <c r="D22" s="72" t="s">
        <v>560</v>
      </c>
      <c r="E22" s="156" t="s">
        <v>533</v>
      </c>
      <c r="F22" s="42" t="s">
        <v>14</v>
      </c>
      <c r="G22" s="42">
        <v>44847</v>
      </c>
      <c r="H22" s="153" t="s">
        <v>55</v>
      </c>
      <c r="I22" s="43"/>
    </row>
    <row r="23" spans="1:10" s="26" customFormat="1" ht="13.2">
      <c r="A23" s="109"/>
      <c r="B23" s="109" t="s">
        <v>64</v>
      </c>
      <c r="C23" s="110"/>
      <c r="D23" s="109"/>
      <c r="E23" s="110"/>
      <c r="F23" s="111"/>
      <c r="G23" s="111"/>
      <c r="H23" s="111"/>
      <c r="I23" s="112"/>
      <c r="J23" s="37"/>
    </row>
    <row r="24" spans="1:10" s="73" customFormat="1" ht="66">
      <c r="A24" s="42" t="str">
        <f>IF(AND(E24=""),"","["&amp;TEXT($B$1,"##")&amp;"-"&amp;TEXT(ROW()-9- COUNTBLANK($E$8:E24) +1,"##")&amp;"]")</f>
        <v>[Trang web "Tìm kiếm việc làm" - UC08-13]</v>
      </c>
      <c r="B24" s="70" t="s">
        <v>531</v>
      </c>
      <c r="C24" s="71" t="s">
        <v>519</v>
      </c>
      <c r="D24" s="72" t="s">
        <v>545</v>
      </c>
      <c r="E24" s="156" t="s">
        <v>546</v>
      </c>
      <c r="F24" s="42" t="s">
        <v>14</v>
      </c>
      <c r="G24" s="42">
        <v>44847</v>
      </c>
      <c r="H24" s="153" t="s">
        <v>55</v>
      </c>
      <c r="I24" s="43"/>
    </row>
    <row r="25" spans="1:10" s="26" customFormat="1" ht="13.2">
      <c r="A25" s="109"/>
      <c r="B25" s="109" t="s">
        <v>65</v>
      </c>
      <c r="C25" s="110"/>
      <c r="D25" s="109"/>
      <c r="E25" s="110"/>
      <c r="F25" s="111"/>
      <c r="G25" s="111"/>
      <c r="H25" s="111"/>
      <c r="I25" s="112"/>
      <c r="J25" s="37"/>
    </row>
    <row r="26" spans="1:10" s="73" customFormat="1" ht="92.4">
      <c r="A26" s="42" t="str">
        <f>IF(AND(E26=""),"","["&amp;TEXT($B$1,"##")&amp;"-"&amp;TEXT(ROW()-9- COUNTBLANK($E$8:E26) +1,"##")&amp;"]")</f>
        <v>[Trang web "Tìm kiếm việc làm" - UC08-14]</v>
      </c>
      <c r="B26" s="70" t="s">
        <v>559</v>
      </c>
      <c r="C26" s="71" t="s">
        <v>519</v>
      </c>
      <c r="D26" s="72" t="s">
        <v>561</v>
      </c>
      <c r="E26" s="156" t="s">
        <v>562</v>
      </c>
      <c r="F26" s="42" t="s">
        <v>14</v>
      </c>
      <c r="G26" s="42">
        <v>44847</v>
      </c>
      <c r="H26" s="153" t="s">
        <v>55</v>
      </c>
      <c r="I26" s="43"/>
    </row>
    <row r="27" spans="1:10" s="26" customFormat="1" ht="13.2">
      <c r="A27" s="109"/>
      <c r="B27" s="109" t="s">
        <v>66</v>
      </c>
      <c r="C27" s="110"/>
      <c r="D27" s="109"/>
      <c r="E27" s="110"/>
      <c r="F27" s="111"/>
      <c r="G27" s="111"/>
      <c r="H27" s="111"/>
      <c r="I27" s="112"/>
      <c r="J27" s="37"/>
    </row>
    <row r="28" spans="1:10" s="73" customFormat="1" ht="66">
      <c r="A28" s="42" t="str">
        <f>IF(AND(E28=""),"","["&amp;TEXT($B$1,"##")&amp;"-"&amp;TEXT(ROW()-9- COUNTBLANK($E$8:E28) +1,"##")&amp;"]")</f>
        <v>[Trang web "Tìm kiếm việc làm" - UC08-15]</v>
      </c>
      <c r="B28" s="70" t="s">
        <v>543</v>
      </c>
      <c r="C28" s="71" t="s">
        <v>519</v>
      </c>
      <c r="D28" s="72" t="s">
        <v>544</v>
      </c>
      <c r="E28" s="156" t="s">
        <v>564</v>
      </c>
      <c r="F28" s="42" t="s">
        <v>15</v>
      </c>
      <c r="G28" s="42">
        <v>44847</v>
      </c>
      <c r="H28" s="153" t="s">
        <v>55</v>
      </c>
      <c r="I28" s="43" t="s">
        <v>563</v>
      </c>
    </row>
  </sheetData>
  <autoFilter ref="A8:I8"/>
  <mergeCells count="3">
    <mergeCell ref="B1:E1"/>
    <mergeCell ref="B2:E2"/>
    <mergeCell ref="B3:E3"/>
  </mergeCells>
  <dataValidations count="2">
    <dataValidation type="list" allowBlank="1" showErrorMessage="1" sqref="F1:H2">
      <formula1>$J$1:$J$5</formula1>
      <formula2>0</formula2>
    </dataValidation>
    <dataValidation type="list" allowBlank="1" showErrorMessage="1" sqref="F28 F24 F20:F22 F10:F18 F26">
      <formula1>"Pass,Fail,N/A,Untested"</formula1>
    </dataValidation>
  </dataValidations>
  <pageMargins left="0.7" right="0.7" top="0.75" bottom="0.75" header="0.3" footer="0.3"/>
  <pageSetup scale="2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5"/>
  <sheetViews>
    <sheetView zoomScale="70" zoomScaleNormal="70" zoomScaleSheetLayoutView="100" workbookViewId="0">
      <selection activeCell="A2" sqref="A2"/>
    </sheetView>
  </sheetViews>
  <sheetFormatPr defaultRowHeight="14.4"/>
  <cols>
    <col min="1" max="1" width="21.44140625" customWidth="1"/>
    <col min="2" max="2" width="33.44140625" style="20" customWidth="1"/>
    <col min="3" max="3" width="25.109375" style="21" customWidth="1"/>
    <col min="4" max="4" width="50" bestFit="1"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141</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34</v>
      </c>
      <c r="B5" s="103">
        <f>COUNTIF(F:F,"Fail")</f>
        <v>0</v>
      </c>
      <c r="C5" s="103">
        <f>COUNTIF(F:F,"Untested")</f>
        <v>0</v>
      </c>
      <c r="D5" s="104">
        <f>COUNTIF(F:F,"N/A")</f>
        <v>0</v>
      </c>
      <c r="E5" s="105">
        <f>COUNTA(A9:A344)</f>
        <v>34</v>
      </c>
      <c r="F5" s="31"/>
      <c r="G5" s="31"/>
      <c r="H5" s="47"/>
    </row>
    <row r="6" spans="1:10" s="26" customFormat="1" ht="13.2">
      <c r="A6" s="157">
        <f>A5/$E$5</f>
        <v>1</v>
      </c>
      <c r="B6" s="157">
        <f t="shared" ref="B6:E6" si="0">B5/$E$5</f>
        <v>0</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67</v>
      </c>
      <c r="C9" s="110"/>
      <c r="D9" s="109"/>
      <c r="E9" s="110"/>
      <c r="F9" s="111"/>
      <c r="G9" s="111"/>
      <c r="H9" s="111"/>
      <c r="I9" s="112"/>
      <c r="J9" s="37"/>
    </row>
    <row r="10" spans="1:10" s="73" customFormat="1" ht="79.2">
      <c r="A10" s="42" t="str">
        <f>IF(AND(E10=""),"","["&amp;TEXT($B$1,"##")&amp;"-"&amp;TEXT(ROW()-9- COUNTBLANK($E$8:E10) +1,"##")&amp;"]")</f>
        <v>[Trang web "Tìm kiếm việc làm" - UC09-1]</v>
      </c>
      <c r="B10" s="70" t="s">
        <v>517</v>
      </c>
      <c r="C10" s="71" t="s">
        <v>519</v>
      </c>
      <c r="D10" s="72" t="s">
        <v>605</v>
      </c>
      <c r="E10" s="156" t="s">
        <v>565</v>
      </c>
      <c r="F10" s="42" t="s">
        <v>14</v>
      </c>
      <c r="G10" s="42">
        <v>44847</v>
      </c>
      <c r="H10" s="153" t="s">
        <v>55</v>
      </c>
      <c r="I10" s="43"/>
    </row>
    <row r="11" spans="1:10" s="73" customFormat="1" ht="92.4">
      <c r="A11" s="42" t="str">
        <f>IF(AND(E11=""),"","["&amp;TEXT($B$1,"##")&amp;"-"&amp;TEXT(ROW()-9- COUNTBLANK($E$8:E11) +1,"##")&amp;"]")</f>
        <v>[Trang web "Tìm kiếm việc làm" - UC09-2]</v>
      </c>
      <c r="B11" s="70" t="s">
        <v>566</v>
      </c>
      <c r="C11" s="71" t="s">
        <v>519</v>
      </c>
      <c r="D11" s="72" t="s">
        <v>604</v>
      </c>
      <c r="E11" s="70" t="s">
        <v>567</v>
      </c>
      <c r="F11" s="42" t="s">
        <v>14</v>
      </c>
      <c r="G11" s="42">
        <v>44847</v>
      </c>
      <c r="H11" s="153" t="s">
        <v>55</v>
      </c>
      <c r="I11" s="43"/>
    </row>
    <row r="12" spans="1:10" s="73" customFormat="1" ht="79.2">
      <c r="A12" s="42" t="str">
        <f>IF(AND(E12=""),"","["&amp;TEXT($B$1,"##")&amp;"-"&amp;TEXT(ROW()-9- COUNTBLANK($E$8:E12) +1,"##")&amp;"]")</f>
        <v>[Trang web "Tìm kiếm việc làm" - UC09-3]</v>
      </c>
      <c r="B12" s="70" t="s">
        <v>405</v>
      </c>
      <c r="C12" s="71" t="s">
        <v>519</v>
      </c>
      <c r="D12" s="72" t="s">
        <v>606</v>
      </c>
      <c r="E12" s="70" t="s">
        <v>568</v>
      </c>
      <c r="F12" s="42" t="s">
        <v>14</v>
      </c>
      <c r="G12" s="42">
        <v>44847</v>
      </c>
      <c r="H12" s="153" t="s">
        <v>55</v>
      </c>
      <c r="I12" s="43"/>
    </row>
    <row r="13" spans="1:10" s="73" customFormat="1" ht="79.2">
      <c r="A13" s="42" t="str">
        <f>IF(AND(E13=""),"","["&amp;TEXT($B$1,"##")&amp;"-"&amp;TEXT(ROW()-9- COUNTBLANK($E$8:E13) +1,"##")&amp;"]")</f>
        <v>[Trang web "Tìm kiếm việc làm" - UC09-4]</v>
      </c>
      <c r="B13" s="70" t="s">
        <v>98</v>
      </c>
      <c r="C13" s="71" t="s">
        <v>519</v>
      </c>
      <c r="D13" s="72" t="s">
        <v>607</v>
      </c>
      <c r="E13" s="70" t="s">
        <v>569</v>
      </c>
      <c r="F13" s="42" t="s">
        <v>14</v>
      </c>
      <c r="G13" s="42">
        <v>44847</v>
      </c>
      <c r="H13" s="153" t="s">
        <v>55</v>
      </c>
      <c r="I13" s="43"/>
    </row>
    <row r="14" spans="1:10" s="73" customFormat="1" ht="79.2">
      <c r="A14" s="42" t="str">
        <f>IF(AND(E14=""),"","["&amp;TEXT($B$1,"##")&amp;"-"&amp;TEXT(ROW()-9- COUNTBLANK($E$8:E14) +1,"##")&amp;"]")</f>
        <v>[Trang web "Tìm kiếm việc làm" - UC09-5]</v>
      </c>
      <c r="B14" s="70" t="s">
        <v>99</v>
      </c>
      <c r="C14" s="71" t="s">
        <v>519</v>
      </c>
      <c r="D14" s="72" t="s">
        <v>608</v>
      </c>
      <c r="E14" s="70" t="s">
        <v>570</v>
      </c>
      <c r="F14" s="42" t="s">
        <v>14</v>
      </c>
      <c r="G14" s="42">
        <v>44847</v>
      </c>
      <c r="H14" s="153" t="s">
        <v>55</v>
      </c>
      <c r="I14" s="43"/>
    </row>
    <row r="15" spans="1:10" s="73" customFormat="1" ht="79.2">
      <c r="A15" s="42" t="str">
        <f>IF(AND(E15=""),"","["&amp;TEXT($B$1,"##")&amp;"-"&amp;TEXT(ROW()-9- COUNTBLANK($E$8:E15) +1,"##")&amp;"]")</f>
        <v>[Trang web "Tìm kiếm việc làm" - UC09-6]</v>
      </c>
      <c r="B15" s="70" t="s">
        <v>426</v>
      </c>
      <c r="C15" s="71" t="s">
        <v>519</v>
      </c>
      <c r="D15" s="72" t="s">
        <v>637</v>
      </c>
      <c r="E15" s="156" t="s">
        <v>638</v>
      </c>
      <c r="F15" s="42" t="s">
        <v>14</v>
      </c>
      <c r="G15" s="42">
        <v>44847</v>
      </c>
      <c r="H15" s="153" t="s">
        <v>55</v>
      </c>
      <c r="I15" s="43"/>
    </row>
    <row r="16" spans="1:10" s="73" customFormat="1" ht="105.6">
      <c r="A16" s="42" t="str">
        <f>IF(AND(E16=""),"","["&amp;TEXT($B$1,"##")&amp;"-"&amp;TEXT(ROW()-9- COUNTBLANK($E$8:E16) +1,"##")&amp;"]")</f>
        <v>[Trang web "Tìm kiếm việc làm" - UC09-7]</v>
      </c>
      <c r="B16" s="70" t="s">
        <v>571</v>
      </c>
      <c r="C16" s="71" t="s">
        <v>519</v>
      </c>
      <c r="D16" s="72" t="s">
        <v>609</v>
      </c>
      <c r="E16" s="70" t="s">
        <v>572</v>
      </c>
      <c r="F16" s="42" t="s">
        <v>14</v>
      </c>
      <c r="G16" s="42">
        <v>44847</v>
      </c>
      <c r="H16" s="153" t="s">
        <v>55</v>
      </c>
      <c r="I16" s="43"/>
    </row>
    <row r="17" spans="1:10" s="73" customFormat="1" ht="79.2">
      <c r="A17" s="42" t="str">
        <f>IF(AND(E17=""),"","["&amp;TEXT($B$1,"##")&amp;"-"&amp;TEXT(ROW()-9- COUNTBLANK($E$8:E17) +1,"##")&amp;"]")</f>
        <v>[Trang web "Tìm kiếm việc làm" - UC09-8]</v>
      </c>
      <c r="B17" s="70" t="s">
        <v>480</v>
      </c>
      <c r="C17" s="71" t="s">
        <v>519</v>
      </c>
      <c r="D17" s="72" t="s">
        <v>610</v>
      </c>
      <c r="E17" s="156" t="s">
        <v>533</v>
      </c>
      <c r="F17" s="42" t="s">
        <v>14</v>
      </c>
      <c r="G17" s="42">
        <v>44847</v>
      </c>
      <c r="H17" s="153" t="s">
        <v>55</v>
      </c>
      <c r="I17" s="43"/>
    </row>
    <row r="18" spans="1:10" s="73" customFormat="1" ht="105.6">
      <c r="A18" s="42" t="str">
        <f>IF(AND(E18=""),"","["&amp;TEXT($B$1,"##")&amp;"-"&amp;TEXT(ROW()-9- COUNTBLANK($E$8:E18) +1,"##")&amp;"]")</f>
        <v>[Trang web "Tìm kiếm việc làm" - UC09-9]</v>
      </c>
      <c r="B18" s="70" t="s">
        <v>573</v>
      </c>
      <c r="C18" s="71" t="s">
        <v>519</v>
      </c>
      <c r="D18" s="72" t="s">
        <v>611</v>
      </c>
      <c r="E18" s="70" t="s">
        <v>574</v>
      </c>
      <c r="F18" s="42" t="s">
        <v>14</v>
      </c>
      <c r="G18" s="42">
        <v>44847</v>
      </c>
      <c r="H18" s="153" t="s">
        <v>55</v>
      </c>
      <c r="I18" s="43"/>
    </row>
    <row r="19" spans="1:10" s="73" customFormat="1" ht="132">
      <c r="A19" s="42" t="str">
        <f>IF(AND(E19=""),"","["&amp;TEXT($B$1,"##")&amp;"-"&amp;TEXT(ROW()-9- COUNTBLANK($E$8:E19) +1,"##")&amp;"]")</f>
        <v>[Trang web "Tìm kiếm việc làm" - UC09-10]</v>
      </c>
      <c r="B19" s="70" t="s">
        <v>575</v>
      </c>
      <c r="C19" s="71" t="s">
        <v>519</v>
      </c>
      <c r="D19" s="72" t="s">
        <v>612</v>
      </c>
      <c r="E19" s="156" t="s">
        <v>576</v>
      </c>
      <c r="F19" s="42" t="s">
        <v>14</v>
      </c>
      <c r="G19" s="42">
        <v>44847</v>
      </c>
      <c r="H19" s="153" t="s">
        <v>55</v>
      </c>
      <c r="I19" s="43"/>
    </row>
    <row r="20" spans="1:10" s="73" customFormat="1" ht="79.2">
      <c r="A20" s="42" t="str">
        <f>IF(AND(E20=""),"","["&amp;TEXT($B$1,"##")&amp;"-"&amp;TEXT(ROW()-9- COUNTBLANK($E$8:E20) +1,"##")&amp;"]")</f>
        <v>[Trang web "Tìm kiếm việc làm" - UC09-11]</v>
      </c>
      <c r="B20" s="70" t="s">
        <v>577</v>
      </c>
      <c r="C20" s="71" t="s">
        <v>519</v>
      </c>
      <c r="D20" s="72" t="s">
        <v>613</v>
      </c>
      <c r="E20" s="156" t="s">
        <v>579</v>
      </c>
      <c r="F20" s="42" t="s">
        <v>14</v>
      </c>
      <c r="G20" s="42">
        <v>44847</v>
      </c>
      <c r="H20" s="153" t="s">
        <v>55</v>
      </c>
      <c r="I20" s="43"/>
    </row>
    <row r="21" spans="1:10" s="73" customFormat="1" ht="79.2">
      <c r="A21" s="42" t="str">
        <f>IF(AND(E21=""),"","["&amp;TEXT($B$1,"##")&amp;"-"&amp;TEXT(ROW()-9- COUNTBLANK($E$8:E21) +1,"##")&amp;"]")</f>
        <v>[Trang web "Tìm kiếm việc làm" - UC09-12]</v>
      </c>
      <c r="B21" s="70" t="s">
        <v>578</v>
      </c>
      <c r="C21" s="71" t="s">
        <v>519</v>
      </c>
      <c r="D21" s="72" t="s">
        <v>614</v>
      </c>
      <c r="E21" s="156" t="s">
        <v>580</v>
      </c>
      <c r="F21" s="42" t="s">
        <v>14</v>
      </c>
      <c r="G21" s="42">
        <v>44847</v>
      </c>
      <c r="H21" s="153" t="s">
        <v>55</v>
      </c>
      <c r="I21" s="43"/>
    </row>
    <row r="22" spans="1:10" s="26" customFormat="1" ht="13.2">
      <c r="A22" s="109"/>
      <c r="B22" s="109" t="s">
        <v>581</v>
      </c>
      <c r="C22" s="110"/>
      <c r="D22" s="109"/>
      <c r="E22" s="110"/>
      <c r="F22" s="111"/>
      <c r="G22" s="111"/>
      <c r="H22" s="111"/>
      <c r="I22" s="112"/>
      <c r="J22" s="37"/>
    </row>
    <row r="23" spans="1:10" s="73" customFormat="1" ht="132">
      <c r="A23" s="42" t="str">
        <f>IF(AND(E23=""),"","["&amp;TEXT($B$1,"##")&amp;"-"&amp;TEXT(ROW()-9- COUNTBLANK($E$8:E22) +1,"##")&amp;"]")</f>
        <v>[Trang web "Tìm kiếm việc làm" - UC09-13]</v>
      </c>
      <c r="B23" s="70" t="s">
        <v>582</v>
      </c>
      <c r="C23" s="71" t="s">
        <v>519</v>
      </c>
      <c r="D23" s="72" t="s">
        <v>615</v>
      </c>
      <c r="E23" s="70" t="s">
        <v>583</v>
      </c>
      <c r="F23" s="42" t="s">
        <v>14</v>
      </c>
      <c r="G23" s="42">
        <v>44847</v>
      </c>
      <c r="H23" s="153" t="str">
        <f t="shared" ref="H23:H38" si="1">$B$3</f>
        <v>An Nguyen</v>
      </c>
      <c r="I23" s="43"/>
    </row>
    <row r="24" spans="1:10" s="44" customFormat="1" ht="92.4">
      <c r="A24" s="42" t="str">
        <f>IF(AND(E24=""),"","["&amp;TEXT($B$1,"##")&amp;"-"&amp;TEXT(ROW()-9- COUNTBLANK($E$8:E23) +1,"##")&amp;"]")</f>
        <v>[Trang web "Tìm kiếm việc làm" - UC09-14]</v>
      </c>
      <c r="B24" s="70" t="s">
        <v>79</v>
      </c>
      <c r="C24" s="71" t="s">
        <v>519</v>
      </c>
      <c r="D24" s="72" t="s">
        <v>616</v>
      </c>
      <c r="E24" s="70" t="s">
        <v>81</v>
      </c>
      <c r="F24" s="45" t="s">
        <v>14</v>
      </c>
      <c r="G24" s="42">
        <v>44847</v>
      </c>
      <c r="H24" s="153" t="str">
        <f t="shared" si="1"/>
        <v>An Nguyen</v>
      </c>
      <c r="I24" s="46"/>
    </row>
    <row r="25" spans="1:10" s="44" customFormat="1" ht="92.4">
      <c r="A25" s="42" t="str">
        <f>IF(AND(E25=""),"","["&amp;TEXT($B$1,"##")&amp;"-"&amp;TEXT(ROW()-9- COUNTBLANK($E$8:E24) +1,"##")&amp;"]")</f>
        <v>[Trang web "Tìm kiếm việc làm" - UC09-15]</v>
      </c>
      <c r="B25" s="70" t="s">
        <v>82</v>
      </c>
      <c r="C25" s="71" t="s">
        <v>519</v>
      </c>
      <c r="D25" s="72" t="s">
        <v>617</v>
      </c>
      <c r="E25" s="70" t="s">
        <v>584</v>
      </c>
      <c r="F25" s="45" t="s">
        <v>14</v>
      </c>
      <c r="G25" s="42">
        <v>44847</v>
      </c>
      <c r="H25" s="153" t="str">
        <f t="shared" si="1"/>
        <v>An Nguyen</v>
      </c>
      <c r="I25" s="46"/>
    </row>
    <row r="26" spans="1:10" s="44" customFormat="1" ht="92.4">
      <c r="A26" s="42" t="str">
        <f>IF(AND(E26=""),"","["&amp;TEXT($B$1,"##")&amp;"-"&amp;TEXT(ROW()-9- COUNTBLANK($E$8:E25) +1,"##")&amp;"]")</f>
        <v>[Trang web "Tìm kiếm việc làm" - UC09-16]</v>
      </c>
      <c r="B26" s="70" t="s">
        <v>91</v>
      </c>
      <c r="C26" s="71" t="s">
        <v>519</v>
      </c>
      <c r="D26" s="72" t="s">
        <v>618</v>
      </c>
      <c r="E26" s="70" t="s">
        <v>585</v>
      </c>
      <c r="F26" s="45" t="s">
        <v>14</v>
      </c>
      <c r="G26" s="42">
        <v>44847</v>
      </c>
      <c r="H26" s="153" t="str">
        <f t="shared" si="1"/>
        <v>An Nguyen</v>
      </c>
      <c r="I26" s="46"/>
    </row>
    <row r="27" spans="1:10" s="44" customFormat="1" ht="92.4">
      <c r="A27" s="42" t="str">
        <f>IF(AND(E27=""),"","["&amp;TEXT($B$1,"##")&amp;"-"&amp;TEXT(ROW()-9- COUNTBLANK($E$8:E26) +1,"##")&amp;"]")</f>
        <v>[Trang web "Tìm kiếm việc làm" - UC09-17]</v>
      </c>
      <c r="B27" s="70" t="s">
        <v>97</v>
      </c>
      <c r="C27" s="71" t="s">
        <v>519</v>
      </c>
      <c r="D27" s="72" t="s">
        <v>619</v>
      </c>
      <c r="E27" s="70" t="s">
        <v>586</v>
      </c>
      <c r="F27" s="45" t="s">
        <v>14</v>
      </c>
      <c r="G27" s="42">
        <v>44847</v>
      </c>
      <c r="H27" s="153" t="str">
        <f t="shared" si="1"/>
        <v>An Nguyen</v>
      </c>
      <c r="I27" s="46"/>
    </row>
    <row r="28" spans="1:10" s="44" customFormat="1" ht="92.4">
      <c r="A28" s="42" t="str">
        <f>IF(AND(E28=""),"","["&amp;TEXT($B$1,"##")&amp;"-"&amp;TEXT(ROW()-9- COUNTBLANK($E$8:E27) +1,"##")&amp;"]")</f>
        <v>[Trang web "Tìm kiếm việc làm" - UC09-18]</v>
      </c>
      <c r="B28" s="70" t="s">
        <v>109</v>
      </c>
      <c r="C28" s="71" t="s">
        <v>519</v>
      </c>
      <c r="D28" s="72" t="s">
        <v>620</v>
      </c>
      <c r="E28" s="70" t="s">
        <v>587</v>
      </c>
      <c r="F28" s="45" t="s">
        <v>14</v>
      </c>
      <c r="G28" s="42">
        <v>44847</v>
      </c>
      <c r="H28" s="153" t="str">
        <f t="shared" si="1"/>
        <v>An Nguyen</v>
      </c>
      <c r="I28" s="46"/>
    </row>
    <row r="29" spans="1:10" s="44" customFormat="1" ht="92.4">
      <c r="A29" s="42" t="str">
        <f>IF(AND(E29=""),"","["&amp;TEXT($B$1,"##")&amp;"-"&amp;TEXT(ROW()-9- COUNTBLANK($E$8:E25) +1,"##")&amp;"]")</f>
        <v>[Trang web "Tìm kiếm việc làm" - UC09-19]</v>
      </c>
      <c r="B29" s="70" t="s">
        <v>85</v>
      </c>
      <c r="C29" s="71" t="s">
        <v>519</v>
      </c>
      <c r="D29" s="72" t="s">
        <v>621</v>
      </c>
      <c r="E29" s="70" t="s">
        <v>588</v>
      </c>
      <c r="F29" s="45" t="s">
        <v>14</v>
      </c>
      <c r="G29" s="42">
        <v>44847</v>
      </c>
      <c r="H29" s="153" t="str">
        <f t="shared" si="1"/>
        <v>An Nguyen</v>
      </c>
      <c r="I29" s="46"/>
    </row>
    <row r="30" spans="1:10" s="44" customFormat="1" ht="92.4">
      <c r="A30" s="42" t="str">
        <f>IF(AND(E30=""),"","["&amp;TEXT($B$1,"##")&amp;"-"&amp;TEXT(ROW()-9- COUNTBLANK($E$8:E29) +1,"##")&amp;"]")</f>
        <v>[Trang web "Tìm kiếm việc làm" - UC09-20]</v>
      </c>
      <c r="B30" s="70" t="s">
        <v>92</v>
      </c>
      <c r="C30" s="71" t="s">
        <v>519</v>
      </c>
      <c r="D30" s="72" t="s">
        <v>622</v>
      </c>
      <c r="E30" s="70" t="s">
        <v>589</v>
      </c>
      <c r="F30" s="45" t="s">
        <v>14</v>
      </c>
      <c r="G30" s="42">
        <v>44847</v>
      </c>
      <c r="H30" s="153" t="str">
        <f t="shared" si="1"/>
        <v>An Nguyen</v>
      </c>
      <c r="I30" s="46"/>
    </row>
    <row r="31" spans="1:10" s="44" customFormat="1" ht="92.4">
      <c r="A31" s="42" t="str">
        <f>IF(AND(E31=""),"","["&amp;TEXT($B$1,"##")&amp;"-"&amp;TEXT(ROW()-9- COUNTBLANK($E$8:E30) +1,"##")&amp;"]")</f>
        <v>[Trang web "Tìm kiếm việc làm" - UC09-21]</v>
      </c>
      <c r="B31" s="70" t="s">
        <v>98</v>
      </c>
      <c r="C31" s="71" t="s">
        <v>519</v>
      </c>
      <c r="D31" s="72" t="s">
        <v>623</v>
      </c>
      <c r="E31" s="70" t="s">
        <v>590</v>
      </c>
      <c r="F31" s="45" t="s">
        <v>14</v>
      </c>
      <c r="G31" s="42">
        <v>44847</v>
      </c>
      <c r="H31" s="153" t="str">
        <f t="shared" si="1"/>
        <v>An Nguyen</v>
      </c>
      <c r="I31" s="46"/>
    </row>
    <row r="32" spans="1:10" s="44" customFormat="1" ht="92.4">
      <c r="A32" s="42" t="str">
        <f>IF(AND(E32=""),"","["&amp;TEXT($B$1,"##")&amp;"-"&amp;TEXT(ROW()-9- COUNTBLANK($E$8:E31) +1,"##")&amp;"]")</f>
        <v>[Trang web "Tìm kiếm việc làm" - UC09-22]</v>
      </c>
      <c r="B32" s="70" t="s">
        <v>115</v>
      </c>
      <c r="C32" s="71" t="s">
        <v>519</v>
      </c>
      <c r="D32" s="72" t="s">
        <v>624</v>
      </c>
      <c r="E32" s="70" t="s">
        <v>591</v>
      </c>
      <c r="F32" s="45" t="s">
        <v>14</v>
      </c>
      <c r="G32" s="42">
        <v>44847</v>
      </c>
      <c r="H32" s="153" t="str">
        <f t="shared" si="1"/>
        <v>An Nguyen</v>
      </c>
      <c r="I32" s="46"/>
    </row>
    <row r="33" spans="1:10" s="44" customFormat="1" ht="92.4">
      <c r="A33" s="42" t="str">
        <f>IF(AND(E33=""),"","["&amp;TEXT($B$1,"##")&amp;"-"&amp;TEXT(ROW()-9- COUNTBLANK($E$8:E32) +1,"##")&amp;"]")</f>
        <v>[Trang web "Tìm kiếm việc làm" - UC09-23]</v>
      </c>
      <c r="B33" s="70" t="s">
        <v>116</v>
      </c>
      <c r="C33" s="71" t="s">
        <v>519</v>
      </c>
      <c r="D33" s="72" t="s">
        <v>625</v>
      </c>
      <c r="E33" s="70" t="s">
        <v>592</v>
      </c>
      <c r="F33" s="45" t="s">
        <v>14</v>
      </c>
      <c r="G33" s="42">
        <v>44847</v>
      </c>
      <c r="H33" s="153" t="str">
        <f t="shared" si="1"/>
        <v>An Nguyen</v>
      </c>
      <c r="I33" s="46"/>
    </row>
    <row r="34" spans="1:10" s="44" customFormat="1" ht="92.4">
      <c r="A34" s="42" t="str">
        <f>IF(AND(E34=""),"","["&amp;TEXT($B$1,"##")&amp;"-"&amp;TEXT(ROW()-9- COUNTBLANK($E$8:E33) +1,"##")&amp;"]")</f>
        <v>[Trang web "Tìm kiếm việc làm" - UC09-24]</v>
      </c>
      <c r="B34" s="70" t="s">
        <v>86</v>
      </c>
      <c r="C34" s="71" t="s">
        <v>519</v>
      </c>
      <c r="D34" s="72" t="s">
        <v>626</v>
      </c>
      <c r="E34" s="70" t="s">
        <v>593</v>
      </c>
      <c r="F34" s="45" t="s">
        <v>14</v>
      </c>
      <c r="G34" s="42">
        <v>44847</v>
      </c>
      <c r="H34" s="153" t="str">
        <f t="shared" si="1"/>
        <v>An Nguyen</v>
      </c>
      <c r="I34" s="46"/>
    </row>
    <row r="35" spans="1:10" s="44" customFormat="1" ht="92.4">
      <c r="A35" s="42" t="str">
        <f>IF(AND(E35=""),"","["&amp;TEXT($B$1,"##")&amp;"-"&amp;TEXT(ROW()-9- COUNTBLANK($E$8:E34) +1,"##")&amp;"]")</f>
        <v>[Trang web "Tìm kiếm việc làm" - UC09-25]</v>
      </c>
      <c r="B35" s="70" t="s">
        <v>93</v>
      </c>
      <c r="C35" s="71" t="s">
        <v>519</v>
      </c>
      <c r="D35" s="72" t="s">
        <v>627</v>
      </c>
      <c r="E35" s="70" t="s">
        <v>594</v>
      </c>
      <c r="F35" s="45" t="s">
        <v>14</v>
      </c>
      <c r="G35" s="42">
        <v>44847</v>
      </c>
      <c r="H35" s="153" t="str">
        <f t="shared" si="1"/>
        <v>An Nguyen</v>
      </c>
      <c r="I35" s="46"/>
    </row>
    <row r="36" spans="1:10" s="44" customFormat="1" ht="92.4">
      <c r="A36" s="42" t="str">
        <f>IF(AND(E36=""),"","["&amp;TEXT($B$1,"##")&amp;"-"&amp;TEXT(ROW()-9- COUNTBLANK($E$8:E35) +1,"##")&amp;"]")</f>
        <v>[Trang web "Tìm kiếm việc làm" - UC09-26]</v>
      </c>
      <c r="B36" s="70" t="s">
        <v>99</v>
      </c>
      <c r="C36" s="71" t="s">
        <v>519</v>
      </c>
      <c r="D36" s="72" t="s">
        <v>628</v>
      </c>
      <c r="E36" s="70" t="s">
        <v>595</v>
      </c>
      <c r="F36" s="45" t="s">
        <v>14</v>
      </c>
      <c r="G36" s="42">
        <v>44847</v>
      </c>
      <c r="H36" s="153" t="str">
        <f t="shared" si="1"/>
        <v>An Nguyen</v>
      </c>
      <c r="I36" s="46"/>
    </row>
    <row r="37" spans="1:10" s="44" customFormat="1" ht="92.4">
      <c r="A37" s="42" t="str">
        <f>IF(AND(E37=""),"","["&amp;TEXT($B$1,"##")&amp;"-"&amp;TEXT(ROW()-9- COUNTBLANK($E$8:E36) +1,"##")&amp;"]")</f>
        <v>[Trang web "Tìm kiếm việc làm" - UC09-27]</v>
      </c>
      <c r="B37" s="70" t="s">
        <v>110</v>
      </c>
      <c r="C37" s="71" t="s">
        <v>519</v>
      </c>
      <c r="D37" s="72" t="s">
        <v>629</v>
      </c>
      <c r="E37" s="70" t="s">
        <v>596</v>
      </c>
      <c r="F37" s="45" t="s">
        <v>14</v>
      </c>
      <c r="G37" s="42">
        <v>44847</v>
      </c>
      <c r="H37" s="153" t="str">
        <f t="shared" si="1"/>
        <v>An Nguyen</v>
      </c>
      <c r="I37" s="46"/>
    </row>
    <row r="38" spans="1:10" s="44" customFormat="1" ht="92.4">
      <c r="A38" s="42" t="str">
        <f>IF(AND(E38=""),"","["&amp;TEXT($B$1,"##")&amp;"-"&amp;TEXT(ROW()-9- COUNTBLANK($E$8:E37) +1,"##")&amp;"]")</f>
        <v>[Trang web "Tìm kiếm việc làm" - UC09-28]</v>
      </c>
      <c r="B38" s="70" t="s">
        <v>480</v>
      </c>
      <c r="C38" s="71" t="s">
        <v>519</v>
      </c>
      <c r="D38" s="72" t="s">
        <v>630</v>
      </c>
      <c r="E38" s="70" t="s">
        <v>125</v>
      </c>
      <c r="F38" s="45" t="s">
        <v>14</v>
      </c>
      <c r="G38" s="42">
        <v>44847</v>
      </c>
      <c r="H38" s="153" t="str">
        <f t="shared" si="1"/>
        <v>An Nguyen</v>
      </c>
      <c r="I38" s="46"/>
    </row>
    <row r="39" spans="1:10" s="26" customFormat="1" ht="13.2">
      <c r="A39" s="109"/>
      <c r="B39" s="109" t="s">
        <v>68</v>
      </c>
      <c r="C39" s="110"/>
      <c r="D39" s="109"/>
      <c r="E39" s="110"/>
      <c r="F39" s="111"/>
      <c r="G39" s="111"/>
      <c r="H39" s="111"/>
      <c r="I39" s="112"/>
      <c r="J39" s="37"/>
    </row>
    <row r="40" spans="1:10" s="73" customFormat="1" ht="108" customHeight="1">
      <c r="A40" s="42" t="str">
        <f>IF(AND(E40=""),"","["&amp;TEXT($B$1,"##")&amp;"-"&amp;TEXT(ROW()-9- COUNTBLANK($E$8:E40) +1,"##")&amp;"]")</f>
        <v>[Trang web "Tìm kiếm việc làm" - UC09-29]</v>
      </c>
      <c r="B40" s="70" t="s">
        <v>597</v>
      </c>
      <c r="C40" s="71" t="s">
        <v>519</v>
      </c>
      <c r="D40" s="72" t="s">
        <v>631</v>
      </c>
      <c r="E40" s="70" t="s">
        <v>473</v>
      </c>
      <c r="F40" s="42" t="s">
        <v>14</v>
      </c>
      <c r="G40" s="42">
        <v>44847</v>
      </c>
      <c r="H40" s="153" t="s">
        <v>55</v>
      </c>
      <c r="I40" s="43"/>
    </row>
    <row r="41" spans="1:10" s="73" customFormat="1" ht="108" customHeight="1">
      <c r="A41" s="42" t="str">
        <f>IF(AND(E41=""),"","["&amp;TEXT($B$1,"##")&amp;"-"&amp;TEXT(ROW()-9- COUNTBLANK($E$8:E41) +1,"##")&amp;"]")</f>
        <v>[Trang web "Tìm kiếm việc làm" - UC09-30]</v>
      </c>
      <c r="B41" s="70" t="s">
        <v>598</v>
      </c>
      <c r="C41" s="71" t="s">
        <v>519</v>
      </c>
      <c r="D41" s="72" t="s">
        <v>632</v>
      </c>
      <c r="E41" s="70" t="s">
        <v>476</v>
      </c>
      <c r="F41" s="42" t="s">
        <v>14</v>
      </c>
      <c r="G41" s="42">
        <v>44847</v>
      </c>
      <c r="H41" s="153" t="s">
        <v>55</v>
      </c>
      <c r="I41" s="43"/>
    </row>
    <row r="42" spans="1:10" s="73" customFormat="1" ht="108" customHeight="1">
      <c r="A42" s="42" t="str">
        <f>IF(AND(E42=""),"","["&amp;TEXT($B$1,"##")&amp;"-"&amp;TEXT(ROW()-9- COUNTBLANK($E$8:E42) +1,"##")&amp;"]")</f>
        <v>[Trang web "Tìm kiếm việc làm" - UC09-31]</v>
      </c>
      <c r="B42" s="70" t="s">
        <v>599</v>
      </c>
      <c r="C42" s="71" t="s">
        <v>519</v>
      </c>
      <c r="D42" s="72" t="s">
        <v>633</v>
      </c>
      <c r="E42" s="70" t="s">
        <v>476</v>
      </c>
      <c r="F42" s="42" t="s">
        <v>14</v>
      </c>
      <c r="G42" s="42">
        <v>44847</v>
      </c>
      <c r="H42" s="153" t="s">
        <v>55</v>
      </c>
      <c r="I42" s="43"/>
    </row>
    <row r="43" spans="1:10" s="73" customFormat="1" ht="108" customHeight="1">
      <c r="A43" s="42" t="str">
        <f>IF(AND(E43=""),"","["&amp;TEXT($B$1,"##")&amp;"-"&amp;TEXT(ROW()-9- COUNTBLANK($E$8:E43) +1,"##")&amp;"]")</f>
        <v>[Trang web "Tìm kiếm việc làm" - UC09-32]</v>
      </c>
      <c r="B43" s="70" t="s">
        <v>600</v>
      </c>
      <c r="C43" s="71" t="s">
        <v>519</v>
      </c>
      <c r="D43" s="72" t="s">
        <v>634</v>
      </c>
      <c r="E43" s="70" t="s">
        <v>476</v>
      </c>
      <c r="F43" s="42" t="s">
        <v>14</v>
      </c>
      <c r="G43" s="42">
        <v>44847</v>
      </c>
      <c r="H43" s="153" t="s">
        <v>55</v>
      </c>
      <c r="I43" s="43"/>
    </row>
    <row r="44" spans="1:10" s="73" customFormat="1" ht="108" customHeight="1">
      <c r="A44" s="42" t="str">
        <f>IF(AND(E44=""),"","["&amp;TEXT($B$1,"##")&amp;"-"&amp;TEXT(ROW()-9- COUNTBLANK($E$8:E44) +1,"##")&amp;"]")</f>
        <v>[Trang web "Tìm kiếm việc làm" - UC09-33]</v>
      </c>
      <c r="B44" s="70" t="s">
        <v>601</v>
      </c>
      <c r="C44" s="71" t="s">
        <v>519</v>
      </c>
      <c r="D44" s="72" t="s">
        <v>635</v>
      </c>
      <c r="E44" s="70" t="s">
        <v>473</v>
      </c>
      <c r="F44" s="42" t="s">
        <v>14</v>
      </c>
      <c r="G44" s="42">
        <v>44847</v>
      </c>
      <c r="H44" s="153" t="s">
        <v>55</v>
      </c>
      <c r="I44" s="43"/>
    </row>
    <row r="45" spans="1:10" s="73" customFormat="1" ht="108" customHeight="1">
      <c r="A45" s="42" t="str">
        <f>IF(AND(E45=""),"","["&amp;TEXT($B$1,"##")&amp;"-"&amp;TEXT(ROW()-9- COUNTBLANK($E$8:E45) +1,"##")&amp;"]")</f>
        <v>[Trang web "Tìm kiếm việc làm" - UC09-34]</v>
      </c>
      <c r="B45" s="70" t="s">
        <v>602</v>
      </c>
      <c r="C45" s="71" t="s">
        <v>519</v>
      </c>
      <c r="D45" s="72" t="s">
        <v>636</v>
      </c>
      <c r="E45" s="70" t="s">
        <v>473</v>
      </c>
      <c r="F45" s="42" t="s">
        <v>14</v>
      </c>
      <c r="G45" s="42">
        <v>44847</v>
      </c>
      <c r="H45" s="153" t="s">
        <v>55</v>
      </c>
      <c r="I45" s="43"/>
    </row>
  </sheetData>
  <autoFilter ref="A8:I8"/>
  <mergeCells count="3">
    <mergeCell ref="B1:E1"/>
    <mergeCell ref="B2:E2"/>
    <mergeCell ref="B3:E3"/>
  </mergeCells>
  <dataValidations count="2">
    <dataValidation type="list" allowBlank="1" showErrorMessage="1" sqref="F23:F38 F40:F45 F10:F21">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9"/>
  <sheetViews>
    <sheetView zoomScale="70" zoomScaleNormal="70" zoomScaleSheetLayoutView="100" workbookViewId="0">
      <selection activeCell="A6" sqref="A6:E6"/>
    </sheetView>
  </sheetViews>
  <sheetFormatPr defaultRowHeight="14.4"/>
  <cols>
    <col min="1" max="1" width="21.44140625" customWidth="1"/>
    <col min="2" max="2" width="33.44140625" style="20" customWidth="1"/>
    <col min="3" max="3" width="25.109375" style="2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142</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1</v>
      </c>
      <c r="B5" s="103">
        <f>COUNTIF(F:F,"Fail")</f>
        <v>9</v>
      </c>
      <c r="C5" s="103">
        <f>COUNTIF(F:F,"Untested")</f>
        <v>0</v>
      </c>
      <c r="D5" s="104">
        <f>COUNTIF(F:F,"N/A")</f>
        <v>0</v>
      </c>
      <c r="E5" s="105">
        <f>COUNTA(A9:A316)</f>
        <v>10</v>
      </c>
      <c r="F5" s="31"/>
      <c r="G5" s="31"/>
      <c r="H5" s="47"/>
    </row>
    <row r="6" spans="1:10" s="26" customFormat="1" ht="13.2">
      <c r="A6" s="157">
        <f>A5/$E$5</f>
        <v>0.1</v>
      </c>
      <c r="B6" s="157">
        <f t="shared" ref="B6:E6" si="0">B5/$E$5</f>
        <v>0.9</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603</v>
      </c>
      <c r="C9" s="110"/>
      <c r="D9" s="109"/>
      <c r="E9" s="110"/>
      <c r="F9" s="111"/>
      <c r="G9" s="111"/>
      <c r="H9" s="111"/>
      <c r="I9" s="112"/>
      <c r="J9" s="37"/>
    </row>
    <row r="10" spans="1:10" s="73" customFormat="1" ht="92.4">
      <c r="A10" s="42" t="str">
        <f>IF(AND(E10=""),"","["&amp;TEXT($B$1,"##")&amp;"-"&amp;TEXT(ROW()-9- COUNTBLANK($E$8:E10) +1,"##")&amp;"]")</f>
        <v>[Trang web "Tìm kiếm việc làm" - UC10-1]</v>
      </c>
      <c r="B10" s="70" t="s">
        <v>643</v>
      </c>
      <c r="C10" s="71" t="s">
        <v>519</v>
      </c>
      <c r="D10" s="72" t="s">
        <v>640</v>
      </c>
      <c r="E10" s="156" t="s">
        <v>641</v>
      </c>
      <c r="F10" s="42" t="s">
        <v>14</v>
      </c>
      <c r="G10" s="42">
        <v>44847</v>
      </c>
      <c r="H10" s="153" t="s">
        <v>55</v>
      </c>
      <c r="I10" s="43"/>
    </row>
    <row r="11" spans="1:10" s="73" customFormat="1" ht="92.4">
      <c r="A11" s="42" t="str">
        <f>IF(AND(E11=""),"","["&amp;TEXT($B$1,"##")&amp;"-"&amp;TEXT(ROW()-9- COUNTBLANK($E$8:E11) +1,"##")&amp;"]")</f>
        <v>[Trang web "Tìm kiếm việc làm" - UC10-2]</v>
      </c>
      <c r="B11" s="70" t="s">
        <v>639</v>
      </c>
      <c r="C11" s="71" t="s">
        <v>519</v>
      </c>
      <c r="D11" s="72" t="s">
        <v>640</v>
      </c>
      <c r="E11" s="156" t="s">
        <v>642</v>
      </c>
      <c r="F11" s="42" t="s">
        <v>15</v>
      </c>
      <c r="G11" s="42">
        <v>44847</v>
      </c>
      <c r="H11" s="153" t="s">
        <v>55</v>
      </c>
      <c r="I11" s="43" t="s">
        <v>660</v>
      </c>
    </row>
    <row r="12" spans="1:10" s="73" customFormat="1" ht="92.4">
      <c r="A12" s="42" t="str">
        <f>IF(AND(E12=""),"","["&amp;TEXT($B$1,"##")&amp;"-"&amp;TEXT(ROW()-9- COUNTBLANK($E$8:E13) +1,"##")&amp;"]")</f>
        <v>[Trang web "Tìm kiếm việc làm" - UC10-3]</v>
      </c>
      <c r="B12" s="70" t="s">
        <v>644</v>
      </c>
      <c r="C12" s="71" t="s">
        <v>519</v>
      </c>
      <c r="D12" s="72" t="s">
        <v>645</v>
      </c>
      <c r="E12" s="156" t="s">
        <v>642</v>
      </c>
      <c r="F12" s="42" t="s">
        <v>15</v>
      </c>
      <c r="G12" s="42">
        <v>44847</v>
      </c>
      <c r="H12" s="153" t="s">
        <v>55</v>
      </c>
      <c r="I12" s="43" t="s">
        <v>661</v>
      </c>
    </row>
    <row r="13" spans="1:10" s="44" customFormat="1" ht="92.4">
      <c r="A13" s="42" t="str">
        <f>IF(AND(E13=""),"","["&amp;TEXT($B$1,"##")&amp;"-"&amp;TEXT(ROW()-9- COUNTBLANK($E$8:E14) +1,"##")&amp;"]")</f>
        <v>[Trang web "Tìm kiếm việc làm" - UC10-4]</v>
      </c>
      <c r="B13" s="70" t="s">
        <v>646</v>
      </c>
      <c r="C13" s="71" t="s">
        <v>519</v>
      </c>
      <c r="D13" s="72" t="s">
        <v>647</v>
      </c>
      <c r="E13" s="156" t="s">
        <v>642</v>
      </c>
      <c r="F13" s="45" t="s">
        <v>15</v>
      </c>
      <c r="G13" s="42">
        <v>44847</v>
      </c>
      <c r="H13" s="153" t="str">
        <f t="shared" ref="H13:H19" si="1">$B$3</f>
        <v>An Nguyen</v>
      </c>
      <c r="I13" s="43" t="s">
        <v>662</v>
      </c>
    </row>
    <row r="14" spans="1:10" s="44" customFormat="1" ht="92.4">
      <c r="A14" s="42" t="str">
        <f>IF(AND(E14=""),"","["&amp;TEXT($B$1,"##")&amp;"-"&amp;TEXT(ROW()-9- COUNTBLANK($E$8:E14) +1,"##")&amp;"]")</f>
        <v>[Trang web "Tìm kiếm việc làm" - UC10-5]</v>
      </c>
      <c r="B14" s="70" t="s">
        <v>648</v>
      </c>
      <c r="C14" s="71" t="s">
        <v>519</v>
      </c>
      <c r="D14" s="72" t="s">
        <v>649</v>
      </c>
      <c r="E14" s="156" t="s">
        <v>642</v>
      </c>
      <c r="F14" s="45" t="s">
        <v>15</v>
      </c>
      <c r="G14" s="42">
        <v>44847</v>
      </c>
      <c r="H14" s="153" t="str">
        <f t="shared" si="1"/>
        <v>An Nguyen</v>
      </c>
      <c r="I14" s="43" t="s">
        <v>663</v>
      </c>
    </row>
    <row r="15" spans="1:10" s="44" customFormat="1" ht="92.4">
      <c r="A15" s="42" t="str">
        <f>IF(AND(E15=""),"","["&amp;TEXT($B$1,"##")&amp;"-"&amp;TEXT(ROW()-9- COUNTBLANK($E$8:E15) +1,"##")&amp;"]")</f>
        <v>[Trang web "Tìm kiếm việc làm" - UC10-6]</v>
      </c>
      <c r="B15" s="70" t="s">
        <v>650</v>
      </c>
      <c r="C15" s="71" t="s">
        <v>519</v>
      </c>
      <c r="D15" s="72" t="s">
        <v>651</v>
      </c>
      <c r="E15" s="156" t="s">
        <v>642</v>
      </c>
      <c r="F15" s="45" t="s">
        <v>15</v>
      </c>
      <c r="G15" s="42">
        <v>44847</v>
      </c>
      <c r="H15" s="153" t="str">
        <f t="shared" si="1"/>
        <v>An Nguyen</v>
      </c>
      <c r="I15" s="43" t="s">
        <v>664</v>
      </c>
    </row>
    <row r="16" spans="1:10" s="44" customFormat="1" ht="92.4">
      <c r="A16" s="42" t="str">
        <f>IF(AND(E16=""),"","["&amp;TEXT($B$1,"##")&amp;"-"&amp;TEXT(ROW()-9- COUNTBLANK($E$8:E16) +1,"##")&amp;"]")</f>
        <v>[Trang web "Tìm kiếm việc làm" - UC10-7]</v>
      </c>
      <c r="B16" s="70" t="s">
        <v>652</v>
      </c>
      <c r="C16" s="71" t="s">
        <v>519</v>
      </c>
      <c r="D16" s="72" t="s">
        <v>653</v>
      </c>
      <c r="E16" s="156" t="s">
        <v>642</v>
      </c>
      <c r="F16" s="45" t="s">
        <v>15</v>
      </c>
      <c r="G16" s="42">
        <v>44847</v>
      </c>
      <c r="H16" s="153" t="str">
        <f t="shared" si="1"/>
        <v>An Nguyen</v>
      </c>
      <c r="I16" s="43" t="s">
        <v>665</v>
      </c>
    </row>
    <row r="17" spans="1:9" s="44" customFormat="1" ht="92.4">
      <c r="A17" s="42" t="str">
        <f>IF(AND(E17=""),"","["&amp;TEXT($B$1,"##")&amp;"-"&amp;TEXT(ROW()-9- COUNTBLANK($E$8:E17) +1,"##")&amp;"]")</f>
        <v>[Trang web "Tìm kiếm việc làm" - UC10-8]</v>
      </c>
      <c r="B17" s="70" t="s">
        <v>654</v>
      </c>
      <c r="C17" s="71" t="s">
        <v>519</v>
      </c>
      <c r="D17" s="72" t="s">
        <v>655</v>
      </c>
      <c r="E17" s="156" t="s">
        <v>642</v>
      </c>
      <c r="F17" s="45" t="s">
        <v>15</v>
      </c>
      <c r="G17" s="42">
        <v>44847</v>
      </c>
      <c r="H17" s="153" t="str">
        <f t="shared" si="1"/>
        <v>An Nguyen</v>
      </c>
      <c r="I17" s="43" t="s">
        <v>666</v>
      </c>
    </row>
    <row r="18" spans="1:9" s="44" customFormat="1" ht="92.4">
      <c r="A18" s="42" t="str">
        <f>IF(AND(E18=""),"","["&amp;TEXT($B$1,"##")&amp;"-"&amp;TEXT(ROW()-9- COUNTBLANK($E$8:E18) +1,"##")&amp;"]")</f>
        <v>[Trang web "Tìm kiếm việc làm" - UC10-9]</v>
      </c>
      <c r="B18" s="70" t="s">
        <v>656</v>
      </c>
      <c r="C18" s="71" t="s">
        <v>519</v>
      </c>
      <c r="D18" s="72" t="s">
        <v>657</v>
      </c>
      <c r="E18" s="156" t="s">
        <v>642</v>
      </c>
      <c r="F18" s="45" t="s">
        <v>15</v>
      </c>
      <c r="G18" s="42">
        <v>44847</v>
      </c>
      <c r="H18" s="153" t="str">
        <f t="shared" si="1"/>
        <v>An Nguyen</v>
      </c>
      <c r="I18" s="43" t="s">
        <v>667</v>
      </c>
    </row>
    <row r="19" spans="1:9" s="44" customFormat="1" ht="92.4">
      <c r="A19" s="42" t="str">
        <f>IF(AND(E19=""),"","["&amp;TEXT($B$1,"##")&amp;"-"&amp;TEXT(ROW()-9- COUNTBLANK($E$8:E19) +1,"##")&amp;"]")</f>
        <v>[Trang web "Tìm kiếm việc làm" - UC10-10]</v>
      </c>
      <c r="B19" s="70" t="s">
        <v>658</v>
      </c>
      <c r="C19" s="71" t="s">
        <v>519</v>
      </c>
      <c r="D19" s="72" t="s">
        <v>659</v>
      </c>
      <c r="E19" s="156" t="s">
        <v>642</v>
      </c>
      <c r="F19" s="45" t="s">
        <v>15</v>
      </c>
      <c r="G19" s="42">
        <v>44847</v>
      </c>
      <c r="H19" s="153" t="str">
        <f t="shared" si="1"/>
        <v>An Nguyen</v>
      </c>
      <c r="I19" s="43" t="s">
        <v>668</v>
      </c>
    </row>
  </sheetData>
  <autoFilter ref="A8:I8"/>
  <mergeCells count="3">
    <mergeCell ref="B1:E1"/>
    <mergeCell ref="B2:E2"/>
    <mergeCell ref="B3:E3"/>
  </mergeCells>
  <dataValidations count="2">
    <dataValidation type="list" allowBlank="1" showErrorMessage="1" sqref="F1:H2">
      <formula1>$J$1:$J$5</formula1>
      <formula2>0</formula2>
    </dataValidation>
    <dataValidation type="list" allowBlank="1" showErrorMessage="1" sqref="F10:F19">
      <formula1>"Pass,Fail,N/A,Untested"</formula1>
    </dataValidation>
  </dataValidations>
  <pageMargins left="0.7" right="0.7" top="0.75" bottom="0.75" header="0.3" footer="0.3"/>
  <pageSetup scale="2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31"/>
  <sheetViews>
    <sheetView zoomScale="70" zoomScaleNormal="70" zoomScaleSheetLayoutView="100" workbookViewId="0">
      <selection activeCell="I30" sqref="I30"/>
    </sheetView>
  </sheetViews>
  <sheetFormatPr defaultRowHeight="14.4"/>
  <cols>
    <col min="1" max="1" width="21.44140625" customWidth="1"/>
    <col min="2" max="2" width="33.44140625" style="20" customWidth="1"/>
    <col min="3" max="3" width="25.109375" style="21" customWidth="1"/>
    <col min="4" max="4" width="58.33203125" bestFit="1" customWidth="1"/>
    <col min="5" max="5" width="59"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669</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12</v>
      </c>
      <c r="B5" s="103">
        <f>COUNTIF(F:F,"Fail")</f>
        <v>1</v>
      </c>
      <c r="C5" s="103">
        <f>COUNTIF(F:F,"Untested")</f>
        <v>0</v>
      </c>
      <c r="D5" s="104">
        <f>COUNTIF(F:F,"N/A")</f>
        <v>1</v>
      </c>
      <c r="E5" s="105">
        <f>COUNTA(A9:A316)</f>
        <v>14</v>
      </c>
      <c r="F5" s="31"/>
      <c r="G5" s="31"/>
      <c r="H5" s="47"/>
    </row>
    <row r="6" spans="1:10" s="26" customFormat="1" ht="13.2">
      <c r="A6" s="157">
        <f>A5/$E$5</f>
        <v>0.8571428571428571</v>
      </c>
      <c r="B6" s="157">
        <f t="shared" ref="B6:E6" si="0">B5/$E$5</f>
        <v>7.1428571428571425E-2</v>
      </c>
      <c r="C6" s="157">
        <f t="shared" si="0"/>
        <v>0</v>
      </c>
      <c r="D6" s="157">
        <f t="shared" si="0"/>
        <v>7.1428571428571425E-2</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670</v>
      </c>
      <c r="C9" s="110"/>
      <c r="D9" s="109"/>
      <c r="E9" s="110"/>
      <c r="F9" s="111"/>
      <c r="G9" s="111"/>
      <c r="H9" s="111"/>
      <c r="I9" s="112"/>
      <c r="J9" s="37"/>
    </row>
    <row r="10" spans="1:10" s="73" customFormat="1" ht="92.4">
      <c r="A10" s="42" t="str">
        <f>IF(AND(E10=""),"","["&amp;TEXT($B$1,"##")&amp;"-"&amp;TEXT(ROW()-9- COUNTBLANK($E$8:E10) +1,"##")&amp;"]")</f>
        <v>[Trang web "Tìm kiếm việc làm" - API-1]</v>
      </c>
      <c r="B10" s="70" t="s">
        <v>681</v>
      </c>
      <c r="C10" s="71" t="s">
        <v>679</v>
      </c>
      <c r="D10" s="72" t="s">
        <v>688</v>
      </c>
      <c r="E10" s="156" t="s">
        <v>693</v>
      </c>
      <c r="F10" s="42" t="s">
        <v>14</v>
      </c>
      <c r="G10" s="42">
        <v>44847</v>
      </c>
      <c r="H10" s="153" t="s">
        <v>55</v>
      </c>
      <c r="I10" s="43"/>
    </row>
    <row r="11" spans="1:10" s="73" customFormat="1" ht="92.4">
      <c r="A11" s="42" t="str">
        <f>IF(AND(E11=""),"","["&amp;TEXT($B$1,"##")&amp;"-"&amp;TEXT(ROW()-9- COUNTBLANK($E$8:E11) +1,"##")&amp;"]")</f>
        <v>[Trang web "Tìm kiếm việc làm" - API-2]</v>
      </c>
      <c r="B11" s="70" t="s">
        <v>682</v>
      </c>
      <c r="C11" s="71" t="s">
        <v>679</v>
      </c>
      <c r="D11" s="72" t="s">
        <v>689</v>
      </c>
      <c r="E11" s="156" t="s">
        <v>683</v>
      </c>
      <c r="F11" s="42" t="s">
        <v>14</v>
      </c>
      <c r="G11" s="42">
        <v>44847</v>
      </c>
      <c r="H11" s="153" t="s">
        <v>55</v>
      </c>
      <c r="I11" s="43"/>
    </row>
    <row r="12" spans="1:10" s="26" customFormat="1" ht="13.2">
      <c r="A12" s="109"/>
      <c r="B12" s="109" t="s">
        <v>671</v>
      </c>
      <c r="C12" s="110"/>
      <c r="D12" s="109"/>
      <c r="E12" s="110"/>
      <c r="F12" s="111"/>
      <c r="G12" s="111"/>
      <c r="H12" s="111"/>
      <c r="I12" s="112"/>
      <c r="J12" s="37"/>
    </row>
    <row r="13" spans="1:10" s="73" customFormat="1" ht="118.8">
      <c r="A13" s="42" t="str">
        <f>IF(AND(E13=""),"","["&amp;TEXT($B$1,"##")&amp;"-"&amp;TEXT(ROW()-9- COUNTBLANK($E$8:E13) +1,"##")&amp;"]")</f>
        <v>[Trang web "Tìm kiếm việc làm" - API-3]</v>
      </c>
      <c r="B13" s="70" t="s">
        <v>684</v>
      </c>
      <c r="C13" s="71" t="s">
        <v>679</v>
      </c>
      <c r="D13" s="72" t="s">
        <v>690</v>
      </c>
      <c r="E13" s="156" t="s">
        <v>680</v>
      </c>
      <c r="F13" s="42" t="s">
        <v>14</v>
      </c>
      <c r="G13" s="42">
        <v>44847</v>
      </c>
      <c r="H13" s="153" t="s">
        <v>55</v>
      </c>
      <c r="I13" s="43"/>
    </row>
    <row r="14" spans="1:10" s="73" customFormat="1" ht="118.8">
      <c r="A14" s="42" t="str">
        <f>IF(AND(E14=""),"","["&amp;TEXT($B$1,"##")&amp;"-"&amp;TEXT(ROW()-9- COUNTBLANK($E$8:E14) +1,"##")&amp;"]")</f>
        <v>[Trang web "Tìm kiếm việc làm" - API-4]</v>
      </c>
      <c r="B14" s="70" t="s">
        <v>685</v>
      </c>
      <c r="C14" s="71" t="s">
        <v>679</v>
      </c>
      <c r="D14" s="72" t="s">
        <v>691</v>
      </c>
      <c r="E14" s="156" t="s">
        <v>686</v>
      </c>
      <c r="F14" s="42" t="s">
        <v>14</v>
      </c>
      <c r="G14" s="42">
        <v>44847</v>
      </c>
      <c r="H14" s="153" t="s">
        <v>55</v>
      </c>
      <c r="I14" s="43"/>
    </row>
    <row r="15" spans="1:10" s="26" customFormat="1" ht="13.2">
      <c r="A15" s="109"/>
      <c r="B15" s="109" t="s">
        <v>672</v>
      </c>
      <c r="C15" s="110"/>
      <c r="D15" s="109"/>
      <c r="E15" s="110"/>
      <c r="F15" s="111"/>
      <c r="G15" s="111"/>
      <c r="H15" s="111"/>
      <c r="I15" s="112"/>
      <c r="J15" s="37"/>
    </row>
    <row r="16" spans="1:10" s="73" customFormat="1" ht="66">
      <c r="A16" s="42" t="str">
        <f>IF(AND(E16=""),"","["&amp;TEXT($B$1,"##")&amp;"-"&amp;TEXT(ROW()-9- COUNTBLANK($E$8:E16) +1,"##")&amp;"]")</f>
        <v>[Trang web "Tìm kiếm việc làm" - API-5]</v>
      </c>
      <c r="B16" s="70" t="s">
        <v>687</v>
      </c>
      <c r="C16" s="71" t="s">
        <v>679</v>
      </c>
      <c r="D16" s="72" t="s">
        <v>692</v>
      </c>
      <c r="E16" s="156" t="s">
        <v>694</v>
      </c>
      <c r="F16" s="42" t="s">
        <v>14</v>
      </c>
      <c r="G16" s="42">
        <v>44847</v>
      </c>
      <c r="H16" s="153" t="s">
        <v>55</v>
      </c>
      <c r="I16" s="43"/>
    </row>
    <row r="17" spans="1:10" s="26" customFormat="1" ht="13.2">
      <c r="A17" s="109"/>
      <c r="B17" s="109" t="s">
        <v>673</v>
      </c>
      <c r="C17" s="110"/>
      <c r="D17" s="109"/>
      <c r="E17" s="110"/>
      <c r="F17" s="111"/>
      <c r="G17" s="111"/>
      <c r="H17" s="111"/>
      <c r="I17" s="112"/>
      <c r="J17" s="37"/>
    </row>
    <row r="18" spans="1:10" s="44" customFormat="1" ht="92.4">
      <c r="A18" s="42" t="str">
        <f>IF(AND(E18=""),"","["&amp;TEXT($B$1,"##")&amp;"-"&amp;TEXT(ROW()-9- COUNTBLANK($E$8:E18) +1,"##")&amp;"]")</f>
        <v>[Trang web "Tìm kiếm việc làm" - API-6]</v>
      </c>
      <c r="B18" s="70" t="s">
        <v>695</v>
      </c>
      <c r="C18" s="71" t="s">
        <v>679</v>
      </c>
      <c r="D18" s="72" t="s">
        <v>706</v>
      </c>
      <c r="E18" s="156" t="s">
        <v>698</v>
      </c>
      <c r="F18" s="45" t="s">
        <v>14</v>
      </c>
      <c r="G18" s="42">
        <v>44847</v>
      </c>
      <c r="H18" s="153" t="str">
        <f>$B$3</f>
        <v>An Nguyen</v>
      </c>
      <c r="I18" s="43"/>
    </row>
    <row r="19" spans="1:10" s="44" customFormat="1" ht="92.4">
      <c r="A19" s="42" t="str">
        <f>IF(AND(E19=""),"","["&amp;TEXT($B$1,"##")&amp;"-"&amp;TEXT(ROW()-9- COUNTBLANK($E$8:E19) +1,"##")&amp;"]")</f>
        <v>[Trang web "Tìm kiếm việc làm" - API-7]</v>
      </c>
      <c r="B19" s="70" t="s">
        <v>696</v>
      </c>
      <c r="C19" s="71" t="s">
        <v>679</v>
      </c>
      <c r="D19" s="72" t="s">
        <v>707</v>
      </c>
      <c r="E19" s="156" t="s">
        <v>697</v>
      </c>
      <c r="F19" s="45" t="s">
        <v>14</v>
      </c>
      <c r="G19" s="42">
        <v>44847</v>
      </c>
      <c r="H19" s="153" t="str">
        <f>$B$3</f>
        <v>An Nguyen</v>
      </c>
      <c r="I19" s="43"/>
    </row>
    <row r="20" spans="1:10" s="26" customFormat="1" ht="13.2">
      <c r="A20" s="109"/>
      <c r="B20" s="109" t="s">
        <v>674</v>
      </c>
      <c r="C20" s="110"/>
      <c r="D20" s="109"/>
      <c r="E20" s="110"/>
      <c r="F20" s="111"/>
      <c r="G20" s="111"/>
      <c r="H20" s="111"/>
      <c r="I20" s="112"/>
      <c r="J20" s="37"/>
    </row>
    <row r="21" spans="1:10" s="44" customFormat="1" ht="92.4">
      <c r="A21" s="42" t="str">
        <f>IF(AND(E21=""),"","["&amp;TEXT($B$1,"##")&amp;"-"&amp;TEXT(ROW()-9- COUNTBLANK($E$8:E21) +1,"##")&amp;"]")</f>
        <v>[Trang web "Tìm kiếm việc làm" - API-8]</v>
      </c>
      <c r="B21" s="70" t="s">
        <v>699</v>
      </c>
      <c r="C21" s="71" t="s">
        <v>679</v>
      </c>
      <c r="D21" s="72" t="s">
        <v>706</v>
      </c>
      <c r="E21" s="156" t="s">
        <v>698</v>
      </c>
      <c r="F21" s="45" t="s">
        <v>14</v>
      </c>
      <c r="G21" s="42">
        <v>44847</v>
      </c>
      <c r="H21" s="153" t="str">
        <f>$B$3</f>
        <v>An Nguyen</v>
      </c>
      <c r="I21" s="43"/>
    </row>
    <row r="22" spans="1:10" s="44" customFormat="1" ht="92.4">
      <c r="A22" s="42" t="str">
        <f>IF(AND(E22=""),"","["&amp;TEXT($B$1,"##")&amp;"-"&amp;TEXT(ROW()-9- COUNTBLANK($E$8:E22) +1,"##")&amp;"]")</f>
        <v>[Trang web "Tìm kiếm việc làm" - API-9]</v>
      </c>
      <c r="B22" s="70" t="s">
        <v>702</v>
      </c>
      <c r="C22" s="71" t="s">
        <v>679</v>
      </c>
      <c r="D22" s="72" t="s">
        <v>707</v>
      </c>
      <c r="E22" s="156" t="s">
        <v>697</v>
      </c>
      <c r="F22" s="45" t="s">
        <v>15</v>
      </c>
      <c r="G22" s="42">
        <v>44847</v>
      </c>
      <c r="H22" s="153" t="str">
        <f>$B$3</f>
        <v>An Nguyen</v>
      </c>
      <c r="I22" s="43" t="s">
        <v>708</v>
      </c>
    </row>
    <row r="23" spans="1:10" s="26" customFormat="1" ht="13.2">
      <c r="A23" s="109"/>
      <c r="B23" s="109" t="s">
        <v>675</v>
      </c>
      <c r="C23" s="110"/>
      <c r="D23" s="109"/>
      <c r="E23" s="110"/>
      <c r="F23" s="111"/>
      <c r="G23" s="111"/>
      <c r="H23" s="111"/>
      <c r="I23" s="112"/>
      <c r="J23" s="37"/>
    </row>
    <row r="24" spans="1:10" s="44" customFormat="1" ht="118.8">
      <c r="A24" s="42" t="str">
        <f>IF(AND(E24=""),"","["&amp;TEXT($B$1,"##")&amp;"-"&amp;TEXT(ROW()-9- COUNTBLANK($E$8:E24) +1,"##")&amp;"]")</f>
        <v>[Trang web "Tìm kiếm việc làm" - API-10]</v>
      </c>
      <c r="B24" s="70" t="s">
        <v>700</v>
      </c>
      <c r="C24" s="71" t="s">
        <v>679</v>
      </c>
      <c r="D24" s="72" t="s">
        <v>711</v>
      </c>
      <c r="E24" s="156" t="s">
        <v>710</v>
      </c>
      <c r="F24" s="45" t="s">
        <v>14</v>
      </c>
      <c r="G24" s="42">
        <v>44847</v>
      </c>
      <c r="H24" s="153" t="str">
        <f>$B$3</f>
        <v>An Nguyen</v>
      </c>
      <c r="I24" s="43"/>
    </row>
    <row r="25" spans="1:10" s="44" customFormat="1" ht="118.8">
      <c r="A25" s="42" t="str">
        <f>IF(AND(E25=""),"","["&amp;TEXT($B$1,"##")&amp;"-"&amp;TEXT(ROW()-9- COUNTBLANK($E$8:E25) +1,"##")&amp;"]")</f>
        <v>[Trang web "Tìm kiếm việc làm" - API-11]</v>
      </c>
      <c r="B25" s="70" t="s">
        <v>703</v>
      </c>
      <c r="C25" s="71" t="s">
        <v>679</v>
      </c>
      <c r="D25" s="72" t="s">
        <v>712</v>
      </c>
      <c r="E25" s="156" t="s">
        <v>697</v>
      </c>
      <c r="F25" s="45" t="s">
        <v>14</v>
      </c>
      <c r="G25" s="42">
        <v>44847</v>
      </c>
      <c r="H25" s="153" t="str">
        <f>$B$3</f>
        <v>An Nguyen</v>
      </c>
      <c r="I25" s="43"/>
    </row>
    <row r="26" spans="1:10" s="26" customFormat="1" ht="13.2">
      <c r="A26" s="109"/>
      <c r="B26" s="109" t="s">
        <v>676</v>
      </c>
      <c r="C26" s="110"/>
      <c r="D26" s="109"/>
      <c r="E26" s="110"/>
      <c r="F26" s="111"/>
      <c r="G26" s="111"/>
      <c r="H26" s="111"/>
      <c r="I26" s="112"/>
      <c r="J26" s="37"/>
    </row>
    <row r="27" spans="1:10" s="73" customFormat="1" ht="66">
      <c r="A27" s="42" t="str">
        <f>IF(AND(E27=""),"","["&amp;TEXT($B$1,"##")&amp;"-"&amp;TEXT(ROW()-9- COUNTBLANK($E$8:E27) +1,"##")&amp;"]")</f>
        <v>[Trang web "Tìm kiếm việc làm" - API-12]</v>
      </c>
      <c r="B27" s="70" t="s">
        <v>704</v>
      </c>
      <c r="C27" s="71" t="s">
        <v>679</v>
      </c>
      <c r="D27" s="72" t="s">
        <v>692</v>
      </c>
      <c r="E27" s="156" t="s">
        <v>705</v>
      </c>
      <c r="F27" s="42" t="s">
        <v>14</v>
      </c>
      <c r="G27" s="42">
        <v>44847</v>
      </c>
      <c r="H27" s="153" t="s">
        <v>55</v>
      </c>
      <c r="I27" s="43"/>
    </row>
    <row r="28" spans="1:10" s="26" customFormat="1" ht="13.2">
      <c r="A28" s="109"/>
      <c r="B28" s="109" t="s">
        <v>677</v>
      </c>
      <c r="C28" s="110"/>
      <c r="D28" s="109"/>
      <c r="E28" s="110"/>
      <c r="F28" s="111"/>
      <c r="G28" s="111"/>
      <c r="H28" s="111"/>
      <c r="I28" s="112"/>
      <c r="J28" s="37"/>
    </row>
    <row r="29" spans="1:10" s="44" customFormat="1" ht="66">
      <c r="A29" s="42" t="str">
        <f>IF(AND(E29=""),"","["&amp;TEXT($B$1,"##")&amp;"-"&amp;TEXT(ROW()-9- COUNTBLANK($E$8:E29) +1,"##")&amp;"]")</f>
        <v>[Trang web "Tìm kiếm việc làm" - API-13]</v>
      </c>
      <c r="B29" s="70" t="s">
        <v>701</v>
      </c>
      <c r="C29" s="71" t="s">
        <v>679</v>
      </c>
      <c r="D29" s="72" t="s">
        <v>692</v>
      </c>
      <c r="E29" s="156" t="s">
        <v>709</v>
      </c>
      <c r="F29" s="45" t="s">
        <v>17</v>
      </c>
      <c r="G29" s="42">
        <v>44847</v>
      </c>
      <c r="H29" s="153" t="str">
        <f>$B$3</f>
        <v>An Nguyen</v>
      </c>
      <c r="I29" s="43" t="s">
        <v>715</v>
      </c>
    </row>
    <row r="30" spans="1:10" s="26" customFormat="1" ht="13.2">
      <c r="A30" s="109"/>
      <c r="B30" s="109" t="s">
        <v>678</v>
      </c>
      <c r="C30" s="110"/>
      <c r="D30" s="109"/>
      <c r="E30" s="110"/>
      <c r="F30" s="111"/>
      <c r="G30" s="111"/>
      <c r="H30" s="111"/>
      <c r="I30" s="112"/>
      <c r="J30" s="37"/>
    </row>
    <row r="31" spans="1:10" s="44" customFormat="1" ht="66">
      <c r="A31" s="42" t="str">
        <f>IF(AND(E31=""),"","["&amp;TEXT($B$1,"##")&amp;"-"&amp;TEXT(ROW()-9- COUNTBLANK($E$8:E31) +1,"##")&amp;"]")</f>
        <v>[Trang web "Tìm kiếm việc làm" - API-14]</v>
      </c>
      <c r="B31" s="70" t="s">
        <v>714</v>
      </c>
      <c r="C31" s="71" t="s">
        <v>679</v>
      </c>
      <c r="D31" s="72" t="s">
        <v>692</v>
      </c>
      <c r="E31" s="156" t="s">
        <v>713</v>
      </c>
      <c r="F31" s="45" t="s">
        <v>14</v>
      </c>
      <c r="G31" s="42">
        <v>44847</v>
      </c>
      <c r="H31" s="153" t="str">
        <f>$B$3</f>
        <v>An Nguyen</v>
      </c>
      <c r="I31" s="43"/>
    </row>
  </sheetData>
  <autoFilter ref="A8:I8"/>
  <mergeCells count="3">
    <mergeCell ref="B1:E1"/>
    <mergeCell ref="B2:E2"/>
    <mergeCell ref="B3:E3"/>
  </mergeCells>
  <dataValidations count="2">
    <dataValidation type="list" allowBlank="1" showErrorMessage="1" sqref="F10:F11 F31 F13:F14 F16 F18:F19 F21:F22 F24:F25 F29 F27">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zoomScaleNormal="100" zoomScaleSheetLayoutView="80" workbookViewId="0">
      <selection activeCell="B24" sqref="B24"/>
    </sheetView>
  </sheetViews>
  <sheetFormatPr defaultColWidth="34.21875" defaultRowHeight="14.4"/>
  <cols>
    <col min="1" max="1" width="8.21875" style="113" customWidth="1"/>
    <col min="2" max="2" width="36.109375" style="113" customWidth="1"/>
    <col min="3" max="3" width="19.44140625" style="113" customWidth="1"/>
    <col min="4" max="4" width="20.109375" style="113" customWidth="1"/>
    <col min="5" max="7" width="17.21875" style="113" customWidth="1"/>
    <col min="8" max="8" width="13.109375" style="113" customWidth="1"/>
    <col min="9" max="9" width="14.44140625" style="113" customWidth="1"/>
    <col min="10" max="10" width="11.44140625" style="113" customWidth="1"/>
    <col min="11" max="11" width="14.88671875" style="113" customWidth="1"/>
    <col min="12" max="16384" width="34.21875" style="113"/>
  </cols>
  <sheetData>
    <row r="1" spans="1:11">
      <c r="B1" s="114"/>
      <c r="C1" s="115"/>
      <c r="E1" s="116"/>
      <c r="F1" s="117"/>
      <c r="G1" s="118"/>
      <c r="H1" s="118"/>
      <c r="I1" s="119"/>
    </row>
    <row r="2" spans="1:11" s="123" customFormat="1" ht="13.2" customHeight="1">
      <c r="A2" s="151" t="s">
        <v>11</v>
      </c>
      <c r="B2" s="149"/>
      <c r="C2" s="121"/>
      <c r="D2" s="121"/>
      <c r="E2" s="122"/>
    </row>
    <row r="3" spans="1:11" s="123" customFormat="1" ht="13.2" customHeight="1">
      <c r="A3" s="150" t="s">
        <v>12</v>
      </c>
      <c r="B3" s="124"/>
      <c r="C3" s="125"/>
      <c r="D3" s="125"/>
      <c r="E3" s="126"/>
    </row>
    <row r="4" spans="1:11" s="123" customFormat="1" ht="13.8">
      <c r="A4" s="120" t="s">
        <v>13</v>
      </c>
      <c r="B4" s="127"/>
      <c r="C4" s="128"/>
      <c r="D4" s="128"/>
      <c r="E4" s="129"/>
      <c r="J4" s="130"/>
    </row>
    <row r="5" spans="1:11" s="123" customFormat="1" ht="27.6">
      <c r="A5" s="131" t="s">
        <v>14</v>
      </c>
      <c r="B5" s="132" t="s">
        <v>15</v>
      </c>
      <c r="C5" s="132" t="s">
        <v>16</v>
      </c>
      <c r="D5" s="133" t="s">
        <v>17</v>
      </c>
      <c r="E5" s="134" t="s">
        <v>18</v>
      </c>
    </row>
    <row r="6" spans="1:11" s="123" customFormat="1" thickBot="1">
      <c r="A6" s="135" t="s">
        <v>33</v>
      </c>
      <c r="B6" s="135" t="s">
        <v>33</v>
      </c>
      <c r="C6" s="135" t="s">
        <v>33</v>
      </c>
      <c r="D6" s="135" t="s">
        <v>33</v>
      </c>
      <c r="E6" s="135" t="s">
        <v>33</v>
      </c>
    </row>
    <row r="7" spans="1:11" s="123" customFormat="1" ht="13.8">
      <c r="B7" s="136"/>
      <c r="C7" s="137"/>
      <c r="D7" s="136"/>
      <c r="E7" s="138"/>
      <c r="F7" s="137"/>
      <c r="G7" s="137"/>
      <c r="H7" s="139"/>
    </row>
    <row r="8" spans="1:11" ht="28.95" customHeight="1">
      <c r="A8" s="146" t="s">
        <v>29</v>
      </c>
      <c r="B8" s="146" t="s">
        <v>36</v>
      </c>
      <c r="C8" s="147" t="s">
        <v>48</v>
      </c>
      <c r="D8" s="147" t="s">
        <v>49</v>
      </c>
      <c r="E8" s="147" t="s">
        <v>50</v>
      </c>
      <c r="F8" s="147" t="s">
        <v>51</v>
      </c>
      <c r="G8" s="147" t="s">
        <v>37</v>
      </c>
      <c r="H8" s="148" t="s">
        <v>26</v>
      </c>
      <c r="I8" s="148" t="s">
        <v>24</v>
      </c>
      <c r="J8" s="148" t="s">
        <v>13</v>
      </c>
      <c r="K8" s="148" t="s">
        <v>25</v>
      </c>
    </row>
    <row r="9" spans="1:11">
      <c r="A9" s="141" t="s">
        <v>47</v>
      </c>
      <c r="B9" s="141"/>
      <c r="C9" s="142"/>
      <c r="D9" s="142"/>
      <c r="E9" s="142"/>
      <c r="F9" s="142"/>
      <c r="G9" s="142"/>
      <c r="H9" s="143"/>
      <c r="I9" s="144"/>
      <c r="J9" s="144"/>
      <c r="K9" s="144"/>
    </row>
    <row r="10" spans="1:11">
      <c r="A10" s="140">
        <v>1</v>
      </c>
      <c r="B10" s="76"/>
      <c r="C10" s="75" t="s">
        <v>40</v>
      </c>
      <c r="D10" s="75" t="s">
        <v>41</v>
      </c>
      <c r="E10" s="75" t="s">
        <v>40</v>
      </c>
      <c r="F10" s="75" t="s">
        <v>41</v>
      </c>
      <c r="G10" s="75" t="s">
        <v>40</v>
      </c>
      <c r="H10" s="140"/>
      <c r="I10" s="140"/>
      <c r="J10" s="140"/>
      <c r="K10" s="140"/>
    </row>
    <row r="11" spans="1:11">
      <c r="A11" s="140">
        <v>2</v>
      </c>
      <c r="B11" s="76"/>
      <c r="C11" s="75" t="s">
        <v>40</v>
      </c>
      <c r="D11" s="75" t="s">
        <v>41</v>
      </c>
      <c r="E11" s="75" t="s">
        <v>40</v>
      </c>
      <c r="F11" s="75" t="s">
        <v>41</v>
      </c>
      <c r="G11" s="75" t="s">
        <v>40</v>
      </c>
      <c r="H11" s="140"/>
      <c r="I11" s="140"/>
      <c r="J11" s="140"/>
      <c r="K11" s="140"/>
    </row>
    <row r="12" spans="1:11">
      <c r="A12" s="140">
        <v>3</v>
      </c>
      <c r="B12" s="76"/>
      <c r="C12" s="75" t="s">
        <v>40</v>
      </c>
      <c r="D12" s="75" t="s">
        <v>41</v>
      </c>
      <c r="E12" s="75" t="s">
        <v>40</v>
      </c>
      <c r="F12" s="75" t="s">
        <v>41</v>
      </c>
      <c r="G12" s="75" t="s">
        <v>40</v>
      </c>
      <c r="H12" s="140"/>
      <c r="I12" s="140"/>
      <c r="J12" s="140"/>
      <c r="K12" s="140"/>
    </row>
    <row r="13" spans="1:11">
      <c r="A13" s="140">
        <v>4</v>
      </c>
      <c r="B13" s="76"/>
      <c r="C13" s="75" t="s">
        <v>40</v>
      </c>
      <c r="D13" s="75" t="s">
        <v>41</v>
      </c>
      <c r="E13" s="75" t="s">
        <v>40</v>
      </c>
      <c r="F13" s="75" t="s">
        <v>41</v>
      </c>
      <c r="G13" s="75" t="s">
        <v>40</v>
      </c>
      <c r="H13" s="140"/>
      <c r="I13" s="140"/>
      <c r="J13" s="140"/>
      <c r="K13" s="140"/>
    </row>
    <row r="14" spans="1:11">
      <c r="A14" s="140">
        <v>5</v>
      </c>
      <c r="B14" s="76"/>
      <c r="C14" s="75" t="s">
        <v>38</v>
      </c>
      <c r="D14" s="75"/>
      <c r="E14" s="75" t="s">
        <v>38</v>
      </c>
      <c r="F14" s="75"/>
      <c r="G14" s="75" t="s">
        <v>38</v>
      </c>
      <c r="H14" s="140"/>
      <c r="I14" s="140"/>
      <c r="J14" s="140"/>
      <c r="K14" s="140"/>
    </row>
    <row r="15" spans="1:11">
      <c r="A15" s="141" t="s">
        <v>39</v>
      </c>
      <c r="B15" s="141"/>
      <c r="C15" s="142"/>
      <c r="D15" s="142"/>
      <c r="E15" s="142"/>
      <c r="F15" s="142"/>
      <c r="G15" s="142"/>
      <c r="H15" s="145"/>
      <c r="I15" s="141"/>
      <c r="J15" s="141"/>
      <c r="K15" s="141"/>
    </row>
    <row r="16" spans="1:11">
      <c r="A16" s="140">
        <v>12</v>
      </c>
      <c r="B16" s="76"/>
      <c r="C16" s="75" t="s">
        <v>40</v>
      </c>
      <c r="D16" s="75" t="s">
        <v>41</v>
      </c>
      <c r="E16" s="75" t="s">
        <v>40</v>
      </c>
      <c r="F16" s="75" t="s">
        <v>41</v>
      </c>
      <c r="G16" s="75" t="s">
        <v>40</v>
      </c>
      <c r="H16" s="140"/>
      <c r="I16" s="140"/>
      <c r="J16" s="140"/>
      <c r="K16" s="140"/>
    </row>
    <row r="17" spans="1:11">
      <c r="A17" s="140">
        <v>13</v>
      </c>
      <c r="B17" s="76"/>
      <c r="C17" s="75" t="s">
        <v>40</v>
      </c>
      <c r="D17" s="75" t="s">
        <v>41</v>
      </c>
      <c r="E17" s="75" t="s">
        <v>40</v>
      </c>
      <c r="F17" s="75" t="s">
        <v>41</v>
      </c>
      <c r="G17" s="75" t="s">
        <v>40</v>
      </c>
      <c r="H17" s="140"/>
      <c r="I17" s="140"/>
      <c r="J17" s="140"/>
      <c r="K17" s="140"/>
    </row>
    <row r="18" spans="1:11">
      <c r="A18" s="140">
        <v>14</v>
      </c>
      <c r="B18" s="76"/>
      <c r="C18" s="75" t="s">
        <v>40</v>
      </c>
      <c r="D18" s="75" t="s">
        <v>40</v>
      </c>
      <c r="E18" s="75" t="s">
        <v>40</v>
      </c>
      <c r="F18" s="75" t="s">
        <v>40</v>
      </c>
      <c r="G18" s="75" t="s">
        <v>40</v>
      </c>
      <c r="H18" s="140"/>
      <c r="I18" s="140"/>
      <c r="J18" s="140"/>
      <c r="K18" s="140"/>
    </row>
    <row r="19" spans="1:11">
      <c r="A19" s="140">
        <v>15</v>
      </c>
      <c r="B19" s="76"/>
      <c r="C19" s="75" t="s">
        <v>40</v>
      </c>
      <c r="D19" s="75" t="s">
        <v>40</v>
      </c>
      <c r="E19" s="75" t="s">
        <v>40</v>
      </c>
      <c r="F19" s="75" t="s">
        <v>40</v>
      </c>
      <c r="G19" s="75" t="s">
        <v>40</v>
      </c>
      <c r="H19" s="140"/>
      <c r="I19" s="140"/>
      <c r="J19" s="140"/>
      <c r="K19" s="140"/>
    </row>
    <row r="20" spans="1:11">
      <c r="A20" s="140">
        <v>16</v>
      </c>
      <c r="B20" s="76"/>
      <c r="C20" s="75" t="s">
        <v>40</v>
      </c>
      <c r="D20" s="75" t="s">
        <v>40</v>
      </c>
      <c r="E20" s="75" t="s">
        <v>40</v>
      </c>
      <c r="F20" s="75" t="s">
        <v>40</v>
      </c>
      <c r="G20" s="75" t="s">
        <v>40</v>
      </c>
      <c r="H20" s="140"/>
      <c r="I20" s="140"/>
      <c r="J20" s="140"/>
      <c r="K20" s="140"/>
    </row>
  </sheetData>
  <dataValidations count="1">
    <dataValidation type="list" allowBlank="1" showErrorMessage="1" sqref="H10:H14 H16:H20">
      <formula1>"Pass,Fail,N/A,Untested"</formula1>
    </dataValidation>
  </dataValidations>
  <pageMargins left="0.7" right="0.7" top="0.75" bottom="0.75" header="0.3" footer="0.3"/>
  <pageSetup paperSize="9" scale="4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C21" sqref="C21"/>
    </sheetView>
  </sheetViews>
  <sheetFormatPr defaultColWidth="9.109375" defaultRowHeight="13.2"/>
  <cols>
    <col min="1" max="1" width="9.109375" style="49"/>
    <col min="2" max="2" width="16.77734375" style="49" customWidth="1"/>
    <col min="3" max="3" width="40.33203125" style="49" customWidth="1"/>
    <col min="4" max="4" width="19.109375" style="49" customWidth="1"/>
    <col min="5" max="5" width="17.88671875" style="49" customWidth="1"/>
    <col min="6" max="6" width="14" style="49" customWidth="1"/>
    <col min="7" max="7" width="12.88671875" style="49" customWidth="1"/>
    <col min="8" max="8" width="37.88671875" style="49" customWidth="1"/>
    <col min="9" max="16384" width="9.109375" style="49"/>
  </cols>
  <sheetData>
    <row r="1" spans="1:8" ht="24.6">
      <c r="B1" s="174" t="s">
        <v>27</v>
      </c>
      <c r="C1" s="174"/>
      <c r="D1" s="174"/>
      <c r="E1" s="174"/>
      <c r="F1" s="174"/>
      <c r="G1" s="174"/>
      <c r="H1" s="174"/>
    </row>
    <row r="2" spans="1:8">
      <c r="A2" s="50"/>
      <c r="B2" s="50"/>
      <c r="C2" s="51"/>
      <c r="D2" s="51"/>
      <c r="E2" s="51"/>
      <c r="F2" s="51"/>
      <c r="G2" s="51"/>
      <c r="H2" s="52"/>
    </row>
    <row r="3" spans="1:8">
      <c r="B3" s="53" t="s">
        <v>1</v>
      </c>
      <c r="C3" s="169" t="str">
        <f>Cover!C4</f>
        <v>Kiểm thử trang web "Tìm kiếm việc làm"</v>
      </c>
      <c r="D3" s="169"/>
      <c r="E3" s="170" t="s">
        <v>2</v>
      </c>
      <c r="F3" s="170"/>
      <c r="G3" s="171" t="str">
        <f>Cover!G4</f>
        <v>An Nguyen</v>
      </c>
      <c r="H3" s="172"/>
    </row>
    <row r="4" spans="1:8">
      <c r="B4" s="53" t="s">
        <v>3</v>
      </c>
      <c r="C4" s="175" t="str">
        <f>Cover!C5</f>
        <v>Trang web "Tìm kiếm việc làm"</v>
      </c>
      <c r="D4" s="175"/>
      <c r="E4" s="170" t="s">
        <v>4</v>
      </c>
      <c r="F4" s="170"/>
      <c r="G4" s="176"/>
      <c r="H4" s="177"/>
    </row>
    <row r="5" spans="1:8">
      <c r="B5" s="54" t="s">
        <v>5</v>
      </c>
      <c r="C5" s="169" t="s">
        <v>54</v>
      </c>
      <c r="D5" s="169"/>
      <c r="E5" s="170" t="s">
        <v>6</v>
      </c>
      <c r="F5" s="170"/>
      <c r="G5" s="171">
        <f>Cover!G6</f>
        <v>44847</v>
      </c>
      <c r="H5" s="172"/>
    </row>
    <row r="6" spans="1:8">
      <c r="A6" s="50"/>
      <c r="B6" s="54" t="s">
        <v>28</v>
      </c>
      <c r="C6" s="173"/>
      <c r="D6" s="173"/>
      <c r="E6" s="173"/>
      <c r="F6" s="173"/>
      <c r="G6" s="173"/>
      <c r="H6" s="173"/>
    </row>
    <row r="7" spans="1:8">
      <c r="A7" s="50"/>
      <c r="B7" s="55"/>
      <c r="C7" s="56"/>
      <c r="D7" s="51"/>
      <c r="E7" s="51"/>
      <c r="F7" s="51"/>
      <c r="G7" s="51"/>
      <c r="H7" s="52"/>
    </row>
    <row r="8" spans="1:8">
      <c r="B8" s="55"/>
      <c r="C8" s="56"/>
      <c r="D8" s="51"/>
      <c r="E8" s="51"/>
      <c r="F8" s="51"/>
      <c r="G8" s="51"/>
      <c r="H8" s="52"/>
    </row>
    <row r="9" spans="1:8">
      <c r="A9" s="57"/>
      <c r="B9" s="57"/>
      <c r="C9" s="57"/>
      <c r="D9" s="57"/>
      <c r="E9" s="57"/>
      <c r="F9" s="57"/>
      <c r="G9" s="57"/>
      <c r="H9" s="57"/>
    </row>
    <row r="10" spans="1:8">
      <c r="A10" s="58"/>
      <c r="B10" s="86" t="s">
        <v>29</v>
      </c>
      <c r="C10" s="87" t="s">
        <v>42</v>
      </c>
      <c r="D10" s="88" t="s">
        <v>14</v>
      </c>
      <c r="E10" s="87" t="s">
        <v>15</v>
      </c>
      <c r="F10" s="87" t="s">
        <v>43</v>
      </c>
      <c r="G10" s="89" t="s">
        <v>17</v>
      </c>
      <c r="H10" s="90" t="s">
        <v>30</v>
      </c>
    </row>
    <row r="11" spans="1:8" ht="14.4">
      <c r="A11" s="59"/>
      <c r="B11" s="60">
        <v>1</v>
      </c>
      <c r="C11" s="61" t="s">
        <v>133</v>
      </c>
      <c r="D11" s="62">
        <f>'Test cases - UC01'!$A$5</f>
        <v>33</v>
      </c>
      <c r="E11" s="62">
        <f>'Test cases - UC01'!$B$5</f>
        <v>16</v>
      </c>
      <c r="F11" s="62">
        <f>'Test cases - UC01'!$C$5</f>
        <v>0</v>
      </c>
      <c r="G11" s="62">
        <f>'Test cases - UC01'!$D$5</f>
        <v>0</v>
      </c>
      <c r="H11" s="62">
        <f>'Test cases - UC01'!$E$5</f>
        <v>49</v>
      </c>
    </row>
    <row r="12" spans="1:8" ht="14.4">
      <c r="A12" s="59"/>
      <c r="B12" s="60">
        <v>2</v>
      </c>
      <c r="C12" s="61" t="s">
        <v>134</v>
      </c>
      <c r="D12" s="62">
        <f>'Test cases - UC02'!$A$5</f>
        <v>24</v>
      </c>
      <c r="E12" s="62">
        <f>'Test cases - UC02'!$B$5</f>
        <v>13</v>
      </c>
      <c r="F12" s="62">
        <f>'Test cases - UC02'!$C$5</f>
        <v>0</v>
      </c>
      <c r="G12" s="62">
        <f>'Test cases - UC02'!$D$5</f>
        <v>0</v>
      </c>
      <c r="H12" s="62">
        <f>'Test cases - UC02'!$E$5</f>
        <v>37</v>
      </c>
    </row>
    <row r="13" spans="1:8" ht="14.4">
      <c r="A13" s="59"/>
      <c r="B13" s="60">
        <v>3</v>
      </c>
      <c r="C13" s="61" t="s">
        <v>135</v>
      </c>
      <c r="D13" s="62">
        <f>'Test cases - UC03'!$A$5</f>
        <v>16</v>
      </c>
      <c r="E13" s="62">
        <f>'Test cases - UC03'!$B$5</f>
        <v>9</v>
      </c>
      <c r="F13" s="62">
        <f>'Test cases - UC03'!$C$5</f>
        <v>0</v>
      </c>
      <c r="G13" s="62">
        <f>'Test cases - UC03'!$D$5</f>
        <v>0</v>
      </c>
      <c r="H13" s="62">
        <f>'Test cases - UC03'!$E$5</f>
        <v>25</v>
      </c>
    </row>
    <row r="14" spans="1:8" ht="14.4">
      <c r="A14" s="59"/>
      <c r="B14" s="60">
        <v>4</v>
      </c>
      <c r="C14" s="61" t="s">
        <v>136</v>
      </c>
      <c r="D14" s="62">
        <f>'Test cases - UC04'!$A$5</f>
        <v>2</v>
      </c>
      <c r="E14" s="62">
        <f>'Test cases - UC04'!$B$5</f>
        <v>0</v>
      </c>
      <c r="F14" s="62">
        <f>'Test cases - UC04'!$C$5</f>
        <v>0</v>
      </c>
      <c r="G14" s="62">
        <f>'Test cases - UC04'!$D$5</f>
        <v>0</v>
      </c>
      <c r="H14" s="62">
        <f>'Test cases - UC04'!$E$5</f>
        <v>2</v>
      </c>
    </row>
    <row r="15" spans="1:8" ht="14.4">
      <c r="A15" s="59"/>
      <c r="B15" s="60">
        <v>5</v>
      </c>
      <c r="C15" s="61" t="s">
        <v>137</v>
      </c>
      <c r="D15" s="62">
        <f>'Test cases - UC05'!$A$5</f>
        <v>24</v>
      </c>
      <c r="E15" s="62">
        <f>'Test cases - UC05'!$B$5</f>
        <v>8</v>
      </c>
      <c r="F15" s="62">
        <f>'Test cases - UC05'!$C$5</f>
        <v>0</v>
      </c>
      <c r="G15" s="62">
        <f>'Test cases - UC05'!$D$5</f>
        <v>0</v>
      </c>
      <c r="H15" s="62">
        <f>'Test cases - UC05'!$E$5</f>
        <v>32</v>
      </c>
    </row>
    <row r="16" spans="1:8" ht="14.4">
      <c r="A16" s="59"/>
      <c r="B16" s="60">
        <v>6</v>
      </c>
      <c r="C16" s="61" t="s">
        <v>138</v>
      </c>
      <c r="D16" s="62">
        <f>'Test cases - UC06'!$A$5</f>
        <v>17</v>
      </c>
      <c r="E16" s="62">
        <f>'Test cases - UC06'!$B$5</f>
        <v>0</v>
      </c>
      <c r="F16" s="62">
        <f>'Test cases - UC06'!$C$5</f>
        <v>0</v>
      </c>
      <c r="G16" s="62">
        <f>'Test cases - UC06'!$D$5</f>
        <v>0</v>
      </c>
      <c r="H16" s="62">
        <f>'Test cases - UC06'!$E$5</f>
        <v>17</v>
      </c>
    </row>
    <row r="17" spans="1:8" ht="14.4">
      <c r="A17" s="59"/>
      <c r="B17" s="60">
        <v>7</v>
      </c>
      <c r="C17" s="61" t="s">
        <v>139</v>
      </c>
      <c r="D17" s="62">
        <f>'Test cases - UC07'!$A$5</f>
        <v>3</v>
      </c>
      <c r="E17" s="62">
        <f>'Test cases - UC07'!$B$5</f>
        <v>1</v>
      </c>
      <c r="F17" s="62">
        <f>'Test cases - UC07'!$C$5</f>
        <v>0</v>
      </c>
      <c r="G17" s="62">
        <f>'Test cases - UC07'!$D$5</f>
        <v>0</v>
      </c>
      <c r="H17" s="62">
        <f>'Test cases - UC07'!$E$5</f>
        <v>4</v>
      </c>
    </row>
    <row r="18" spans="1:8" ht="14.4">
      <c r="A18" s="59"/>
      <c r="B18" s="60">
        <v>8</v>
      </c>
      <c r="C18" s="61" t="s">
        <v>140</v>
      </c>
      <c r="D18" s="62">
        <f>'Test cases - UC08'!$A$5</f>
        <v>14</v>
      </c>
      <c r="E18" s="62">
        <f>'Test cases - UC08'!$B$5</f>
        <v>1</v>
      </c>
      <c r="F18" s="62">
        <f>'Test cases - UC08'!$C$5</f>
        <v>0</v>
      </c>
      <c r="G18" s="62">
        <f>'Test cases - UC08'!$D$5</f>
        <v>0</v>
      </c>
      <c r="H18" s="62">
        <f>'Test cases - UC08'!$E$5</f>
        <v>15</v>
      </c>
    </row>
    <row r="19" spans="1:8" ht="14.4">
      <c r="A19" s="59"/>
      <c r="B19" s="60">
        <v>9</v>
      </c>
      <c r="C19" s="61" t="s">
        <v>141</v>
      </c>
      <c r="D19" s="62">
        <f>'Test cases - UC09'!$A$5</f>
        <v>34</v>
      </c>
      <c r="E19" s="62">
        <f>'Test cases - UC09'!$B$5</f>
        <v>0</v>
      </c>
      <c r="F19" s="62">
        <f>'Test cases - UC09'!$C$5</f>
        <v>0</v>
      </c>
      <c r="G19" s="62">
        <f>'Test cases - UC09'!$D$5</f>
        <v>0</v>
      </c>
      <c r="H19" s="62">
        <f>'Test cases - UC09'!$E$5</f>
        <v>34</v>
      </c>
    </row>
    <row r="20" spans="1:8" ht="14.4">
      <c r="A20" s="59"/>
      <c r="B20" s="60">
        <v>10</v>
      </c>
      <c r="C20" s="61" t="s">
        <v>142</v>
      </c>
      <c r="D20" s="62">
        <f>'Test cases - UC10'!$A$5</f>
        <v>1</v>
      </c>
      <c r="E20" s="62">
        <f>'Test cases - UC10'!$B$5</f>
        <v>9</v>
      </c>
      <c r="F20" s="62">
        <f>'Test cases - UC10'!$C$5</f>
        <v>0</v>
      </c>
      <c r="G20" s="62">
        <f>'Test cases - UC10'!$D$5</f>
        <v>0</v>
      </c>
      <c r="H20" s="62">
        <f>'Test cases - UC10'!$E$5</f>
        <v>10</v>
      </c>
    </row>
    <row r="21" spans="1:8" ht="14.4">
      <c r="A21" s="59"/>
      <c r="B21" s="60">
        <v>11</v>
      </c>
      <c r="C21" s="61" t="s">
        <v>669</v>
      </c>
      <c r="D21" s="62">
        <f>'Test cases - API'!$A$5</f>
        <v>12</v>
      </c>
      <c r="E21" s="62">
        <f>'Test cases - API'!$B$5</f>
        <v>1</v>
      </c>
      <c r="F21" s="62">
        <f>'Test cases - API'!$C$5</f>
        <v>0</v>
      </c>
      <c r="G21" s="62">
        <f>'Test cases - API'!$D$5</f>
        <v>1</v>
      </c>
      <c r="H21" s="62">
        <f>'Test cases - API'!$E$5</f>
        <v>14</v>
      </c>
    </row>
    <row r="22" spans="1:8">
      <c r="A22" s="59"/>
      <c r="B22" s="91"/>
      <c r="C22" s="92" t="s">
        <v>31</v>
      </c>
      <c r="D22" s="93">
        <f>SUM(D11:D21)</f>
        <v>180</v>
      </c>
      <c r="E22" s="93">
        <f>SUM(E11:E21)</f>
        <v>58</v>
      </c>
      <c r="F22" s="93">
        <f>SUM(F11:F21)</f>
        <v>0</v>
      </c>
      <c r="G22" s="93">
        <f>SUM(G11:G21)</f>
        <v>1</v>
      </c>
      <c r="H22" s="93">
        <f>SUM(H11:H21)</f>
        <v>239</v>
      </c>
    </row>
    <row r="23" spans="1:8">
      <c r="A23" s="57"/>
      <c r="B23" s="63"/>
      <c r="C23" s="57"/>
      <c r="D23" s="64"/>
      <c r="E23" s="65"/>
      <c r="F23" s="65"/>
      <c r="G23" s="65"/>
      <c r="H23" s="65"/>
    </row>
    <row r="24" spans="1:8">
      <c r="A24" s="57"/>
      <c r="B24" s="57"/>
      <c r="C24" s="66" t="s">
        <v>32</v>
      </c>
      <c r="D24" s="57"/>
      <c r="E24" s="67">
        <f>($D22+$E22)*100/($H22-$G22-$F22)</f>
        <v>100</v>
      </c>
      <c r="F24" s="57" t="s">
        <v>33</v>
      </c>
      <c r="G24" s="57"/>
      <c r="H24" s="68"/>
    </row>
    <row r="25" spans="1:8">
      <c r="A25" s="57"/>
      <c r="B25" s="57"/>
      <c r="C25" s="66" t="s">
        <v>34</v>
      </c>
      <c r="D25" s="57"/>
      <c r="E25" s="67">
        <f>$D22*100/($H22-$G22)</f>
        <v>75.630252100840337</v>
      </c>
      <c r="F25" s="57" t="s">
        <v>33</v>
      </c>
      <c r="G25" s="57"/>
      <c r="H25" s="68"/>
    </row>
    <row r="26" spans="1:8">
      <c r="A26" s="57"/>
      <c r="C26" s="57"/>
      <c r="D26" s="57"/>
      <c r="E26" s="67"/>
    </row>
    <row r="27" spans="1:8">
      <c r="A27" s="57"/>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 - UC01'!A1" display="Trang web &quot;Tìm kiếm việc làm&quot; - UC01"/>
    <hyperlink ref="C12" location="'Test cases - UC02'!A1" display="Trang web &quot;Tìm kiếm việc làm&quot; - UC02"/>
    <hyperlink ref="C13:C20" location="'Test cases - UC02'!A1" display="Trang web &quot;Tìm kiếm việc làm&quot; - UC02"/>
    <hyperlink ref="C13" location="'Test cases - UC03'!Print_Area" display="Trang web &quot;Tìm kiếm việc làm&quot; - UC03"/>
    <hyperlink ref="C14" location="'Test cases - UC04'!Print_Area" display="Trang web &quot;Tìm kiếm việc làm&quot; - UC04"/>
    <hyperlink ref="C15" location="'Test cases - UC05'!Print_Area" display="Trang web &quot;Tìm kiếm việc làm&quot; - UC05"/>
    <hyperlink ref="C16" location="'Test cases - UC06'!Print_Area" display="Trang web &quot;Tìm kiếm việc làm&quot; - UC06"/>
    <hyperlink ref="C17" location="'Test cases - UC07'!Print_Area" display="Trang web &quot;Tìm kiếm việc làm&quot; - UC07"/>
    <hyperlink ref="C18" location="'Test cases - UC08'!Print_Area" display="Trang web &quot;Tìm kiếm việc làm&quot; - UC08"/>
    <hyperlink ref="C19" location="'Test cases - UC09'!Print_Area" display="Trang web &quot;Tìm kiếm việc làm&quot; - UC09"/>
    <hyperlink ref="C20" location="'Test cases - UC10'!Print_Area" display="Trang web &quot;Tìm kiếm việc làm&quot; - UC10"/>
    <hyperlink ref="C21" location="'Test cases - API'!A1" display="Trang web &quot;Tìm kiếm việc làm&quot; - API"/>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59"/>
  <sheetViews>
    <sheetView zoomScale="70" zoomScaleNormal="70" zoomScaleSheetLayoutView="100" workbookViewId="0">
      <selection activeCell="B10" sqref="B10"/>
    </sheetView>
  </sheetViews>
  <sheetFormatPr defaultRowHeight="14.4"/>
  <cols>
    <col min="1" max="1" width="21.44140625" customWidth="1"/>
    <col min="2" max="2" width="33.44140625" style="20" customWidth="1"/>
    <col min="3" max="3" width="25.88671875" style="21" customWidth="1"/>
    <col min="4" max="4" width="58.88671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23" t="s">
        <v>46</v>
      </c>
      <c r="B1" s="178" t="s">
        <v>133</v>
      </c>
      <c r="C1" s="179"/>
      <c r="D1" s="179"/>
      <c r="E1" s="180"/>
      <c r="F1" s="24"/>
      <c r="G1" s="25"/>
      <c r="H1" s="25"/>
      <c r="I1" s="41"/>
    </row>
    <row r="2" spans="1:10" s="26" customFormat="1" ht="13.2">
      <c r="A2" s="27" t="s">
        <v>12</v>
      </c>
      <c r="B2" s="181" t="s">
        <v>35</v>
      </c>
      <c r="C2" s="182"/>
      <c r="D2" s="182"/>
      <c r="E2" s="183"/>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33</v>
      </c>
      <c r="B5" s="103">
        <f>COUNTIF(F:F,"Fail")</f>
        <v>16</v>
      </c>
      <c r="C5" s="103">
        <f>COUNTIF(F:F,"Untested")</f>
        <v>0</v>
      </c>
      <c r="D5" s="104">
        <f>COUNTIF(F:F,"N/A")</f>
        <v>0</v>
      </c>
      <c r="E5" s="105">
        <f>COUNTA(A9:A362)</f>
        <v>49</v>
      </c>
      <c r="F5" s="31"/>
      <c r="G5" s="31"/>
      <c r="H5" s="47"/>
    </row>
    <row r="6" spans="1:10" s="26" customFormat="1" ht="13.2">
      <c r="A6" s="157">
        <f>A5/$E$5</f>
        <v>0.67346938775510201</v>
      </c>
      <c r="B6" s="157">
        <f t="shared" ref="B6:E6" si="0">B5/$E$5</f>
        <v>0.32653061224489793</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56</v>
      </c>
      <c r="C9" s="110"/>
      <c r="D9" s="109"/>
      <c r="E9" s="110"/>
      <c r="F9" s="111"/>
      <c r="G9" s="111"/>
      <c r="H9" s="111"/>
      <c r="I9" s="112"/>
      <c r="J9" s="37"/>
    </row>
    <row r="10" spans="1:10" s="73" customFormat="1" ht="52.8">
      <c r="A10" s="42" t="str">
        <f>IF(AND(E10=""),"","["&amp;TEXT($B$1,"##")&amp;"-"&amp;TEXT(ROW()-9- COUNTBLANK($E$8:E9) +1,"##")&amp;"]")</f>
        <v>[Trang web "Tìm kiếm việc làm" - UC01-1]</v>
      </c>
      <c r="B10" s="70" t="s">
        <v>73</v>
      </c>
      <c r="C10" s="71" t="s">
        <v>72</v>
      </c>
      <c r="D10" s="72" t="s">
        <v>74</v>
      </c>
      <c r="E10" s="70" t="s">
        <v>77</v>
      </c>
      <c r="F10" s="42" t="s">
        <v>14</v>
      </c>
      <c r="G10" s="42">
        <v>44847</v>
      </c>
      <c r="H10" s="153" t="str">
        <f t="shared" ref="H10:H59" si="1">$B$3</f>
        <v>An Nguyen</v>
      </c>
      <c r="I10" s="43"/>
    </row>
    <row r="11" spans="1:10" s="44" customFormat="1" ht="52.8">
      <c r="A11" s="42" t="str">
        <f>IF(AND(E11=""),"","["&amp;TEXT($B$1,"##")&amp;"-"&amp;TEXT(ROW()-9- COUNTBLANK($E$8:E10) +1,"##")&amp;"]")</f>
        <v>[Trang web "Tìm kiếm việc làm" - UC01-2]</v>
      </c>
      <c r="B11" s="70" t="s">
        <v>75</v>
      </c>
      <c r="C11" s="71" t="s">
        <v>72</v>
      </c>
      <c r="D11" s="72" t="s">
        <v>76</v>
      </c>
      <c r="E11" s="70" t="s">
        <v>78</v>
      </c>
      <c r="F11" s="45" t="s">
        <v>14</v>
      </c>
      <c r="G11" s="42">
        <v>44847</v>
      </c>
      <c r="H11" s="153" t="str">
        <f t="shared" si="1"/>
        <v>An Nguyen</v>
      </c>
      <c r="I11" s="46"/>
    </row>
    <row r="12" spans="1:10" s="44" customFormat="1" ht="66">
      <c r="A12" s="42" t="str">
        <f>IF(AND(E12=""),"","["&amp;TEXT($B$1,"##")&amp;"-"&amp;TEXT(ROW()-9- COUNTBLANK($E$8:E11) +1,"##")&amp;"]")</f>
        <v>[Trang web "Tìm kiếm việc làm" - UC01-3]</v>
      </c>
      <c r="B12" s="70" t="s">
        <v>79</v>
      </c>
      <c r="C12" s="71" t="s">
        <v>72</v>
      </c>
      <c r="D12" s="72" t="s">
        <v>80</v>
      </c>
      <c r="E12" s="70" t="s">
        <v>81</v>
      </c>
      <c r="F12" s="45" t="s">
        <v>14</v>
      </c>
      <c r="G12" s="42">
        <v>44847</v>
      </c>
      <c r="H12" s="153" t="str">
        <f t="shared" si="1"/>
        <v>An Nguyen</v>
      </c>
      <c r="I12" s="46"/>
    </row>
    <row r="13" spans="1:10" s="44" customFormat="1" ht="52.8">
      <c r="A13" s="42" t="str">
        <f>IF(AND(E13=""),"","["&amp;TEXT($B$1,"##")&amp;"-"&amp;TEXT(ROW()-9- COUNTBLANK($E$8:E12) +1,"##")&amp;"]")</f>
        <v>[Trang web "Tìm kiếm việc làm" - UC01-4]</v>
      </c>
      <c r="B13" s="70" t="s">
        <v>82</v>
      </c>
      <c r="C13" s="71" t="s">
        <v>72</v>
      </c>
      <c r="D13" s="72" t="s">
        <v>83</v>
      </c>
      <c r="E13" s="70" t="s">
        <v>84</v>
      </c>
      <c r="F13" s="45" t="s">
        <v>14</v>
      </c>
      <c r="G13" s="42">
        <v>44847</v>
      </c>
      <c r="H13" s="153" t="str">
        <f t="shared" si="1"/>
        <v>An Nguyen</v>
      </c>
      <c r="I13" s="46"/>
    </row>
    <row r="14" spans="1:10" s="44" customFormat="1" ht="52.8">
      <c r="A14" s="42" t="str">
        <f>IF(AND(E14=""),"","["&amp;TEXT($B$1,"##")&amp;"-"&amp;TEXT(ROW()-9- COUNTBLANK($E$8:E13) +1,"##")&amp;"]")</f>
        <v>[Trang web "Tìm kiếm việc làm" - UC01-5]</v>
      </c>
      <c r="B14" s="70" t="s">
        <v>85</v>
      </c>
      <c r="C14" s="71" t="s">
        <v>72</v>
      </c>
      <c r="D14" s="72" t="s">
        <v>89</v>
      </c>
      <c r="E14" s="70" t="s">
        <v>87</v>
      </c>
      <c r="F14" s="45" t="s">
        <v>14</v>
      </c>
      <c r="G14" s="42">
        <v>44847</v>
      </c>
      <c r="H14" s="153" t="str">
        <f t="shared" si="1"/>
        <v>An Nguyen</v>
      </c>
      <c r="I14" s="46"/>
    </row>
    <row r="15" spans="1:10" s="44" customFormat="1" ht="52.8">
      <c r="A15" s="42" t="str">
        <f>IF(AND(E15=""),"","["&amp;TEXT($B$1,"##")&amp;"-"&amp;TEXT(ROW()-9- COUNTBLANK($E$8:E14) +1,"##")&amp;"]")</f>
        <v>[Trang web "Tìm kiếm việc làm" - UC01-6]</v>
      </c>
      <c r="B15" s="70" t="s">
        <v>86</v>
      </c>
      <c r="C15" s="71" t="s">
        <v>72</v>
      </c>
      <c r="D15" s="72" t="s">
        <v>90</v>
      </c>
      <c r="E15" s="70" t="s">
        <v>88</v>
      </c>
      <c r="F15" s="45" t="s">
        <v>14</v>
      </c>
      <c r="G15" s="42">
        <v>44847</v>
      </c>
      <c r="H15" s="153" t="str">
        <f t="shared" si="1"/>
        <v>An Nguyen</v>
      </c>
      <c r="I15" s="46"/>
    </row>
    <row r="16" spans="1:10" s="44" customFormat="1" ht="52.8">
      <c r="A16" s="42" t="str">
        <f>IF(AND(E16=""),"","["&amp;TEXT($B$1,"##")&amp;"-"&amp;TEXT(ROW()-9- COUNTBLANK($E$8:E15) +1,"##")&amp;"]")</f>
        <v>[Trang web "Tìm kiếm việc làm" - UC01-7]</v>
      </c>
      <c r="B16" s="70" t="s">
        <v>91</v>
      </c>
      <c r="C16" s="71" t="s">
        <v>72</v>
      </c>
      <c r="D16" s="72" t="s">
        <v>94</v>
      </c>
      <c r="E16" s="70" t="s">
        <v>103</v>
      </c>
      <c r="F16" s="45" t="s">
        <v>14</v>
      </c>
      <c r="G16" s="42">
        <v>44847</v>
      </c>
      <c r="H16" s="153" t="str">
        <f t="shared" si="1"/>
        <v>An Nguyen</v>
      </c>
      <c r="I16" s="46"/>
    </row>
    <row r="17" spans="1:10" s="44" customFormat="1" ht="52.8">
      <c r="A17" s="42" t="str">
        <f>IF(AND(E17=""),"","["&amp;TEXT($B$1,"##")&amp;"-"&amp;TEXT(ROW()-9- COUNTBLANK($E$8:E16) +1,"##")&amp;"]")</f>
        <v>[Trang web "Tìm kiếm việc làm" - UC01-8]</v>
      </c>
      <c r="B17" s="70" t="s">
        <v>92</v>
      </c>
      <c r="C17" s="71" t="s">
        <v>72</v>
      </c>
      <c r="D17" s="72" t="s">
        <v>95</v>
      </c>
      <c r="E17" s="70" t="s">
        <v>104</v>
      </c>
      <c r="F17" s="45" t="s">
        <v>14</v>
      </c>
      <c r="G17" s="42">
        <v>44847</v>
      </c>
      <c r="H17" s="153" t="str">
        <f t="shared" si="1"/>
        <v>An Nguyen</v>
      </c>
      <c r="I17" s="46"/>
    </row>
    <row r="18" spans="1:10" s="44" customFormat="1" ht="52.8">
      <c r="A18" s="42" t="str">
        <f>IF(AND(E18=""),"","["&amp;TEXT($B$1,"##")&amp;"-"&amp;TEXT(ROW()-9- COUNTBLANK($E$8:E17) +1,"##")&amp;"]")</f>
        <v>[Trang web "Tìm kiếm việc làm" - UC01-9]</v>
      </c>
      <c r="B18" s="70" t="s">
        <v>93</v>
      </c>
      <c r="C18" s="71" t="s">
        <v>72</v>
      </c>
      <c r="D18" s="72" t="s">
        <v>96</v>
      </c>
      <c r="E18" s="70" t="s">
        <v>105</v>
      </c>
      <c r="F18" s="45" t="s">
        <v>14</v>
      </c>
      <c r="G18" s="42">
        <v>44847</v>
      </c>
      <c r="H18" s="153" t="str">
        <f t="shared" si="1"/>
        <v>An Nguyen</v>
      </c>
      <c r="I18" s="46"/>
    </row>
    <row r="19" spans="1:10" s="44" customFormat="1" ht="52.8">
      <c r="A19" s="42" t="str">
        <f>IF(AND(E19=""),"","["&amp;TEXT($B$1,"##")&amp;"-"&amp;TEXT(ROW()-9- COUNTBLANK($E$8:E18) +1,"##")&amp;"]")</f>
        <v>[Trang web "Tìm kiếm việc làm" - UC01-10]</v>
      </c>
      <c r="B19" s="70" t="s">
        <v>97</v>
      </c>
      <c r="C19" s="71" t="s">
        <v>72</v>
      </c>
      <c r="D19" s="72" t="s">
        <v>100</v>
      </c>
      <c r="E19" s="70" t="s">
        <v>106</v>
      </c>
      <c r="F19" s="45" t="s">
        <v>14</v>
      </c>
      <c r="G19" s="42">
        <v>44847</v>
      </c>
      <c r="H19" s="153" t="str">
        <f t="shared" si="1"/>
        <v>An Nguyen</v>
      </c>
      <c r="I19" s="46"/>
    </row>
    <row r="20" spans="1:10" s="44" customFormat="1" ht="52.8">
      <c r="A20" s="42" t="str">
        <f>IF(AND(E20=""),"","["&amp;TEXT($B$1,"##")&amp;"-"&amp;TEXT(ROW()-9- COUNTBLANK($E$8:E19) +1,"##")&amp;"]")</f>
        <v>[Trang web "Tìm kiếm việc làm" - UC01-11]</v>
      </c>
      <c r="B20" s="70" t="s">
        <v>98</v>
      </c>
      <c r="C20" s="71" t="s">
        <v>72</v>
      </c>
      <c r="D20" s="72" t="s">
        <v>101</v>
      </c>
      <c r="E20" s="70" t="s">
        <v>107</v>
      </c>
      <c r="F20" s="45" t="s">
        <v>14</v>
      </c>
      <c r="G20" s="42">
        <v>44847</v>
      </c>
      <c r="H20" s="153" t="str">
        <f t="shared" si="1"/>
        <v>An Nguyen</v>
      </c>
      <c r="I20" s="46"/>
    </row>
    <row r="21" spans="1:10" s="44" customFormat="1" ht="52.8">
      <c r="A21" s="42" t="str">
        <f>IF(AND(E21=""),"","["&amp;TEXT($B$1,"##")&amp;"-"&amp;TEXT(ROW()-9- COUNTBLANK($E$8:E20) +1,"##")&amp;"]")</f>
        <v>[Trang web "Tìm kiếm việc làm" - UC01-12]</v>
      </c>
      <c r="B21" s="70" t="s">
        <v>99</v>
      </c>
      <c r="C21" s="71" t="s">
        <v>72</v>
      </c>
      <c r="D21" s="72" t="s">
        <v>102</v>
      </c>
      <c r="E21" s="70" t="s">
        <v>108</v>
      </c>
      <c r="F21" s="45" t="s">
        <v>14</v>
      </c>
      <c r="G21" s="42">
        <v>44847</v>
      </c>
      <c r="H21" s="153" t="str">
        <f t="shared" si="1"/>
        <v>An Nguyen</v>
      </c>
      <c r="I21" s="46"/>
    </row>
    <row r="22" spans="1:10" s="44" customFormat="1" ht="52.8">
      <c r="A22" s="42" t="str">
        <f>IF(AND(E22=""),"","["&amp;TEXT($B$1,"##")&amp;"-"&amp;TEXT(ROW()-9- COUNTBLANK($E$8:E21) +1,"##")&amp;"]")</f>
        <v>[Trang web "Tìm kiếm việc làm" - UC01-13]</v>
      </c>
      <c r="B22" s="70" t="s">
        <v>109</v>
      </c>
      <c r="C22" s="71" t="s">
        <v>72</v>
      </c>
      <c r="D22" s="72" t="s">
        <v>113</v>
      </c>
      <c r="E22" s="70" t="s">
        <v>111</v>
      </c>
      <c r="F22" s="45" t="s">
        <v>14</v>
      </c>
      <c r="G22" s="42">
        <v>44847</v>
      </c>
      <c r="H22" s="153" t="str">
        <f t="shared" si="1"/>
        <v>An Nguyen</v>
      </c>
      <c r="I22" s="46"/>
    </row>
    <row r="23" spans="1:10" s="44" customFormat="1" ht="52.8">
      <c r="A23" s="42" t="str">
        <f>IF(AND(E23=""),"","["&amp;TEXT($B$1,"##")&amp;"-"&amp;TEXT(ROW()-9- COUNTBLANK($E$8:E22) +1,"##")&amp;"]")</f>
        <v>[Trang web "Tìm kiếm việc làm" - UC01-14]</v>
      </c>
      <c r="B23" s="70" t="s">
        <v>110</v>
      </c>
      <c r="C23" s="71" t="s">
        <v>72</v>
      </c>
      <c r="D23" s="72" t="s">
        <v>114</v>
      </c>
      <c r="E23" s="70" t="s">
        <v>112</v>
      </c>
      <c r="F23" s="45" t="s">
        <v>14</v>
      </c>
      <c r="G23" s="42">
        <v>44847</v>
      </c>
      <c r="H23" s="153" t="str">
        <f t="shared" si="1"/>
        <v>An Nguyen</v>
      </c>
      <c r="I23" s="46"/>
    </row>
    <row r="24" spans="1:10" s="44" customFormat="1" ht="52.8">
      <c r="A24" s="42" t="str">
        <f>IF(AND(E24=""),"","["&amp;TEXT($B$1,"##")&amp;"-"&amp;TEXT(ROW()-9- COUNTBLANK($E$8:E23) +1,"##")&amp;"]")</f>
        <v>[Trang web "Tìm kiếm việc làm" - UC01-15]</v>
      </c>
      <c r="B24" s="70" t="s">
        <v>115</v>
      </c>
      <c r="C24" s="71" t="s">
        <v>72</v>
      </c>
      <c r="D24" s="72" t="s">
        <v>117</v>
      </c>
      <c r="E24" s="70" t="s">
        <v>119</v>
      </c>
      <c r="F24" s="45" t="s">
        <v>14</v>
      </c>
      <c r="G24" s="42">
        <v>44847</v>
      </c>
      <c r="H24" s="153" t="str">
        <f t="shared" si="1"/>
        <v>An Nguyen</v>
      </c>
      <c r="I24" s="46"/>
    </row>
    <row r="25" spans="1:10" s="44" customFormat="1" ht="52.8">
      <c r="A25" s="42" t="str">
        <f>IF(AND(E25=""),"","["&amp;TEXT($B$1,"##")&amp;"-"&amp;TEXT(ROW()-9- COUNTBLANK($E$8:E24) +1,"##")&amp;"]")</f>
        <v>[Trang web "Tìm kiếm việc làm" - UC01-16]</v>
      </c>
      <c r="B25" s="70" t="s">
        <v>116</v>
      </c>
      <c r="C25" s="71" t="s">
        <v>72</v>
      </c>
      <c r="D25" s="72" t="s">
        <v>118</v>
      </c>
      <c r="E25" s="70" t="s">
        <v>120</v>
      </c>
      <c r="F25" s="45" t="s">
        <v>14</v>
      </c>
      <c r="G25" s="42">
        <v>44847</v>
      </c>
      <c r="H25" s="153" t="str">
        <f t="shared" si="1"/>
        <v>An Nguyen</v>
      </c>
      <c r="I25" s="46"/>
    </row>
    <row r="26" spans="1:10" s="44" customFormat="1" ht="66">
      <c r="A26" s="42" t="str">
        <f>IF(AND(E26=""),"","["&amp;TEXT($B$1,"##")&amp;"-"&amp;TEXT(ROW()-9- COUNTBLANK($E$8:E25) +1,"##")&amp;"]")</f>
        <v>[Trang web "Tìm kiếm việc làm" - UC01-17]</v>
      </c>
      <c r="B26" s="70" t="s">
        <v>121</v>
      </c>
      <c r="C26" s="71" t="s">
        <v>72</v>
      </c>
      <c r="D26" s="72" t="s">
        <v>123</v>
      </c>
      <c r="E26" s="70" t="s">
        <v>125</v>
      </c>
      <c r="F26" s="45" t="s">
        <v>14</v>
      </c>
      <c r="G26" s="42">
        <v>44847</v>
      </c>
      <c r="H26" s="153" t="str">
        <f t="shared" si="1"/>
        <v>An Nguyen</v>
      </c>
      <c r="I26" s="46"/>
    </row>
    <row r="27" spans="1:10" s="44" customFormat="1" ht="79.2">
      <c r="A27" s="42" t="str">
        <f>IF(AND(E27=""),"","["&amp;TEXT($B$1,"##")&amp;"-"&amp;TEXT(ROW()-9- COUNTBLANK($E$8:E26) +1,"##")&amp;"]")</f>
        <v>[Trang web "Tìm kiếm việc làm" - UC01-18]</v>
      </c>
      <c r="B27" s="70" t="s">
        <v>122</v>
      </c>
      <c r="C27" s="71" t="s">
        <v>72</v>
      </c>
      <c r="D27" s="72" t="s">
        <v>124</v>
      </c>
      <c r="E27" s="70" t="s">
        <v>126</v>
      </c>
      <c r="F27" s="45" t="s">
        <v>14</v>
      </c>
      <c r="G27" s="42">
        <v>44847</v>
      </c>
      <c r="H27" s="153" t="str">
        <f t="shared" si="1"/>
        <v>An Nguyen</v>
      </c>
      <c r="I27" s="46"/>
    </row>
    <row r="28" spans="1:10" s="26" customFormat="1" ht="13.2">
      <c r="A28" s="109"/>
      <c r="B28" s="109" t="s">
        <v>57</v>
      </c>
      <c r="C28" s="110"/>
      <c r="D28" s="109"/>
      <c r="E28" s="110"/>
      <c r="F28" s="111"/>
      <c r="G28" s="111"/>
      <c r="H28" s="111"/>
      <c r="I28" s="112"/>
      <c r="J28" s="37"/>
    </row>
    <row r="29" spans="1:10" s="73" customFormat="1" ht="52.8">
      <c r="A29" s="42" t="str">
        <f>IF(AND(E29=""),"","["&amp;TEXT($B$1,"##")&amp;"-"&amp;TEXT(ROW()-9- COUNTBLANK($E$8:E28) +1,"##")&amp;"]")</f>
        <v>[Trang web "Tìm kiếm việc làm" - UC01-19]</v>
      </c>
      <c r="B29" s="70" t="s">
        <v>79</v>
      </c>
      <c r="C29" s="71" t="s">
        <v>72</v>
      </c>
      <c r="D29" s="72" t="s">
        <v>128</v>
      </c>
      <c r="E29" s="70" t="s">
        <v>127</v>
      </c>
      <c r="F29" s="42" t="s">
        <v>14</v>
      </c>
      <c r="G29" s="42">
        <v>44847</v>
      </c>
      <c r="H29" s="153" t="str">
        <f t="shared" si="1"/>
        <v>An Nguyen</v>
      </c>
      <c r="I29" s="43"/>
    </row>
    <row r="30" spans="1:10" s="44" customFormat="1" ht="79.2">
      <c r="A30" s="42" t="str">
        <f>IF(AND(E30=""),"","["&amp;TEXT($B$1,"##")&amp;"-"&amp;TEXT(ROW()-9- COUNTBLANK($E$8:E29) +1,"##")&amp;"]")</f>
        <v>[Trang web "Tìm kiếm việc làm" - UC01-20]</v>
      </c>
      <c r="B30" s="70" t="s">
        <v>129</v>
      </c>
      <c r="C30" s="71" t="s">
        <v>72</v>
      </c>
      <c r="D30" s="72" t="s">
        <v>130</v>
      </c>
      <c r="E30" s="70" t="s">
        <v>224</v>
      </c>
      <c r="F30" s="45" t="s">
        <v>14</v>
      </c>
      <c r="G30" s="42">
        <v>44847</v>
      </c>
      <c r="H30" s="153" t="str">
        <f t="shared" si="1"/>
        <v>An Nguyen</v>
      </c>
      <c r="I30" s="46"/>
    </row>
    <row r="31" spans="1:10" s="44" customFormat="1" ht="79.2">
      <c r="A31" s="42" t="str">
        <f>IF(AND(E31=""),"","["&amp;TEXT($B$1,"##")&amp;"-"&amp;TEXT(ROW()-9- COUNTBLANK($E$8:E30) +1,"##")&amp;"]")</f>
        <v>[Trang web "Tìm kiếm việc làm" - UC01-21]</v>
      </c>
      <c r="B31" s="70" t="s">
        <v>172</v>
      </c>
      <c r="C31" s="71" t="s">
        <v>72</v>
      </c>
      <c r="D31" s="72" t="s">
        <v>143</v>
      </c>
      <c r="E31" s="70" t="s">
        <v>228</v>
      </c>
      <c r="F31" s="45" t="s">
        <v>15</v>
      </c>
      <c r="G31" s="42">
        <v>44847</v>
      </c>
      <c r="H31" s="153" t="str">
        <f t="shared" si="1"/>
        <v>An Nguyen</v>
      </c>
      <c r="I31" s="46" t="s">
        <v>209</v>
      </c>
    </row>
    <row r="32" spans="1:10" s="44" customFormat="1" ht="79.2">
      <c r="A32" s="42" t="str">
        <f>IF(AND(E32=""),"","["&amp;TEXT($B$1,"##")&amp;"-"&amp;TEXT(ROW()-9- COUNTBLANK($E$8:E31) +1,"##")&amp;"]")</f>
        <v>[Trang web "Tìm kiếm việc làm" - UC01-22]</v>
      </c>
      <c r="B32" s="70" t="s">
        <v>170</v>
      </c>
      <c r="C32" s="71" t="s">
        <v>72</v>
      </c>
      <c r="D32" s="72" t="s">
        <v>144</v>
      </c>
      <c r="E32" s="70" t="s">
        <v>225</v>
      </c>
      <c r="F32" s="45" t="s">
        <v>14</v>
      </c>
      <c r="G32" s="42">
        <v>44847</v>
      </c>
      <c r="H32" s="153" t="str">
        <f t="shared" si="1"/>
        <v>An Nguyen</v>
      </c>
      <c r="I32" s="46"/>
    </row>
    <row r="33" spans="1:9" s="44" customFormat="1" ht="79.2">
      <c r="A33" s="42" t="str">
        <f>IF(AND(E33=""),"","["&amp;TEXT($B$1,"##")&amp;"-"&amp;TEXT(ROW()-9- COUNTBLANK($E$8:E32) +1,"##")&amp;"]")</f>
        <v>[Trang web "Tìm kiếm việc làm" - UC01-23]</v>
      </c>
      <c r="B33" s="70" t="s">
        <v>169</v>
      </c>
      <c r="C33" s="71" t="s">
        <v>72</v>
      </c>
      <c r="D33" s="72" t="s">
        <v>188</v>
      </c>
      <c r="E33" s="70" t="s">
        <v>226</v>
      </c>
      <c r="F33" s="45" t="s">
        <v>14</v>
      </c>
      <c r="G33" s="42">
        <v>44847</v>
      </c>
      <c r="H33" s="153" t="str">
        <f t="shared" si="1"/>
        <v>An Nguyen</v>
      </c>
      <c r="I33" s="46"/>
    </row>
    <row r="34" spans="1:9" s="44" customFormat="1" ht="79.2">
      <c r="A34" s="42" t="str">
        <f>IF(AND(E34=""),"","["&amp;TEXT($B$1,"##")&amp;"-"&amp;TEXT(ROW()-9- COUNTBLANK($E$8:E30) +1,"##")&amp;"]")</f>
        <v>[Trang web "Tìm kiếm việc làm" - UC01-24]</v>
      </c>
      <c r="B34" s="70" t="s">
        <v>171</v>
      </c>
      <c r="C34" s="71" t="s">
        <v>72</v>
      </c>
      <c r="D34" s="72" t="s">
        <v>145</v>
      </c>
      <c r="E34" s="70" t="s">
        <v>227</v>
      </c>
      <c r="F34" s="45" t="s">
        <v>14</v>
      </c>
      <c r="G34" s="42">
        <v>44847</v>
      </c>
      <c r="H34" s="153" t="str">
        <f t="shared" si="1"/>
        <v>An Nguyen</v>
      </c>
      <c r="I34" s="46"/>
    </row>
    <row r="35" spans="1:9" s="44" customFormat="1" ht="79.2">
      <c r="A35" s="42" t="str">
        <f>IF(AND(E35=""),"","["&amp;TEXT($B$1,"##")&amp;"-"&amp;TEXT(ROW()-9- COUNTBLANK($E$8:E30) +1,"##")&amp;"]")</f>
        <v>[Trang web "Tìm kiếm việc làm" - UC01-25]</v>
      </c>
      <c r="B35" s="70" t="s">
        <v>173</v>
      </c>
      <c r="C35" s="71" t="s">
        <v>72</v>
      </c>
      <c r="D35" s="72" t="s">
        <v>150</v>
      </c>
      <c r="E35" s="70" t="s">
        <v>158</v>
      </c>
      <c r="F35" s="45" t="s">
        <v>15</v>
      </c>
      <c r="G35" s="42">
        <v>44847</v>
      </c>
      <c r="H35" s="153" t="str">
        <f t="shared" si="1"/>
        <v>An Nguyen</v>
      </c>
      <c r="I35" s="46" t="s">
        <v>210</v>
      </c>
    </row>
    <row r="36" spans="1:9" s="44" customFormat="1" ht="79.2">
      <c r="A36" s="42" t="str">
        <f>IF(AND(E36=""),"","["&amp;TEXT($B$1,"##")&amp;"-"&amp;TEXT(ROW()-9- COUNTBLANK($E$8:E30) +1,"##")&amp;"]")</f>
        <v>[Trang web "Tìm kiếm việc làm" - UC01-26]</v>
      </c>
      <c r="B36" s="70" t="s">
        <v>174</v>
      </c>
      <c r="C36" s="71" t="s">
        <v>72</v>
      </c>
      <c r="D36" s="72" t="s">
        <v>165</v>
      </c>
      <c r="E36" s="70" t="s">
        <v>166</v>
      </c>
      <c r="F36" s="45" t="s">
        <v>15</v>
      </c>
      <c r="G36" s="42">
        <v>44847</v>
      </c>
      <c r="H36" s="153" t="str">
        <f t="shared" si="1"/>
        <v>An Nguyen</v>
      </c>
      <c r="I36" s="46" t="s">
        <v>211</v>
      </c>
    </row>
    <row r="37" spans="1:9" s="44" customFormat="1" ht="79.2">
      <c r="A37" s="42" t="str">
        <f>IF(AND(E37=""),"","["&amp;TEXT($B$1,"##")&amp;"-"&amp;TEXT(ROW()-9- COUNTBLANK($E$8:E30) +1,"##")&amp;"]")</f>
        <v>[Trang web "Tìm kiếm việc làm" - UC01-27]</v>
      </c>
      <c r="B37" s="70" t="s">
        <v>175</v>
      </c>
      <c r="C37" s="71" t="s">
        <v>72</v>
      </c>
      <c r="D37" s="72" t="s">
        <v>146</v>
      </c>
      <c r="E37" s="70" t="s">
        <v>228</v>
      </c>
      <c r="F37" s="45" t="s">
        <v>15</v>
      </c>
      <c r="G37" s="42">
        <v>44847</v>
      </c>
      <c r="H37" s="153" t="str">
        <f t="shared" si="1"/>
        <v>An Nguyen</v>
      </c>
      <c r="I37" s="46" t="s">
        <v>212</v>
      </c>
    </row>
    <row r="38" spans="1:9" s="44" customFormat="1" ht="79.2">
      <c r="A38" s="42" t="str">
        <f>IF(AND(E38=""),"","["&amp;TEXT($B$1,"##")&amp;"-"&amp;TEXT(ROW()-9- COUNTBLANK($E$8:E37) +1,"##")&amp;"]")</f>
        <v>[Trang web "Tìm kiếm việc làm" - UC01-28]</v>
      </c>
      <c r="B38" s="70" t="s">
        <v>189</v>
      </c>
      <c r="C38" s="71" t="s">
        <v>72</v>
      </c>
      <c r="D38" s="72" t="s">
        <v>190</v>
      </c>
      <c r="E38" s="70" t="s">
        <v>213</v>
      </c>
      <c r="F38" s="45" t="s">
        <v>14</v>
      </c>
      <c r="G38" s="42">
        <v>44847</v>
      </c>
      <c r="H38" s="153" t="str">
        <f t="shared" si="1"/>
        <v>An Nguyen</v>
      </c>
      <c r="I38" s="46"/>
    </row>
    <row r="39" spans="1:9" s="44" customFormat="1" ht="79.2">
      <c r="A39" s="42" t="str">
        <f>IF(AND(E39=""),"","["&amp;TEXT($B$1,"##")&amp;"-"&amp;TEXT(ROW()-9- COUNTBLANK($E$8:E30) +1,"##")&amp;"]")</f>
        <v>[Trang web "Tìm kiếm việc làm" - UC01-29]</v>
      </c>
      <c r="B39" s="70" t="s">
        <v>176</v>
      </c>
      <c r="C39" s="71" t="s">
        <v>72</v>
      </c>
      <c r="D39" s="72" t="s">
        <v>147</v>
      </c>
      <c r="E39" s="70" t="s">
        <v>131</v>
      </c>
      <c r="F39" s="45" t="s">
        <v>14</v>
      </c>
      <c r="G39" s="42">
        <v>44847</v>
      </c>
      <c r="H39" s="153" t="str">
        <f t="shared" si="1"/>
        <v>An Nguyen</v>
      </c>
      <c r="I39" s="46"/>
    </row>
    <row r="40" spans="1:9" s="44" customFormat="1" ht="79.2">
      <c r="A40" s="42" t="str">
        <f>IF(AND(E40=""),"","["&amp;TEXT($B$1,"##")&amp;"-"&amp;TEXT(ROW()-9- COUNTBLANK($E$8:E30) +1,"##")&amp;"]")</f>
        <v>[Trang web "Tìm kiếm việc làm" - UC01-30]</v>
      </c>
      <c r="B40" s="70" t="s">
        <v>177</v>
      </c>
      <c r="C40" s="71" t="s">
        <v>72</v>
      </c>
      <c r="D40" s="72" t="s">
        <v>151</v>
      </c>
      <c r="E40" s="70" t="s">
        <v>157</v>
      </c>
      <c r="F40" s="45" t="s">
        <v>15</v>
      </c>
      <c r="G40" s="42">
        <v>44847</v>
      </c>
      <c r="H40" s="153" t="str">
        <f t="shared" si="1"/>
        <v>An Nguyen</v>
      </c>
      <c r="I40" s="46" t="s">
        <v>214</v>
      </c>
    </row>
    <row r="41" spans="1:9" s="44" customFormat="1" ht="79.2">
      <c r="A41" s="42" t="str">
        <f>IF(AND(E41=""),"","["&amp;TEXT($B$1,"##")&amp;"-"&amp;TEXT(ROW()-9- COUNTBLANK($E$8:E30) +1,"##")&amp;"]")</f>
        <v>[Trang web "Tìm kiếm việc làm" - UC01-31]</v>
      </c>
      <c r="B41" s="70" t="s">
        <v>178</v>
      </c>
      <c r="C41" s="71" t="s">
        <v>72</v>
      </c>
      <c r="D41" s="72" t="s">
        <v>167</v>
      </c>
      <c r="E41" s="70" t="s">
        <v>168</v>
      </c>
      <c r="F41" s="45" t="s">
        <v>15</v>
      </c>
      <c r="G41" s="42">
        <v>44847</v>
      </c>
      <c r="H41" s="153" t="str">
        <f t="shared" si="1"/>
        <v>An Nguyen</v>
      </c>
      <c r="I41" s="46" t="s">
        <v>215</v>
      </c>
    </row>
    <row r="42" spans="1:9" s="44" customFormat="1" ht="79.2">
      <c r="A42" s="42" t="str">
        <f>IF(AND(E42=""),"","["&amp;TEXT($B$1,"##")&amp;"-"&amp;TEXT(ROW()-9- COUNTBLANK($E$8:E30) +1,"##")&amp;"]")</f>
        <v>[Trang web "Tìm kiếm việc làm" - UC01-32]</v>
      </c>
      <c r="B42" s="70" t="s">
        <v>179</v>
      </c>
      <c r="C42" s="71" t="s">
        <v>72</v>
      </c>
      <c r="D42" s="72" t="s">
        <v>148</v>
      </c>
      <c r="E42" s="70" t="s">
        <v>149</v>
      </c>
      <c r="F42" s="45" t="s">
        <v>14</v>
      </c>
      <c r="G42" s="42">
        <v>44847</v>
      </c>
      <c r="H42" s="153" t="str">
        <f t="shared" si="1"/>
        <v>An Nguyen</v>
      </c>
      <c r="I42" s="46"/>
    </row>
    <row r="43" spans="1:9" s="44" customFormat="1" ht="79.2">
      <c r="A43" s="42" t="str">
        <f>IF(AND(E43=""),"","["&amp;TEXT($B$1,"##")&amp;"-"&amp;TEXT(ROW()-9- COUNTBLANK($E$8:E42) +1,"##")&amp;"]")</f>
        <v>[Trang web "Tìm kiếm việc làm" - UC01-33]</v>
      </c>
      <c r="B43" s="70" t="s">
        <v>191</v>
      </c>
      <c r="C43" s="71" t="s">
        <v>72</v>
      </c>
      <c r="D43" s="72" t="s">
        <v>192</v>
      </c>
      <c r="E43" s="70" t="s">
        <v>132</v>
      </c>
      <c r="F43" s="45" t="s">
        <v>15</v>
      </c>
      <c r="G43" s="42">
        <v>44847</v>
      </c>
      <c r="H43" s="153" t="str">
        <f t="shared" si="1"/>
        <v>An Nguyen</v>
      </c>
      <c r="I43" s="46" t="s">
        <v>216</v>
      </c>
    </row>
    <row r="44" spans="1:9" s="44" customFormat="1" ht="79.2">
      <c r="A44" s="42" t="str">
        <f>IF(AND(E44=""),"","["&amp;TEXT($B$1,"##")&amp;"-"&amp;TEXT(ROW()-9- COUNTBLANK($E$8:E43) +1,"##")&amp;"]")</f>
        <v>[Trang web "Tìm kiếm việc làm" - UC01-34]</v>
      </c>
      <c r="B44" s="70" t="s">
        <v>180</v>
      </c>
      <c r="C44" s="71" t="s">
        <v>72</v>
      </c>
      <c r="D44" s="72" t="s">
        <v>152</v>
      </c>
      <c r="E44" s="70" t="s">
        <v>223</v>
      </c>
      <c r="F44" s="45" t="s">
        <v>15</v>
      </c>
      <c r="G44" s="42">
        <v>44847</v>
      </c>
      <c r="H44" s="153" t="str">
        <f t="shared" si="1"/>
        <v>An Nguyen</v>
      </c>
      <c r="I44" s="46" t="s">
        <v>217</v>
      </c>
    </row>
    <row r="45" spans="1:9" s="44" customFormat="1" ht="79.2">
      <c r="A45" s="42" t="str">
        <f>IF(AND(E45=""),"","["&amp;TEXT($B$1,"##")&amp;"-"&amp;TEXT(ROW()-9- COUNTBLANK($E$8:E44) +1,"##")&amp;"]")</f>
        <v>[Trang web "Tìm kiếm việc làm" - UC01-35]</v>
      </c>
      <c r="B45" s="70" t="s">
        <v>193</v>
      </c>
      <c r="C45" s="71" t="s">
        <v>72</v>
      </c>
      <c r="D45" s="72" t="s">
        <v>194</v>
      </c>
      <c r="E45" s="70" t="s">
        <v>219</v>
      </c>
      <c r="F45" s="45" t="s">
        <v>14</v>
      </c>
      <c r="G45" s="42">
        <v>44847</v>
      </c>
      <c r="H45" s="153" t="str">
        <f t="shared" si="1"/>
        <v>An Nguyen</v>
      </c>
      <c r="I45" s="46"/>
    </row>
    <row r="46" spans="1:9" s="44" customFormat="1" ht="79.2">
      <c r="A46" s="42" t="str">
        <f>IF(AND(E46=""),"","["&amp;TEXT($B$1,"##")&amp;"-"&amp;TEXT(ROW()-9- COUNTBLANK($E$8:E45) +1,"##")&amp;"]")</f>
        <v>[Trang web "Tìm kiếm việc làm" - UC01-36]</v>
      </c>
      <c r="B46" s="70" t="s">
        <v>181</v>
      </c>
      <c r="C46" s="71" t="s">
        <v>72</v>
      </c>
      <c r="D46" s="72" t="s">
        <v>153</v>
      </c>
      <c r="E46" s="70" t="s">
        <v>154</v>
      </c>
      <c r="F46" s="45" t="s">
        <v>14</v>
      </c>
      <c r="G46" s="42">
        <v>44847</v>
      </c>
      <c r="H46" s="153" t="str">
        <f t="shared" si="1"/>
        <v>An Nguyen</v>
      </c>
      <c r="I46" s="46"/>
    </row>
    <row r="47" spans="1:9" s="44" customFormat="1" ht="79.2">
      <c r="A47" s="42" t="str">
        <f>IF(AND(E47=""),"","["&amp;TEXT($B$1,"##")&amp;"-"&amp;TEXT(ROW()-9- COUNTBLANK($E$8:E46) +1,"##")&amp;"]")</f>
        <v>[Trang web "Tìm kiếm việc làm" - UC01-37]</v>
      </c>
      <c r="B47" s="70" t="s">
        <v>182</v>
      </c>
      <c r="C47" s="71" t="s">
        <v>72</v>
      </c>
      <c r="D47" s="72" t="s">
        <v>155</v>
      </c>
      <c r="E47" s="70" t="s">
        <v>156</v>
      </c>
      <c r="F47" s="45" t="s">
        <v>15</v>
      </c>
      <c r="G47" s="42">
        <v>44847</v>
      </c>
      <c r="H47" s="153" t="str">
        <f t="shared" si="1"/>
        <v>An Nguyen</v>
      </c>
      <c r="I47" s="46" t="s">
        <v>218</v>
      </c>
    </row>
    <row r="48" spans="1:9" s="44" customFormat="1" ht="79.2">
      <c r="A48" s="42" t="str">
        <f>IF(AND(E48=""),"","["&amp;TEXT($B$1,"##")&amp;"-"&amp;TEXT(ROW()-9- COUNTBLANK($E$8:E47) +1,"##")&amp;"]")</f>
        <v>[Trang web "Tìm kiếm việc làm" - UC01-38]</v>
      </c>
      <c r="B48" s="70" t="s">
        <v>195</v>
      </c>
      <c r="C48" s="71" t="s">
        <v>72</v>
      </c>
      <c r="D48" s="72" t="s">
        <v>196</v>
      </c>
      <c r="E48" s="70" t="s">
        <v>220</v>
      </c>
      <c r="F48" s="45" t="s">
        <v>15</v>
      </c>
      <c r="G48" s="42">
        <v>44847</v>
      </c>
      <c r="H48" s="153" t="str">
        <f t="shared" si="1"/>
        <v>An Nguyen</v>
      </c>
      <c r="I48" s="46" t="s">
        <v>232</v>
      </c>
    </row>
    <row r="49" spans="1:9" s="44" customFormat="1" ht="79.2">
      <c r="A49" s="42" t="str">
        <f>IF(AND(E49=""),"","["&amp;TEXT($B$1,"##")&amp;"-"&amp;TEXT(ROW()-9- COUNTBLANK($E$8:E48) +1,"##")&amp;"]")</f>
        <v>[Trang web "Tìm kiếm việc làm" - UC01-39]</v>
      </c>
      <c r="B49" s="70" t="s">
        <v>183</v>
      </c>
      <c r="C49" s="71" t="s">
        <v>72</v>
      </c>
      <c r="D49" s="72" t="s">
        <v>159</v>
      </c>
      <c r="E49" s="70" t="s">
        <v>223</v>
      </c>
      <c r="F49" s="45" t="s">
        <v>15</v>
      </c>
      <c r="G49" s="42">
        <v>44847</v>
      </c>
      <c r="H49" s="153" t="str">
        <f t="shared" si="1"/>
        <v>An Nguyen</v>
      </c>
      <c r="I49" s="46" t="s">
        <v>233</v>
      </c>
    </row>
    <row r="50" spans="1:9" s="44" customFormat="1" ht="79.2">
      <c r="A50" s="42" t="str">
        <f>IF(AND(E50=""),"","["&amp;TEXT($B$1,"##")&amp;"-"&amp;TEXT(ROW()-9- COUNTBLANK($E$8:E49) +1,"##")&amp;"]")</f>
        <v>[Trang web "Tìm kiếm việc làm" - UC01-40]</v>
      </c>
      <c r="B50" s="70" t="s">
        <v>197</v>
      </c>
      <c r="C50" s="71" t="s">
        <v>72</v>
      </c>
      <c r="D50" s="72" t="s">
        <v>198</v>
      </c>
      <c r="E50" s="70" t="s">
        <v>229</v>
      </c>
      <c r="F50" s="45" t="s">
        <v>14</v>
      </c>
      <c r="G50" s="42">
        <v>44847</v>
      </c>
      <c r="H50" s="153" t="str">
        <f t="shared" si="1"/>
        <v>An Nguyen</v>
      </c>
      <c r="I50" s="46"/>
    </row>
    <row r="51" spans="1:9" s="44" customFormat="1" ht="79.2">
      <c r="A51" s="42" t="str">
        <f>IF(AND(E51=""),"","["&amp;TEXT($B$1,"##")&amp;"-"&amp;TEXT(ROW()-9- COUNTBLANK($E$8:E50) +1,"##")&amp;"]")</f>
        <v>[Trang web "Tìm kiếm việc làm" - UC01-41]</v>
      </c>
      <c r="B51" s="70" t="s">
        <v>184</v>
      </c>
      <c r="C51" s="71" t="s">
        <v>72</v>
      </c>
      <c r="D51" s="72" t="s">
        <v>160</v>
      </c>
      <c r="E51" s="70" t="s">
        <v>228</v>
      </c>
      <c r="F51" s="45" t="s">
        <v>15</v>
      </c>
      <c r="G51" s="42">
        <v>44847</v>
      </c>
      <c r="H51" s="153" t="str">
        <f t="shared" si="1"/>
        <v>An Nguyen</v>
      </c>
      <c r="I51" s="46" t="s">
        <v>234</v>
      </c>
    </row>
    <row r="52" spans="1:9" s="44" customFormat="1" ht="79.2">
      <c r="A52" s="42" t="str">
        <f>IF(AND(E52=""),"","["&amp;TEXT($B$1,"##")&amp;"-"&amp;TEXT(ROW()-9- COUNTBLANK($E$8:E51) +1,"##")&amp;"]")</f>
        <v>[Trang web "Tìm kiếm việc làm" - UC01-42]</v>
      </c>
      <c r="B52" s="70" t="s">
        <v>199</v>
      </c>
      <c r="C52" s="71" t="s">
        <v>72</v>
      </c>
      <c r="D52" s="72" t="s">
        <v>200</v>
      </c>
      <c r="E52" s="70" t="s">
        <v>230</v>
      </c>
      <c r="F52" s="45" t="s">
        <v>14</v>
      </c>
      <c r="G52" s="42">
        <v>44847</v>
      </c>
      <c r="H52" s="153" t="str">
        <f t="shared" si="1"/>
        <v>An Nguyen</v>
      </c>
      <c r="I52" s="46"/>
    </row>
    <row r="53" spans="1:9" s="44" customFormat="1" ht="79.2">
      <c r="A53" s="42" t="str">
        <f>IF(AND(E53=""),"","["&amp;TEXT($B$1,"##")&amp;"-"&amp;TEXT(ROW()-9- COUNTBLANK($E$8:E30) +1,"##")&amp;"]")</f>
        <v>[Trang web "Tìm kiếm việc làm" - UC01-43]</v>
      </c>
      <c r="B53" s="70" t="s">
        <v>185</v>
      </c>
      <c r="C53" s="71" t="s">
        <v>72</v>
      </c>
      <c r="D53" s="72" t="s">
        <v>161</v>
      </c>
      <c r="E53" s="70" t="s">
        <v>221</v>
      </c>
      <c r="F53" s="45" t="s">
        <v>14</v>
      </c>
      <c r="G53" s="42">
        <v>44847</v>
      </c>
      <c r="H53" s="153" t="str">
        <f t="shared" si="1"/>
        <v>An Nguyen</v>
      </c>
      <c r="I53" s="46"/>
    </row>
    <row r="54" spans="1:9" s="44" customFormat="1" ht="79.2">
      <c r="A54" s="42" t="str">
        <f>IF(AND(E54=""),"","["&amp;TEXT($B$1,"##")&amp;"-"&amp;TEXT(ROW()-9- COUNTBLANK($E$8:E30) +1,"##")&amp;"]")</f>
        <v>[Trang web "Tìm kiếm việc làm" - UC01-44]</v>
      </c>
      <c r="B54" s="70" t="s">
        <v>186</v>
      </c>
      <c r="C54" s="71" t="s">
        <v>72</v>
      </c>
      <c r="D54" s="72" t="s">
        <v>162</v>
      </c>
      <c r="E54" s="70" t="s">
        <v>163</v>
      </c>
      <c r="F54" s="45" t="s">
        <v>15</v>
      </c>
      <c r="G54" s="42">
        <v>44847</v>
      </c>
      <c r="H54" s="153" t="str">
        <f t="shared" si="1"/>
        <v>An Nguyen</v>
      </c>
      <c r="I54" s="46" t="s">
        <v>235</v>
      </c>
    </row>
    <row r="55" spans="1:9" s="44" customFormat="1" ht="79.2">
      <c r="A55" s="42" t="str">
        <f>IF(AND(E55=""),"","["&amp;TEXT($B$1,"##")&amp;"-"&amp;TEXT(ROW()-9- COUNTBLANK($E$8:E30) +1,"##")&amp;"]")</f>
        <v>[Trang web "Tìm kiếm việc làm" - UC01-45]</v>
      </c>
      <c r="B55" s="70" t="s">
        <v>187</v>
      </c>
      <c r="C55" s="71" t="s">
        <v>72</v>
      </c>
      <c r="D55" s="72" t="s">
        <v>164</v>
      </c>
      <c r="E55" s="70" t="s">
        <v>228</v>
      </c>
      <c r="F55" s="45" t="s">
        <v>15</v>
      </c>
      <c r="G55" s="42">
        <v>44847</v>
      </c>
      <c r="H55" s="153" t="str">
        <f t="shared" si="1"/>
        <v>An Nguyen</v>
      </c>
      <c r="I55" s="46" t="s">
        <v>236</v>
      </c>
    </row>
    <row r="56" spans="1:9" s="44" customFormat="1" ht="79.2">
      <c r="A56" s="42" t="str">
        <f>IF(AND(E56=""),"","["&amp;TEXT($B$1,"##")&amp;"-"&amp;TEXT(ROW()-9- COUNTBLANK($E$8:E55) +1,"##")&amp;"]")</f>
        <v>[Trang web "Tìm kiếm việc làm" - UC01-46]</v>
      </c>
      <c r="B56" s="70" t="s">
        <v>201</v>
      </c>
      <c r="C56" s="71" t="s">
        <v>72</v>
      </c>
      <c r="D56" s="72" t="s">
        <v>202</v>
      </c>
      <c r="E56" s="70" t="s">
        <v>231</v>
      </c>
      <c r="F56" s="45" t="s">
        <v>14</v>
      </c>
      <c r="G56" s="42">
        <v>44847</v>
      </c>
      <c r="H56" s="153" t="str">
        <f t="shared" si="1"/>
        <v>An Nguyen</v>
      </c>
      <c r="I56" s="46"/>
    </row>
    <row r="57" spans="1:9" s="44" customFormat="1" ht="79.2">
      <c r="A57" s="42" t="str">
        <f>IF(AND(E57=""),"","["&amp;TEXT($B$1,"##")&amp;"-"&amp;TEXT(ROW()-9- COUNTBLANK($E$8:E30) +1,"##")&amp;"]")</f>
        <v>[Trang web "Tìm kiếm việc làm" - UC01-47]</v>
      </c>
      <c r="B57" s="70" t="s">
        <v>204</v>
      </c>
      <c r="C57" s="71" t="s">
        <v>72</v>
      </c>
      <c r="D57" s="72" t="s">
        <v>203</v>
      </c>
      <c r="E57" s="70" t="s">
        <v>222</v>
      </c>
      <c r="F57" s="45" t="s">
        <v>15</v>
      </c>
      <c r="G57" s="42">
        <v>44847</v>
      </c>
      <c r="H57" s="153" t="str">
        <f t="shared" si="1"/>
        <v>An Nguyen</v>
      </c>
      <c r="I57" s="46" t="s">
        <v>237</v>
      </c>
    </row>
    <row r="58" spans="1:9" s="44" customFormat="1" ht="66">
      <c r="A58" s="42" t="str">
        <f>IF(AND(E58=""),"","["&amp;TEXT($B$1,"##")&amp;"-"&amp;TEXT(ROW()-9- COUNTBLANK($E$8:E30) +1,"##")&amp;"]")</f>
        <v>[Trang web "Tìm kiếm việc làm" - UC01-48]</v>
      </c>
      <c r="B58" s="70" t="s">
        <v>205</v>
      </c>
      <c r="C58" s="71" t="s">
        <v>72</v>
      </c>
      <c r="D58" s="72" t="s">
        <v>206</v>
      </c>
      <c r="E58" s="70" t="s">
        <v>223</v>
      </c>
      <c r="F58" s="45" t="s">
        <v>14</v>
      </c>
      <c r="G58" s="42">
        <v>44847</v>
      </c>
      <c r="H58" s="153" t="str">
        <f t="shared" si="1"/>
        <v>An Nguyen</v>
      </c>
      <c r="I58" s="46"/>
    </row>
    <row r="59" spans="1:9" s="44" customFormat="1" ht="105.6">
      <c r="A59" s="42" t="str">
        <f>IF(AND(E59=""),"","["&amp;TEXT($B$1,"##")&amp;"-"&amp;TEXT(ROW()-9- COUNTBLANK($E$8:E31) +1,"##")&amp;"]")</f>
        <v>[Trang web "Tìm kiếm việc làm" - UC01-49]</v>
      </c>
      <c r="B59" s="70" t="s">
        <v>208</v>
      </c>
      <c r="C59" s="71" t="s">
        <v>72</v>
      </c>
      <c r="D59" s="72" t="s">
        <v>207</v>
      </c>
      <c r="E59" s="70" t="s">
        <v>223</v>
      </c>
      <c r="F59" s="45" t="s">
        <v>15</v>
      </c>
      <c r="G59" s="42">
        <v>44847</v>
      </c>
      <c r="H59" s="153" t="str">
        <f t="shared" si="1"/>
        <v>An Nguyen</v>
      </c>
      <c r="I59" s="46" t="s">
        <v>238</v>
      </c>
    </row>
  </sheetData>
  <autoFilter ref="A8:I9"/>
  <mergeCells count="3">
    <mergeCell ref="B1:E1"/>
    <mergeCell ref="B2:E2"/>
    <mergeCell ref="B3:E3"/>
  </mergeCells>
  <dataValidations count="2">
    <dataValidation type="list" allowBlank="1" showErrorMessage="1" sqref="F10:F27 F29:F59">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7"/>
  <sheetViews>
    <sheetView zoomScale="70" zoomScaleNormal="70" zoomScaleSheetLayoutView="100" workbookViewId="0">
      <selection activeCell="B10" sqref="B10"/>
    </sheetView>
  </sheetViews>
  <sheetFormatPr defaultRowHeight="14.4"/>
  <cols>
    <col min="1" max="1" width="21.44140625" customWidth="1"/>
    <col min="2" max="2" width="33.44140625" style="20" customWidth="1"/>
    <col min="3" max="3" width="26.33203125" style="21" customWidth="1"/>
    <col min="4" max="4" width="58.88671875" customWidth="1"/>
    <col min="5" max="5" width="60"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134</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24</v>
      </c>
      <c r="B5" s="103">
        <f>COUNTIF(F:F,"Fail")</f>
        <v>13</v>
      </c>
      <c r="C5" s="103">
        <f>COUNTIF(F:F,"Untested")</f>
        <v>0</v>
      </c>
      <c r="D5" s="104">
        <f>COUNTIF(F:F,"N/A")</f>
        <v>0</v>
      </c>
      <c r="E5" s="105">
        <f>COUNTA(A9:A322)</f>
        <v>37</v>
      </c>
      <c r="F5" s="31"/>
      <c r="G5" s="31"/>
      <c r="H5" s="47"/>
    </row>
    <row r="6" spans="1:10" s="26" customFormat="1" ht="13.2">
      <c r="A6" s="157">
        <f>A5/$E$5</f>
        <v>0.64864864864864868</v>
      </c>
      <c r="B6" s="157">
        <f t="shared" ref="B6:E6" si="0">B5/$E$5</f>
        <v>0.35135135135135137</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58</v>
      </c>
      <c r="C9" s="110"/>
      <c r="D9" s="109"/>
      <c r="E9" s="110"/>
      <c r="F9" s="111"/>
      <c r="G9" s="111"/>
      <c r="H9" s="111"/>
      <c r="I9" s="112"/>
      <c r="J9" s="37"/>
    </row>
    <row r="10" spans="1:10" s="73" customFormat="1" ht="52.8">
      <c r="A10" s="42" t="str">
        <f>IF(AND(E10=""),"","["&amp;TEXT($B$1,"##")&amp;"-"&amp;TEXT(ROW()-9- COUNTBLANK($E$8:E9) +1,"##")&amp;"]")</f>
        <v>[Trang web "Tìm kiếm việc làm" - UC02-1]</v>
      </c>
      <c r="B10" s="70" t="s">
        <v>239</v>
      </c>
      <c r="C10" s="71" t="s">
        <v>72</v>
      </c>
      <c r="D10" s="72" t="s">
        <v>240</v>
      </c>
      <c r="E10" s="70" t="s">
        <v>241</v>
      </c>
      <c r="F10" s="42" t="s">
        <v>14</v>
      </c>
      <c r="G10" s="42">
        <v>44847</v>
      </c>
      <c r="H10" s="153" t="str">
        <f t="shared" ref="H10:H16" si="1">$B$3</f>
        <v>An Nguyen</v>
      </c>
      <c r="I10" s="43"/>
    </row>
    <row r="11" spans="1:10" s="44" customFormat="1" ht="52.8">
      <c r="A11" s="42" t="str">
        <f>IF(AND(E11=""),"","["&amp;TEXT($B$1,"##")&amp;"-"&amp;TEXT(ROW()-9- COUNTBLANK($E$8:E10) +1,"##")&amp;"]")</f>
        <v>[Trang web "Tìm kiếm việc làm" - UC02-2]</v>
      </c>
      <c r="B11" s="70" t="s">
        <v>242</v>
      </c>
      <c r="C11" s="71" t="s">
        <v>72</v>
      </c>
      <c r="D11" s="72" t="s">
        <v>243</v>
      </c>
      <c r="E11" s="70" t="s">
        <v>78</v>
      </c>
      <c r="F11" s="45" t="s">
        <v>14</v>
      </c>
      <c r="G11" s="42">
        <v>44847</v>
      </c>
      <c r="H11" s="153" t="str">
        <f t="shared" si="1"/>
        <v>An Nguyen</v>
      </c>
      <c r="I11" s="46"/>
    </row>
    <row r="12" spans="1:10" s="44" customFormat="1" ht="66">
      <c r="A12" s="42" t="str">
        <f>IF(AND(E12=""),"","["&amp;TEXT($B$1,"##")&amp;"-"&amp;TEXT(ROW()-9- COUNTBLANK($E$8:E11) +1,"##")&amp;"]")</f>
        <v>[Trang web "Tìm kiếm việc làm" - UC02-3]</v>
      </c>
      <c r="B12" s="70" t="s">
        <v>79</v>
      </c>
      <c r="C12" s="71" t="s">
        <v>72</v>
      </c>
      <c r="D12" s="72" t="s">
        <v>244</v>
      </c>
      <c r="E12" s="70" t="s">
        <v>81</v>
      </c>
      <c r="F12" s="45" t="s">
        <v>14</v>
      </c>
      <c r="G12" s="42">
        <v>44847</v>
      </c>
      <c r="H12" s="153" t="str">
        <f t="shared" si="1"/>
        <v>An Nguyen</v>
      </c>
      <c r="I12" s="46"/>
    </row>
    <row r="13" spans="1:10" s="44" customFormat="1" ht="52.8">
      <c r="A13" s="42" t="str">
        <f>IF(AND(E13=""),"","["&amp;TEXT($B$1,"##")&amp;"-"&amp;TEXT(ROW()-9- COUNTBLANK($E$8:E12) +1,"##")&amp;"]")</f>
        <v>[Trang web "Tìm kiếm việc làm" - UC02-4]</v>
      </c>
      <c r="B13" s="70" t="s">
        <v>245</v>
      </c>
      <c r="C13" s="71" t="s">
        <v>72</v>
      </c>
      <c r="D13" s="72" t="s">
        <v>246</v>
      </c>
      <c r="E13" s="70" t="s">
        <v>251</v>
      </c>
      <c r="F13" s="45" t="s">
        <v>14</v>
      </c>
      <c r="G13" s="42">
        <v>44847</v>
      </c>
      <c r="H13" s="153" t="str">
        <f t="shared" si="1"/>
        <v>An Nguyen</v>
      </c>
      <c r="I13" s="46"/>
    </row>
    <row r="14" spans="1:10" s="44" customFormat="1" ht="52.8">
      <c r="A14" s="42" t="str">
        <f>IF(AND(E14=""),"","["&amp;TEXT($B$1,"##")&amp;"-"&amp;TEXT(ROW()-9- COUNTBLANK($E$8:E13) +1,"##")&amp;"]")</f>
        <v>[Trang web "Tìm kiếm việc làm" - UC02-5]</v>
      </c>
      <c r="B14" s="70" t="s">
        <v>91</v>
      </c>
      <c r="C14" s="71" t="s">
        <v>72</v>
      </c>
      <c r="D14" s="72" t="s">
        <v>247</v>
      </c>
      <c r="E14" s="70" t="s">
        <v>248</v>
      </c>
      <c r="F14" s="45" t="s">
        <v>14</v>
      </c>
      <c r="G14" s="42">
        <v>44847</v>
      </c>
      <c r="H14" s="153" t="str">
        <f t="shared" si="1"/>
        <v>An Nguyen</v>
      </c>
      <c r="I14" s="46"/>
    </row>
    <row r="15" spans="1:10" s="44" customFormat="1" ht="52.8">
      <c r="A15" s="42" t="str">
        <f>IF(AND(E15=""),"","["&amp;TEXT($B$1,"##")&amp;"-"&amp;TEXT(ROW()-9- COUNTBLANK($E$8:E14) +1,"##")&amp;"]")</f>
        <v>[Trang web "Tìm kiếm việc làm" - UC02-6]</v>
      </c>
      <c r="B15" s="70" t="s">
        <v>97</v>
      </c>
      <c r="C15" s="71" t="s">
        <v>72</v>
      </c>
      <c r="D15" s="72" t="s">
        <v>250</v>
      </c>
      <c r="E15" s="70" t="s">
        <v>249</v>
      </c>
      <c r="F15" s="45" t="s">
        <v>14</v>
      </c>
      <c r="G15" s="42">
        <v>44847</v>
      </c>
      <c r="H15" s="153" t="str">
        <f t="shared" si="1"/>
        <v>An Nguyen</v>
      </c>
      <c r="I15" s="46"/>
    </row>
    <row r="16" spans="1:10" s="44" customFormat="1" ht="52.8">
      <c r="A16" s="42" t="str">
        <f>IF(AND(E16=""),"","["&amp;TEXT($B$1,"##")&amp;"-"&amp;TEXT(ROW()-9- COUNTBLANK($E$8:E15) +1,"##")&amp;"]")</f>
        <v>[Trang web "Tìm kiếm việc làm" - UC02-7]</v>
      </c>
      <c r="B16" s="70" t="s">
        <v>109</v>
      </c>
      <c r="C16" s="71" t="s">
        <v>72</v>
      </c>
      <c r="D16" s="72" t="s">
        <v>252</v>
      </c>
      <c r="E16" s="70" t="s">
        <v>253</v>
      </c>
      <c r="F16" s="45" t="s">
        <v>14</v>
      </c>
      <c r="G16" s="42">
        <v>44847</v>
      </c>
      <c r="H16" s="153" t="str">
        <f t="shared" si="1"/>
        <v>An Nguyen</v>
      </c>
      <c r="I16" s="46"/>
    </row>
    <row r="17" spans="1:10" s="73" customFormat="1" ht="52.8">
      <c r="A17" s="42" t="str">
        <f>IF(AND(E17=""),"","["&amp;TEXT($B$1,"##")&amp;"-"&amp;TEXT(ROW()-9- COUNTBLANK($E$8:E16) +1,"##")&amp;"]")</f>
        <v>[Trang web "Tìm kiếm việc làm" - UC02-8]</v>
      </c>
      <c r="B17" s="70" t="s">
        <v>254</v>
      </c>
      <c r="C17" s="71" t="s">
        <v>72</v>
      </c>
      <c r="D17" s="72" t="s">
        <v>255</v>
      </c>
      <c r="E17" s="70" t="s">
        <v>256</v>
      </c>
      <c r="F17" s="42" t="s">
        <v>14</v>
      </c>
      <c r="G17" s="42">
        <v>44847</v>
      </c>
      <c r="H17" s="153" t="str">
        <f>$B$3</f>
        <v>An Nguyen</v>
      </c>
      <c r="I17" s="43"/>
    </row>
    <row r="18" spans="1:10" s="44" customFormat="1" ht="52.8">
      <c r="A18" s="42" t="str">
        <f>IF(AND(E18=""),"","["&amp;TEXT($B$1,"##")&amp;"-"&amp;TEXT(ROW()-9- COUNTBLANK($E$8:E17) +1,"##")&amp;"]")</f>
        <v>[Trang web "Tìm kiếm việc làm" - UC02-9]</v>
      </c>
      <c r="B18" s="70" t="s">
        <v>85</v>
      </c>
      <c r="C18" s="71" t="s">
        <v>72</v>
      </c>
      <c r="D18" s="72" t="s">
        <v>257</v>
      </c>
      <c r="E18" s="70" t="s">
        <v>258</v>
      </c>
      <c r="F18" s="45" t="s">
        <v>14</v>
      </c>
      <c r="G18" s="42">
        <v>44847</v>
      </c>
      <c r="H18" s="153" t="str">
        <f t="shared" ref="H18" si="2">$B$3</f>
        <v>An Nguyen</v>
      </c>
      <c r="I18" s="46"/>
    </row>
    <row r="19" spans="1:10" s="44" customFormat="1" ht="52.8">
      <c r="A19" s="42" t="str">
        <f>IF(AND(E19=""),"","["&amp;TEXT($B$1,"##")&amp;"-"&amp;TEXT(ROW()-9- COUNTBLANK($E$8:E18) +1,"##")&amp;"]")</f>
        <v>[Trang web "Tìm kiếm việc làm" - UC02-10]</v>
      </c>
      <c r="B19" s="70" t="s">
        <v>262</v>
      </c>
      <c r="C19" s="71" t="s">
        <v>72</v>
      </c>
      <c r="D19" s="72" t="s">
        <v>264</v>
      </c>
      <c r="E19" s="70" t="s">
        <v>266</v>
      </c>
      <c r="F19" s="45" t="s">
        <v>14</v>
      </c>
      <c r="G19" s="42">
        <v>44847</v>
      </c>
      <c r="H19" s="153" t="str">
        <f>$B$3</f>
        <v>An Nguyen</v>
      </c>
      <c r="I19" s="46"/>
    </row>
    <row r="20" spans="1:10" s="44" customFormat="1" ht="52.8">
      <c r="A20" s="42" t="str">
        <f>IF(AND(E20=""),"","["&amp;TEXT($B$1,"##")&amp;"-"&amp;TEXT(ROW()-9- COUNTBLANK($E$8:E19) +1,"##")&amp;"]")</f>
        <v>[Trang web "Tìm kiếm việc làm" - UC02-11]</v>
      </c>
      <c r="B20" s="70" t="s">
        <v>263</v>
      </c>
      <c r="C20" s="71" t="s">
        <v>72</v>
      </c>
      <c r="D20" s="72" t="s">
        <v>265</v>
      </c>
      <c r="E20" s="70" t="s">
        <v>267</v>
      </c>
      <c r="F20" s="45" t="s">
        <v>14</v>
      </c>
      <c r="G20" s="42">
        <v>44847</v>
      </c>
      <c r="H20" s="153" t="str">
        <f>$B$3</f>
        <v>An Nguyen</v>
      </c>
      <c r="I20" s="46"/>
    </row>
    <row r="21" spans="1:10" s="44" customFormat="1" ht="66">
      <c r="A21" s="42" t="str">
        <f>IF(AND(E21=""),"","["&amp;TEXT($B$1,"##")&amp;"-"&amp;TEXT(ROW()-9- COUNTBLANK($E$8:E20) +1,"##")&amp;"]")</f>
        <v>[Trang web "Tìm kiếm việc làm" - UC02-12]</v>
      </c>
      <c r="B21" s="70" t="s">
        <v>121</v>
      </c>
      <c r="C21" s="71" t="s">
        <v>72</v>
      </c>
      <c r="D21" s="72" t="s">
        <v>259</v>
      </c>
      <c r="E21" s="70" t="s">
        <v>261</v>
      </c>
      <c r="F21" s="45" t="s">
        <v>14</v>
      </c>
      <c r="G21" s="42">
        <v>44847</v>
      </c>
      <c r="H21" s="153" t="str">
        <f t="shared" ref="H21:H22" si="3">$B$3</f>
        <v>An Nguyen</v>
      </c>
      <c r="I21" s="46"/>
    </row>
    <row r="22" spans="1:10" s="44" customFormat="1" ht="79.2">
      <c r="A22" s="42" t="str">
        <f>IF(AND(E22=""),"","["&amp;TEXT($B$1,"##")&amp;"-"&amp;TEXT(ROW()-9- COUNTBLANK($E$8:E21) +1,"##")&amp;"]")</f>
        <v>[Trang web "Tìm kiếm việc làm" - UC02-13]</v>
      </c>
      <c r="B22" s="70" t="s">
        <v>122</v>
      </c>
      <c r="C22" s="71" t="s">
        <v>72</v>
      </c>
      <c r="D22" s="72" t="s">
        <v>260</v>
      </c>
      <c r="E22" s="70" t="s">
        <v>126</v>
      </c>
      <c r="F22" s="45" t="s">
        <v>14</v>
      </c>
      <c r="G22" s="42">
        <v>44847</v>
      </c>
      <c r="H22" s="153" t="str">
        <f t="shared" si="3"/>
        <v>An Nguyen</v>
      </c>
      <c r="I22" s="46"/>
    </row>
    <row r="23" spans="1:10" s="26" customFormat="1" ht="13.2">
      <c r="A23" s="109"/>
      <c r="B23" s="109" t="s">
        <v>59</v>
      </c>
      <c r="C23" s="110"/>
      <c r="D23" s="109"/>
      <c r="E23" s="110"/>
      <c r="F23" s="111"/>
      <c r="G23" s="111"/>
      <c r="H23" s="111"/>
      <c r="I23" s="112"/>
      <c r="J23" s="37"/>
    </row>
    <row r="24" spans="1:10" s="73" customFormat="1" ht="52.8">
      <c r="A24" s="42" t="str">
        <f>IF(AND(E24=""),"","["&amp;TEXT($B$1,"##")&amp;"-"&amp;TEXT(ROW()-9- COUNTBLANK($E$8:E23) +1,"##")&amp;"]")</f>
        <v>[Trang web "Tìm kiếm việc làm" - UC02-14]</v>
      </c>
      <c r="B24" s="70" t="s">
        <v>79</v>
      </c>
      <c r="C24" s="71" t="s">
        <v>72</v>
      </c>
      <c r="D24" s="72" t="s">
        <v>268</v>
      </c>
      <c r="E24" s="70" t="s">
        <v>127</v>
      </c>
      <c r="F24" s="42" t="s">
        <v>14</v>
      </c>
      <c r="G24" s="42">
        <v>44847</v>
      </c>
      <c r="H24" s="153" t="str">
        <f t="shared" ref="H24:H46" si="4">$B$3</f>
        <v>An Nguyen</v>
      </c>
      <c r="I24" s="43"/>
    </row>
    <row r="25" spans="1:10" s="44" customFormat="1" ht="79.2">
      <c r="A25" s="42" t="str">
        <f>IF(AND(E25=""),"","["&amp;TEXT($B$1,"##")&amp;"-"&amp;TEXT(ROW()-9- COUNTBLANK($E$8:E24) +1,"##")&amp;"]")</f>
        <v>[Trang web "Tìm kiếm việc làm" - UC02-15]</v>
      </c>
      <c r="B25" s="70" t="s">
        <v>129</v>
      </c>
      <c r="C25" s="71" t="s">
        <v>72</v>
      </c>
      <c r="D25" s="72" t="s">
        <v>269</v>
      </c>
      <c r="E25" s="70" t="s">
        <v>283</v>
      </c>
      <c r="F25" s="45" t="s">
        <v>14</v>
      </c>
      <c r="G25" s="42">
        <v>44847</v>
      </c>
      <c r="H25" s="153" t="str">
        <f t="shared" si="4"/>
        <v>An Nguyen</v>
      </c>
      <c r="I25" s="46"/>
    </row>
    <row r="26" spans="1:10" s="44" customFormat="1" ht="79.2">
      <c r="A26" s="42" t="str">
        <f>IF(AND(E26=""),"","["&amp;TEXT($B$1,"##")&amp;"-"&amp;TEXT(ROW()-9- COUNTBLANK($E$8:E25) +1,"##")&amp;"]")</f>
        <v>[Trang web "Tìm kiếm việc làm" - UC02-16]</v>
      </c>
      <c r="B26" s="70" t="s">
        <v>172</v>
      </c>
      <c r="C26" s="71" t="s">
        <v>72</v>
      </c>
      <c r="D26" s="72" t="s">
        <v>270</v>
      </c>
      <c r="E26" s="70" t="s">
        <v>228</v>
      </c>
      <c r="F26" s="45" t="s">
        <v>15</v>
      </c>
      <c r="G26" s="42">
        <v>44847</v>
      </c>
      <c r="H26" s="153" t="str">
        <f t="shared" si="4"/>
        <v>An Nguyen</v>
      </c>
      <c r="I26" s="46" t="s">
        <v>284</v>
      </c>
    </row>
    <row r="27" spans="1:10" s="44" customFormat="1" ht="79.2">
      <c r="A27" s="42" t="str">
        <f>IF(AND(E27=""),"","["&amp;TEXT($B$1,"##")&amp;"-"&amp;TEXT(ROW()-9- COUNTBLANK($E$8:E26) +1,"##")&amp;"]")</f>
        <v>[Trang web "Tìm kiếm việc làm" - UC02-17]</v>
      </c>
      <c r="B27" s="70" t="s">
        <v>285</v>
      </c>
      <c r="C27" s="71" t="s">
        <v>72</v>
      </c>
      <c r="D27" s="72" t="s">
        <v>286</v>
      </c>
      <c r="E27" s="70" t="s">
        <v>287</v>
      </c>
      <c r="F27" s="45" t="s">
        <v>14</v>
      </c>
      <c r="G27" s="42">
        <v>44847</v>
      </c>
      <c r="H27" s="153" t="str">
        <f t="shared" si="4"/>
        <v>An Nguyen</v>
      </c>
      <c r="I27" s="46"/>
    </row>
    <row r="28" spans="1:10" s="44" customFormat="1" ht="79.2">
      <c r="A28" s="42" t="str">
        <f>IF(AND(E28=""),"","["&amp;TEXT($B$1,"##")&amp;"-"&amp;TEXT(ROW()-9- COUNTBLANK($E$8:E27) +1,"##")&amp;"]")</f>
        <v>[Trang web "Tìm kiếm việc làm" - UC02-18]</v>
      </c>
      <c r="B28" s="70" t="s">
        <v>288</v>
      </c>
      <c r="C28" s="71" t="s">
        <v>72</v>
      </c>
      <c r="D28" s="72" t="s">
        <v>289</v>
      </c>
      <c r="E28" s="70" t="s">
        <v>290</v>
      </c>
      <c r="F28" s="45" t="s">
        <v>15</v>
      </c>
      <c r="G28" s="42">
        <v>44847</v>
      </c>
      <c r="H28" s="153" t="str">
        <f t="shared" si="4"/>
        <v>An Nguyen</v>
      </c>
      <c r="I28" s="46" t="s">
        <v>291</v>
      </c>
    </row>
    <row r="29" spans="1:10" s="44" customFormat="1" ht="79.2">
      <c r="A29" s="42" t="str">
        <f>IF(AND(E29=""),"","["&amp;TEXT($B$1,"##")&amp;"-"&amp;TEXT(ROW()-9- COUNTBLANK($E$8:E25) +1,"##")&amp;"]")</f>
        <v>[Trang web "Tìm kiếm việc làm" - UC02-19]</v>
      </c>
      <c r="B29" s="70" t="s">
        <v>176</v>
      </c>
      <c r="C29" s="71" t="s">
        <v>72</v>
      </c>
      <c r="D29" s="72" t="s">
        <v>274</v>
      </c>
      <c r="E29" s="70" t="s">
        <v>131</v>
      </c>
      <c r="F29" s="45" t="s">
        <v>14</v>
      </c>
      <c r="G29" s="42">
        <v>44847</v>
      </c>
      <c r="H29" s="153" t="str">
        <f t="shared" si="4"/>
        <v>An Nguyen</v>
      </c>
      <c r="I29" s="46"/>
    </row>
    <row r="30" spans="1:10" s="44" customFormat="1" ht="79.2">
      <c r="A30" s="42" t="str">
        <f>IF(AND(E30=""),"","["&amp;TEXT($B$1,"##")&amp;"-"&amp;TEXT(ROW()-9- COUNTBLANK($E$8:E25) +1,"##")&amp;"]")</f>
        <v>[Trang web "Tìm kiếm việc làm" - UC02-20]</v>
      </c>
      <c r="B30" s="70" t="s">
        <v>177</v>
      </c>
      <c r="C30" s="71" t="s">
        <v>72</v>
      </c>
      <c r="D30" s="72" t="s">
        <v>275</v>
      </c>
      <c r="E30" s="70" t="s">
        <v>157</v>
      </c>
      <c r="F30" s="45" t="s">
        <v>15</v>
      </c>
      <c r="G30" s="42">
        <v>44847</v>
      </c>
      <c r="H30" s="153" t="str">
        <f t="shared" si="4"/>
        <v>An Nguyen</v>
      </c>
      <c r="I30" s="46" t="s">
        <v>292</v>
      </c>
    </row>
    <row r="31" spans="1:10" s="44" customFormat="1" ht="79.2">
      <c r="A31" s="42" t="str">
        <f>IF(AND(E31=""),"","["&amp;TEXT($B$1,"##")&amp;"-"&amp;TEXT(ROW()-9- COUNTBLANK($E$8:E25) +1,"##")&amp;"]")</f>
        <v>[Trang web "Tìm kiếm việc làm" - UC02-21]</v>
      </c>
      <c r="B31" s="70" t="s">
        <v>178</v>
      </c>
      <c r="C31" s="71" t="s">
        <v>72</v>
      </c>
      <c r="D31" s="72" t="s">
        <v>276</v>
      </c>
      <c r="E31" s="70" t="s">
        <v>168</v>
      </c>
      <c r="F31" s="45" t="s">
        <v>15</v>
      </c>
      <c r="G31" s="42">
        <v>44847</v>
      </c>
      <c r="H31" s="153" t="str">
        <f t="shared" si="4"/>
        <v>An Nguyen</v>
      </c>
      <c r="I31" s="46" t="s">
        <v>293</v>
      </c>
    </row>
    <row r="32" spans="1:10" s="44" customFormat="1" ht="79.2">
      <c r="A32" s="42" t="str">
        <f>IF(AND(E32=""),"","["&amp;TEXT($B$1,"##")&amp;"-"&amp;TEXT(ROW()-9- COUNTBLANK($E$8:E41) +1,"##")&amp;"]")</f>
        <v>[Trang web "Tìm kiếm việc làm" - UC02-22]</v>
      </c>
      <c r="B32" s="70" t="s">
        <v>181</v>
      </c>
      <c r="C32" s="71" t="s">
        <v>72</v>
      </c>
      <c r="D32" s="72" t="s">
        <v>277</v>
      </c>
      <c r="E32" s="70" t="s">
        <v>154</v>
      </c>
      <c r="F32" s="45" t="s">
        <v>14</v>
      </c>
      <c r="G32" s="42">
        <v>44847</v>
      </c>
      <c r="H32" s="153" t="str">
        <f t="shared" si="4"/>
        <v>An Nguyen</v>
      </c>
      <c r="I32" s="46"/>
    </row>
    <row r="33" spans="1:9" s="44" customFormat="1" ht="79.2">
      <c r="A33" s="42" t="str">
        <f>IF(AND(E33=""),"","["&amp;TEXT($B$1,"##")&amp;"-"&amp;TEXT(ROW()-9- COUNTBLANK($E$8:E41) +1,"##")&amp;"]")</f>
        <v>[Trang web "Tìm kiếm việc làm" - UC02-23]</v>
      </c>
      <c r="B33" s="70" t="s">
        <v>182</v>
      </c>
      <c r="C33" s="71" t="s">
        <v>72</v>
      </c>
      <c r="D33" s="72" t="s">
        <v>278</v>
      </c>
      <c r="E33" s="70" t="s">
        <v>156</v>
      </c>
      <c r="F33" s="45" t="s">
        <v>15</v>
      </c>
      <c r="G33" s="42">
        <v>44847</v>
      </c>
      <c r="H33" s="153" t="str">
        <f t="shared" si="4"/>
        <v>An Nguyen</v>
      </c>
      <c r="I33" s="46" t="s">
        <v>294</v>
      </c>
    </row>
    <row r="34" spans="1:9" s="44" customFormat="1" ht="79.2">
      <c r="A34" s="42" t="str">
        <f>IF(AND(E34=""),"","["&amp;TEXT($B$1,"##")&amp;"-"&amp;TEXT(ROW()-9- COUNTBLANK($E$8:E41) +1,"##")&amp;"]")</f>
        <v>[Trang web "Tìm kiếm việc làm" - UC02-24]</v>
      </c>
      <c r="B34" s="70" t="s">
        <v>195</v>
      </c>
      <c r="C34" s="71" t="s">
        <v>72</v>
      </c>
      <c r="D34" s="72" t="s">
        <v>279</v>
      </c>
      <c r="E34" s="70" t="s">
        <v>220</v>
      </c>
      <c r="F34" s="45" t="s">
        <v>15</v>
      </c>
      <c r="G34" s="42">
        <v>44847</v>
      </c>
      <c r="H34" s="153" t="str">
        <f t="shared" si="4"/>
        <v>An Nguyen</v>
      </c>
      <c r="I34" s="46" t="s">
        <v>295</v>
      </c>
    </row>
    <row r="35" spans="1:9" s="44" customFormat="1" ht="79.2">
      <c r="A35" s="42" t="str">
        <f>IF(AND(E35=""),"","["&amp;TEXT($B$1,"##")&amp;"-"&amp;TEXT(ROW()-9- COUNTBLANK($E$8:E25) +1,"##")&amp;"]")</f>
        <v>[Trang web "Tìm kiếm việc làm" - UC02-25]</v>
      </c>
      <c r="B35" s="70" t="s">
        <v>185</v>
      </c>
      <c r="C35" s="71" t="s">
        <v>72</v>
      </c>
      <c r="D35" s="72" t="s">
        <v>280</v>
      </c>
      <c r="E35" s="70" t="s">
        <v>221</v>
      </c>
      <c r="F35" s="45" t="s">
        <v>14</v>
      </c>
      <c r="G35" s="42">
        <v>44847</v>
      </c>
      <c r="H35" s="153" t="str">
        <f t="shared" si="4"/>
        <v>An Nguyen</v>
      </c>
      <c r="I35" s="46"/>
    </row>
    <row r="36" spans="1:9" s="44" customFormat="1" ht="79.2">
      <c r="A36" s="42" t="str">
        <f>IF(AND(E36=""),"","["&amp;TEXT($B$1,"##")&amp;"-"&amp;TEXT(ROW()-9- COUNTBLANK($E$8:E25) +1,"##")&amp;"]")</f>
        <v>[Trang web "Tìm kiếm việc làm" - UC02-26]</v>
      </c>
      <c r="B36" s="70" t="s">
        <v>186</v>
      </c>
      <c r="C36" s="71" t="s">
        <v>72</v>
      </c>
      <c r="D36" s="72" t="s">
        <v>281</v>
      </c>
      <c r="E36" s="70" t="s">
        <v>163</v>
      </c>
      <c r="F36" s="45" t="s">
        <v>15</v>
      </c>
      <c r="G36" s="42">
        <v>44847</v>
      </c>
      <c r="H36" s="153" t="str">
        <f t="shared" si="4"/>
        <v>An Nguyen</v>
      </c>
      <c r="I36" s="46" t="s">
        <v>296</v>
      </c>
    </row>
    <row r="37" spans="1:9" s="44" customFormat="1" ht="79.2">
      <c r="A37" s="42" t="str">
        <f>IF(AND(E37=""),"","["&amp;TEXT($B$1,"##")&amp;"-"&amp;TEXT(ROW()-9- COUNTBLANK($E$8:E24) +1,"##")&amp;"]")</f>
        <v>[Trang web "Tìm kiếm việc làm" - UC02-27]</v>
      </c>
      <c r="B37" s="70" t="s">
        <v>297</v>
      </c>
      <c r="C37" s="71" t="s">
        <v>72</v>
      </c>
      <c r="D37" s="72" t="s">
        <v>298</v>
      </c>
      <c r="E37" s="70" t="s">
        <v>223</v>
      </c>
      <c r="F37" s="45" t="s">
        <v>15</v>
      </c>
      <c r="G37" s="42">
        <v>44847</v>
      </c>
      <c r="H37" s="153" t="str">
        <f t="shared" si="4"/>
        <v>An Nguyen</v>
      </c>
      <c r="I37" s="46" t="s">
        <v>301</v>
      </c>
    </row>
    <row r="38" spans="1:9" s="44" customFormat="1" ht="79.2">
      <c r="A38" s="42" t="str">
        <f>IF(AND(E38=""),"","["&amp;TEXT($B$1,"##")&amp;"-"&amp;TEXT(ROW()-9- COUNTBLANK($E$8:E25) +1,"##")&amp;"]")</f>
        <v>[Trang web "Tìm kiếm việc làm" - UC02-28]</v>
      </c>
      <c r="B38" s="70" t="s">
        <v>299</v>
      </c>
      <c r="C38" s="71" t="s">
        <v>72</v>
      </c>
      <c r="D38" s="72" t="s">
        <v>311</v>
      </c>
      <c r="E38" s="70" t="s">
        <v>300</v>
      </c>
      <c r="F38" s="45" t="s">
        <v>14</v>
      </c>
      <c r="G38" s="42">
        <v>44847</v>
      </c>
      <c r="H38" s="153" t="str">
        <f t="shared" si="4"/>
        <v>An Nguyen</v>
      </c>
      <c r="I38" s="46"/>
    </row>
    <row r="39" spans="1:9" s="44" customFormat="1" ht="79.2">
      <c r="A39" s="42" t="str">
        <f>IF(AND(E39=""),"","["&amp;TEXT($B$1,"##")&amp;"-"&amp;TEXT(ROW()-9- COUNTBLANK($E$8:E25) +1,"##")&amp;"]")</f>
        <v>[Trang web "Tìm kiếm việc làm" - UC02-29]</v>
      </c>
      <c r="B39" s="70" t="s">
        <v>171</v>
      </c>
      <c r="C39" s="71" t="s">
        <v>72</v>
      </c>
      <c r="D39" s="72" t="s">
        <v>271</v>
      </c>
      <c r="E39" s="70" t="s">
        <v>227</v>
      </c>
      <c r="F39" s="45" t="s">
        <v>15</v>
      </c>
      <c r="G39" s="42">
        <v>44847</v>
      </c>
      <c r="H39" s="153" t="str">
        <f t="shared" si="4"/>
        <v>An Nguyen</v>
      </c>
      <c r="I39" s="46" t="s">
        <v>302</v>
      </c>
    </row>
    <row r="40" spans="1:9" s="44" customFormat="1" ht="79.2">
      <c r="A40" s="42" t="str">
        <f>IF(AND(E40=""),"","["&amp;TEXT($B$1,"##")&amp;"-"&amp;TEXT(ROW()-9- COUNTBLANK($E$8:E25) +1,"##")&amp;"]")</f>
        <v>[Trang web "Tìm kiếm việc làm" - UC02-30]</v>
      </c>
      <c r="B40" s="70" t="s">
        <v>173</v>
      </c>
      <c r="C40" s="71" t="s">
        <v>72</v>
      </c>
      <c r="D40" s="72" t="s">
        <v>272</v>
      </c>
      <c r="E40" s="70" t="s">
        <v>158</v>
      </c>
      <c r="F40" s="45" t="s">
        <v>15</v>
      </c>
      <c r="G40" s="42">
        <v>44847</v>
      </c>
      <c r="H40" s="153" t="str">
        <f t="shared" si="4"/>
        <v>An Nguyen</v>
      </c>
      <c r="I40" s="46" t="s">
        <v>303</v>
      </c>
    </row>
    <row r="41" spans="1:9" s="44" customFormat="1" ht="79.2">
      <c r="A41" s="42" t="str">
        <f>IF(AND(E41=""),"","["&amp;TEXT($B$1,"##")&amp;"-"&amp;TEXT(ROW()-9- COUNTBLANK($E$8:E25) +1,"##")&amp;"]")</f>
        <v>[Trang web "Tìm kiếm việc làm" - UC02-31]</v>
      </c>
      <c r="B41" s="70" t="s">
        <v>174</v>
      </c>
      <c r="C41" s="71" t="s">
        <v>72</v>
      </c>
      <c r="D41" s="72" t="s">
        <v>273</v>
      </c>
      <c r="E41" s="70" t="s">
        <v>166</v>
      </c>
      <c r="F41" s="45" t="s">
        <v>15</v>
      </c>
      <c r="G41" s="42">
        <v>44847</v>
      </c>
      <c r="H41" s="153" t="str">
        <f t="shared" si="4"/>
        <v>An Nguyen</v>
      </c>
      <c r="I41" s="46" t="s">
        <v>304</v>
      </c>
    </row>
    <row r="42" spans="1:9" s="44" customFormat="1" ht="79.2">
      <c r="A42" s="42" t="str">
        <f>IF(AND(E42=""),"","["&amp;TEXT($B$1,"##")&amp;"-"&amp;TEXT(ROW()-9- COUNTBLANK($E$8:E29) +1,"##")&amp;"]")</f>
        <v>[Trang web "Tìm kiếm việc làm" - UC02-32]</v>
      </c>
      <c r="B42" s="70" t="s">
        <v>305</v>
      </c>
      <c r="C42" s="71" t="s">
        <v>72</v>
      </c>
      <c r="D42" s="72" t="s">
        <v>306</v>
      </c>
      <c r="E42" s="70" t="s">
        <v>223</v>
      </c>
      <c r="F42" s="45" t="s">
        <v>14</v>
      </c>
      <c r="G42" s="42">
        <v>44847</v>
      </c>
      <c r="H42" s="153" t="str">
        <f t="shared" si="4"/>
        <v>An Nguyen</v>
      </c>
      <c r="I42" s="46"/>
    </row>
    <row r="43" spans="1:9" s="44" customFormat="1" ht="79.2">
      <c r="A43" s="42" t="str">
        <f>IF(AND(E43=""),"","["&amp;TEXT($B$1,"##")&amp;"-"&amp;TEXT(ROW()-9- COUNTBLANK($E$8:E30) +1,"##")&amp;"]")</f>
        <v>[Trang web "Tìm kiếm việc làm" - UC02-33]</v>
      </c>
      <c r="B43" s="70" t="s">
        <v>307</v>
      </c>
      <c r="C43" s="71" t="s">
        <v>72</v>
      </c>
      <c r="D43" s="72" t="s">
        <v>310</v>
      </c>
      <c r="E43" s="70" t="s">
        <v>308</v>
      </c>
      <c r="F43" s="45" t="s">
        <v>14</v>
      </c>
      <c r="G43" s="42">
        <v>44847</v>
      </c>
      <c r="H43" s="153" t="str">
        <f t="shared" si="4"/>
        <v>An Nguyen</v>
      </c>
      <c r="I43" s="46"/>
    </row>
    <row r="44" spans="1:9" s="44" customFormat="1" ht="79.2">
      <c r="A44" s="42" t="str">
        <f>IF(AND(E44=""),"","["&amp;TEXT($B$1,"##")&amp;"-"&amp;TEXT(ROW()-9- COUNTBLANK($E$8:E31) +1,"##")&amp;"]")</f>
        <v>[Trang web "Tìm kiếm việc làm" - UC02-34]</v>
      </c>
      <c r="B44" s="70" t="s">
        <v>313</v>
      </c>
      <c r="C44" s="71" t="s">
        <v>72</v>
      </c>
      <c r="D44" s="72" t="s">
        <v>314</v>
      </c>
      <c r="E44" s="70" t="s">
        <v>223</v>
      </c>
      <c r="F44" s="45" t="s">
        <v>15</v>
      </c>
      <c r="G44" s="42">
        <v>44847</v>
      </c>
      <c r="H44" s="153" t="str">
        <f t="shared" si="4"/>
        <v>An Nguyen</v>
      </c>
      <c r="I44" s="46" t="s">
        <v>309</v>
      </c>
    </row>
    <row r="45" spans="1:9" s="44" customFormat="1" ht="79.2">
      <c r="A45" s="42" t="str">
        <f>IF(AND(E45=""),"","["&amp;TEXT($B$1,"##")&amp;"-"&amp;TEXT(ROW()-9- COUNTBLANK($E$8:E32) +1,"##")&amp;"]")</f>
        <v>[Trang web "Tìm kiếm việc làm" - UC02-35]</v>
      </c>
      <c r="B45" s="70" t="s">
        <v>315</v>
      </c>
      <c r="C45" s="71" t="s">
        <v>72</v>
      </c>
      <c r="D45" s="72" t="s">
        <v>316</v>
      </c>
      <c r="E45" s="70" t="s">
        <v>317</v>
      </c>
      <c r="F45" s="45" t="s">
        <v>14</v>
      </c>
      <c r="G45" s="42">
        <v>44847</v>
      </c>
      <c r="H45" s="153" t="str">
        <f t="shared" si="4"/>
        <v>An Nguyen</v>
      </c>
      <c r="I45" s="46"/>
    </row>
    <row r="46" spans="1:9" s="44" customFormat="1" ht="66">
      <c r="A46" s="42" t="str">
        <f>IF(AND(E46=""),"","["&amp;TEXT($B$1,"##")&amp;"-"&amp;TEXT(ROW()-9- COUNTBLANK($E$8:E25) +1,"##")&amp;"]")</f>
        <v>[Trang web "Tìm kiếm việc làm" - UC02-36]</v>
      </c>
      <c r="B46" s="70" t="s">
        <v>312</v>
      </c>
      <c r="C46" s="71" t="s">
        <v>72</v>
      </c>
      <c r="D46" s="72" t="s">
        <v>282</v>
      </c>
      <c r="E46" s="70" t="s">
        <v>223</v>
      </c>
      <c r="F46" s="45" t="s">
        <v>14</v>
      </c>
      <c r="G46" s="42">
        <v>44847</v>
      </c>
      <c r="H46" s="153" t="str">
        <f t="shared" si="4"/>
        <v>An Nguyen</v>
      </c>
      <c r="I46" s="46"/>
    </row>
    <row r="47" spans="1:9" s="44" customFormat="1" ht="92.4">
      <c r="A47" s="42" t="str">
        <f>IF(AND(E47=""),"","["&amp;TEXT($B$1,"##")&amp;"-"&amp;TEXT(ROW()-9- COUNTBLANK($E$8:E26) +1,"##")&amp;"]")</f>
        <v>[Trang web "Tìm kiếm việc làm" - UC02-37]</v>
      </c>
      <c r="B47" s="70" t="s">
        <v>208</v>
      </c>
      <c r="C47" s="71" t="s">
        <v>72</v>
      </c>
      <c r="D47" s="72" t="s">
        <v>318</v>
      </c>
      <c r="E47" s="70" t="s">
        <v>223</v>
      </c>
      <c r="F47" s="45" t="s">
        <v>15</v>
      </c>
      <c r="G47" s="42">
        <v>44847</v>
      </c>
      <c r="H47" s="153" t="str">
        <f>$B$3</f>
        <v>An Nguyen</v>
      </c>
      <c r="I47" s="46" t="s">
        <v>319</v>
      </c>
    </row>
  </sheetData>
  <autoFilter ref="A8:I8"/>
  <mergeCells count="3">
    <mergeCell ref="B1:E1"/>
    <mergeCell ref="B2:E2"/>
    <mergeCell ref="B3:E3"/>
  </mergeCells>
  <dataValidations count="2">
    <dataValidation type="list" allowBlank="1" showErrorMessage="1" sqref="F1:H2">
      <formula1>$J$1:$J$5</formula1>
      <formula2>0</formula2>
    </dataValidation>
    <dataValidation type="list" allowBlank="1" showErrorMessage="1" sqref="F10:F22 F24:F47">
      <formula1>"Pass,Fail,N/A,Untested"</formula1>
    </dataValidation>
  </dataValidations>
  <pageMargins left="0.7" right="0.7" top="0.75" bottom="0.75" header="0.3" footer="0.3"/>
  <pageSetup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36"/>
  <sheetViews>
    <sheetView zoomScale="70" zoomScaleNormal="70" zoomScaleSheetLayoutView="100" workbookViewId="0">
      <selection activeCell="A10" sqref="A10"/>
    </sheetView>
  </sheetViews>
  <sheetFormatPr defaultRowHeight="14.4"/>
  <cols>
    <col min="1" max="1" width="21.44140625" customWidth="1"/>
    <col min="2" max="2" width="33.44140625" style="20" customWidth="1"/>
    <col min="3" max="3" width="25.109375" style="21" customWidth="1"/>
    <col min="4" max="4" width="41.33203125" customWidth="1"/>
    <col min="5" max="5" width="57.66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135</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16</v>
      </c>
      <c r="B5" s="103">
        <f>COUNTIF(F:F,"Fail")</f>
        <v>9</v>
      </c>
      <c r="C5" s="103">
        <f>COUNTIF(F:F,"Untested")</f>
        <v>0</v>
      </c>
      <c r="D5" s="104">
        <f>COUNTIF(F:F,"N/A")</f>
        <v>0</v>
      </c>
      <c r="E5" s="105">
        <f>COUNTA(A9:A334)</f>
        <v>25</v>
      </c>
      <c r="F5" s="31"/>
      <c r="G5" s="31"/>
      <c r="H5" s="47"/>
    </row>
    <row r="6" spans="1:10" s="26" customFormat="1" ht="13.2">
      <c r="A6" s="157">
        <f>A5/$E$5</f>
        <v>0.64</v>
      </c>
      <c r="B6" s="157">
        <f t="shared" ref="B6:E6" si="0">B5/$E$5</f>
        <v>0.36</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60</v>
      </c>
      <c r="C9" s="110"/>
      <c r="D9" s="109"/>
      <c r="E9" s="110"/>
      <c r="F9" s="111"/>
      <c r="G9" s="111"/>
      <c r="H9" s="111"/>
      <c r="I9" s="112"/>
      <c r="J9" s="37"/>
    </row>
    <row r="10" spans="1:10" s="73" customFormat="1" ht="39.6">
      <c r="A10" s="42" t="str">
        <f>IF(AND(E10=""),"","["&amp;TEXT($B$1,"##")&amp;"-"&amp;TEXT(ROW()-9- COUNTBLANK($E$8:E9) +1,"##")&amp;"]")</f>
        <v>[Trang web "Tìm kiếm việc làm" - UC03-1]</v>
      </c>
      <c r="B10" s="70" t="s">
        <v>71</v>
      </c>
      <c r="C10" s="71" t="s">
        <v>72</v>
      </c>
      <c r="D10" s="72" t="s">
        <v>320</v>
      </c>
      <c r="E10" s="156" t="s">
        <v>321</v>
      </c>
      <c r="F10" s="42" t="s">
        <v>14</v>
      </c>
      <c r="G10" s="42">
        <v>44847</v>
      </c>
      <c r="H10" s="153" t="str">
        <f>$B$3</f>
        <v>An Nguyen</v>
      </c>
      <c r="I10" s="43"/>
    </row>
    <row r="11" spans="1:10" s="73" customFormat="1" ht="105.6">
      <c r="A11" s="42" t="str">
        <f>IF(AND(E11=""),"","["&amp;TEXT($B$1,"##")&amp;"-"&amp;TEXT(ROW()-9- COUNTBLANK($E$8:E10) +1,"##")&amp;"]")</f>
        <v>[Trang web "Tìm kiếm việc làm" - UC03-2]</v>
      </c>
      <c r="B11" s="70" t="s">
        <v>322</v>
      </c>
      <c r="C11" s="71" t="s">
        <v>72</v>
      </c>
      <c r="D11" s="72" t="s">
        <v>325</v>
      </c>
      <c r="E11" s="70" t="s">
        <v>326</v>
      </c>
      <c r="F11" s="42" t="s">
        <v>14</v>
      </c>
      <c r="G11" s="42">
        <v>44847</v>
      </c>
      <c r="H11" s="153" t="str">
        <f t="shared" ref="H11:H22" si="1">$B$3</f>
        <v>An Nguyen</v>
      </c>
      <c r="I11" s="43"/>
    </row>
    <row r="12" spans="1:10" s="73" customFormat="1" ht="105.6">
      <c r="A12" s="42" t="str">
        <f>IF(AND(E12=""),"","["&amp;TEXT($B$1,"##")&amp;"-"&amp;TEXT(ROW()-9- COUNTBLANK($E$8:E11) +1,"##")&amp;"]")</f>
        <v>[Trang web "Tìm kiếm việc làm" - UC03-3]</v>
      </c>
      <c r="B12" s="70" t="s">
        <v>323</v>
      </c>
      <c r="C12" s="71" t="s">
        <v>72</v>
      </c>
      <c r="D12" s="72" t="s">
        <v>324</v>
      </c>
      <c r="E12" s="70" t="s">
        <v>327</v>
      </c>
      <c r="F12" s="42" t="s">
        <v>14</v>
      </c>
      <c r="G12" s="42">
        <v>44847</v>
      </c>
      <c r="H12" s="153" t="str">
        <f t="shared" si="1"/>
        <v>An Nguyen</v>
      </c>
      <c r="I12" s="43"/>
    </row>
    <row r="13" spans="1:10" s="73" customFormat="1" ht="39.6">
      <c r="A13" s="42" t="str">
        <f>IF(AND(E13=""),"","["&amp;TEXT($B$1,"##")&amp;"-"&amp;TEXT(ROW()-9- COUNTBLANK($E$8:E12) +1,"##")&amp;"]")</f>
        <v>[Trang web "Tìm kiếm việc làm" - UC03-4]</v>
      </c>
      <c r="B13" s="70" t="s">
        <v>328</v>
      </c>
      <c r="C13" s="71" t="s">
        <v>72</v>
      </c>
      <c r="D13" s="72" t="s">
        <v>330</v>
      </c>
      <c r="E13" s="70" t="s">
        <v>336</v>
      </c>
      <c r="F13" s="42" t="s">
        <v>14</v>
      </c>
      <c r="G13" s="42">
        <v>44847</v>
      </c>
      <c r="H13" s="153" t="str">
        <f t="shared" si="1"/>
        <v>An Nguyen</v>
      </c>
      <c r="I13" s="43"/>
    </row>
    <row r="14" spans="1:10" s="73" customFormat="1" ht="66">
      <c r="A14" s="42" t="str">
        <f>IF(AND(E14=""),"","["&amp;TEXT($B$1,"##")&amp;"-"&amp;TEXT(ROW()-9- COUNTBLANK($E$8:E12) +1,"##")&amp;"]")</f>
        <v>[Trang web "Tìm kiếm việc làm" - UC03-5]</v>
      </c>
      <c r="B14" s="70" t="s">
        <v>332</v>
      </c>
      <c r="C14" s="71" t="s">
        <v>72</v>
      </c>
      <c r="D14" s="72" t="s">
        <v>335</v>
      </c>
      <c r="E14" s="70" t="s">
        <v>338</v>
      </c>
      <c r="F14" s="42" t="s">
        <v>14</v>
      </c>
      <c r="G14" s="42">
        <v>44847</v>
      </c>
      <c r="H14" s="153" t="str">
        <f t="shared" si="1"/>
        <v>An Nguyen</v>
      </c>
      <c r="I14" s="43"/>
    </row>
    <row r="15" spans="1:10" s="73" customFormat="1" ht="39.6">
      <c r="A15" s="42" t="str">
        <f>IF(AND(E15=""),"","["&amp;TEXT($B$1,"##")&amp;"-"&amp;TEXT(ROW()-9- COUNTBLANK($E$8:E13) +1,"##")&amp;"]")</f>
        <v>[Trang web "Tìm kiếm việc làm" - UC03-6]</v>
      </c>
      <c r="B15" s="70" t="s">
        <v>97</v>
      </c>
      <c r="C15" s="71" t="s">
        <v>72</v>
      </c>
      <c r="D15" s="72" t="s">
        <v>341</v>
      </c>
      <c r="E15" s="70" t="s">
        <v>344</v>
      </c>
      <c r="F15" s="42" t="s">
        <v>14</v>
      </c>
      <c r="G15" s="42">
        <v>44847</v>
      </c>
      <c r="H15" s="153" t="str">
        <f t="shared" si="1"/>
        <v>An Nguyen</v>
      </c>
      <c r="I15" s="43"/>
    </row>
    <row r="16" spans="1:10" s="73" customFormat="1" ht="39.6">
      <c r="A16" s="42" t="str">
        <f>IF(AND(E16=""),"","["&amp;TEXT($B$1,"##")&amp;"-"&amp;TEXT(ROW()-9- COUNTBLANK($E7:E$8) +1,"##")&amp;"]")</f>
        <v>[Trang web "Tìm kiếm việc làm" - UC03-7]</v>
      </c>
      <c r="B16" s="70" t="s">
        <v>109</v>
      </c>
      <c r="C16" s="71" t="s">
        <v>72</v>
      </c>
      <c r="D16" s="72" t="s">
        <v>342</v>
      </c>
      <c r="E16" s="70" t="s">
        <v>345</v>
      </c>
      <c r="F16" s="42" t="s">
        <v>14</v>
      </c>
      <c r="G16" s="42">
        <v>44847</v>
      </c>
      <c r="H16" s="153" t="str">
        <f t="shared" si="1"/>
        <v>An Nguyen</v>
      </c>
      <c r="I16" s="43"/>
    </row>
    <row r="17" spans="1:10" s="73" customFormat="1" ht="52.8">
      <c r="A17" s="42" t="str">
        <f>IF(AND(E17=""),"","["&amp;TEXT($B$1,"##")&amp;"-"&amp;TEXT(ROW()-9- COUNTBLANK($E$8:E9) +1,"##")&amp;"]")</f>
        <v>[Trang web "Tìm kiếm việc làm" - UC03-8]</v>
      </c>
      <c r="B17" s="70" t="s">
        <v>340</v>
      </c>
      <c r="C17" s="71" t="s">
        <v>72</v>
      </c>
      <c r="D17" s="72" t="s">
        <v>343</v>
      </c>
      <c r="E17" s="70" t="s">
        <v>346</v>
      </c>
      <c r="F17" s="42" t="s">
        <v>14</v>
      </c>
      <c r="G17" s="42">
        <v>44847</v>
      </c>
      <c r="H17" s="153" t="str">
        <f t="shared" si="1"/>
        <v>An Nguyen</v>
      </c>
      <c r="I17" s="43"/>
    </row>
    <row r="18" spans="1:10" s="73" customFormat="1" ht="39.6">
      <c r="A18" s="42" t="str">
        <f>IF(AND(E18=""),"","["&amp;TEXT($B$1,"##")&amp;"-"&amp;TEXT(ROW()-9- COUNTBLANK($E$8:E12) +1,"##")&amp;"]")</f>
        <v>[Trang web "Tìm kiếm việc làm" - UC03-9]</v>
      </c>
      <c r="B18" s="70" t="s">
        <v>329</v>
      </c>
      <c r="C18" s="71" t="s">
        <v>72</v>
      </c>
      <c r="D18" s="72" t="s">
        <v>331</v>
      </c>
      <c r="E18" s="70" t="s">
        <v>337</v>
      </c>
      <c r="F18" s="42" t="s">
        <v>14</v>
      </c>
      <c r="G18" s="42">
        <v>44847</v>
      </c>
      <c r="H18" s="153" t="str">
        <f t="shared" si="1"/>
        <v>An Nguyen</v>
      </c>
      <c r="I18" s="43"/>
    </row>
    <row r="19" spans="1:10" s="73" customFormat="1" ht="66">
      <c r="A19" s="42" t="str">
        <f>IF(AND(E19=""),"","["&amp;TEXT($B$1,"##")&amp;"-"&amp;TEXT(ROW()-9- COUNTBLANK($E$8:E12) +1,"##")&amp;"]")</f>
        <v>[Trang web "Tìm kiếm việc làm" - UC03-10]</v>
      </c>
      <c r="B19" s="70" t="s">
        <v>333</v>
      </c>
      <c r="C19" s="71" t="s">
        <v>72</v>
      </c>
      <c r="D19" s="72" t="s">
        <v>334</v>
      </c>
      <c r="E19" s="70" t="s">
        <v>339</v>
      </c>
      <c r="F19" s="42" t="s">
        <v>14</v>
      </c>
      <c r="G19" s="42">
        <v>44847</v>
      </c>
      <c r="H19" s="153" t="str">
        <f t="shared" si="1"/>
        <v>An Nguyen</v>
      </c>
      <c r="I19" s="43"/>
    </row>
    <row r="20" spans="1:10" s="73" customFormat="1" ht="39.6">
      <c r="A20" s="42" t="str">
        <f>IF(AND(E20=""),"","["&amp;TEXT($B$1,"##")&amp;"-"&amp;TEXT(ROW()-9- COUNTBLANK($E$8:E11) +1,"##")&amp;"]")</f>
        <v>[Trang web "Tìm kiếm việc làm" - UC03-11]</v>
      </c>
      <c r="B20" s="70" t="s">
        <v>97</v>
      </c>
      <c r="C20" s="71" t="s">
        <v>72</v>
      </c>
      <c r="D20" s="72" t="s">
        <v>347</v>
      </c>
      <c r="E20" s="70" t="s">
        <v>350</v>
      </c>
      <c r="F20" s="42" t="s">
        <v>14</v>
      </c>
      <c r="G20" s="42">
        <v>44847</v>
      </c>
      <c r="H20" s="153" t="str">
        <f t="shared" si="1"/>
        <v>An Nguyen</v>
      </c>
      <c r="I20" s="43"/>
    </row>
    <row r="21" spans="1:10" s="73" customFormat="1" ht="39.6">
      <c r="A21" s="42" t="str">
        <f>IF(AND(E21=""),"","["&amp;TEXT($B$1,"##")&amp;"-"&amp;TEXT(ROW()-9- COUNTBLANK($E$8:E12) +1,"##")&amp;"]")</f>
        <v>[Trang web "Tìm kiếm việc làm" - UC03-12]</v>
      </c>
      <c r="B21" s="70" t="s">
        <v>109</v>
      </c>
      <c r="C21" s="71" t="s">
        <v>72</v>
      </c>
      <c r="D21" s="72" t="s">
        <v>348</v>
      </c>
      <c r="E21" s="70" t="s">
        <v>345</v>
      </c>
      <c r="F21" s="42" t="s">
        <v>14</v>
      </c>
      <c r="G21" s="42">
        <v>44847</v>
      </c>
      <c r="H21" s="153" t="str">
        <f t="shared" si="1"/>
        <v>An Nguyen</v>
      </c>
      <c r="I21" s="43"/>
    </row>
    <row r="22" spans="1:10" s="73" customFormat="1" ht="52.8">
      <c r="A22" s="42" t="str">
        <f>IF(AND(E22=""),"","["&amp;TEXT($B$1,"##")&amp;"-"&amp;TEXT(ROW()-9- COUNTBLANK($E$8:E13) +1,"##")&amp;"]")</f>
        <v>[Trang web "Tìm kiếm việc làm" - UC03-13]</v>
      </c>
      <c r="B22" s="70" t="s">
        <v>340</v>
      </c>
      <c r="C22" s="71" t="s">
        <v>72</v>
      </c>
      <c r="D22" s="72" t="s">
        <v>349</v>
      </c>
      <c r="E22" s="70" t="s">
        <v>346</v>
      </c>
      <c r="F22" s="42" t="s">
        <v>14</v>
      </c>
      <c r="G22" s="42">
        <v>44847</v>
      </c>
      <c r="H22" s="153" t="str">
        <f t="shared" si="1"/>
        <v>An Nguyen</v>
      </c>
      <c r="I22" s="43"/>
    </row>
    <row r="23" spans="1:10" s="26" customFormat="1" ht="13.2">
      <c r="A23" s="109"/>
      <c r="B23" s="109" t="s">
        <v>69</v>
      </c>
      <c r="C23" s="110"/>
      <c r="D23" s="109"/>
      <c r="E23" s="110"/>
      <c r="F23" s="111"/>
      <c r="G23" s="111"/>
      <c r="H23" s="111"/>
      <c r="I23" s="112"/>
      <c r="J23" s="37"/>
    </row>
    <row r="24" spans="1:10" s="73" customFormat="1" ht="79.2">
      <c r="A24" s="42" t="str">
        <f>IF(AND(E24=""),"","["&amp;TEXT($B$1,"##")&amp;"-"&amp;TEXT(ROW()-9- COUNTBLANK($E$8:E23) +1,"##")&amp;"]")</f>
        <v>[Trang web "Tìm kiếm việc làm" - UC03-14]</v>
      </c>
      <c r="B24" s="70" t="s">
        <v>351</v>
      </c>
      <c r="C24" s="71" t="s">
        <v>72</v>
      </c>
      <c r="D24" s="72" t="s">
        <v>352</v>
      </c>
      <c r="E24" s="70" t="s">
        <v>373</v>
      </c>
      <c r="F24" s="42" t="s">
        <v>14</v>
      </c>
      <c r="G24" s="42">
        <v>44847</v>
      </c>
      <c r="H24" s="153" t="s">
        <v>55</v>
      </c>
      <c r="I24" s="43"/>
    </row>
    <row r="25" spans="1:10" s="73" customFormat="1" ht="92.4">
      <c r="A25" s="42" t="str">
        <f>IF(AND(E25=""),"","["&amp;TEXT($B$1,"##")&amp;"-"&amp;TEXT(ROW()-9- COUNTBLANK($E$8:E24) +1,"##")&amp;"]")</f>
        <v>[Trang web "Tìm kiếm việc làm" - UC03-15]</v>
      </c>
      <c r="B25" s="70" t="s">
        <v>353</v>
      </c>
      <c r="C25" s="71" t="s">
        <v>72</v>
      </c>
      <c r="D25" s="72" t="s">
        <v>364</v>
      </c>
      <c r="E25" s="70" t="s">
        <v>354</v>
      </c>
      <c r="F25" s="42" t="s">
        <v>15</v>
      </c>
      <c r="G25" s="42">
        <v>44847</v>
      </c>
      <c r="H25" s="153" t="s">
        <v>55</v>
      </c>
      <c r="I25" s="74" t="s">
        <v>374</v>
      </c>
    </row>
    <row r="26" spans="1:10" s="73" customFormat="1" ht="79.2">
      <c r="A26" s="42" t="str">
        <f>IF(AND(E26=""),"","["&amp;TEXT($B$1,"##")&amp;"-"&amp;TEXT(ROW()-9- COUNTBLANK($E$8:E25) +1,"##")&amp;"]")</f>
        <v>[Trang web "Tìm kiếm việc làm" - UC03-16]</v>
      </c>
      <c r="B26" s="70" t="s">
        <v>355</v>
      </c>
      <c r="C26" s="71" t="s">
        <v>72</v>
      </c>
      <c r="D26" s="72" t="s">
        <v>356</v>
      </c>
      <c r="E26" s="70" t="s">
        <v>357</v>
      </c>
      <c r="F26" s="42" t="s">
        <v>15</v>
      </c>
      <c r="G26" s="42">
        <v>44847</v>
      </c>
      <c r="H26" s="153" t="s">
        <v>55</v>
      </c>
      <c r="I26" s="74" t="s">
        <v>375</v>
      </c>
    </row>
    <row r="27" spans="1:10" s="73" customFormat="1" ht="79.2">
      <c r="A27" s="42" t="str">
        <f>IF(AND(E27=""),"","["&amp;TEXT($B$1,"##")&amp;"-"&amp;TEXT(ROW()-9- COUNTBLANK($E$8:E26) +1,"##")&amp;"]")</f>
        <v>[Trang web "Tìm kiếm việc làm" - UC03-17]</v>
      </c>
      <c r="B27" s="70" t="s">
        <v>358</v>
      </c>
      <c r="C27" s="71" t="s">
        <v>72</v>
      </c>
      <c r="D27" s="72" t="s">
        <v>362</v>
      </c>
      <c r="E27" s="70" t="s">
        <v>360</v>
      </c>
      <c r="F27" s="42" t="s">
        <v>15</v>
      </c>
      <c r="G27" s="42">
        <v>44847</v>
      </c>
      <c r="H27" s="153" t="s">
        <v>55</v>
      </c>
      <c r="I27" s="74" t="s">
        <v>376</v>
      </c>
    </row>
    <row r="28" spans="1:10" s="73" customFormat="1" ht="79.2">
      <c r="A28" s="42" t="str">
        <f>IF(AND(E28=""),"","["&amp;TEXT($B$1,"##")&amp;"-"&amp;TEXT(ROW()-9- COUNTBLANK($E$8:E27) +1,"##")&amp;"]")</f>
        <v>[Trang web "Tìm kiếm việc làm" - UC03-18]</v>
      </c>
      <c r="B28" s="70" t="s">
        <v>361</v>
      </c>
      <c r="C28" s="71" t="s">
        <v>72</v>
      </c>
      <c r="D28" s="72" t="s">
        <v>359</v>
      </c>
      <c r="E28" s="70" t="s">
        <v>363</v>
      </c>
      <c r="F28" s="42" t="s">
        <v>15</v>
      </c>
      <c r="G28" s="42">
        <v>44847</v>
      </c>
      <c r="H28" s="153" t="s">
        <v>55</v>
      </c>
      <c r="I28" s="74" t="s">
        <v>377</v>
      </c>
    </row>
    <row r="29" spans="1:10" s="73" customFormat="1" ht="79.2">
      <c r="A29" s="42" t="str">
        <f>IF(AND(E29=""),"","["&amp;TEXT($B$1,"##")&amp;"-"&amp;TEXT(ROW()-9- COUNTBLANK($E$8:E28) +1,"##")&amp;"]")</f>
        <v>[Trang web "Tìm kiếm việc làm" - UC03-19]</v>
      </c>
      <c r="B29" s="70" t="s">
        <v>365</v>
      </c>
      <c r="C29" s="71" t="s">
        <v>72</v>
      </c>
      <c r="D29" s="72" t="s">
        <v>366</v>
      </c>
      <c r="E29" s="70" t="s">
        <v>360</v>
      </c>
      <c r="F29" s="42" t="s">
        <v>15</v>
      </c>
      <c r="G29" s="42">
        <v>44847</v>
      </c>
      <c r="H29" s="153" t="s">
        <v>55</v>
      </c>
      <c r="I29" s="74" t="s">
        <v>378</v>
      </c>
    </row>
    <row r="30" spans="1:10" s="26" customFormat="1" ht="13.2">
      <c r="A30" s="109"/>
      <c r="B30" s="109" t="s">
        <v>70</v>
      </c>
      <c r="C30" s="110"/>
      <c r="D30" s="109"/>
      <c r="E30" s="110"/>
      <c r="F30" s="111"/>
      <c r="G30" s="111"/>
      <c r="H30" s="111"/>
      <c r="I30" s="112"/>
      <c r="J30" s="37"/>
    </row>
    <row r="31" spans="1:10" s="73" customFormat="1" ht="79.2">
      <c r="A31" s="42" t="str">
        <f>IF(AND(E31=""),"","["&amp;TEXT($B$1,"##")&amp;"-"&amp;TEXT(ROW()-9- COUNTBLANK($E$8:E30) +1,"##")&amp;"]")</f>
        <v>[Trang web "Tìm kiếm việc làm" - UC03-20]</v>
      </c>
      <c r="B31" s="70" t="s">
        <v>351</v>
      </c>
      <c r="C31" s="71" t="s">
        <v>72</v>
      </c>
      <c r="D31" s="72" t="s">
        <v>367</v>
      </c>
      <c r="E31" s="70" t="s">
        <v>373</v>
      </c>
      <c r="F31" s="42" t="s">
        <v>14</v>
      </c>
      <c r="G31" s="42">
        <v>44847</v>
      </c>
      <c r="H31" s="153" t="s">
        <v>55</v>
      </c>
      <c r="I31" s="43"/>
    </row>
    <row r="32" spans="1:10" s="73" customFormat="1" ht="92.4">
      <c r="A32" s="42" t="str">
        <f>IF(AND(E32=""),"","["&amp;TEXT($B$1,"##")&amp;"-"&amp;TEXT(ROW()-9- COUNTBLANK($E$8:E31) +1,"##")&amp;"]")</f>
        <v>[Trang web "Tìm kiếm việc làm" - UC03-21]</v>
      </c>
      <c r="B32" s="70" t="s">
        <v>353</v>
      </c>
      <c r="C32" s="71" t="s">
        <v>72</v>
      </c>
      <c r="D32" s="72" t="s">
        <v>368</v>
      </c>
      <c r="E32" s="70" t="s">
        <v>354</v>
      </c>
      <c r="F32" s="42" t="s">
        <v>15</v>
      </c>
      <c r="G32" s="42">
        <v>44847</v>
      </c>
      <c r="H32" s="153" t="s">
        <v>55</v>
      </c>
      <c r="I32" s="74" t="s">
        <v>379</v>
      </c>
    </row>
    <row r="33" spans="1:9" s="73" customFormat="1" ht="79.2">
      <c r="A33" s="42" t="str">
        <f>IF(AND(E33=""),"","["&amp;TEXT($B$1,"##")&amp;"-"&amp;TEXT(ROW()-9- COUNTBLANK($E$8:E32) +1,"##")&amp;"]")</f>
        <v>[Trang web "Tìm kiếm việc làm" - UC03-22]</v>
      </c>
      <c r="B33" s="70" t="s">
        <v>355</v>
      </c>
      <c r="C33" s="71" t="s">
        <v>72</v>
      </c>
      <c r="D33" s="72" t="s">
        <v>369</v>
      </c>
      <c r="E33" s="70" t="s">
        <v>357</v>
      </c>
      <c r="F33" s="42" t="s">
        <v>15</v>
      </c>
      <c r="G33" s="42">
        <v>44847</v>
      </c>
      <c r="H33" s="153" t="s">
        <v>55</v>
      </c>
      <c r="I33" s="74" t="s">
        <v>380</v>
      </c>
    </row>
    <row r="34" spans="1:9" s="73" customFormat="1" ht="79.2">
      <c r="A34" s="42" t="str">
        <f>IF(AND(E34=""),"","["&amp;TEXT($B$1,"##")&amp;"-"&amp;TEXT(ROW()-9- COUNTBLANK($E$8:E33) +1,"##")&amp;"]")</f>
        <v>[Trang web "Tìm kiếm việc làm" - UC03-23]</v>
      </c>
      <c r="B34" s="70" t="s">
        <v>358</v>
      </c>
      <c r="C34" s="71" t="s">
        <v>72</v>
      </c>
      <c r="D34" s="72" t="s">
        <v>370</v>
      </c>
      <c r="E34" s="70" t="s">
        <v>360</v>
      </c>
      <c r="F34" s="42" t="s">
        <v>14</v>
      </c>
      <c r="G34" s="42">
        <v>44847</v>
      </c>
      <c r="H34" s="153" t="s">
        <v>55</v>
      </c>
      <c r="I34" s="74" t="s">
        <v>381</v>
      </c>
    </row>
    <row r="35" spans="1:9" s="73" customFormat="1" ht="79.2">
      <c r="A35" s="42" t="str">
        <f>IF(AND(E35=""),"","["&amp;TEXT($B$1,"##")&amp;"-"&amp;TEXT(ROW()-9- COUNTBLANK($E$8:E34) +1,"##")&amp;"]")</f>
        <v>[Trang web "Tìm kiếm việc làm" - UC03-24]</v>
      </c>
      <c r="B35" s="70" t="s">
        <v>361</v>
      </c>
      <c r="C35" s="71" t="s">
        <v>72</v>
      </c>
      <c r="D35" s="72" t="s">
        <v>371</v>
      </c>
      <c r="E35" s="70" t="s">
        <v>363</v>
      </c>
      <c r="F35" s="42" t="s">
        <v>15</v>
      </c>
      <c r="G35" s="42">
        <v>44847</v>
      </c>
      <c r="H35" s="153" t="s">
        <v>55</v>
      </c>
      <c r="I35" s="74" t="s">
        <v>382</v>
      </c>
    </row>
    <row r="36" spans="1:9" s="73" customFormat="1" ht="79.2">
      <c r="A36" s="42" t="str">
        <f>IF(AND(E36=""),"","["&amp;TEXT($B$1,"##")&amp;"-"&amp;TEXT(ROW()-9- COUNTBLANK($E$8:E35) +1,"##")&amp;"]")</f>
        <v>[Trang web "Tìm kiếm việc làm" - UC03-25]</v>
      </c>
      <c r="B36" s="70" t="s">
        <v>365</v>
      </c>
      <c r="C36" s="71" t="s">
        <v>72</v>
      </c>
      <c r="D36" s="72" t="s">
        <v>372</v>
      </c>
      <c r="E36" s="70" t="s">
        <v>360</v>
      </c>
      <c r="F36" s="42" t="s">
        <v>15</v>
      </c>
      <c r="G36" s="42">
        <v>44847</v>
      </c>
      <c r="H36" s="153" t="s">
        <v>55</v>
      </c>
      <c r="I36" s="74" t="s">
        <v>383</v>
      </c>
    </row>
  </sheetData>
  <autoFilter ref="A8:I8"/>
  <mergeCells count="3">
    <mergeCell ref="B1:E1"/>
    <mergeCell ref="B2:E2"/>
    <mergeCell ref="B3:E3"/>
  </mergeCells>
  <dataValidations count="2">
    <dataValidation type="list" allowBlank="1" showErrorMessage="1" sqref="F24:F29 F10:F22 F31:F36">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2"/>
  <sheetViews>
    <sheetView zoomScale="85" zoomScaleNormal="85" zoomScaleSheetLayoutView="100" workbookViewId="0">
      <selection activeCell="A6" sqref="A6:E6"/>
    </sheetView>
  </sheetViews>
  <sheetFormatPr defaultRowHeight="14.4"/>
  <cols>
    <col min="1" max="1" width="21.44140625" customWidth="1"/>
    <col min="2" max="2" width="33.44140625" style="20" customWidth="1"/>
    <col min="3" max="3" width="25.109375" style="2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136</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2</v>
      </c>
      <c r="B5" s="103">
        <f>COUNTIF(F:F,"Fail")</f>
        <v>0</v>
      </c>
      <c r="C5" s="103">
        <f>COUNTIF(F:F,"Untested")</f>
        <v>0</v>
      </c>
      <c r="D5" s="104">
        <f>COUNTIF(F:F,"N/A")</f>
        <v>0</v>
      </c>
      <c r="E5" s="105">
        <f>COUNTA(A9:A315)</f>
        <v>2</v>
      </c>
      <c r="F5" s="31"/>
      <c r="G5" s="31"/>
      <c r="H5" s="47"/>
    </row>
    <row r="6" spans="1:10" s="26" customFormat="1" ht="13.2">
      <c r="A6" s="157">
        <f>A5/$E$5</f>
        <v>1</v>
      </c>
      <c r="B6" s="157">
        <f t="shared" ref="B6:E6" si="0">B5/$E$5</f>
        <v>0</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384</v>
      </c>
      <c r="C9" s="110"/>
      <c r="D9" s="109"/>
      <c r="E9" s="110"/>
      <c r="F9" s="111"/>
      <c r="G9" s="111"/>
      <c r="H9" s="111"/>
      <c r="I9" s="112"/>
      <c r="J9" s="37"/>
    </row>
    <row r="10" spans="1:10" s="73" customFormat="1" ht="79.2">
      <c r="A10" s="42" t="str">
        <f>IF(AND(E10=""),"","["&amp;TEXT($B$1,"##")&amp;"-"&amp;TEXT(ROW()-9- COUNTBLANK($E$8:E10) +1,"##")&amp;"]")</f>
        <v>[Trang web "Tìm kiếm việc làm" - UC04-1]</v>
      </c>
      <c r="B10" s="70" t="s">
        <v>386</v>
      </c>
      <c r="C10" s="71" t="s">
        <v>387</v>
      </c>
      <c r="D10" s="72" t="s">
        <v>388</v>
      </c>
      <c r="E10" s="156" t="s">
        <v>389</v>
      </c>
      <c r="F10" s="42" t="s">
        <v>14</v>
      </c>
      <c r="G10" s="42">
        <v>44847</v>
      </c>
      <c r="H10" s="153" t="s">
        <v>55</v>
      </c>
      <c r="I10" s="43"/>
    </row>
    <row r="11" spans="1:10" s="26" customFormat="1" ht="13.2">
      <c r="A11" s="109"/>
      <c r="B11" s="109" t="s">
        <v>385</v>
      </c>
      <c r="C11" s="110"/>
      <c r="D11" s="109"/>
      <c r="E11" s="110"/>
      <c r="F11" s="111"/>
      <c r="G11" s="111"/>
      <c r="H11" s="111"/>
      <c r="I11" s="112"/>
      <c r="J11" s="37"/>
    </row>
    <row r="12" spans="1:10" s="73" customFormat="1" ht="79.2">
      <c r="A12" s="42" t="str">
        <f>IF(AND(E12=""),"","["&amp;TEXT($B$1,"##")&amp;"-"&amp;TEXT(ROW()-9- COUNTBLANK($E$8:E12) +1,"##")&amp;"]")</f>
        <v>[Trang web "Tìm kiếm việc làm" - UC04-2]</v>
      </c>
      <c r="B12" s="70" t="s">
        <v>390</v>
      </c>
      <c r="C12" s="71" t="s">
        <v>391</v>
      </c>
      <c r="D12" s="72" t="s">
        <v>388</v>
      </c>
      <c r="E12" s="156" t="s">
        <v>389</v>
      </c>
      <c r="F12" s="42" t="s">
        <v>14</v>
      </c>
      <c r="G12" s="42">
        <v>44847</v>
      </c>
      <c r="H12" s="153" t="s">
        <v>55</v>
      </c>
      <c r="I12" s="43"/>
    </row>
  </sheetData>
  <autoFilter ref="A8:I8"/>
  <mergeCells count="3">
    <mergeCell ref="B1:E1"/>
    <mergeCell ref="B2:E2"/>
    <mergeCell ref="B3:E3"/>
  </mergeCells>
  <dataValidations count="2">
    <dataValidation type="list" allowBlank="1" showErrorMessage="1" sqref="F1:H2">
      <formula1>$J$1:$J$5</formula1>
      <formula2>0</formula2>
    </dataValidation>
    <dataValidation type="list" allowBlank="1" showErrorMessage="1" sqref="F10 F12">
      <formula1>"Pass,Fail,N/A,Untested"</formula1>
    </dataValidation>
  </dataValidations>
  <pageMargins left="0.7" right="0.7" top="0.75" bottom="0.75" header="0.3" footer="0.3"/>
  <pageSetup scale="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3"/>
  <sheetViews>
    <sheetView topLeftCell="A2" zoomScale="70" zoomScaleNormal="70" zoomScaleSheetLayoutView="100" workbookViewId="0">
      <selection activeCell="B10" sqref="B10"/>
    </sheetView>
  </sheetViews>
  <sheetFormatPr defaultRowHeight="14.4"/>
  <cols>
    <col min="1" max="1" width="21.44140625" customWidth="1"/>
    <col min="2" max="2" width="33.44140625" style="20" customWidth="1"/>
    <col min="3" max="3" width="25.109375" style="2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137</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24</v>
      </c>
      <c r="B5" s="103">
        <f>COUNTIF(F:F,"Fail")</f>
        <v>8</v>
      </c>
      <c r="C5" s="103">
        <f>COUNTIF(F:F,"Untested")</f>
        <v>0</v>
      </c>
      <c r="D5" s="104">
        <f>COUNTIF(F:F,"N/A")</f>
        <v>0</v>
      </c>
      <c r="E5" s="105">
        <f>COUNTA(A9:A328)</f>
        <v>32</v>
      </c>
      <c r="F5" s="31"/>
      <c r="G5" s="31"/>
      <c r="H5" s="47"/>
    </row>
    <row r="6" spans="1:10" s="26" customFormat="1" ht="13.2">
      <c r="A6" s="157">
        <f>A5/$E$5</f>
        <v>0.75</v>
      </c>
      <c r="B6" s="157">
        <f t="shared" ref="B6:E6" si="0">B5/$E$5</f>
        <v>0.25</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61</v>
      </c>
      <c r="C9" s="110"/>
      <c r="D9" s="109"/>
      <c r="E9" s="110"/>
      <c r="F9" s="111"/>
      <c r="G9" s="111"/>
      <c r="H9" s="111"/>
      <c r="I9" s="112"/>
      <c r="J9" s="37"/>
    </row>
    <row r="10" spans="1:10" s="73" customFormat="1" ht="79.2">
      <c r="A10" s="42" t="str">
        <f>IF(AND(E10=""),"","["&amp;TEXT($B$1,"##")&amp;"-"&amp;TEXT(ROW()-9- COUNTBLANK($E$8:E10) +1,"##")&amp;"]")</f>
        <v>[Trang web "Tìm kiếm việc làm" - UC05-1]</v>
      </c>
      <c r="B10" s="70" t="s">
        <v>392</v>
      </c>
      <c r="C10" s="71" t="s">
        <v>391</v>
      </c>
      <c r="D10" s="72" t="s">
        <v>395</v>
      </c>
      <c r="E10" s="156" t="s">
        <v>398</v>
      </c>
      <c r="F10" s="42" t="s">
        <v>14</v>
      </c>
      <c r="G10" s="42">
        <v>44847</v>
      </c>
      <c r="H10" s="153" t="s">
        <v>55</v>
      </c>
      <c r="I10" s="43"/>
    </row>
    <row r="11" spans="1:10" s="73" customFormat="1" ht="79.2">
      <c r="A11" s="42" t="str">
        <f>IF(AND(E11=""),"","["&amp;TEXT($B$1,"##")&amp;"-"&amp;TEXT(ROW()-9- COUNTBLANK($E$8:E11) +1,"##")&amp;"]")</f>
        <v>[Trang web "Tìm kiếm việc làm" - UC05-2]</v>
      </c>
      <c r="B11" s="70" t="s">
        <v>393</v>
      </c>
      <c r="C11" s="71" t="s">
        <v>391</v>
      </c>
      <c r="D11" s="72" t="s">
        <v>396</v>
      </c>
      <c r="E11" s="70" t="s">
        <v>400</v>
      </c>
      <c r="F11" s="42" t="s">
        <v>14</v>
      </c>
      <c r="G11" s="42">
        <v>44847</v>
      </c>
      <c r="H11" s="153" t="s">
        <v>55</v>
      </c>
      <c r="I11" s="43"/>
    </row>
    <row r="12" spans="1:10" s="73" customFormat="1" ht="79.2">
      <c r="A12" s="42" t="str">
        <f>IF(AND(E12=""),"","["&amp;TEXT($B$1,"##")&amp;"-"&amp;TEXT(ROW()-9- COUNTBLANK($E$8:E12) +1,"##")&amp;"]")</f>
        <v>[Trang web "Tìm kiếm việc làm" - UC05-3]</v>
      </c>
      <c r="B12" s="70" t="s">
        <v>394</v>
      </c>
      <c r="C12" s="71" t="s">
        <v>391</v>
      </c>
      <c r="D12" s="72" t="s">
        <v>397</v>
      </c>
      <c r="E12" s="70" t="s">
        <v>399</v>
      </c>
      <c r="F12" s="42" t="s">
        <v>14</v>
      </c>
      <c r="G12" s="42">
        <v>44847</v>
      </c>
      <c r="H12" s="153" t="s">
        <v>55</v>
      </c>
      <c r="I12" s="43"/>
    </row>
    <row r="13" spans="1:10" s="26" customFormat="1" ht="13.2">
      <c r="A13" s="109"/>
      <c r="B13" s="109" t="s">
        <v>402</v>
      </c>
      <c r="C13" s="110"/>
      <c r="D13" s="109"/>
      <c r="E13" s="110"/>
      <c r="F13" s="111"/>
      <c r="G13" s="111"/>
      <c r="H13" s="111"/>
      <c r="I13" s="112"/>
      <c r="J13" s="37"/>
    </row>
    <row r="14" spans="1:10" s="73" customFormat="1" ht="79.2">
      <c r="A14" s="42" t="str">
        <f>IF(AND(E14=""),"","["&amp;TEXT($B$1,"##")&amp;"-"&amp;TEXT(ROW()-9- COUNTBLANK($E$8:E14) +1,"##")&amp;"]")</f>
        <v>[Trang web "Tìm kiếm việc làm" - UC05-4]</v>
      </c>
      <c r="B14" s="70" t="s">
        <v>403</v>
      </c>
      <c r="C14" s="71" t="s">
        <v>391</v>
      </c>
      <c r="D14" s="72" t="s">
        <v>401</v>
      </c>
      <c r="E14" s="156" t="s">
        <v>404</v>
      </c>
      <c r="F14" s="42" t="s">
        <v>14</v>
      </c>
      <c r="G14" s="42">
        <v>44847</v>
      </c>
      <c r="H14" s="153" t="s">
        <v>55</v>
      </c>
      <c r="I14" s="43"/>
    </row>
    <row r="15" spans="1:10" s="73" customFormat="1" ht="79.2">
      <c r="A15" s="42" t="str">
        <f>IF(AND(E15=""),"","["&amp;TEXT($B$1,"##")&amp;"-"&amp;TEXT(ROW()-9- COUNTBLANK($E$8:E15) +1,"##")&amp;"]")</f>
        <v>[Trang web "Tìm kiếm việc làm" - UC05-5]</v>
      </c>
      <c r="B15" s="70" t="s">
        <v>405</v>
      </c>
      <c r="C15" s="71" t="s">
        <v>391</v>
      </c>
      <c r="D15" s="72" t="s">
        <v>410</v>
      </c>
      <c r="E15" s="70" t="s">
        <v>418</v>
      </c>
      <c r="F15" s="42" t="s">
        <v>14</v>
      </c>
      <c r="G15" s="42">
        <v>44847</v>
      </c>
      <c r="H15" s="153" t="s">
        <v>55</v>
      </c>
      <c r="I15" s="43"/>
    </row>
    <row r="16" spans="1:10" s="73" customFormat="1" ht="79.2">
      <c r="A16" s="42" t="str">
        <f>IF(AND(E16=""),"","["&amp;TEXT($B$1,"##")&amp;"-"&amp;TEXT(ROW()-9- COUNTBLANK($E$8:E16) +1,"##")&amp;"]")</f>
        <v>[Trang web "Tìm kiếm việc làm" - UC05-6]</v>
      </c>
      <c r="B16" s="70" t="s">
        <v>98</v>
      </c>
      <c r="C16" s="71" t="s">
        <v>391</v>
      </c>
      <c r="D16" s="72" t="s">
        <v>411</v>
      </c>
      <c r="E16" s="70" t="s">
        <v>419</v>
      </c>
      <c r="F16" s="42" t="s">
        <v>14</v>
      </c>
      <c r="G16" s="42">
        <v>44847</v>
      </c>
      <c r="H16" s="153" t="s">
        <v>55</v>
      </c>
      <c r="I16" s="43"/>
    </row>
    <row r="17" spans="1:10" s="73" customFormat="1" ht="79.2">
      <c r="A17" s="42" t="str">
        <f>IF(AND(E17=""),"","["&amp;TEXT($B$1,"##")&amp;"-"&amp;TEXT(ROW()-9- COUNTBLANK($E$8:E17) +1,"##")&amp;"]")</f>
        <v>[Trang web "Tìm kiếm việc làm" - UC05-7]</v>
      </c>
      <c r="B17" s="70" t="s">
        <v>99</v>
      </c>
      <c r="C17" s="71" t="s">
        <v>391</v>
      </c>
      <c r="D17" s="72" t="s">
        <v>412</v>
      </c>
      <c r="E17" s="70" t="s">
        <v>420</v>
      </c>
      <c r="F17" s="42" t="s">
        <v>14</v>
      </c>
      <c r="G17" s="42">
        <v>44847</v>
      </c>
      <c r="H17" s="153" t="s">
        <v>55</v>
      </c>
      <c r="I17" s="43"/>
    </row>
    <row r="18" spans="1:10" s="73" customFormat="1" ht="79.2">
      <c r="A18" s="42" t="str">
        <f>IF(AND(E18=""),"","["&amp;TEXT($B$1,"##")&amp;"-"&amp;TEXT(ROW()-9- COUNTBLANK($E$8:E18) +1,"##")&amp;"]")</f>
        <v>[Trang web "Tìm kiếm việc làm" - UC05-8]</v>
      </c>
      <c r="B18" s="70" t="s">
        <v>262</v>
      </c>
      <c r="C18" s="71" t="s">
        <v>391</v>
      </c>
      <c r="D18" s="72" t="s">
        <v>413</v>
      </c>
      <c r="E18" s="70" t="s">
        <v>421</v>
      </c>
      <c r="F18" s="42" t="s">
        <v>14</v>
      </c>
      <c r="G18" s="42">
        <v>44847</v>
      </c>
      <c r="H18" s="153" t="s">
        <v>55</v>
      </c>
      <c r="I18" s="43"/>
    </row>
    <row r="19" spans="1:10" s="73" customFormat="1" ht="79.2">
      <c r="A19" s="42" t="str">
        <f>IF(AND(E19=""),"","["&amp;TEXT($B$1,"##")&amp;"-"&amp;TEXT(ROW()-9- COUNTBLANK($E$8:E19) +1,"##")&amp;"]")</f>
        <v>[Trang web "Tìm kiếm việc làm" - UC05-9]</v>
      </c>
      <c r="B19" s="70" t="s">
        <v>406</v>
      </c>
      <c r="C19" s="71" t="s">
        <v>391</v>
      </c>
      <c r="D19" s="72" t="s">
        <v>414</v>
      </c>
      <c r="E19" s="70" t="s">
        <v>422</v>
      </c>
      <c r="F19" s="42" t="s">
        <v>14</v>
      </c>
      <c r="G19" s="42">
        <v>44847</v>
      </c>
      <c r="H19" s="153" t="s">
        <v>55</v>
      </c>
      <c r="I19" s="43"/>
    </row>
    <row r="20" spans="1:10" s="73" customFormat="1" ht="79.2">
      <c r="A20" s="42" t="str">
        <f>IF(AND(E20=""),"","["&amp;TEXT($B$1,"##")&amp;"-"&amp;TEXT(ROW()-9- COUNTBLANK($E$8:E20) +1,"##")&amp;"]")</f>
        <v>[Trang web "Tìm kiếm việc làm" - UC05-10]</v>
      </c>
      <c r="B20" s="70" t="s">
        <v>407</v>
      </c>
      <c r="C20" s="71" t="s">
        <v>391</v>
      </c>
      <c r="D20" s="72" t="s">
        <v>415</v>
      </c>
      <c r="E20" s="70" t="s">
        <v>423</v>
      </c>
      <c r="F20" s="42" t="s">
        <v>14</v>
      </c>
      <c r="G20" s="42">
        <v>44847</v>
      </c>
      <c r="H20" s="153" t="s">
        <v>55</v>
      </c>
      <c r="I20" s="43"/>
    </row>
    <row r="21" spans="1:10" s="73" customFormat="1" ht="79.2">
      <c r="A21" s="42" t="str">
        <f>IF(AND(E21=""),"","["&amp;TEXT($B$1,"##")&amp;"-"&amp;TEXT(ROW()-9- COUNTBLANK($E$8:E21) +1,"##")&amp;"]")</f>
        <v>[Trang web "Tìm kiếm việc làm" - UC05-11]</v>
      </c>
      <c r="B21" s="70" t="s">
        <v>408</v>
      </c>
      <c r="C21" s="71" t="s">
        <v>391</v>
      </c>
      <c r="D21" s="72" t="s">
        <v>416</v>
      </c>
      <c r="E21" s="70" t="s">
        <v>424</v>
      </c>
      <c r="F21" s="42" t="s">
        <v>14</v>
      </c>
      <c r="G21" s="42">
        <v>44847</v>
      </c>
      <c r="H21" s="153" t="s">
        <v>55</v>
      </c>
      <c r="I21" s="43"/>
    </row>
    <row r="22" spans="1:10" s="73" customFormat="1" ht="79.2">
      <c r="A22" s="42" t="str">
        <f>IF(AND(E22=""),"","["&amp;TEXT($B$1,"##")&amp;"-"&amp;TEXT(ROW()-9- COUNTBLANK($E$8:E22) +1,"##")&amp;"]")</f>
        <v>[Trang web "Tìm kiếm việc làm" - UC05-12]</v>
      </c>
      <c r="B22" s="70" t="s">
        <v>409</v>
      </c>
      <c r="C22" s="71" t="s">
        <v>391</v>
      </c>
      <c r="D22" s="72" t="s">
        <v>417</v>
      </c>
      <c r="E22" s="70" t="s">
        <v>425</v>
      </c>
      <c r="F22" s="42" t="s">
        <v>14</v>
      </c>
      <c r="G22" s="42">
        <v>44847</v>
      </c>
      <c r="H22" s="153" t="s">
        <v>55</v>
      </c>
      <c r="I22" s="43"/>
    </row>
    <row r="23" spans="1:10" s="73" customFormat="1" ht="79.2">
      <c r="A23" s="42" t="str">
        <f>IF(AND(E23=""),"","["&amp;TEXT($B$1,"##")&amp;"-"&amp;TEXT(ROW()-9- COUNTBLANK($E$8:E23) +1,"##")&amp;"]")</f>
        <v>[Trang web "Tìm kiếm việc làm" - UC05-13]</v>
      </c>
      <c r="B23" s="70" t="s">
        <v>426</v>
      </c>
      <c r="C23" s="71" t="s">
        <v>391</v>
      </c>
      <c r="D23" s="72" t="s">
        <v>427</v>
      </c>
      <c r="E23" s="70" t="s">
        <v>428</v>
      </c>
      <c r="F23" s="42" t="s">
        <v>14</v>
      </c>
      <c r="G23" s="42">
        <v>44847</v>
      </c>
      <c r="H23" s="153" t="s">
        <v>55</v>
      </c>
      <c r="I23" s="43"/>
    </row>
    <row r="24" spans="1:10" s="26" customFormat="1" ht="13.2">
      <c r="A24" s="109"/>
      <c r="B24" s="109" t="s">
        <v>62</v>
      </c>
      <c r="C24" s="110"/>
      <c r="D24" s="109"/>
      <c r="E24" s="110"/>
      <c r="F24" s="111"/>
      <c r="G24" s="111"/>
      <c r="H24" s="111"/>
      <c r="I24" s="112"/>
      <c r="J24" s="37"/>
    </row>
    <row r="25" spans="1:10" s="73" customFormat="1" ht="92.4">
      <c r="A25" s="42" t="str">
        <f>IF(AND(E25=""),"","["&amp;TEXT($B$1,"##")&amp;"-"&amp;TEXT(ROW()-9- COUNTBLANK($E$8:E25) +1,"##")&amp;"]")</f>
        <v>[Trang web "Tìm kiếm việc làm" - UC05-14]</v>
      </c>
      <c r="B25" s="70" t="s">
        <v>129</v>
      </c>
      <c r="C25" s="71" t="s">
        <v>391</v>
      </c>
      <c r="D25" s="72" t="s">
        <v>429</v>
      </c>
      <c r="E25" s="156" t="s">
        <v>430</v>
      </c>
      <c r="F25" s="42" t="s">
        <v>14</v>
      </c>
      <c r="G25" s="42">
        <v>44847</v>
      </c>
      <c r="H25" s="153" t="s">
        <v>55</v>
      </c>
      <c r="I25" s="43"/>
    </row>
    <row r="26" spans="1:10" s="73" customFormat="1" ht="105.6">
      <c r="A26" s="42" t="str">
        <f>IF(AND(E26=""),"","["&amp;TEXT($B$1,"##")&amp;"-"&amp;TEXT(ROW()-9- COUNTBLANK($E$8:E26) +1,"##")&amp;"]")</f>
        <v>[Trang web "Tìm kiếm việc làm" - UC05-15]</v>
      </c>
      <c r="B26" s="70" t="s">
        <v>431</v>
      </c>
      <c r="C26" s="71" t="s">
        <v>391</v>
      </c>
      <c r="D26" s="72" t="s">
        <v>433</v>
      </c>
      <c r="E26" s="156" t="s">
        <v>430</v>
      </c>
      <c r="F26" s="42" t="s">
        <v>14</v>
      </c>
      <c r="G26" s="42">
        <v>44847</v>
      </c>
      <c r="H26" s="153" t="s">
        <v>55</v>
      </c>
      <c r="I26" s="43"/>
    </row>
    <row r="27" spans="1:10" s="73" customFormat="1" ht="105.6">
      <c r="A27" s="42" t="str">
        <f>IF(AND(E27=""),"","["&amp;TEXT($B$1,"##")&amp;"-"&amp;TEXT(ROW()-9- COUNTBLANK($E$8:E27) +1,"##")&amp;"]")</f>
        <v>[Trang web "Tìm kiếm việc làm" - UC05-16]</v>
      </c>
      <c r="B27" s="70" t="s">
        <v>432</v>
      </c>
      <c r="C27" s="71" t="s">
        <v>391</v>
      </c>
      <c r="D27" s="72" t="s">
        <v>434</v>
      </c>
      <c r="E27" s="156" t="s">
        <v>430</v>
      </c>
      <c r="F27" s="42" t="s">
        <v>15</v>
      </c>
      <c r="G27" s="42">
        <v>44847</v>
      </c>
      <c r="H27" s="153" t="s">
        <v>55</v>
      </c>
      <c r="I27" s="43" t="s">
        <v>470</v>
      </c>
    </row>
    <row r="28" spans="1:10" s="73" customFormat="1" ht="105.6">
      <c r="A28" s="42" t="str">
        <f>IF(AND(E28=""),"","["&amp;TEXT($B$1,"##")&amp;"-"&amp;TEXT(ROW()-9- COUNTBLANK($E$8:E28) +1,"##")&amp;"]")</f>
        <v>[Trang web "Tìm kiếm việc làm" - UC05-17]</v>
      </c>
      <c r="B28" s="70" t="s">
        <v>183</v>
      </c>
      <c r="C28" s="71" t="s">
        <v>391</v>
      </c>
      <c r="D28" s="72" t="s">
        <v>435</v>
      </c>
      <c r="E28" s="156" t="s">
        <v>437</v>
      </c>
      <c r="F28" s="42" t="s">
        <v>15</v>
      </c>
      <c r="G28" s="42">
        <v>44847</v>
      </c>
      <c r="H28" s="153" t="s">
        <v>55</v>
      </c>
      <c r="I28" s="43" t="s">
        <v>463</v>
      </c>
    </row>
    <row r="29" spans="1:10" s="73" customFormat="1" ht="105.6">
      <c r="A29" s="42" t="str">
        <f>IF(AND(E29=""),"","["&amp;TEXT($B$1,"##")&amp;"-"&amp;TEXT(ROW()-9- COUNTBLANK($E$8:E29) +1,"##")&amp;"]")</f>
        <v>[Trang web "Tìm kiếm việc làm" - UC05-18]</v>
      </c>
      <c r="B29" s="70" t="s">
        <v>197</v>
      </c>
      <c r="C29" s="71" t="s">
        <v>391</v>
      </c>
      <c r="D29" s="72" t="s">
        <v>436</v>
      </c>
      <c r="E29" s="156" t="s">
        <v>437</v>
      </c>
      <c r="F29" s="42" t="s">
        <v>15</v>
      </c>
      <c r="G29" s="42">
        <v>44847</v>
      </c>
      <c r="H29" s="153" t="s">
        <v>55</v>
      </c>
      <c r="I29" s="43" t="s">
        <v>464</v>
      </c>
    </row>
    <row r="30" spans="1:10" s="73" customFormat="1" ht="105.6">
      <c r="A30" s="42" t="str">
        <f>IF(AND(E30=""),"","["&amp;TEXT($B$1,"##")&amp;"-"&amp;TEXT(ROW()-9- COUNTBLANK($E$8:E30) +1,"##")&amp;"]")</f>
        <v>[Trang web "Tìm kiếm việc làm" - UC05-19]</v>
      </c>
      <c r="B30" s="70" t="s">
        <v>184</v>
      </c>
      <c r="C30" s="71" t="s">
        <v>391</v>
      </c>
      <c r="D30" s="72" t="s">
        <v>438</v>
      </c>
      <c r="E30" s="156" t="s">
        <v>437</v>
      </c>
      <c r="F30" s="42" t="s">
        <v>15</v>
      </c>
      <c r="G30" s="42">
        <v>44847</v>
      </c>
      <c r="H30" s="153" t="s">
        <v>55</v>
      </c>
      <c r="I30" s="43" t="s">
        <v>465</v>
      </c>
    </row>
    <row r="31" spans="1:10" s="73" customFormat="1" ht="105.6">
      <c r="A31" s="42" t="str">
        <f>IF(AND(E31=""),"","["&amp;TEXT($B$1,"##")&amp;"-"&amp;TEXT(ROW()-9- COUNTBLANK($E$8:E31) +1,"##")&amp;"]")</f>
        <v>[Trang web "Tìm kiếm việc làm" - UC05-20]</v>
      </c>
      <c r="B31" s="70" t="s">
        <v>199</v>
      </c>
      <c r="C31" s="71" t="s">
        <v>391</v>
      </c>
      <c r="D31" s="72" t="s">
        <v>439</v>
      </c>
      <c r="E31" s="156" t="s">
        <v>437</v>
      </c>
      <c r="F31" s="42" t="s">
        <v>15</v>
      </c>
      <c r="G31" s="42">
        <v>44847</v>
      </c>
      <c r="H31" s="153" t="s">
        <v>55</v>
      </c>
      <c r="I31" s="43" t="s">
        <v>466</v>
      </c>
    </row>
    <row r="32" spans="1:10" s="73" customFormat="1" ht="105.6">
      <c r="A32" s="42" t="str">
        <f>IF(AND(E32=""),"","["&amp;TEXT($B$1,"##")&amp;"-"&amp;TEXT(ROW()-9- COUNTBLANK($E$8:E32) +1,"##")&amp;"]")</f>
        <v>[Trang web "Tìm kiếm việc làm" - UC05-21]</v>
      </c>
      <c r="B32" s="70" t="s">
        <v>305</v>
      </c>
      <c r="C32" s="71" t="s">
        <v>391</v>
      </c>
      <c r="D32" s="72" t="s">
        <v>441</v>
      </c>
      <c r="E32" s="156" t="s">
        <v>430</v>
      </c>
      <c r="F32" s="42" t="s">
        <v>14</v>
      </c>
      <c r="G32" s="42">
        <v>44847</v>
      </c>
      <c r="H32" s="153" t="s">
        <v>55</v>
      </c>
      <c r="I32" s="43"/>
    </row>
    <row r="33" spans="1:9" s="73" customFormat="1" ht="105.6">
      <c r="A33" s="42" t="str">
        <f>IF(AND(E33=""),"","["&amp;TEXT($B$1,"##")&amp;"-"&amp;TEXT(ROW()-9- COUNTBLANK($E$8:E33) +1,"##")&amp;"]")</f>
        <v>[Trang web "Tìm kiếm việc làm" - UC05-22]</v>
      </c>
      <c r="B33" s="70" t="s">
        <v>440</v>
      </c>
      <c r="C33" s="71" t="s">
        <v>391</v>
      </c>
      <c r="D33" s="72" t="s">
        <v>442</v>
      </c>
      <c r="E33" s="156" t="s">
        <v>430</v>
      </c>
      <c r="F33" s="42" t="s">
        <v>14</v>
      </c>
      <c r="G33" s="42">
        <v>44847</v>
      </c>
      <c r="H33" s="153" t="s">
        <v>55</v>
      </c>
      <c r="I33" s="43"/>
    </row>
    <row r="34" spans="1:9" s="73" customFormat="1" ht="105.6">
      <c r="A34" s="42" t="str">
        <f>IF(AND(E34=""),"","["&amp;TEXT($B$1,"##")&amp;"-"&amp;TEXT(ROW()-9- COUNTBLANK($E$8:E34) +1,"##")&amp;"]")</f>
        <v>[Trang web "Tìm kiếm việc làm" - UC05-23]</v>
      </c>
      <c r="B34" s="70" t="s">
        <v>443</v>
      </c>
      <c r="C34" s="71" t="s">
        <v>391</v>
      </c>
      <c r="D34" s="72" t="s">
        <v>445</v>
      </c>
      <c r="E34" s="156" t="s">
        <v>430</v>
      </c>
      <c r="F34" s="42" t="s">
        <v>14</v>
      </c>
      <c r="G34" s="42">
        <v>44847</v>
      </c>
      <c r="H34" s="153" t="s">
        <v>55</v>
      </c>
      <c r="I34" s="43"/>
    </row>
    <row r="35" spans="1:9" s="73" customFormat="1" ht="105.6">
      <c r="A35" s="42" t="str">
        <f>IF(AND(E35=""),"","["&amp;TEXT($B$1,"##")&amp;"-"&amp;TEXT(ROW()-9- COUNTBLANK($E$8:E35) +1,"##")&amp;"]")</f>
        <v>[Trang web "Tìm kiếm việc làm" - UC05-24]</v>
      </c>
      <c r="B35" s="70" t="s">
        <v>444</v>
      </c>
      <c r="C35" s="71" t="s">
        <v>391</v>
      </c>
      <c r="D35" s="72" t="s">
        <v>446</v>
      </c>
      <c r="E35" s="156" t="s">
        <v>430</v>
      </c>
      <c r="F35" s="42" t="s">
        <v>14</v>
      </c>
      <c r="G35" s="42">
        <v>44847</v>
      </c>
      <c r="H35" s="153" t="s">
        <v>55</v>
      </c>
      <c r="I35" s="43"/>
    </row>
    <row r="36" spans="1:9" s="73" customFormat="1" ht="105.6">
      <c r="A36" s="42" t="str">
        <f>IF(AND(E36=""),"","["&amp;TEXT($B$1,"##")&amp;"-"&amp;TEXT(ROW()-9- COUNTBLANK($E$8:E36) +1,"##")&amp;"]")</f>
        <v>[Trang web "Tìm kiếm việc làm" - UC05-25]</v>
      </c>
      <c r="B36" s="70" t="s">
        <v>447</v>
      </c>
      <c r="C36" s="71" t="s">
        <v>391</v>
      </c>
      <c r="D36" s="72" t="s">
        <v>449</v>
      </c>
      <c r="E36" s="156" t="s">
        <v>430</v>
      </c>
      <c r="F36" s="42" t="s">
        <v>14</v>
      </c>
      <c r="G36" s="42">
        <v>44847</v>
      </c>
      <c r="H36" s="153" t="s">
        <v>55</v>
      </c>
      <c r="I36" s="43"/>
    </row>
    <row r="37" spans="1:9" s="73" customFormat="1" ht="105.6">
      <c r="A37" s="42" t="str">
        <f>IF(AND(E37=""),"","["&amp;TEXT($B$1,"##")&amp;"-"&amp;TEXT(ROW()-9- COUNTBLANK($E$8:E37) +1,"##")&amp;"]")</f>
        <v>[Trang web "Tìm kiếm việc làm" - UC05-26]</v>
      </c>
      <c r="B37" s="70" t="s">
        <v>448</v>
      </c>
      <c r="C37" s="71" t="s">
        <v>391</v>
      </c>
      <c r="D37" s="72" t="s">
        <v>450</v>
      </c>
      <c r="E37" s="156" t="s">
        <v>430</v>
      </c>
      <c r="F37" s="42" t="s">
        <v>14</v>
      </c>
      <c r="G37" s="42">
        <v>44847</v>
      </c>
      <c r="H37" s="153" t="s">
        <v>55</v>
      </c>
      <c r="I37" s="43"/>
    </row>
    <row r="38" spans="1:9" s="73" customFormat="1" ht="105.6">
      <c r="A38" s="42" t="str">
        <f>IF(AND(E38=""),"","["&amp;TEXT($B$1,"##")&amp;"-"&amp;TEXT(ROW()-9- COUNTBLANK($E$8:E38) +1,"##")&amp;"]")</f>
        <v>[Trang web "Tìm kiếm việc làm" - UC05-27]</v>
      </c>
      <c r="B38" s="70" t="s">
        <v>451</v>
      </c>
      <c r="C38" s="71" t="s">
        <v>391</v>
      </c>
      <c r="D38" s="72" t="s">
        <v>453</v>
      </c>
      <c r="E38" s="156" t="s">
        <v>430</v>
      </c>
      <c r="F38" s="42" t="s">
        <v>14</v>
      </c>
      <c r="G38" s="42">
        <v>44847</v>
      </c>
      <c r="H38" s="153" t="s">
        <v>55</v>
      </c>
      <c r="I38" s="43"/>
    </row>
    <row r="39" spans="1:9" s="73" customFormat="1" ht="105.6">
      <c r="A39" s="42" t="str">
        <f>IF(AND(E39=""),"","["&amp;TEXT($B$1,"##")&amp;"-"&amp;TEXT(ROW()-9- COUNTBLANK($E$8:E39) +1,"##")&amp;"]")</f>
        <v>[Trang web "Tìm kiếm việc làm" - UC05-28]</v>
      </c>
      <c r="B39" s="70" t="s">
        <v>452</v>
      </c>
      <c r="C39" s="71" t="s">
        <v>391</v>
      </c>
      <c r="D39" s="72" t="s">
        <v>454</v>
      </c>
      <c r="E39" s="156" t="s">
        <v>430</v>
      </c>
      <c r="F39" s="42" t="s">
        <v>14</v>
      </c>
      <c r="G39" s="42">
        <v>44847</v>
      </c>
      <c r="H39" s="153" t="s">
        <v>55</v>
      </c>
      <c r="I39" s="43"/>
    </row>
    <row r="40" spans="1:9" s="73" customFormat="1" ht="105.6">
      <c r="A40" s="42" t="str">
        <f>IF(AND(E40=""),"","["&amp;TEXT($B$1,"##")&amp;"-"&amp;TEXT(ROW()-9- COUNTBLANK($E$8:E40) +1,"##")&amp;"]")</f>
        <v>[Trang web "Tìm kiếm việc làm" - UC05-29]</v>
      </c>
      <c r="B40" s="70" t="s">
        <v>455</v>
      </c>
      <c r="C40" s="71" t="s">
        <v>391</v>
      </c>
      <c r="D40" s="72" t="s">
        <v>457</v>
      </c>
      <c r="E40" s="156" t="s">
        <v>437</v>
      </c>
      <c r="F40" s="42" t="s">
        <v>15</v>
      </c>
      <c r="G40" s="42">
        <v>44847</v>
      </c>
      <c r="H40" s="153" t="s">
        <v>55</v>
      </c>
      <c r="I40" s="43" t="s">
        <v>467</v>
      </c>
    </row>
    <row r="41" spans="1:9" s="73" customFormat="1" ht="105.6">
      <c r="A41" s="42" t="str">
        <f>IF(AND(E41=""),"","["&amp;TEXT($B$1,"##")&amp;"-"&amp;TEXT(ROW()-9- COUNTBLANK($E$8:E41) +1,"##")&amp;"]")</f>
        <v>[Trang web "Tìm kiếm việc làm" - UC05-30]</v>
      </c>
      <c r="B41" s="70" t="s">
        <v>456</v>
      </c>
      <c r="C41" s="71" t="s">
        <v>391</v>
      </c>
      <c r="D41" s="72" t="s">
        <v>458</v>
      </c>
      <c r="E41" s="156" t="s">
        <v>437</v>
      </c>
      <c r="F41" s="42" t="s">
        <v>15</v>
      </c>
      <c r="G41" s="42">
        <v>44847</v>
      </c>
      <c r="H41" s="153" t="s">
        <v>55</v>
      </c>
      <c r="I41" s="43" t="s">
        <v>468</v>
      </c>
    </row>
    <row r="42" spans="1:9" s="73" customFormat="1" ht="92.4">
      <c r="A42" s="42" t="str">
        <f>IF(AND(E42=""),"","["&amp;TEXT($B$1,"##")&amp;"-"&amp;TEXT(ROW()-9- COUNTBLANK($E$8:E42) +1,"##")&amp;"]")</f>
        <v>[Trang web "Tìm kiếm việc làm" - UC05-31]</v>
      </c>
      <c r="B42" s="70" t="s">
        <v>459</v>
      </c>
      <c r="C42" s="71" t="s">
        <v>391</v>
      </c>
      <c r="D42" s="72" t="s">
        <v>461</v>
      </c>
      <c r="E42" s="156" t="s">
        <v>437</v>
      </c>
      <c r="F42" s="42" t="s">
        <v>14</v>
      </c>
      <c r="G42" s="42">
        <v>44847</v>
      </c>
      <c r="H42" s="153" t="s">
        <v>55</v>
      </c>
      <c r="I42" s="43"/>
    </row>
    <row r="43" spans="1:9" s="73" customFormat="1" ht="118.8">
      <c r="A43" s="42" t="str">
        <f>IF(AND(E43=""),"","["&amp;TEXT($B$1,"##")&amp;"-"&amp;TEXT(ROW()-9- COUNTBLANK($E$8:E43) +1,"##")&amp;"]")</f>
        <v>[Trang web "Tìm kiếm việc làm" - UC05-32]</v>
      </c>
      <c r="B43" s="70" t="s">
        <v>460</v>
      </c>
      <c r="C43" s="71" t="s">
        <v>391</v>
      </c>
      <c r="D43" s="72" t="s">
        <v>462</v>
      </c>
      <c r="E43" s="156" t="s">
        <v>437</v>
      </c>
      <c r="F43" s="42" t="s">
        <v>15</v>
      </c>
      <c r="G43" s="42">
        <v>44847</v>
      </c>
      <c r="H43" s="153" t="s">
        <v>55</v>
      </c>
      <c r="I43" s="43" t="s">
        <v>469</v>
      </c>
    </row>
  </sheetData>
  <autoFilter ref="A8:I8"/>
  <mergeCells count="3">
    <mergeCell ref="B1:E1"/>
    <mergeCell ref="B2:E2"/>
    <mergeCell ref="B3:E3"/>
  </mergeCells>
  <dataValidations count="2">
    <dataValidation type="list" allowBlank="1" showErrorMessage="1" sqref="F25:F43 F10:F12 F14:F23">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28"/>
  <sheetViews>
    <sheetView zoomScale="70" zoomScaleNormal="70" zoomScaleSheetLayoutView="100" workbookViewId="0">
      <selection activeCell="A6" sqref="A6:E6"/>
    </sheetView>
  </sheetViews>
  <sheetFormatPr defaultRowHeight="14.4"/>
  <cols>
    <col min="1" max="1" width="21.44140625" customWidth="1"/>
    <col min="2" max="2" width="33.44140625" style="20" customWidth="1"/>
    <col min="3" max="3" width="25.109375" style="2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138</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17</v>
      </c>
      <c r="B5" s="103">
        <f>COUNTIF(F:F,"Fail")</f>
        <v>0</v>
      </c>
      <c r="C5" s="103">
        <f>COUNTIF(F:F,"Untested")</f>
        <v>0</v>
      </c>
      <c r="D5" s="104">
        <f>COUNTIF(F:F,"N/A")</f>
        <v>0</v>
      </c>
      <c r="E5" s="105">
        <f>COUNTA(A9:A331)</f>
        <v>17</v>
      </c>
      <c r="F5" s="31"/>
      <c r="G5" s="31"/>
      <c r="H5" s="47"/>
    </row>
    <row r="6" spans="1:10" s="26" customFormat="1" ht="13.2">
      <c r="A6" s="157">
        <f>A5/$E$5</f>
        <v>1</v>
      </c>
      <c r="B6" s="157">
        <f t="shared" ref="B6:E6" si="0">B5/$E$5</f>
        <v>0</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483</v>
      </c>
      <c r="C9" s="110"/>
      <c r="D9" s="109"/>
      <c r="E9" s="110"/>
      <c r="F9" s="111"/>
      <c r="G9" s="111"/>
      <c r="H9" s="111"/>
      <c r="I9" s="112"/>
      <c r="J9" s="37"/>
    </row>
    <row r="10" spans="1:10" s="73" customFormat="1" ht="92.4">
      <c r="A10" s="42" t="str">
        <f>IF(AND(E10=""),"","["&amp;TEXT($B$1,"##")&amp;"-"&amp;TEXT(ROW()-9- COUNTBLANK($E$8:E10) +1,"##")&amp;"]")</f>
        <v>[Trang web "Tìm kiếm việc làm" - UC06-1]</v>
      </c>
      <c r="B10" s="70" t="s">
        <v>471</v>
      </c>
      <c r="C10" s="71" t="s">
        <v>391</v>
      </c>
      <c r="D10" s="72" t="s">
        <v>472</v>
      </c>
      <c r="E10" s="156" t="s">
        <v>493</v>
      </c>
      <c r="F10" s="42" t="s">
        <v>14</v>
      </c>
      <c r="G10" s="42">
        <v>44847</v>
      </c>
      <c r="H10" s="153" t="s">
        <v>55</v>
      </c>
      <c r="I10" s="43"/>
    </row>
    <row r="11" spans="1:10" s="73" customFormat="1" ht="92.4">
      <c r="A11" s="42" t="str">
        <f>IF(AND(E11=""),"","["&amp;TEXT($B$1,"##")&amp;"-"&amp;TEXT(ROW()-9- COUNTBLANK($E$8:E11) +1,"##")&amp;"]")</f>
        <v>[Trang web "Tìm kiếm việc làm" - UC06-2]</v>
      </c>
      <c r="B11" s="70" t="s">
        <v>480</v>
      </c>
      <c r="C11" s="71" t="s">
        <v>391</v>
      </c>
      <c r="D11" s="72" t="s">
        <v>481</v>
      </c>
      <c r="E11" s="156" t="s">
        <v>482</v>
      </c>
      <c r="F11" s="42" t="s">
        <v>14</v>
      </c>
      <c r="G11" s="42">
        <v>44847</v>
      </c>
      <c r="H11" s="153" t="s">
        <v>55</v>
      </c>
      <c r="I11" s="43"/>
    </row>
    <row r="12" spans="1:10" s="73" customFormat="1" ht="105.6">
      <c r="A12" s="42" t="str">
        <f>IF(AND(E12=""),"","["&amp;TEXT($B$1,"##")&amp;"-"&amp;TEXT(ROW()-9- COUNTBLANK($E$8:E12) +1,"##")&amp;"]")</f>
        <v>[Trang web "Tìm kiếm việc làm" - UC06-3]</v>
      </c>
      <c r="B12" s="70" t="s">
        <v>405</v>
      </c>
      <c r="C12" s="71" t="s">
        <v>391</v>
      </c>
      <c r="D12" s="72" t="s">
        <v>485</v>
      </c>
      <c r="E12" s="70" t="s">
        <v>418</v>
      </c>
      <c r="F12" s="42" t="s">
        <v>14</v>
      </c>
      <c r="G12" s="42">
        <v>44847</v>
      </c>
      <c r="H12" s="153" t="s">
        <v>55</v>
      </c>
      <c r="I12" s="43"/>
    </row>
    <row r="13" spans="1:10" s="73" customFormat="1" ht="105.6">
      <c r="A13" s="42" t="str">
        <f>IF(AND(E13=""),"","["&amp;TEXT($B$1,"##")&amp;"-"&amp;TEXT(ROW()-9- COUNTBLANK($E$8:E13) +1,"##")&amp;"]")</f>
        <v>[Trang web "Tìm kiếm việc làm" - UC06-4]</v>
      </c>
      <c r="B13" s="70" t="s">
        <v>98</v>
      </c>
      <c r="C13" s="71" t="s">
        <v>391</v>
      </c>
      <c r="D13" s="72" t="s">
        <v>486</v>
      </c>
      <c r="E13" s="70" t="s">
        <v>419</v>
      </c>
      <c r="F13" s="42" t="s">
        <v>14</v>
      </c>
      <c r="G13" s="42">
        <v>44847</v>
      </c>
      <c r="H13" s="153" t="s">
        <v>55</v>
      </c>
      <c r="I13" s="43"/>
    </row>
    <row r="14" spans="1:10" s="73" customFormat="1" ht="105.6">
      <c r="A14" s="42" t="str">
        <f>IF(AND(E14=""),"","["&amp;TEXT($B$1,"##")&amp;"-"&amp;TEXT(ROW()-9- COUNTBLANK($E$8:E14) +1,"##")&amp;"]")</f>
        <v>[Trang web "Tìm kiếm việc làm" - UC06-5]</v>
      </c>
      <c r="B14" s="70" t="s">
        <v>99</v>
      </c>
      <c r="C14" s="71" t="s">
        <v>391</v>
      </c>
      <c r="D14" s="72" t="s">
        <v>487</v>
      </c>
      <c r="E14" s="70" t="s">
        <v>420</v>
      </c>
      <c r="F14" s="42" t="s">
        <v>14</v>
      </c>
      <c r="G14" s="42">
        <v>44847</v>
      </c>
      <c r="H14" s="153" t="s">
        <v>55</v>
      </c>
      <c r="I14" s="43"/>
    </row>
    <row r="15" spans="1:10" s="73" customFormat="1" ht="105.6">
      <c r="A15" s="42" t="str">
        <f>IF(AND(E15=""),"","["&amp;TEXT($B$1,"##")&amp;"-"&amp;TEXT(ROW()-9- COUNTBLANK($E$8:E15) +1,"##")&amp;"]")</f>
        <v>[Trang web "Tìm kiếm việc làm" - UC06-6]</v>
      </c>
      <c r="B15" s="70" t="s">
        <v>262</v>
      </c>
      <c r="C15" s="71" t="s">
        <v>391</v>
      </c>
      <c r="D15" s="72" t="s">
        <v>488</v>
      </c>
      <c r="E15" s="70" t="s">
        <v>421</v>
      </c>
      <c r="F15" s="42" t="s">
        <v>14</v>
      </c>
      <c r="G15" s="42">
        <v>44847</v>
      </c>
      <c r="H15" s="153" t="s">
        <v>55</v>
      </c>
      <c r="I15" s="43"/>
    </row>
    <row r="16" spans="1:10" s="73" customFormat="1" ht="105.6">
      <c r="A16" s="42" t="str">
        <f>IF(AND(E16=""),"","["&amp;TEXT($B$1,"##")&amp;"-"&amp;TEXT(ROW()-9- COUNTBLANK($E$8:E16) +1,"##")&amp;"]")</f>
        <v>[Trang web "Tìm kiếm việc làm" - UC06-7]</v>
      </c>
      <c r="B16" s="70" t="s">
        <v>406</v>
      </c>
      <c r="C16" s="71" t="s">
        <v>391</v>
      </c>
      <c r="D16" s="72" t="s">
        <v>489</v>
      </c>
      <c r="E16" s="70" t="s">
        <v>422</v>
      </c>
      <c r="F16" s="42" t="s">
        <v>14</v>
      </c>
      <c r="G16" s="42">
        <v>44847</v>
      </c>
      <c r="H16" s="153" t="s">
        <v>55</v>
      </c>
      <c r="I16" s="43"/>
    </row>
    <row r="17" spans="1:10" s="73" customFormat="1" ht="105.6">
      <c r="A17" s="42" t="str">
        <f>IF(AND(E17=""),"","["&amp;TEXT($B$1,"##")&amp;"-"&amp;TEXT(ROW()-9- COUNTBLANK($E$8:E17) +1,"##")&amp;"]")</f>
        <v>[Trang web "Tìm kiếm việc làm" - UC06-8]</v>
      </c>
      <c r="B17" s="70" t="s">
        <v>407</v>
      </c>
      <c r="C17" s="71" t="s">
        <v>391</v>
      </c>
      <c r="D17" s="72" t="s">
        <v>490</v>
      </c>
      <c r="E17" s="70" t="s">
        <v>423</v>
      </c>
      <c r="F17" s="42" t="s">
        <v>14</v>
      </c>
      <c r="G17" s="42">
        <v>44847</v>
      </c>
      <c r="H17" s="153" t="s">
        <v>55</v>
      </c>
      <c r="I17" s="43"/>
    </row>
    <row r="18" spans="1:10" s="73" customFormat="1" ht="105.6">
      <c r="A18" s="42" t="str">
        <f>IF(AND(E18=""),"","["&amp;TEXT($B$1,"##")&amp;"-"&amp;TEXT(ROW()-9- COUNTBLANK($E$8:E18) +1,"##")&amp;"]")</f>
        <v>[Trang web "Tìm kiếm việc làm" - UC06-9]</v>
      </c>
      <c r="B18" s="70" t="s">
        <v>408</v>
      </c>
      <c r="C18" s="71" t="s">
        <v>391</v>
      </c>
      <c r="D18" s="72" t="s">
        <v>491</v>
      </c>
      <c r="E18" s="70" t="s">
        <v>424</v>
      </c>
      <c r="F18" s="42" t="s">
        <v>14</v>
      </c>
      <c r="G18" s="42">
        <v>44847</v>
      </c>
      <c r="H18" s="153" t="s">
        <v>55</v>
      </c>
      <c r="I18" s="43"/>
    </row>
    <row r="19" spans="1:10" s="73" customFormat="1" ht="105.6">
      <c r="A19" s="42" t="str">
        <f>IF(AND(E19=""),"","["&amp;TEXT($B$1,"##")&amp;"-"&amp;TEXT(ROW()-9- COUNTBLANK($E$8:E19) +1,"##")&amp;"]")</f>
        <v>[Trang web "Tìm kiếm việc làm" - UC06-10]</v>
      </c>
      <c r="B19" s="70" t="s">
        <v>409</v>
      </c>
      <c r="C19" s="71" t="s">
        <v>391</v>
      </c>
      <c r="D19" s="72" t="s">
        <v>492</v>
      </c>
      <c r="E19" s="70" t="s">
        <v>425</v>
      </c>
      <c r="F19" s="42" t="s">
        <v>14</v>
      </c>
      <c r="G19" s="42">
        <v>44847</v>
      </c>
      <c r="H19" s="153" t="s">
        <v>55</v>
      </c>
      <c r="I19" s="43"/>
    </row>
    <row r="20" spans="1:10" s="26" customFormat="1" ht="13.2">
      <c r="A20" s="109"/>
      <c r="B20" s="109" t="s">
        <v>484</v>
      </c>
      <c r="C20" s="110"/>
      <c r="D20" s="109"/>
      <c r="E20" s="110"/>
      <c r="F20" s="111"/>
      <c r="G20" s="111"/>
      <c r="H20" s="111"/>
      <c r="I20" s="112"/>
      <c r="J20" s="37"/>
    </row>
    <row r="21" spans="1:10" s="73" customFormat="1" ht="108" customHeight="1">
      <c r="A21" s="42" t="str">
        <f>IF(AND(E21=""),"","["&amp;TEXT($B$1,"##")&amp;"-"&amp;TEXT(ROW()-9- COUNTBLANK($E$8:E21) +1,"##")&amp;"]")</f>
        <v>[Trang web "Tìm kiếm việc làm" - UC06-11]</v>
      </c>
      <c r="B21" s="70" t="s">
        <v>474</v>
      </c>
      <c r="C21" s="71" t="s">
        <v>391</v>
      </c>
      <c r="D21" s="72" t="s">
        <v>494</v>
      </c>
      <c r="E21" s="70" t="s">
        <v>473</v>
      </c>
      <c r="F21" s="42" t="s">
        <v>14</v>
      </c>
      <c r="G21" s="42">
        <v>44847</v>
      </c>
      <c r="H21" s="153" t="s">
        <v>55</v>
      </c>
      <c r="I21" s="43"/>
    </row>
    <row r="22" spans="1:10" s="73" customFormat="1" ht="108" customHeight="1">
      <c r="A22" s="42" t="str">
        <f>IF(AND(E22=""),"","["&amp;TEXT($B$1,"##")&amp;"-"&amp;TEXT(ROW()-9- COUNTBLANK($E$8:E22) +1,"##")&amp;"]")</f>
        <v>[Trang web "Tìm kiếm việc làm" - UC06-12]</v>
      </c>
      <c r="B22" s="70" t="s">
        <v>475</v>
      </c>
      <c r="C22" s="71" t="s">
        <v>391</v>
      </c>
      <c r="D22" s="72" t="s">
        <v>495</v>
      </c>
      <c r="E22" s="70" t="s">
        <v>476</v>
      </c>
      <c r="F22" s="42" t="s">
        <v>14</v>
      </c>
      <c r="G22" s="42">
        <v>44847</v>
      </c>
      <c r="H22" s="153" t="s">
        <v>55</v>
      </c>
      <c r="I22" s="43"/>
    </row>
    <row r="23" spans="1:10" s="73" customFormat="1" ht="108" customHeight="1">
      <c r="A23" s="42" t="str">
        <f>IF(AND(E23=""),"","["&amp;TEXT($B$1,"##")&amp;"-"&amp;TEXT(ROW()-9- COUNTBLANK($E$8:E23) +1,"##")&amp;"]")</f>
        <v>[Trang web "Tìm kiếm việc làm" - UC06-13]</v>
      </c>
      <c r="B23" s="70" t="s">
        <v>502</v>
      </c>
      <c r="C23" s="71" t="s">
        <v>391</v>
      </c>
      <c r="D23" s="72" t="s">
        <v>503</v>
      </c>
      <c r="E23" s="70" t="s">
        <v>476</v>
      </c>
      <c r="F23" s="42" t="s">
        <v>14</v>
      </c>
      <c r="G23" s="42">
        <v>44847</v>
      </c>
      <c r="H23" s="153" t="s">
        <v>55</v>
      </c>
      <c r="I23" s="43"/>
    </row>
    <row r="24" spans="1:10" s="73" customFormat="1" ht="108" customHeight="1">
      <c r="A24" s="42" t="str">
        <f>IF(AND(E24=""),"","["&amp;TEXT($B$1,"##")&amp;"-"&amp;TEXT(ROW()-9- COUNTBLANK($E$8:E24) +1,"##")&amp;"]")</f>
        <v>[Trang web "Tìm kiếm việc làm" - UC06-14]</v>
      </c>
      <c r="B24" s="70" t="s">
        <v>501</v>
      </c>
      <c r="C24" s="71" t="s">
        <v>391</v>
      </c>
      <c r="D24" s="72" t="s">
        <v>497</v>
      </c>
      <c r="E24" s="70" t="s">
        <v>476</v>
      </c>
      <c r="F24" s="42" t="s">
        <v>14</v>
      </c>
      <c r="G24" s="42">
        <v>44847</v>
      </c>
      <c r="H24" s="153" t="s">
        <v>55</v>
      </c>
      <c r="I24" s="43"/>
    </row>
    <row r="25" spans="1:10" s="73" customFormat="1" ht="108" customHeight="1">
      <c r="A25" s="42" t="str">
        <f>IF(AND(E25=""),"","["&amp;TEXT($B$1,"##")&amp;"-"&amp;TEXT(ROW()-9- COUNTBLANK($E$8:E25) +1,"##")&amp;"]")</f>
        <v>[Trang web "Tìm kiếm việc làm" - UC06-15]</v>
      </c>
      <c r="B25" s="70" t="s">
        <v>499</v>
      </c>
      <c r="C25" s="71" t="s">
        <v>391</v>
      </c>
      <c r="D25" s="72" t="s">
        <v>498</v>
      </c>
      <c r="E25" s="70" t="s">
        <v>473</v>
      </c>
      <c r="F25" s="42" t="s">
        <v>14</v>
      </c>
      <c r="G25" s="42">
        <v>44847</v>
      </c>
      <c r="H25" s="153" t="s">
        <v>55</v>
      </c>
      <c r="I25" s="43"/>
    </row>
    <row r="26" spans="1:10" s="73" customFormat="1" ht="108" customHeight="1">
      <c r="A26" s="42" t="str">
        <f>IF(AND(E26=""),"","["&amp;TEXT($B$1,"##")&amp;"-"&amp;TEXT(ROW()-9- COUNTBLANK($E$8:E26) +1,"##")&amp;"]")</f>
        <v>[Trang web "Tìm kiếm việc làm" - UC06-16]</v>
      </c>
      <c r="B26" s="70" t="s">
        <v>500</v>
      </c>
      <c r="C26" s="71" t="s">
        <v>391</v>
      </c>
      <c r="D26" s="72" t="s">
        <v>496</v>
      </c>
      <c r="E26" s="70" t="s">
        <v>473</v>
      </c>
      <c r="F26" s="42" t="s">
        <v>14</v>
      </c>
      <c r="G26" s="42">
        <v>44847</v>
      </c>
      <c r="H26" s="153" t="s">
        <v>55</v>
      </c>
      <c r="I26" s="43"/>
    </row>
    <row r="27" spans="1:10" s="26" customFormat="1" ht="13.2">
      <c r="A27" s="109"/>
      <c r="B27" s="109" t="s">
        <v>63</v>
      </c>
      <c r="C27" s="110"/>
      <c r="D27" s="109"/>
      <c r="E27" s="110"/>
      <c r="F27" s="111"/>
      <c r="G27" s="111"/>
      <c r="H27" s="111"/>
      <c r="I27" s="112"/>
      <c r="J27" s="37"/>
    </row>
    <row r="28" spans="1:10" s="73" customFormat="1" ht="79.2">
      <c r="A28" s="42" t="str">
        <f>IF(AND(E28=""),"","["&amp;TEXT($B$1,"##")&amp;"-"&amp;TEXT(ROW()-9- COUNTBLANK($E$8:E28) +1,"##")&amp;"]")</f>
        <v>[Trang web "Tìm kiếm việc làm" - UC06-17]</v>
      </c>
      <c r="B28" s="70" t="s">
        <v>477</v>
      </c>
      <c r="C28" s="71" t="s">
        <v>391</v>
      </c>
      <c r="D28" s="72" t="s">
        <v>478</v>
      </c>
      <c r="E28" s="156" t="s">
        <v>479</v>
      </c>
      <c r="F28" s="42" t="s">
        <v>14</v>
      </c>
      <c r="G28" s="42">
        <v>44847</v>
      </c>
      <c r="H28" s="153" t="s">
        <v>55</v>
      </c>
      <c r="I28" s="43"/>
    </row>
  </sheetData>
  <autoFilter ref="A8:I8"/>
  <mergeCells count="3">
    <mergeCell ref="B1:E1"/>
    <mergeCell ref="B2:E2"/>
    <mergeCell ref="B3:E3"/>
  </mergeCells>
  <dataValidations count="2">
    <dataValidation type="list" allowBlank="1" showErrorMessage="1" sqref="F1:H2">
      <formula1>$J$1:$J$5</formula1>
      <formula2>0</formula2>
    </dataValidation>
    <dataValidation type="list" allowBlank="1" showErrorMessage="1" sqref="F28 F10:F19 F21:F26">
      <formula1>"Pass,Fail,N/A,Untested"</formula1>
    </dataValidation>
  </dataValidations>
  <pageMargins left="0.7" right="0.7" top="0.75" bottom="0.75" header="0.3" footer="0.3"/>
  <pageSetup scale="2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4"/>
  <sheetViews>
    <sheetView zoomScale="70" zoomScaleNormal="70" zoomScaleSheetLayoutView="100" workbookViewId="0">
      <selection activeCell="A6" sqref="A6:E6"/>
    </sheetView>
  </sheetViews>
  <sheetFormatPr defaultRowHeight="14.4"/>
  <cols>
    <col min="1" max="1" width="21.44140625" customWidth="1"/>
    <col min="2" max="2" width="33.44140625" style="20" customWidth="1"/>
    <col min="3" max="3" width="25.109375" style="21" customWidth="1"/>
    <col min="4" max="4" width="42.5546875" customWidth="1"/>
    <col min="5" max="5" width="57.44140625" style="22" customWidth="1"/>
    <col min="6" max="6" width="13.6640625" style="38" customWidth="1"/>
    <col min="7" max="8" width="17.109375" style="39" customWidth="1"/>
    <col min="9" max="9" width="17.88671875" style="40" customWidth="1"/>
    <col min="10" max="10" width="66.5546875" bestFit="1" customWidth="1"/>
  </cols>
  <sheetData>
    <row r="1" spans="1:10" s="26" customFormat="1" ht="13.2">
      <c r="A1" s="155" t="s">
        <v>46</v>
      </c>
      <c r="B1" s="187" t="s">
        <v>139</v>
      </c>
      <c r="C1" s="187"/>
      <c r="D1" s="187"/>
      <c r="E1" s="187"/>
      <c r="F1" s="24"/>
      <c r="G1" s="25"/>
      <c r="H1" s="25"/>
      <c r="I1" s="41"/>
    </row>
    <row r="2" spans="1:10" s="26" customFormat="1" ht="13.2">
      <c r="A2" s="154" t="s">
        <v>12</v>
      </c>
      <c r="B2" s="188" t="s">
        <v>35</v>
      </c>
      <c r="C2" s="189"/>
      <c r="D2" s="189"/>
      <c r="E2" s="190"/>
      <c r="F2" s="28"/>
      <c r="G2" s="29"/>
      <c r="H2" s="29"/>
      <c r="I2" s="41"/>
    </row>
    <row r="3" spans="1:10" s="26" customFormat="1" ht="13.2">
      <c r="A3" s="23" t="s">
        <v>13</v>
      </c>
      <c r="B3" s="184" t="s">
        <v>55</v>
      </c>
      <c r="C3" s="185"/>
      <c r="D3" s="185"/>
      <c r="E3" s="186"/>
      <c r="F3" s="28"/>
      <c r="G3" s="29"/>
      <c r="H3" s="29"/>
      <c r="I3" s="41"/>
      <c r="J3" s="30"/>
    </row>
    <row r="4" spans="1:10" s="26" customFormat="1" ht="13.2">
      <c r="A4" s="98" t="s">
        <v>14</v>
      </c>
      <c r="B4" s="99" t="s">
        <v>15</v>
      </c>
      <c r="C4" s="99" t="s">
        <v>43</v>
      </c>
      <c r="D4" s="100" t="s">
        <v>17</v>
      </c>
      <c r="E4" s="101" t="s">
        <v>18</v>
      </c>
      <c r="F4" s="31"/>
      <c r="G4" s="31"/>
      <c r="H4" s="47"/>
    </row>
    <row r="5" spans="1:10" s="26" customFormat="1" ht="13.2">
      <c r="A5" s="102">
        <f>COUNTIF(F:F,"Pass")</f>
        <v>3</v>
      </c>
      <c r="B5" s="103">
        <f>COUNTIF(F:F,"Fail")</f>
        <v>1</v>
      </c>
      <c r="C5" s="103">
        <f>COUNTIF(F:F,"Untested")</f>
        <v>0</v>
      </c>
      <c r="D5" s="104">
        <f>COUNTIF(F:F,"N/A")</f>
        <v>0</v>
      </c>
      <c r="E5" s="105">
        <f>COUNTA(A9:A316)</f>
        <v>4</v>
      </c>
      <c r="F5" s="31"/>
      <c r="G5" s="31"/>
      <c r="H5" s="47"/>
    </row>
    <row r="6" spans="1:10" s="26" customFormat="1" ht="13.2">
      <c r="A6" s="157">
        <f>A5/$E$5</f>
        <v>0.75</v>
      </c>
      <c r="B6" s="157">
        <f t="shared" ref="B6:E6" si="0">B5/$E$5</f>
        <v>0.25</v>
      </c>
      <c r="C6" s="157">
        <f t="shared" si="0"/>
        <v>0</v>
      </c>
      <c r="D6" s="157">
        <f t="shared" si="0"/>
        <v>0</v>
      </c>
      <c r="E6" s="157">
        <f t="shared" si="0"/>
        <v>1</v>
      </c>
      <c r="F6" s="31"/>
      <c r="G6" s="31"/>
      <c r="H6" s="47"/>
    </row>
    <row r="7" spans="1:10" s="26" customFormat="1" ht="13.8" thickBot="1">
      <c r="A7" s="97"/>
      <c r="B7" s="32"/>
      <c r="C7" s="33"/>
      <c r="D7" s="34"/>
      <c r="E7" s="69"/>
      <c r="F7" s="35"/>
      <c r="G7" s="35"/>
      <c r="H7" s="48"/>
    </row>
    <row r="8" spans="1:10" s="26" customFormat="1" ht="13.2">
      <c r="A8" s="106" t="s">
        <v>19</v>
      </c>
      <c r="B8" s="106" t="s">
        <v>20</v>
      </c>
      <c r="C8" s="106" t="s">
        <v>21</v>
      </c>
      <c r="D8" s="106" t="s">
        <v>22</v>
      </c>
      <c r="E8" s="106" t="s">
        <v>23</v>
      </c>
      <c r="F8" s="107" t="s">
        <v>26</v>
      </c>
      <c r="G8" s="107" t="s">
        <v>24</v>
      </c>
      <c r="H8" s="107" t="s">
        <v>13</v>
      </c>
      <c r="I8" s="108" t="s">
        <v>25</v>
      </c>
      <c r="J8" s="36"/>
    </row>
    <row r="9" spans="1:10" s="26" customFormat="1" ht="13.2">
      <c r="A9" s="109"/>
      <c r="B9" s="109" t="s">
        <v>516</v>
      </c>
      <c r="C9" s="110"/>
      <c r="D9" s="109"/>
      <c r="E9" s="110"/>
      <c r="F9" s="111"/>
      <c r="G9" s="111"/>
      <c r="H9" s="111"/>
      <c r="I9" s="112"/>
      <c r="J9" s="37"/>
    </row>
    <row r="10" spans="1:10" s="73" customFormat="1" ht="79.2">
      <c r="A10" s="42" t="str">
        <f>IF(AND(E10=""),"","["&amp;TEXT($B$1,"##")&amp;"-"&amp;TEXT(ROW()-9- COUNTBLANK($E$8:E10) +1,"##")&amp;"]")</f>
        <v>[Trang web "Tìm kiếm việc làm" - UC07-1]</v>
      </c>
      <c r="B10" s="70" t="s">
        <v>517</v>
      </c>
      <c r="C10" s="71" t="s">
        <v>391</v>
      </c>
      <c r="D10" s="72" t="s">
        <v>504</v>
      </c>
      <c r="E10" s="156" t="s">
        <v>505</v>
      </c>
      <c r="F10" s="42" t="s">
        <v>14</v>
      </c>
      <c r="G10" s="42">
        <v>44847</v>
      </c>
      <c r="H10" s="153" t="s">
        <v>55</v>
      </c>
      <c r="I10" s="43"/>
    </row>
    <row r="11" spans="1:10" s="73" customFormat="1" ht="105.6">
      <c r="A11" s="42" t="str">
        <f>IF(AND(E11=""),"","["&amp;TEXT($B$1,"##")&amp;"-"&amp;TEXT(ROW()-9- COUNTBLANK($E$8:E11) +1,"##")&amp;"]")</f>
        <v>[Trang web "Tìm kiếm việc làm" - UC07-2]</v>
      </c>
      <c r="B11" s="70" t="s">
        <v>507</v>
      </c>
      <c r="C11" s="71" t="s">
        <v>391</v>
      </c>
      <c r="D11" s="72" t="s">
        <v>506</v>
      </c>
      <c r="E11" s="156" t="s">
        <v>508</v>
      </c>
      <c r="F11" s="42" t="s">
        <v>14</v>
      </c>
      <c r="G11" s="42">
        <v>44847</v>
      </c>
      <c r="H11" s="153" t="s">
        <v>55</v>
      </c>
      <c r="I11" s="43"/>
    </row>
    <row r="12" spans="1:10" s="73" customFormat="1" ht="79.2">
      <c r="A12" s="42" t="str">
        <f>IF(AND(E12=""),"","["&amp;TEXT($B$1,"##")&amp;"-"&amp;TEXT(ROW()-9- COUNTBLANK($E$8:E12) +1,"##")&amp;"]")</f>
        <v>[Trang web "Tìm kiếm việc làm" - UC07-3]</v>
      </c>
      <c r="B12" s="70" t="s">
        <v>509</v>
      </c>
      <c r="C12" s="71" t="s">
        <v>391</v>
      </c>
      <c r="D12" s="72" t="s">
        <v>510</v>
      </c>
      <c r="E12" s="156" t="s">
        <v>511</v>
      </c>
      <c r="F12" s="42" t="s">
        <v>14</v>
      </c>
      <c r="G12" s="42">
        <v>44847</v>
      </c>
      <c r="H12" s="153" t="s">
        <v>55</v>
      </c>
      <c r="I12" s="43"/>
    </row>
    <row r="13" spans="1:10" s="26" customFormat="1" ht="13.2">
      <c r="A13" s="109"/>
      <c r="B13" s="109" t="s">
        <v>515</v>
      </c>
      <c r="C13" s="110"/>
      <c r="D13" s="109"/>
      <c r="E13" s="110"/>
      <c r="F13" s="111"/>
      <c r="G13" s="111"/>
      <c r="H13" s="111"/>
      <c r="I13" s="112"/>
      <c r="J13" s="37"/>
    </row>
    <row r="14" spans="1:10" s="73" customFormat="1" ht="92.4">
      <c r="A14" s="42" t="str">
        <f>IF(AND(E14=""),"","["&amp;TEXT($B$1,"##")&amp;"-"&amp;TEXT(ROW()-9- COUNTBLANK($E$8:E14) +1,"##")&amp;"]")</f>
        <v>[Trang web "Tìm kiếm việc làm" - UC07-4]</v>
      </c>
      <c r="B14" s="70" t="s">
        <v>514</v>
      </c>
      <c r="C14" s="71" t="s">
        <v>391</v>
      </c>
      <c r="D14" s="72" t="s">
        <v>512</v>
      </c>
      <c r="E14" s="156" t="s">
        <v>513</v>
      </c>
      <c r="F14" s="42" t="s">
        <v>15</v>
      </c>
      <c r="G14" s="42">
        <v>44847</v>
      </c>
      <c r="H14" s="153" t="s">
        <v>55</v>
      </c>
      <c r="I14" s="43" t="s">
        <v>518</v>
      </c>
    </row>
  </sheetData>
  <autoFilter ref="A8:I8"/>
  <mergeCells count="3">
    <mergeCell ref="B1:E1"/>
    <mergeCell ref="B2:E2"/>
    <mergeCell ref="B3:E3"/>
  </mergeCells>
  <dataValidations count="2">
    <dataValidation type="list" allowBlank="1" showErrorMessage="1" sqref="F14 F10:F12">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vt:lpstr>
      <vt:lpstr>TestReport</vt:lpstr>
      <vt:lpstr>Test cases - UC01</vt:lpstr>
      <vt:lpstr>Test cases - UC02</vt:lpstr>
      <vt:lpstr>Test cases - UC03</vt:lpstr>
      <vt:lpstr>Test cases - UC04</vt:lpstr>
      <vt:lpstr>Test cases - UC05</vt:lpstr>
      <vt:lpstr>Test cases - UC06</vt:lpstr>
      <vt:lpstr>Test cases - UC07</vt:lpstr>
      <vt:lpstr>Test cases - UC08</vt:lpstr>
      <vt:lpstr>Test cases - UC09</vt:lpstr>
      <vt:lpstr>Test cases - UC10</vt:lpstr>
      <vt:lpstr>Test cases - API</vt:lpstr>
      <vt:lpstr>Permisison Matrix</vt:lpstr>
      <vt:lpstr>'Test cases - API'!Print_Area</vt:lpstr>
      <vt:lpstr>'Test cases - UC01'!Print_Area</vt:lpstr>
      <vt:lpstr>'Test cases - UC02'!Print_Area</vt:lpstr>
      <vt:lpstr>'Test cases - UC03'!Print_Area</vt:lpstr>
      <vt:lpstr>'Test cases - UC04'!Print_Area</vt:lpstr>
      <vt:lpstr>'Test cases - UC05'!Print_Area</vt:lpstr>
      <vt:lpstr>'Test cases - UC06'!Print_Area</vt:lpstr>
      <vt:lpstr>'Test cases - UC07'!Print_Area</vt:lpstr>
      <vt:lpstr>'Test cases - UC08'!Print_Area</vt:lpstr>
      <vt:lpstr>'Test cases - UC09'!Print_Area</vt:lpstr>
      <vt:lpstr>'Test cases - UC10'!Print_Area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ADMIN</cp:lastModifiedBy>
  <cp:lastPrinted>2021-08-31T06:41:25Z</cp:lastPrinted>
  <dcterms:created xsi:type="dcterms:W3CDTF">2019-04-08T09:14:46Z</dcterms:created>
  <dcterms:modified xsi:type="dcterms:W3CDTF">2022-10-16T09:03:48Z</dcterms:modified>
</cp:coreProperties>
</file>