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scu.sharepoint.com/teams/WSU-WSU-Fa24PHYS320ComputationalPhysics-Team/Class Materials/"/>
    </mc:Choice>
  </mc:AlternateContent>
  <xr:revisionPtr revIDLastSave="23" documentId="8_{0C720119-1FAD-4891-831A-3CEAE5C4FF58}" xr6:coauthVersionLast="47" xr6:coauthVersionMax="47" xr10:uidLastSave="{5998CBD1-6AD5-41BD-BD2A-5AABAFA67099}"/>
  <bookViews>
    <workbookView xWindow="15" yWindow="135" windowWidth="15450" windowHeight="14490" xr2:uid="{F3A33DC5-F608-4C1C-A2D9-E75EF125D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H11" i="1"/>
  <c r="F4" i="1"/>
  <c r="A12" i="1"/>
  <c r="A13" i="1"/>
  <c r="A14" i="1" s="1"/>
  <c r="A15" i="1" s="1"/>
  <c r="A16" i="1" s="1"/>
  <c r="A17" i="1" s="1"/>
  <c r="A18" i="1" s="1"/>
  <c r="A19" i="1" s="1"/>
  <c r="A20" i="1" s="1"/>
  <c r="A11" i="1"/>
  <c r="B11" i="1" s="1"/>
  <c r="I10" i="1"/>
  <c r="H10" i="1"/>
  <c r="J10" i="1" s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I22" i="1" s="1"/>
  <c r="B10" i="1"/>
  <c r="K10" i="1" l="1"/>
  <c r="I17" i="1"/>
  <c r="C11" i="1"/>
  <c r="C13" i="1"/>
  <c r="G23" i="1"/>
  <c r="G24" i="1" s="1"/>
  <c r="H24" i="1" s="1"/>
  <c r="J24" i="1" s="1"/>
  <c r="K24" i="1" s="1"/>
  <c r="H19" i="1"/>
  <c r="J19" i="1" s="1"/>
  <c r="K19" i="1" s="1"/>
  <c r="J11" i="1"/>
  <c r="H16" i="1"/>
  <c r="J16" i="1" s="1"/>
  <c r="K16" i="1" s="1"/>
  <c r="I12" i="1"/>
  <c r="I20" i="1"/>
  <c r="H15" i="1"/>
  <c r="J15" i="1" s="1"/>
  <c r="K15" i="1" s="1"/>
  <c r="I13" i="1"/>
  <c r="I21" i="1"/>
  <c r="H22" i="1"/>
  <c r="J22" i="1" s="1"/>
  <c r="K22" i="1" s="1"/>
  <c r="H14" i="1"/>
  <c r="J14" i="1" s="1"/>
  <c r="K14" i="1" s="1"/>
  <c r="I14" i="1"/>
  <c r="H18" i="1"/>
  <c r="J18" i="1" s="1"/>
  <c r="K18" i="1" s="1"/>
  <c r="I18" i="1"/>
  <c r="H17" i="1"/>
  <c r="J17" i="1" s="1"/>
  <c r="K17" i="1" s="1"/>
  <c r="I11" i="1"/>
  <c r="I19" i="1"/>
  <c r="H21" i="1"/>
  <c r="J21" i="1" s="1"/>
  <c r="K21" i="1" s="1"/>
  <c r="H13" i="1"/>
  <c r="J13" i="1" s="1"/>
  <c r="K13" i="1" s="1"/>
  <c r="I15" i="1"/>
  <c r="H20" i="1"/>
  <c r="J20" i="1" s="1"/>
  <c r="K20" i="1" s="1"/>
  <c r="H12" i="1"/>
  <c r="K12" i="1" s="1"/>
  <c r="I16" i="1"/>
  <c r="B12" i="1" l="1"/>
  <c r="B13" i="1"/>
  <c r="C12" i="1"/>
  <c r="I23" i="1"/>
  <c r="K11" i="1"/>
  <c r="C15" i="1"/>
  <c r="G25" i="1"/>
  <c r="G26" i="1" s="1"/>
  <c r="I24" i="1"/>
  <c r="H23" i="1"/>
  <c r="J23" i="1" s="1"/>
  <c r="K23" i="1" s="1"/>
  <c r="B14" i="1" l="1"/>
  <c r="C14" i="1"/>
  <c r="B15" i="1"/>
  <c r="H25" i="1"/>
  <c r="J25" i="1" s="1"/>
  <c r="K25" i="1" s="1"/>
  <c r="B16" i="1"/>
  <c r="I25" i="1"/>
  <c r="G27" i="1"/>
  <c r="H26" i="1"/>
  <c r="J26" i="1" s="1"/>
  <c r="K26" i="1" s="1"/>
  <c r="I26" i="1"/>
  <c r="J7" i="1" l="1"/>
  <c r="C16" i="1"/>
  <c r="H27" i="1"/>
  <c r="J27" i="1" s="1"/>
  <c r="I27" i="1"/>
  <c r="C17" i="1"/>
  <c r="B17" i="1"/>
  <c r="K27" i="1" l="1"/>
  <c r="J29" i="1"/>
  <c r="B18" i="1"/>
  <c r="C18" i="1"/>
  <c r="K29" i="1" l="1"/>
  <c r="L29" i="1" s="1"/>
  <c r="K7" i="1"/>
  <c r="L7" i="1" s="1"/>
  <c r="C19" i="1"/>
  <c r="B19" i="1"/>
  <c r="C20" i="1" l="1"/>
  <c r="B20" i="1"/>
  <c r="B22" i="1" l="1"/>
  <c r="B7" i="1"/>
</calcChain>
</file>

<file path=xl/sharedStrings.xml><?xml version="1.0" encoding="utf-8"?>
<sst xmlns="http://schemas.openxmlformats.org/spreadsheetml/2006/main" count="16" uniqueCount="15">
  <si>
    <t>time (sec)</t>
  </si>
  <si>
    <t>v0 (m/s)</t>
  </si>
  <si>
    <t>a (m/s^2)</t>
  </si>
  <si>
    <t>v</t>
  </si>
  <si>
    <t>x</t>
  </si>
  <si>
    <t>x0(m)</t>
  </si>
  <si>
    <t>x (m)</t>
  </si>
  <si>
    <t>integral avg velocity (m/s)</t>
  </si>
  <si>
    <t>dx</t>
  </si>
  <si>
    <t>t (computed)</t>
  </si>
  <si>
    <t>t (imag)</t>
  </si>
  <si>
    <t>1/v</t>
  </si>
  <si>
    <t>average values</t>
  </si>
  <si>
    <t>dt (s)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</si>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</sst>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54AA-672A-4AFC-94C0-F1F0807E4AC0}">
  <dimension ref="A3:L29"/>
  <sheetViews>
    <sheetView tabSelected="1" topLeftCell="A2" zoomScale="130" zoomScaleNormal="130" workbookViewId="0">
      <selection activeCell="B10" sqref="B10"/>
    </sheetView>
  </sheetViews>
  <sheetFormatPr defaultRowHeight="15" x14ac:dyDescent="0.25"/>
  <cols>
    <col min="8" max="8" width="12.28515625" bestFit="1" customWidth="1"/>
  </cols>
  <sheetData>
    <row r="3" spans="1:12" x14ac:dyDescent="0.25">
      <c r="A3" t="s">
        <v>5</v>
      </c>
      <c r="B3" t="s">
        <v>1</v>
      </c>
      <c r="C3" t="s">
        <v>2</v>
      </c>
      <c r="D3" t="s">
        <v>13</v>
      </c>
      <c r="F3" t="s">
        <v>7</v>
      </c>
      <c r="I3" t="s">
        <v>8</v>
      </c>
    </row>
    <row r="4" spans="1:12" x14ac:dyDescent="0.25">
      <c r="A4">
        <v>20</v>
      </c>
      <c r="B4">
        <v>10</v>
      </c>
      <c r="C4">
        <v>1</v>
      </c>
      <c r="D4">
        <v>5</v>
      </c>
      <c r="F4">
        <f>B4+0.5*C4*A20</f>
        <v>35</v>
      </c>
      <c r="I4">
        <v>102</v>
      </c>
    </row>
    <row r="6" spans="1:12" x14ac:dyDescent="0.25">
      <c r="A6" t="s">
        <v>12</v>
      </c>
    </row>
    <row r="7" spans="1:12" x14ac:dyDescent="0.25">
      <c r="B7">
        <f>AVERAGE(B10:B20)</f>
        <v>35</v>
      </c>
      <c r="J7">
        <f>AVERAGE(J10:J27)</f>
        <v>40.411743652670289</v>
      </c>
      <c r="K7">
        <f>AVERAGE(K10:K27)</f>
        <v>3.0736099597833005E-2</v>
      </c>
      <c r="L7">
        <f>1/K7</f>
        <v>32.535032521514317</v>
      </c>
    </row>
    <row r="9" spans="1:12" ht="14.25" customHeight="1" x14ac:dyDescent="0.25">
      <c r="A9" t="s">
        <v>0</v>
      </c>
      <c r="B9" t="s">
        <v>3</v>
      </c>
      <c r="C9" t="s">
        <v>6</v>
      </c>
      <c r="G9" t="s">
        <v>4</v>
      </c>
      <c r="H9" t="s">
        <v>9</v>
      </c>
      <c r="I9" t="s">
        <v>10</v>
      </c>
      <c r="J9" t="s">
        <v>3</v>
      </c>
      <c r="K9" t="s">
        <v>11</v>
      </c>
    </row>
    <row r="10" spans="1:12" x14ac:dyDescent="0.25">
      <c r="A10">
        <v>0</v>
      </c>
      <c r="B10">
        <f>$B$4+$C$4*A10</f>
        <v>10</v>
      </c>
      <c r="C10" t="s">
        <v>14</v>
      </c>
      <c r="G10">
        <v>20</v>
      </c>
      <c r="H10">
        <f>(-$B$4+SQRT($B$4^2-4*($C$4/2)*($A$4-G10)))/(2*$C$4/2)</f>
        <v>0</v>
      </c>
      <c r="I10">
        <f>(-$B$4-SQRT($B$4^2-4*($C$4/2)*($A$4-G10)))/(2*$C$4/2)</f>
        <v>-20</v>
      </c>
      <c r="J10">
        <f>$B$4+H10*$C$4</f>
        <v>10</v>
      </c>
      <c r="K10">
        <f>1/J10</f>
        <v>0.1</v>
      </c>
    </row>
    <row r="11" spans="1:12" x14ac:dyDescent="0.25">
      <c r="A11">
        <f>A10+$D$4</f>
        <v>5</v>
      </c>
      <c r="B11">
        <f t="shared" ref="B11:B20" si="0">$B$4+$C$4*A11</f>
        <v>15</v>
      </c>
      <c r="C11">
        <f t="shared" ref="C11:C20" si="1">$A$4+$B$4*A11+0.5*$C$4*A11*A11</f>
        <v>82.5</v>
      </c>
      <c r="G11">
        <f>G10+$I$4</f>
        <v>122</v>
      </c>
      <c r="H11">
        <f>(-$B$4+SQRT($B$4^2-4*($C$4/2)*($A$4-G11)))/(2*$C$4/2)</f>
        <v>7.4355957741626959</v>
      </c>
      <c r="I11">
        <f t="shared" ref="I11:I22" si="2">(-$B$4-SQRT($B$4^2-4*($C$4/2)*($A$4-G11)))/(2*$C$4/2)</f>
        <v>-27.435595774162696</v>
      </c>
      <c r="J11">
        <f t="shared" ref="J11:J22" si="3">$B$4+H11*$C$4</f>
        <v>17.435595774162696</v>
      </c>
      <c r="K11">
        <f t="shared" ref="K11:K27" si="4">1/J11</f>
        <v>5.7353933467640436E-2</v>
      </c>
    </row>
    <row r="12" spans="1:12" x14ac:dyDescent="0.25">
      <c r="A12">
        <f>A11+$D$4</f>
        <v>10</v>
      </c>
      <c r="B12">
        <f t="shared" si="0"/>
        <v>20</v>
      </c>
      <c r="C12">
        <f t="shared" si="1"/>
        <v>170</v>
      </c>
      <c r="G12">
        <f t="shared" ref="G12:G22" si="5">G11+$I$4</f>
        <v>224</v>
      </c>
      <c r="H12">
        <f t="shared" ref="H11:H27" si="6">(-$B$4+SQRT($B$4^2-4*($C$4/2)*($A$4-G12)))/(2*$C$4/2)</f>
        <v>12.538855339169288</v>
      </c>
      <c r="I12">
        <f t="shared" si="2"/>
        <v>-32.538855339169288</v>
      </c>
      <c r="J12">
        <f>$B$4+H12*$C$4</f>
        <v>22.538855339169288</v>
      </c>
      <c r="K12">
        <f t="shared" si="4"/>
        <v>4.4367825470805693E-2</v>
      </c>
    </row>
    <row r="13" spans="1:12" x14ac:dyDescent="0.25">
      <c r="A13">
        <f t="shared" ref="A13:A20" si="7">A12+$D$4</f>
        <v>15</v>
      </c>
      <c r="B13">
        <f t="shared" si="0"/>
        <v>25</v>
      </c>
      <c r="C13">
        <f t="shared" si="1"/>
        <v>282.5</v>
      </c>
      <c r="G13">
        <f t="shared" si="5"/>
        <v>326</v>
      </c>
      <c r="H13">
        <f t="shared" si="6"/>
        <v>16.683328128252668</v>
      </c>
      <c r="I13">
        <f t="shared" si="2"/>
        <v>-36.683328128252668</v>
      </c>
      <c r="J13">
        <f t="shared" si="3"/>
        <v>26.683328128252668</v>
      </c>
      <c r="K13">
        <f t="shared" si="4"/>
        <v>3.7476584449793071E-2</v>
      </c>
    </row>
    <row r="14" spans="1:12" x14ac:dyDescent="0.25">
      <c r="A14">
        <f t="shared" si="7"/>
        <v>20</v>
      </c>
      <c r="B14">
        <f t="shared" si="0"/>
        <v>30</v>
      </c>
      <c r="C14">
        <f t="shared" si="1"/>
        <v>420</v>
      </c>
      <c r="G14">
        <f t="shared" si="5"/>
        <v>428</v>
      </c>
      <c r="H14">
        <f t="shared" si="6"/>
        <v>20.265491900843113</v>
      </c>
      <c r="I14">
        <f t="shared" si="2"/>
        <v>-40.265491900843116</v>
      </c>
      <c r="J14">
        <f t="shared" si="3"/>
        <v>30.265491900843113</v>
      </c>
      <c r="K14">
        <f t="shared" si="4"/>
        <v>3.3040930022754489E-2</v>
      </c>
    </row>
    <row r="15" spans="1:12" x14ac:dyDescent="0.25">
      <c r="A15">
        <f t="shared" si="7"/>
        <v>25</v>
      </c>
      <c r="B15">
        <f t="shared" si="0"/>
        <v>35</v>
      </c>
      <c r="C15">
        <f t="shared" si="1"/>
        <v>582.5</v>
      </c>
      <c r="G15">
        <f t="shared" si="5"/>
        <v>530</v>
      </c>
      <c r="H15">
        <f t="shared" si="6"/>
        <v>23.466401061363023</v>
      </c>
      <c r="I15">
        <f t="shared" si="2"/>
        <v>-43.466401061363023</v>
      </c>
      <c r="J15">
        <f t="shared" si="3"/>
        <v>33.466401061363023</v>
      </c>
      <c r="K15">
        <f t="shared" si="4"/>
        <v>2.9880715233359841E-2</v>
      </c>
    </row>
    <row r="16" spans="1:12" x14ac:dyDescent="0.25">
      <c r="A16">
        <f t="shared" si="7"/>
        <v>30</v>
      </c>
      <c r="B16">
        <f t="shared" si="0"/>
        <v>40</v>
      </c>
      <c r="C16">
        <f>$A$4+$B$4*A16+0.5*$C$4*A16*A16</f>
        <v>770</v>
      </c>
      <c r="G16">
        <f t="shared" si="5"/>
        <v>632</v>
      </c>
      <c r="H16">
        <f t="shared" si="6"/>
        <v>26.386810797320507</v>
      </c>
      <c r="I16">
        <f t="shared" si="2"/>
        <v>-46.386810797320507</v>
      </c>
      <c r="J16">
        <f t="shared" si="3"/>
        <v>36.386810797320507</v>
      </c>
      <c r="K16">
        <f t="shared" si="4"/>
        <v>2.7482485496465633E-2</v>
      </c>
    </row>
    <row r="17" spans="1:12" x14ac:dyDescent="0.25">
      <c r="A17">
        <f t="shared" si="7"/>
        <v>35</v>
      </c>
      <c r="B17">
        <f t="shared" si="0"/>
        <v>45</v>
      </c>
      <c r="C17">
        <f t="shared" si="1"/>
        <v>982.5</v>
      </c>
      <c r="G17">
        <f t="shared" si="5"/>
        <v>734</v>
      </c>
      <c r="H17">
        <f t="shared" si="6"/>
        <v>29.08964057138413</v>
      </c>
      <c r="I17">
        <f t="shared" si="2"/>
        <v>-49.08964057138413</v>
      </c>
      <c r="J17">
        <f t="shared" si="3"/>
        <v>39.08964057138413</v>
      </c>
      <c r="K17">
        <f t="shared" si="4"/>
        <v>2.558222550483254E-2</v>
      </c>
    </row>
    <row r="18" spans="1:12" x14ac:dyDescent="0.25">
      <c r="A18">
        <f t="shared" si="7"/>
        <v>40</v>
      </c>
      <c r="B18">
        <f t="shared" si="0"/>
        <v>50</v>
      </c>
      <c r="C18">
        <f t="shared" si="1"/>
        <v>1220</v>
      </c>
      <c r="G18">
        <f t="shared" si="5"/>
        <v>836</v>
      </c>
      <c r="H18">
        <f t="shared" si="6"/>
        <v>31.617304093369626</v>
      </c>
      <c r="I18">
        <f t="shared" si="2"/>
        <v>-51.617304093369626</v>
      </c>
      <c r="J18">
        <f t="shared" si="3"/>
        <v>41.617304093369626</v>
      </c>
      <c r="K18">
        <f t="shared" si="4"/>
        <v>2.4028466566610635E-2</v>
      </c>
    </row>
    <row r="19" spans="1:12" x14ac:dyDescent="0.25">
      <c r="A19">
        <f t="shared" si="7"/>
        <v>45</v>
      </c>
      <c r="B19">
        <f t="shared" si="0"/>
        <v>55</v>
      </c>
      <c r="C19">
        <f t="shared" si="1"/>
        <v>1482.5</v>
      </c>
      <c r="G19">
        <f t="shared" si="5"/>
        <v>938</v>
      </c>
      <c r="H19">
        <f t="shared" si="6"/>
        <v>34</v>
      </c>
      <c r="I19">
        <f t="shared" si="2"/>
        <v>-54</v>
      </c>
      <c r="J19">
        <f t="shared" si="3"/>
        <v>44</v>
      </c>
      <c r="K19">
        <f t="shared" si="4"/>
        <v>2.2727272727272728E-2</v>
      </c>
    </row>
    <row r="20" spans="1:12" x14ac:dyDescent="0.25">
      <c r="A20">
        <f t="shared" si="7"/>
        <v>50</v>
      </c>
      <c r="B20">
        <f t="shared" si="0"/>
        <v>60</v>
      </c>
      <c r="C20">
        <f t="shared" si="1"/>
        <v>1770</v>
      </c>
      <c r="G20">
        <f t="shared" si="5"/>
        <v>1040</v>
      </c>
      <c r="H20">
        <f t="shared" si="6"/>
        <v>36.260134024881509</v>
      </c>
      <c r="I20">
        <f t="shared" si="2"/>
        <v>-56.260134024881509</v>
      </c>
      <c r="J20">
        <f t="shared" si="3"/>
        <v>46.260134024881509</v>
      </c>
      <c r="K20">
        <f t="shared" si="4"/>
        <v>2.1616885058355847E-2</v>
      </c>
    </row>
    <row r="21" spans="1:12" x14ac:dyDescent="0.25">
      <c r="G21">
        <f t="shared" si="5"/>
        <v>1142</v>
      </c>
      <c r="H21">
        <f t="shared" si="6"/>
        <v>38.414873747640819</v>
      </c>
      <c r="I21">
        <f t="shared" si="2"/>
        <v>-58.414873747640819</v>
      </c>
      <c r="J21">
        <f t="shared" si="3"/>
        <v>48.414873747640819</v>
      </c>
      <c r="K21">
        <f t="shared" si="4"/>
        <v>2.065480961930069E-2</v>
      </c>
    </row>
    <row r="22" spans="1:12" x14ac:dyDescent="0.25">
      <c r="B22">
        <f>AVERAGE(B10:B20)</f>
        <v>35</v>
      </c>
      <c r="G22">
        <f t="shared" si="5"/>
        <v>1244</v>
      </c>
      <c r="H22">
        <f t="shared" si="6"/>
        <v>40.47771785649585</v>
      </c>
      <c r="I22">
        <f t="shared" si="2"/>
        <v>-60.47771785649585</v>
      </c>
      <c r="J22">
        <f t="shared" si="3"/>
        <v>50.47771785649585</v>
      </c>
      <c r="K22">
        <f t="shared" si="4"/>
        <v>1.9810721293758184E-2</v>
      </c>
    </row>
    <row r="23" spans="1:12" x14ac:dyDescent="0.25">
      <c r="G23">
        <f t="shared" ref="G23:G27" si="8">G22+$I$4</f>
        <v>1346</v>
      </c>
      <c r="H23">
        <f t="shared" si="6"/>
        <v>42.459508194416003</v>
      </c>
      <c r="I23">
        <f t="shared" ref="I23:I27" si="9">(-$B$4-SQRT($B$4^2-4*($C$4/2)*($A$4-G23)))/(2*$C$4/2)</f>
        <v>-62.459508194416003</v>
      </c>
      <c r="J23">
        <f t="shared" ref="J23:J27" si="10">$B$4+H23*$C$4</f>
        <v>52.459508194416003</v>
      </c>
      <c r="K23">
        <f t="shared" si="4"/>
        <v>1.9062321291575583E-2</v>
      </c>
    </row>
    <row r="24" spans="1:12" x14ac:dyDescent="0.25">
      <c r="G24">
        <f t="shared" si="8"/>
        <v>1448</v>
      </c>
      <c r="H24">
        <f t="shared" si="6"/>
        <v>44.369108876272747</v>
      </c>
      <c r="I24">
        <f t="shared" si="9"/>
        <v>-64.369108876272747</v>
      </c>
      <c r="J24">
        <f t="shared" si="10"/>
        <v>54.369108876272747</v>
      </c>
      <c r="K24">
        <f t="shared" si="4"/>
        <v>1.8392797319442742E-2</v>
      </c>
    </row>
    <row r="25" spans="1:12" x14ac:dyDescent="0.25">
      <c r="G25">
        <f t="shared" si="8"/>
        <v>1550</v>
      </c>
      <c r="H25">
        <f t="shared" si="6"/>
        <v>46.213877290220786</v>
      </c>
      <c r="I25">
        <f t="shared" si="9"/>
        <v>-66.213877290220779</v>
      </c>
      <c r="J25">
        <f t="shared" si="10"/>
        <v>56.213877290220786</v>
      </c>
      <c r="K25">
        <f t="shared" si="4"/>
        <v>1.77892016741205E-2</v>
      </c>
    </row>
    <row r="26" spans="1:12" x14ac:dyDescent="0.25">
      <c r="G26">
        <f t="shared" si="8"/>
        <v>1652</v>
      </c>
      <c r="H26">
        <f t="shared" si="6"/>
        <v>48</v>
      </c>
      <c r="I26">
        <f t="shared" si="9"/>
        <v>-68</v>
      </c>
      <c r="J26">
        <f t="shared" si="10"/>
        <v>58</v>
      </c>
      <c r="K26">
        <f t="shared" si="4"/>
        <v>1.7241379310344827E-2</v>
      </c>
    </row>
    <row r="27" spans="1:12" x14ac:dyDescent="0.25">
      <c r="G27">
        <f t="shared" si="8"/>
        <v>1754</v>
      </c>
      <c r="H27">
        <f t="shared" si="6"/>
        <v>49.732738092272314</v>
      </c>
      <c r="I27">
        <f t="shared" si="9"/>
        <v>-69.732738092272314</v>
      </c>
      <c r="J27">
        <f t="shared" si="10"/>
        <v>59.732738092272314</v>
      </c>
      <c r="K27">
        <f t="shared" si="4"/>
        <v>1.6741238254560628E-2</v>
      </c>
    </row>
    <row r="29" spans="1:12" x14ac:dyDescent="0.25">
      <c r="J29">
        <f>AVERAGE(J10:J27)</f>
        <v>40.411743652670289</v>
      </c>
      <c r="K29">
        <f>AVERAGE(K10:K27)</f>
        <v>3.0736099597833005E-2</v>
      </c>
      <c r="L29">
        <f>1/K29</f>
        <v>32.535032521514317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E56EF4DFB8148900EB601D6BFDBA3" ma:contentTypeVersion="11" ma:contentTypeDescription="Create a new document." ma:contentTypeScope="" ma:versionID="73856aa9eb5f759e61f72c7040e51a1d">
  <xsd:schema xmlns:xsd="http://www.w3.org/2001/XMLSchema" xmlns:xs="http://www.w3.org/2001/XMLSchema" xmlns:p="http://schemas.microsoft.com/office/2006/metadata/properties" xmlns:ns2="3832e53c-232c-4ca9-a8f3-047141a001f5" xmlns:ns3="29397454-7076-4020-8c50-7db447b39481" targetNamespace="http://schemas.microsoft.com/office/2006/metadata/properties" ma:root="true" ma:fieldsID="ffce61d78acd224235309f1e07e60760" ns2:_="" ns3:_="">
    <xsd:import namespace="3832e53c-232c-4ca9-a8f3-047141a001f5"/>
    <xsd:import namespace="29397454-7076-4020-8c50-7db447b39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2e53c-232c-4ca9-a8f3-047141a00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5a9afa-61c7-4e96-8bec-901bd18877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97454-7076-4020-8c50-7db447b394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1d6872f-3d6c-4b90-a583-5f179b24eb23}" ma:internalName="TaxCatchAll" ma:showField="CatchAllData" ma:web="29397454-7076-4020-8c50-7db447b394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397454-7076-4020-8c50-7db447b39481" xsi:nil="true"/>
    <lcf76f155ced4ddcb4097134ff3c332f xmlns="3832e53c-232c-4ca9-a8f3-047141a001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4D946A-B0EA-467E-AF02-A00B6DF4C9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4467C9-C3B4-4CBD-A09B-8054B6314F99}"/>
</file>

<file path=customXml/itemProps3.xml><?xml version="1.0" encoding="utf-8"?>
<ds:datastoreItem xmlns:ds="http://schemas.openxmlformats.org/officeDocument/2006/customXml" ds:itemID="{966C777C-AC0B-4350-9A64-9ECDDAC960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Nathan T</dc:creator>
  <cp:lastModifiedBy>Moore, Nathan T</cp:lastModifiedBy>
  <dcterms:created xsi:type="dcterms:W3CDTF">2024-08-27T18:34:31Z</dcterms:created>
  <dcterms:modified xsi:type="dcterms:W3CDTF">2024-08-29T18:41:13Z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0x01010093FE56EF4DFB8148900EB601D6BFDBA3</vt:lpwstr>
  </property>
</Properties>
</file>