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c\Documents\Analytics\Financial Analytics\Lessons\2 - Variable Grouping and Selection for Scorecard\"/>
    </mc:Choice>
  </mc:AlternateContent>
  <bookViews>
    <workbookView xWindow="0" yWindow="0" windowWidth="21600" windowHeight="9735"/>
  </bookViews>
  <sheets>
    <sheet name="Sheet1" sheetId="1" r:id="rId1"/>
  </sheets>
  <definedNames>
    <definedName name="solver_typ" localSheetId="0" hidden="1">2</definedName>
    <definedName name="solver_ver" localSheetId="0" hidden="1">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C15" i="1"/>
  <c r="C12" i="1"/>
  <c r="B12" i="1"/>
  <c r="E4" i="1"/>
  <c r="E5" i="1"/>
  <c r="E6" i="1"/>
  <c r="E7" i="1"/>
  <c r="E8" i="1"/>
  <c r="E9" i="1"/>
  <c r="E10" i="1"/>
  <c r="E11" i="1"/>
  <c r="E3" i="1"/>
  <c r="E12" i="1" s="1"/>
  <c r="D11" i="1"/>
  <c r="D9" i="1"/>
  <c r="D10" i="1"/>
  <c r="D6" i="1"/>
  <c r="D5" i="1"/>
  <c r="D3" i="1"/>
  <c r="D8" i="1"/>
  <c r="D7" i="1"/>
  <c r="D2" i="1"/>
  <c r="D4" i="1"/>
  <c r="F11" i="1" l="1"/>
  <c r="F7" i="1"/>
  <c r="F8" i="1"/>
  <c r="F9" i="1"/>
  <c r="F5" i="1"/>
  <c r="F6" i="1"/>
  <c r="F2" i="1"/>
  <c r="F3" i="1"/>
  <c r="F10" i="1"/>
  <c r="G14" i="1"/>
  <c r="F4" i="1"/>
  <c r="F15" i="1" s="1"/>
  <c r="F12" i="1" l="1"/>
</calcChain>
</file>

<file path=xl/sharedStrings.xml><?xml version="1.0" encoding="utf-8"?>
<sst xmlns="http://schemas.openxmlformats.org/spreadsheetml/2006/main" count="22" uniqueCount="21">
  <si>
    <t>Group</t>
  </si>
  <si>
    <t>_MISSING_</t>
  </si>
  <si>
    <t>bureau_score&lt; 610</t>
  </si>
  <si>
    <t>610&lt;= bureau_score&lt; 630</t>
  </si>
  <si>
    <t>630&lt;= bureau_score&lt; 653</t>
  </si>
  <si>
    <t>653&lt;= bureau_score&lt; 662</t>
  </si>
  <si>
    <t>662&lt;= bureau_score&lt; 685</t>
  </si>
  <si>
    <t>685&lt;= bureau_score&lt; 708</t>
  </si>
  <si>
    <t>708&lt;= bureau_score&lt; 723</t>
  </si>
  <si>
    <t>723&lt;= bureau_score&lt; 763</t>
  </si>
  <si>
    <t>763&lt;= bureau_score</t>
  </si>
  <si>
    <t>Total</t>
  </si>
  <si>
    <t>.</t>
  </si>
  <si>
    <t>Column1</t>
  </si>
  <si>
    <t>Column2</t>
  </si>
  <si>
    <t>Numerator</t>
  </si>
  <si>
    <t>Denominator</t>
  </si>
  <si>
    <t>Gini</t>
  </si>
  <si>
    <t>Events</t>
  </si>
  <si>
    <t>Non-Events</t>
  </si>
  <si>
    <t>Proportion of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</si>
</sst>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/>
    <xf numFmtId="43" fontId="2" fillId="2" borderId="1" xfId="0" applyNumberFormat="1" applyFont="1" applyFill="1" applyBorder="1"/>
    <xf numFmtId="0" fontId="4" fillId="2" borderId="0" xfId="0" applyFont="1" applyFill="1" applyBorder="1"/>
    <xf numFmtId="0" fontId="4" fillId="2" borderId="2" xfId="0" applyFont="1" applyFill="1" applyBorder="1"/>
    <xf numFmtId="0" fontId="5" fillId="2" borderId="2" xfId="0" applyFont="1" applyFill="1" applyBorder="1"/>
    <xf numFmtId="0" fontId="0" fillId="4" borderId="3" xfId="0" applyFont="1" applyFill="1" applyBorder="1"/>
    <xf numFmtId="43" fontId="0" fillId="4" borderId="1" xfId="1" applyNumberFormat="1" applyFont="1" applyFill="1" applyBorder="1"/>
    <xf numFmtId="0" fontId="0" fillId="3" borderId="4" xfId="0" applyFont="1" applyFill="1" applyBorder="1"/>
    <xf numFmtId="43" fontId="0" fillId="3" borderId="5" xfId="1" applyNumberFormat="1" applyFont="1" applyFill="1" applyBorder="1"/>
    <xf numFmtId="0" fontId="0" fillId="4" borderId="4" xfId="0" applyFont="1" applyFill="1" applyBorder="1"/>
    <xf numFmtId="43" fontId="0" fillId="4" borderId="5" xfId="1" applyNumberFormat="1" applyFont="1" applyFill="1" applyBorder="1"/>
    <xf numFmtId="0" fontId="2" fillId="2" borderId="3" xfId="0" applyFont="1" applyFill="1" applyBorder="1"/>
    <xf numFmtId="0" fontId="2" fillId="2" borderId="1" xfId="0" applyFont="1" applyFill="1" applyBorder="1"/>
    <xf numFmtId="2" fontId="0" fillId="4" borderId="1" xfId="0" applyNumberFormat="1" applyFont="1" applyFill="1" applyBorder="1"/>
    <xf numFmtId="2" fontId="0" fillId="3" borderId="5" xfId="0" applyNumberFormat="1" applyFont="1" applyFill="1" applyBorder="1"/>
    <xf numFmtId="2" fontId="0" fillId="4" borderId="5" xfId="0" applyNumberFormat="1" applyFont="1" applyFill="1" applyBorder="1"/>
    <xf numFmtId="10" fontId="0" fillId="4" borderId="1" xfId="2" applyNumberFormat="1" applyFont="1" applyFill="1" applyBorder="1"/>
    <xf numFmtId="10" fontId="0" fillId="3" borderId="5" xfId="2" applyNumberFormat="1" applyFont="1" applyFill="1" applyBorder="1"/>
    <xf numFmtId="10" fontId="0" fillId="4" borderId="5" xfId="2" applyNumberFormat="1" applyFont="1" applyFill="1" applyBorder="1"/>
    <xf numFmtId="0" fontId="4" fillId="2" borderId="2" xfId="0" applyFont="1" applyFill="1" applyBorder="1" applyAlignment="1">
      <alignment wrapText="1"/>
    </xf>
    <xf numFmtId="0" fontId="3" fillId="0" borderId="0" xfId="0" applyFont="1"/>
    <xf numFmtId="164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0</xdr:row>
          <xdr:rowOff>19050</xdr:rowOff>
        </xdr:from>
        <xdr:to>
          <xdr:col>4</xdr:col>
          <xdr:colOff>1762125</xdr:colOff>
          <xdr:row>0</xdr:row>
          <xdr:rowOff>542925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238125</xdr:colOff>
          <xdr:row>0</xdr:row>
          <xdr:rowOff>123825</xdr:rowOff>
        </xdr:from>
        <xdr:to>
          <xdr:col>5</xdr:col>
          <xdr:colOff>1428750</xdr:colOff>
          <xdr:row>0</xdr:row>
          <xdr:rowOff>485775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Table2" displayName="Table2" ref="B15:C17" headerRowCount="0" totalsRowShown="0">
  <tableColumns count="2">
    <tableColumn id="1" name="Column1"/>
    <tableColumn id="2" name="Column2" headerRowDxfId="0" headerRowCellStyle="Comma"/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29" sqref="E29"/>
    </sheetView>
  </sheetViews>
  <sheetFormatPr defaultRowHeight="15" x14ac:dyDescent="0.25"/>
  <cols>
    <col min="1" max="1" width="23.28515625" bestFit="1" customWidth="1"/>
    <col min="2" max="2" width="13.42578125" customWidth="1"/>
    <col min="3" max="3" width="14.28515625" bestFit="1" customWidth="1"/>
    <col min="4" max="4" width="13.140625" customWidth="1"/>
    <col min="5" max="5" width="26.5703125" customWidth="1"/>
    <col min="6" max="6" width="25.5703125" customWidth="1"/>
    <col min="7" max="7" width="20.140625" customWidth="1"/>
  </cols>
  <sheetData>
    <row r="1" spans="1:7" ht="43.5" customHeight="1" thickBot="1" x14ac:dyDescent="0.3">
      <c r="A1" s="3" t="s">
        <v>0</v>
      </c>
      <c r="B1" s="4" t="s">
        <v>18</v>
      </c>
      <c r="C1" s="4" t="s">
        <v>19</v>
      </c>
      <c r="D1" s="20" t="s">
        <v>20</v>
      </c>
      <c r="E1" s="5" t="s">
        <v>13</v>
      </c>
      <c r="F1" s="5" t="s">
        <v>14</v>
      </c>
    </row>
    <row r="2" spans="1:7" ht="15.75" thickTop="1" x14ac:dyDescent="0.25">
      <c r="A2" s="6" t="s">
        <v>2</v>
      </c>
      <c r="B2" s="14">
        <v>120</v>
      </c>
      <c r="C2" s="14">
        <v>622.25</v>
      </c>
      <c r="D2" s="17">
        <f t="shared" ref="D2:D11" si="0">B2/SUM(B2:C2)</f>
        <v>0.16167059616032334</v>
      </c>
      <c r="E2" s="7" t="s">
        <v>12</v>
      </c>
      <c r="F2" s="7">
        <f t="shared" ref="F2:F11" si="1">B2*C2</f>
        <v>74670</v>
      </c>
    </row>
    <row r="3" spans="1:7" x14ac:dyDescent="0.25">
      <c r="A3" s="8" t="s">
        <v>3</v>
      </c>
      <c r="B3" s="15">
        <v>96</v>
      </c>
      <c r="C3" s="15">
        <v>646</v>
      </c>
      <c r="D3" s="18">
        <f t="shared" si="0"/>
        <v>0.1293800539083558</v>
      </c>
      <c r="E3" s="9">
        <f>2*B3*SUM($C$2:C2)</f>
        <v>119472</v>
      </c>
      <c r="F3" s="9">
        <f t="shared" si="1"/>
        <v>62016</v>
      </c>
    </row>
    <row r="4" spans="1:7" x14ac:dyDescent="0.25">
      <c r="A4" s="10" t="s">
        <v>4</v>
      </c>
      <c r="B4" s="16">
        <v>159</v>
      </c>
      <c r="C4" s="16">
        <v>1372.75</v>
      </c>
      <c r="D4" s="19">
        <f t="shared" si="0"/>
        <v>0.10380283988901583</v>
      </c>
      <c r="E4" s="11">
        <f>2*B4*SUM($C$2:C3)</f>
        <v>403303.5</v>
      </c>
      <c r="F4" s="11">
        <f t="shared" si="1"/>
        <v>218267.25</v>
      </c>
    </row>
    <row r="5" spans="1:7" x14ac:dyDescent="0.25">
      <c r="A5" s="8" t="s">
        <v>1</v>
      </c>
      <c r="B5" s="15">
        <v>73</v>
      </c>
      <c r="C5" s="15">
        <v>703</v>
      </c>
      <c r="D5" s="18">
        <f t="shared" si="0"/>
        <v>9.4072164948453607E-2</v>
      </c>
      <c r="E5" s="9">
        <f>2*B5*SUM($C$2:C4)</f>
        <v>385586</v>
      </c>
      <c r="F5" s="9">
        <f t="shared" si="1"/>
        <v>51319</v>
      </c>
    </row>
    <row r="6" spans="1:7" x14ac:dyDescent="0.25">
      <c r="A6" s="10" t="s">
        <v>5</v>
      </c>
      <c r="B6" s="16">
        <v>60</v>
      </c>
      <c r="C6" s="16">
        <v>684</v>
      </c>
      <c r="D6" s="19">
        <f t="shared" si="0"/>
        <v>8.0645161290322578E-2</v>
      </c>
      <c r="E6" s="11">
        <f>2*B6*SUM($C$2:C5)</f>
        <v>401280</v>
      </c>
      <c r="F6" s="11">
        <f t="shared" si="1"/>
        <v>41040</v>
      </c>
    </row>
    <row r="7" spans="1:7" x14ac:dyDescent="0.25">
      <c r="A7" s="8" t="s">
        <v>6</v>
      </c>
      <c r="B7" s="15">
        <v>118</v>
      </c>
      <c r="C7" s="15">
        <v>2242</v>
      </c>
      <c r="D7" s="18">
        <f t="shared" si="0"/>
        <v>0.05</v>
      </c>
      <c r="E7" s="9">
        <f>2*B7*SUM($C$2:C6)</f>
        <v>950608</v>
      </c>
      <c r="F7" s="9">
        <f t="shared" si="1"/>
        <v>264556</v>
      </c>
    </row>
    <row r="8" spans="1:7" x14ac:dyDescent="0.25">
      <c r="A8" s="10" t="s">
        <v>7</v>
      </c>
      <c r="B8" s="16">
        <v>98</v>
      </c>
      <c r="C8" s="16">
        <v>2213.5</v>
      </c>
      <c r="D8" s="19">
        <f t="shared" si="0"/>
        <v>4.239671209171534E-2</v>
      </c>
      <c r="E8" s="11">
        <f>2*B8*SUM($C$2:C7)</f>
        <v>1228920</v>
      </c>
      <c r="F8" s="11">
        <f t="shared" si="1"/>
        <v>216923</v>
      </c>
    </row>
    <row r="9" spans="1:7" x14ac:dyDescent="0.25">
      <c r="A9" s="8" t="s">
        <v>8</v>
      </c>
      <c r="B9" s="15">
        <v>45</v>
      </c>
      <c r="C9" s="15">
        <v>1501</v>
      </c>
      <c r="D9" s="18">
        <f t="shared" si="0"/>
        <v>2.9107373868046571E-2</v>
      </c>
      <c r="E9" s="9">
        <f>2*B9*SUM($C$2:C8)</f>
        <v>763515</v>
      </c>
      <c r="F9" s="9">
        <f t="shared" si="1"/>
        <v>67545</v>
      </c>
    </row>
    <row r="10" spans="1:7" x14ac:dyDescent="0.25">
      <c r="A10" s="10" t="s">
        <v>9</v>
      </c>
      <c r="B10" s="16">
        <v>50</v>
      </c>
      <c r="C10" s="16">
        <v>3044.75</v>
      </c>
      <c r="D10" s="19">
        <f t="shared" si="0"/>
        <v>1.6156393892883109E-2</v>
      </c>
      <c r="E10" s="11">
        <f>2*B10*SUM($C$2:C9)</f>
        <v>998450</v>
      </c>
      <c r="F10" s="11">
        <f t="shared" si="1"/>
        <v>152237.5</v>
      </c>
    </row>
    <row r="11" spans="1:7" ht="15.75" thickBot="1" x14ac:dyDescent="0.3">
      <c r="A11" s="8" t="s">
        <v>10</v>
      </c>
      <c r="B11" s="15">
        <v>18</v>
      </c>
      <c r="C11" s="15">
        <v>2398.75</v>
      </c>
      <c r="D11" s="18">
        <f t="shared" si="0"/>
        <v>7.4480190338264201E-3</v>
      </c>
      <c r="E11" s="9">
        <f>2*B11*SUM($C$2:C10)</f>
        <v>469053</v>
      </c>
      <c r="F11" s="9">
        <f t="shared" si="1"/>
        <v>43177.5</v>
      </c>
    </row>
    <row r="12" spans="1:7" ht="15.75" thickTop="1" x14ac:dyDescent="0.25">
      <c r="A12" s="12" t="s">
        <v>11</v>
      </c>
      <c r="B12" s="13">
        <f>SUM(Sheet1!$B$2:$B$11)</f>
        <v>837</v>
      </c>
      <c r="C12" s="13">
        <f>SUBTOTAL(109,Sheet1!$C$2:$C$11)</f>
        <v>15428</v>
      </c>
      <c r="D12" s="13" t="s">
        <v>12</v>
      </c>
      <c r="E12" s="2">
        <f>SUBTOTAL(109,Sheet1!$E$2:$E$11)</f>
        <v>5720187.5</v>
      </c>
      <c r="F12" s="2">
        <f>SUBTOTAL(109,Sheet1!$F$2:$F$11)</f>
        <v>1191751.25</v>
      </c>
    </row>
    <row r="13" spans="1:7" x14ac:dyDescent="0.25">
      <c r="F13" s="1"/>
      <c r="G13" s="1"/>
    </row>
    <row r="14" spans="1:7" x14ac:dyDescent="0.25">
      <c r="F14" s="1"/>
      <c r="G14" s="1">
        <f>B13*C13</f>
        <v>0</v>
      </c>
    </row>
    <row r="15" spans="1:7" x14ac:dyDescent="0.25">
      <c r="B15" t="s">
        <v>15</v>
      </c>
      <c r="C15" s="1">
        <f>E12+F12</f>
        <v>6911938.75</v>
      </c>
      <c r="F15" s="1">
        <f>E13+F13</f>
        <v>0</v>
      </c>
    </row>
    <row r="16" spans="1:7" x14ac:dyDescent="0.25">
      <c r="B16" t="s">
        <v>16</v>
      </c>
      <c r="C16" s="1">
        <f>B12*C12</f>
        <v>12913236</v>
      </c>
    </row>
    <row r="17" spans="2:3" x14ac:dyDescent="0.25">
      <c r="B17" s="21" t="s">
        <v>17</v>
      </c>
      <c r="C17" s="22">
        <f>(1-C15/C16)*100</f>
        <v>46.473999623332219</v>
      </c>
    </row>
  </sheetData>
  <sortState ref="A2:G11">
    <sortCondition descending="1" ref="G2:G11"/>
  </sortState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9" r:id="rId4">
          <objectPr defaultSize="0" autoPict="0" r:id="rId5">
            <anchor moveWithCells="1">
              <from>
                <xdr:col>4</xdr:col>
                <xdr:colOff>76200</xdr:colOff>
                <xdr:row>0</xdr:row>
                <xdr:rowOff>19050</xdr:rowOff>
              </from>
              <to>
                <xdr:col>4</xdr:col>
                <xdr:colOff>1762125</xdr:colOff>
                <xdr:row>0</xdr:row>
                <xdr:rowOff>542925</xdr:rowOff>
              </to>
            </anchor>
          </objectPr>
        </oleObject>
      </mc:Choice>
      <mc:Fallback>
        <oleObject progId="Equation.3" shapeId="1029" r:id="rId4"/>
      </mc:Fallback>
    </mc:AlternateContent>
    <mc:AlternateContent xmlns:mc="http://schemas.openxmlformats.org/markup-compatibility/2006">
      <mc:Choice Requires="x14">
        <oleObject progId="Equation.3" shapeId="1028" r:id="rId6">
          <objectPr defaultSize="0" autoPict="0" r:id="rId7">
            <anchor moveWithCells="1">
              <from>
                <xdr:col>5</xdr:col>
                <xdr:colOff>238125</xdr:colOff>
                <xdr:row>0</xdr:row>
                <xdr:rowOff>123825</xdr:rowOff>
              </from>
              <to>
                <xdr:col>5</xdr:col>
                <xdr:colOff>1428750</xdr:colOff>
                <xdr:row>0</xdr:row>
                <xdr:rowOff>485775</xdr:rowOff>
              </to>
            </anchor>
          </objectPr>
        </oleObject>
      </mc:Choice>
      <mc:Fallback>
        <oleObject progId="Equation.3" shapeId="1028" r:id="rId6"/>
      </mc:Fallback>
    </mc:AlternateContent>
  </oleObjects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Aric</cp:lastModifiedBy>
  <dcterms:created xsi:type="dcterms:W3CDTF">2014-03-02T00:28:28Z</dcterms:created>
  <dcterms:modified xsi:type="dcterms:W3CDTF">2016-01-18T20:08:26Z</dcterms:modified>
</cp:coreProperties>
</file>