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versity\semester-5\prob\assignment\"/>
    </mc:Choice>
  </mc:AlternateContent>
  <bookViews>
    <workbookView xWindow="0" yWindow="0" windowWidth="23040" windowHeight="95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2" i="1" l="1"/>
  <c r="F142" i="1" l="1"/>
  <c r="F143" i="1"/>
  <c r="C117" i="1" l="1"/>
  <c r="D121" i="1"/>
  <c r="D119" i="1"/>
  <c r="D120" i="1"/>
  <c r="E3" i="1"/>
  <c r="F3" i="1" s="1"/>
  <c r="H3" i="1" s="1"/>
  <c r="E4" i="1"/>
  <c r="F4" i="1" s="1"/>
  <c r="H4" i="1" s="1"/>
  <c r="E5" i="1"/>
  <c r="F5" i="1" s="1"/>
  <c r="H5" i="1" s="1"/>
  <c r="E6" i="1"/>
  <c r="F6" i="1" s="1"/>
  <c r="H6" i="1" s="1"/>
  <c r="E7" i="1"/>
  <c r="F7" i="1" s="1"/>
  <c r="H7" i="1" s="1"/>
  <c r="E8" i="1"/>
  <c r="F8" i="1" s="1"/>
  <c r="H8" i="1" s="1"/>
  <c r="E9" i="1"/>
  <c r="F9" i="1" s="1"/>
  <c r="H9" i="1" s="1"/>
  <c r="E10" i="1"/>
  <c r="F10" i="1" s="1"/>
  <c r="H10" i="1" s="1"/>
  <c r="E11" i="1"/>
  <c r="F11" i="1" s="1"/>
  <c r="H11" i="1" s="1"/>
  <c r="E12" i="1"/>
  <c r="F12" i="1" s="1"/>
  <c r="H12" i="1" s="1"/>
  <c r="E13" i="1"/>
  <c r="F13" i="1" s="1"/>
  <c r="H13" i="1" s="1"/>
  <c r="E14" i="1"/>
  <c r="F14" i="1" s="1"/>
  <c r="H14" i="1" s="1"/>
  <c r="E15" i="1"/>
  <c r="F15" i="1" s="1"/>
  <c r="H15" i="1" s="1"/>
  <c r="E16" i="1"/>
  <c r="F16" i="1" s="1"/>
  <c r="H16" i="1" s="1"/>
  <c r="E17" i="1"/>
  <c r="F17" i="1" s="1"/>
  <c r="H17" i="1" s="1"/>
  <c r="E18" i="1"/>
  <c r="F18" i="1" s="1"/>
  <c r="H18" i="1" s="1"/>
  <c r="E19" i="1"/>
  <c r="F19" i="1" s="1"/>
  <c r="H19" i="1" s="1"/>
  <c r="E20" i="1"/>
  <c r="F20" i="1" s="1"/>
  <c r="H20" i="1" s="1"/>
  <c r="E21" i="1"/>
  <c r="F21" i="1" s="1"/>
  <c r="H21" i="1" s="1"/>
  <c r="E22" i="1"/>
  <c r="F22" i="1" s="1"/>
  <c r="H22" i="1" s="1"/>
  <c r="E23" i="1"/>
  <c r="F23" i="1" s="1"/>
  <c r="H23" i="1" s="1"/>
  <c r="E24" i="1"/>
  <c r="F24" i="1" s="1"/>
  <c r="H24" i="1" s="1"/>
  <c r="E25" i="1"/>
  <c r="F25" i="1" s="1"/>
  <c r="H25" i="1" s="1"/>
  <c r="E26" i="1"/>
  <c r="F26" i="1" s="1"/>
  <c r="H26" i="1" s="1"/>
  <c r="E27" i="1"/>
  <c r="F27" i="1" s="1"/>
  <c r="H27" i="1" s="1"/>
  <c r="E28" i="1"/>
  <c r="F28" i="1" s="1"/>
  <c r="H28" i="1" s="1"/>
  <c r="E29" i="1"/>
  <c r="F29" i="1" s="1"/>
  <c r="H29" i="1" s="1"/>
  <c r="E30" i="1"/>
  <c r="F30" i="1" s="1"/>
  <c r="H30" i="1" s="1"/>
  <c r="E31" i="1"/>
  <c r="F31" i="1" s="1"/>
  <c r="H31" i="1" s="1"/>
  <c r="E32" i="1"/>
  <c r="F32" i="1" s="1"/>
  <c r="H32" i="1" s="1"/>
  <c r="E33" i="1"/>
  <c r="F33" i="1" s="1"/>
  <c r="H33" i="1" s="1"/>
  <c r="E34" i="1"/>
  <c r="F34" i="1" s="1"/>
  <c r="H34" i="1" s="1"/>
  <c r="E35" i="1"/>
  <c r="F35" i="1" s="1"/>
  <c r="H35" i="1" s="1"/>
  <c r="E36" i="1"/>
  <c r="F36" i="1" s="1"/>
  <c r="H36" i="1" s="1"/>
  <c r="E37" i="1"/>
  <c r="F37" i="1" s="1"/>
  <c r="H37" i="1" s="1"/>
  <c r="E38" i="1"/>
  <c r="F38" i="1" s="1"/>
  <c r="H38" i="1" s="1"/>
  <c r="E39" i="1"/>
  <c r="F39" i="1" s="1"/>
  <c r="H39" i="1" s="1"/>
  <c r="E40" i="1"/>
  <c r="F40" i="1" s="1"/>
  <c r="H40" i="1" s="1"/>
  <c r="E41" i="1"/>
  <c r="F41" i="1" s="1"/>
  <c r="H41" i="1" s="1"/>
  <c r="E42" i="1"/>
  <c r="F42" i="1" s="1"/>
  <c r="H42" i="1" s="1"/>
  <c r="E43" i="1"/>
  <c r="F43" i="1" s="1"/>
  <c r="H43" i="1" s="1"/>
  <c r="E44" i="1"/>
  <c r="F44" i="1" s="1"/>
  <c r="H44" i="1" s="1"/>
  <c r="E45" i="1"/>
  <c r="F45" i="1" s="1"/>
  <c r="H45" i="1" s="1"/>
  <c r="E46" i="1"/>
  <c r="F46" i="1" s="1"/>
  <c r="H46" i="1" s="1"/>
  <c r="E47" i="1"/>
  <c r="F47" i="1" s="1"/>
  <c r="H47" i="1" s="1"/>
  <c r="E48" i="1"/>
  <c r="F48" i="1" s="1"/>
  <c r="H48" i="1" s="1"/>
  <c r="E49" i="1"/>
  <c r="F49" i="1" s="1"/>
  <c r="H49" i="1" s="1"/>
  <c r="E50" i="1"/>
  <c r="F50" i="1" s="1"/>
  <c r="H50" i="1" s="1"/>
  <c r="E51" i="1"/>
  <c r="F51" i="1" s="1"/>
  <c r="H51" i="1" s="1"/>
  <c r="E52" i="1"/>
  <c r="F52" i="1" s="1"/>
  <c r="H52" i="1" s="1"/>
  <c r="E53" i="1"/>
  <c r="F53" i="1" s="1"/>
  <c r="H53" i="1" s="1"/>
  <c r="E54" i="1"/>
  <c r="F54" i="1" s="1"/>
  <c r="H54" i="1" s="1"/>
  <c r="E55" i="1"/>
  <c r="F55" i="1" s="1"/>
  <c r="H55" i="1" s="1"/>
  <c r="E56" i="1"/>
  <c r="F56" i="1" s="1"/>
  <c r="H56" i="1" s="1"/>
  <c r="E57" i="1"/>
  <c r="F57" i="1" s="1"/>
  <c r="H57" i="1" s="1"/>
  <c r="E58" i="1"/>
  <c r="F58" i="1" s="1"/>
  <c r="H58" i="1" s="1"/>
  <c r="E59" i="1"/>
  <c r="F59" i="1" s="1"/>
  <c r="H59" i="1" s="1"/>
  <c r="E60" i="1"/>
  <c r="F60" i="1" s="1"/>
  <c r="H60" i="1" s="1"/>
  <c r="E61" i="1"/>
  <c r="F61" i="1" s="1"/>
  <c r="H61" i="1" s="1"/>
  <c r="E62" i="1"/>
  <c r="F62" i="1" s="1"/>
  <c r="H62" i="1" s="1"/>
  <c r="E63" i="1"/>
  <c r="F63" i="1" s="1"/>
  <c r="H63" i="1" s="1"/>
  <c r="E64" i="1"/>
  <c r="F64" i="1" s="1"/>
  <c r="H64" i="1" s="1"/>
  <c r="E65" i="1"/>
  <c r="F65" i="1" s="1"/>
  <c r="H65" i="1" s="1"/>
  <c r="E66" i="1"/>
  <c r="F66" i="1" s="1"/>
  <c r="H66" i="1" s="1"/>
  <c r="E67" i="1"/>
  <c r="F67" i="1" s="1"/>
  <c r="H67" i="1" s="1"/>
  <c r="E68" i="1"/>
  <c r="F68" i="1" s="1"/>
  <c r="H68" i="1" s="1"/>
  <c r="E69" i="1"/>
  <c r="F69" i="1" s="1"/>
  <c r="H69" i="1" s="1"/>
  <c r="E70" i="1"/>
  <c r="F70" i="1" s="1"/>
  <c r="H70" i="1" s="1"/>
  <c r="E71" i="1"/>
  <c r="F71" i="1" s="1"/>
  <c r="H71" i="1" s="1"/>
  <c r="E72" i="1"/>
  <c r="F72" i="1" s="1"/>
  <c r="H72" i="1" s="1"/>
  <c r="E73" i="1"/>
  <c r="F73" i="1" s="1"/>
  <c r="H73" i="1" s="1"/>
  <c r="E74" i="1"/>
  <c r="F74" i="1" s="1"/>
  <c r="H74" i="1" s="1"/>
  <c r="E75" i="1"/>
  <c r="F75" i="1" s="1"/>
  <c r="H75" i="1" s="1"/>
  <c r="E76" i="1"/>
  <c r="F76" i="1" s="1"/>
  <c r="H76" i="1" s="1"/>
  <c r="E77" i="1"/>
  <c r="F77" i="1" s="1"/>
  <c r="H77" i="1" s="1"/>
  <c r="E78" i="1"/>
  <c r="F78" i="1" s="1"/>
  <c r="H78" i="1" s="1"/>
  <c r="E79" i="1"/>
  <c r="F79" i="1" s="1"/>
  <c r="H79" i="1" s="1"/>
  <c r="E80" i="1"/>
  <c r="F80" i="1" s="1"/>
  <c r="H80" i="1" s="1"/>
  <c r="E81" i="1"/>
  <c r="F81" i="1" s="1"/>
  <c r="H81" i="1" s="1"/>
  <c r="E82" i="1"/>
  <c r="F82" i="1" s="1"/>
  <c r="H82" i="1" s="1"/>
  <c r="E83" i="1"/>
  <c r="F83" i="1" s="1"/>
  <c r="H83" i="1" s="1"/>
  <c r="E84" i="1"/>
  <c r="F84" i="1" s="1"/>
  <c r="H84" i="1" s="1"/>
  <c r="E85" i="1"/>
  <c r="F85" i="1" s="1"/>
  <c r="H85" i="1" s="1"/>
  <c r="E86" i="1"/>
  <c r="F86" i="1" s="1"/>
  <c r="H86" i="1" s="1"/>
  <c r="E87" i="1"/>
  <c r="F87" i="1" s="1"/>
  <c r="H87" i="1" s="1"/>
  <c r="E88" i="1"/>
  <c r="F88" i="1" s="1"/>
  <c r="H88" i="1" s="1"/>
  <c r="E89" i="1"/>
  <c r="F89" i="1" s="1"/>
  <c r="H89" i="1" s="1"/>
  <c r="E90" i="1"/>
  <c r="F90" i="1" s="1"/>
  <c r="H90" i="1" s="1"/>
  <c r="E91" i="1"/>
  <c r="F91" i="1" s="1"/>
  <c r="H91" i="1" s="1"/>
  <c r="E92" i="1"/>
  <c r="F92" i="1" s="1"/>
  <c r="H92" i="1" s="1"/>
  <c r="E93" i="1"/>
  <c r="F93" i="1" s="1"/>
  <c r="H93" i="1" s="1"/>
  <c r="E94" i="1"/>
  <c r="F94" i="1" s="1"/>
  <c r="H94" i="1" s="1"/>
  <c r="E95" i="1"/>
  <c r="F95" i="1" s="1"/>
  <c r="H95" i="1" s="1"/>
  <c r="E96" i="1"/>
  <c r="F96" i="1" s="1"/>
  <c r="H96" i="1" s="1"/>
  <c r="E97" i="1"/>
  <c r="F97" i="1" s="1"/>
  <c r="H97" i="1" s="1"/>
  <c r="E98" i="1"/>
  <c r="F98" i="1" s="1"/>
  <c r="H98" i="1" s="1"/>
  <c r="E99" i="1"/>
  <c r="F99" i="1" s="1"/>
  <c r="H99" i="1" s="1"/>
  <c r="E100" i="1"/>
  <c r="F100" i="1" s="1"/>
  <c r="H100" i="1" s="1"/>
  <c r="E101" i="1"/>
  <c r="F101" i="1" s="1"/>
  <c r="H101" i="1" s="1"/>
  <c r="E2" i="1"/>
  <c r="F2" i="1" s="1"/>
  <c r="C128" i="1"/>
  <c r="C127" i="1"/>
  <c r="C121" i="1"/>
  <c r="C120" i="1"/>
  <c r="C119" i="1"/>
  <c r="C124" i="1"/>
  <c r="C123" i="1"/>
  <c r="C125" i="1" s="1"/>
  <c r="C118" i="1"/>
  <c r="C116" i="1"/>
  <c r="C11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E10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104" i="1"/>
  <c r="C111" i="1" l="1"/>
  <c r="D138" i="1"/>
  <c r="D105" i="1"/>
  <c r="E107" i="1" s="1"/>
  <c r="F108" i="1" s="1"/>
  <c r="C129" i="1"/>
  <c r="H2" i="1"/>
  <c r="C131" i="1" s="1"/>
  <c r="C132" i="1" s="1"/>
  <c r="C135" i="1" s="1"/>
  <c r="F109" i="1" l="1"/>
  <c r="D137" i="1"/>
</calcChain>
</file>

<file path=xl/sharedStrings.xml><?xml version="1.0" encoding="utf-8"?>
<sst xmlns="http://schemas.openxmlformats.org/spreadsheetml/2006/main" count="46" uniqueCount="45">
  <si>
    <t>Arithmetic Mean</t>
  </si>
  <si>
    <t>No of Ob</t>
  </si>
  <si>
    <t xml:space="preserve">               x</t>
  </si>
  <si>
    <t xml:space="preserve">     log x</t>
  </si>
  <si>
    <t>Geometric Mean</t>
  </si>
  <si>
    <t>sumof Logx</t>
  </si>
  <si>
    <t>1/n</t>
  </si>
  <si>
    <t>1/n(sumof logx</t>
  </si>
  <si>
    <t>gx)</t>
  </si>
  <si>
    <t>Ans</t>
  </si>
  <si>
    <t>Harmonic Mean</t>
  </si>
  <si>
    <t xml:space="preserve">      1/x</t>
  </si>
  <si>
    <t>Median</t>
  </si>
  <si>
    <t>Mode</t>
  </si>
  <si>
    <t>There is Mode</t>
  </si>
  <si>
    <t xml:space="preserve">Discilies </t>
  </si>
  <si>
    <t>D7</t>
  </si>
  <si>
    <t>Percentile</t>
  </si>
  <si>
    <t>P10</t>
  </si>
  <si>
    <t>P90</t>
  </si>
  <si>
    <t>Range</t>
  </si>
  <si>
    <t>Max</t>
  </si>
  <si>
    <t>MIN</t>
  </si>
  <si>
    <t>Max - Min</t>
  </si>
  <si>
    <t>Quartiles</t>
  </si>
  <si>
    <t>Q1</t>
  </si>
  <si>
    <t>Q2</t>
  </si>
  <si>
    <t>Q3</t>
  </si>
  <si>
    <t>IQR</t>
  </si>
  <si>
    <t>QD</t>
  </si>
  <si>
    <t>MD</t>
  </si>
  <si>
    <r>
      <t xml:space="preserve">     X-</t>
    </r>
    <r>
      <rPr>
        <u/>
        <sz val="11"/>
        <color theme="1"/>
        <rFont val="Calibri"/>
        <family val="2"/>
        <scheme val="minor"/>
      </rPr>
      <t>X</t>
    </r>
  </si>
  <si>
    <r>
      <t xml:space="preserve">    |x-</t>
    </r>
    <r>
      <rPr>
        <u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|</t>
    </r>
  </si>
  <si>
    <t xml:space="preserve">Varience </t>
  </si>
  <si>
    <r>
      <t>(x-</t>
    </r>
    <r>
      <rPr>
        <u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)^2</t>
    </r>
  </si>
  <si>
    <t>Standard Deviation</t>
  </si>
  <si>
    <t xml:space="preserve">Coff of Varience </t>
  </si>
  <si>
    <t>KP Co-effieient of Skewness</t>
  </si>
  <si>
    <t>Bowley Co-effeient of Skewness</t>
  </si>
  <si>
    <t>Percentile coefficient of Kurtosis</t>
  </si>
  <si>
    <t>p10</t>
  </si>
  <si>
    <r>
      <rPr>
        <b/>
        <sz val="9"/>
        <color rgb="FF47494D"/>
        <rFont val="Arial"/>
        <family val="2"/>
      </rPr>
      <t>Dataset:</t>
    </r>
    <r>
      <rPr>
        <sz val="9"/>
        <color rgb="FF47494D"/>
        <rFont val="Arial"/>
        <family val="2"/>
      </rPr>
      <t xml:space="preserve"> </t>
    </r>
  </si>
  <si>
    <t>Size of Strategy games on IOS.</t>
  </si>
  <si>
    <t>Reference:</t>
  </si>
  <si>
    <t>kaggle.com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</si>
</sst>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47494D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rgb="FF47494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EDFE0"/>
      </right>
      <top/>
      <bottom style="medium">
        <color rgb="FFDEDFE0"/>
      </bottom>
      <diagonal/>
    </border>
    <border>
      <left style="medium">
        <color rgb="FFDEDFE0"/>
      </left>
      <right/>
      <top style="medium">
        <color rgb="FFDEDFE0"/>
      </top>
      <bottom style="medium">
        <color rgb="FFDEDFE0"/>
      </bottom>
      <diagonal/>
    </border>
    <border>
      <left/>
      <right/>
      <top style="medium">
        <color rgb="FFDEDFE0"/>
      </top>
      <bottom style="medium">
        <color rgb="FFDEDFE0"/>
      </bottom>
      <diagonal/>
    </border>
    <border>
      <left/>
      <right style="medium">
        <color rgb="FFDEDFE0"/>
      </right>
      <top style="medium">
        <color rgb="FFDEDFE0"/>
      </top>
      <bottom style="medium">
        <color rgb="FFDEDFE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vertical="top" wrapText="1"/>
    </xf>
    <xf numFmtId="14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1" fillId="0" borderId="0" xfId="0" applyFont="1"/>
    <xf numFmtId="0" fontId="0" fillId="0" borderId="0" xfId="0" applyFont="1"/>
    <xf numFmtId="14" fontId="2" fillId="2" borderId="2" xfId="0" applyNumberFormat="1" applyFont="1" applyFill="1" applyBorder="1" applyAlignment="1">
      <alignment horizontal="center" vertical="top" wrapText="1"/>
    </xf>
    <xf numFmtId="14" fontId="2" fillId="2" borderId="3" xfId="0" applyNumberFormat="1" applyFont="1" applyFill="1" applyBorder="1" applyAlignment="1">
      <alignment horizontal="center" vertical="top" wrapText="1"/>
    </xf>
    <xf numFmtId="14" fontId="2" fillId="2" borderId="4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1"/>
  <sheetViews>
    <sheetView tabSelected="1" topLeftCell="A92" workbookViewId="0">
      <selection activeCell="C113" sqref="C113"/>
    </sheetView>
  </sheetViews>
  <sheetFormatPr defaultRowHeight="14.4" x14ac:dyDescent="0.3"/>
  <cols>
    <col min="3" max="4" width="11.44140625" bestFit="1" customWidth="1"/>
    <col min="6" max="6" width="11" bestFit="1" customWidth="1"/>
    <col min="8" max="8" width="11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11</v>
      </c>
      <c r="E1" t="s">
        <v>31</v>
      </c>
      <c r="F1" t="s">
        <v>32</v>
      </c>
      <c r="H1" t="s">
        <v>34</v>
      </c>
    </row>
    <row r="2" spans="1:17" ht="15" thickBot="1" x14ac:dyDescent="0.35">
      <c r="A2" s="5">
        <v>1</v>
      </c>
      <c r="B2">
        <v>444163</v>
      </c>
      <c r="C2" s="3">
        <f t="shared" ref="C2:C33" si="0">LOG(B2)</f>
        <v>5.6475423777939424</v>
      </c>
      <c r="D2" s="2">
        <f t="shared" ref="D2:D33" si="1">1/B2</f>
        <v>2.2514257153342353E-6</v>
      </c>
      <c r="E2" s="3">
        <f xml:space="preserve"> B2 - 13250.08</f>
        <v>430912.92</v>
      </c>
      <c r="F2">
        <f>ABS(E2)</f>
        <v>430912.92</v>
      </c>
      <c r="G2" s="3"/>
      <c r="H2" s="2">
        <f>F2*F2</f>
        <v>185685944622.92639</v>
      </c>
      <c r="I2" s="2"/>
      <c r="J2" s="3"/>
      <c r="K2" s="2"/>
      <c r="L2" s="2"/>
      <c r="M2" s="2"/>
      <c r="N2" s="4"/>
      <c r="O2" s="2"/>
      <c r="P2" s="2"/>
      <c r="Q2" s="2"/>
    </row>
    <row r="3" spans="1:17" ht="15" thickBot="1" x14ac:dyDescent="0.35">
      <c r="A3" s="5">
        <v>2</v>
      </c>
      <c r="B3">
        <v>674816</v>
      </c>
      <c r="C3" s="3">
        <f t="shared" si="0"/>
        <v>5.8291853712338222</v>
      </c>
      <c r="D3" s="2">
        <f t="shared" si="1"/>
        <v>1.4818854324734447E-6</v>
      </c>
      <c r="E3" s="3">
        <f t="shared" ref="E3:E66" si="2" xml:space="preserve"> B3 - 13250.08</f>
        <v>661565.92000000004</v>
      </c>
      <c r="F3">
        <f t="shared" ref="F3:F66" si="3">ABS(E3)</f>
        <v>661565.92000000004</v>
      </c>
      <c r="G3" s="3"/>
      <c r="H3" s="2">
        <f t="shared" ref="H3:H66" si="4">F3*F3</f>
        <v>437669466505.44647</v>
      </c>
      <c r="I3" s="2"/>
      <c r="J3" s="3"/>
      <c r="K3" s="2"/>
      <c r="L3" s="2"/>
      <c r="M3" s="2"/>
      <c r="N3" s="4"/>
      <c r="O3" s="2"/>
      <c r="P3" s="2"/>
      <c r="Q3" s="2"/>
    </row>
    <row r="4" spans="1:17" ht="15" thickBot="1" x14ac:dyDescent="0.35">
      <c r="A4" s="5">
        <v>3</v>
      </c>
      <c r="B4">
        <v>731525</v>
      </c>
      <c r="C4" s="3">
        <f t="shared" si="0"/>
        <v>5.8642291728079039</v>
      </c>
      <c r="D4" s="2">
        <f t="shared" si="1"/>
        <v>1.3670072793137624E-6</v>
      </c>
      <c r="E4" s="3">
        <f t="shared" si="2"/>
        <v>718274.92</v>
      </c>
      <c r="F4">
        <f t="shared" si="3"/>
        <v>718274.92</v>
      </c>
      <c r="G4" s="3"/>
      <c r="H4" s="2">
        <f t="shared" si="4"/>
        <v>515918860701.00647</v>
      </c>
      <c r="I4" s="2"/>
      <c r="J4" s="3"/>
      <c r="K4" s="2"/>
      <c r="L4" s="2"/>
      <c r="M4" s="2"/>
      <c r="N4" s="3"/>
      <c r="O4" s="2"/>
      <c r="P4" s="2"/>
      <c r="Q4" s="2"/>
    </row>
    <row r="5" spans="1:17" ht="15" thickBot="1" x14ac:dyDescent="0.35">
      <c r="A5" s="5">
        <v>4</v>
      </c>
      <c r="B5">
        <v>845008</v>
      </c>
      <c r="C5" s="3">
        <f t="shared" si="0"/>
        <v>5.926860820593963</v>
      </c>
      <c r="D5" s="2">
        <f t="shared" si="1"/>
        <v>1.1834207486793025E-6</v>
      </c>
      <c r="E5" s="3">
        <f t="shared" si="2"/>
        <v>831757.92</v>
      </c>
      <c r="F5">
        <f t="shared" si="3"/>
        <v>831757.92</v>
      </c>
      <c r="G5" s="3"/>
      <c r="H5" s="2">
        <f t="shared" si="4"/>
        <v>691821237482.72644</v>
      </c>
      <c r="I5" s="2"/>
      <c r="J5" s="3"/>
      <c r="K5" s="2"/>
      <c r="L5" s="2"/>
      <c r="M5" s="2"/>
      <c r="N5" s="4"/>
      <c r="O5" s="2"/>
      <c r="P5" s="2"/>
      <c r="Q5" s="2"/>
    </row>
    <row r="6" spans="1:17" ht="15" thickBot="1" x14ac:dyDescent="0.35">
      <c r="A6" s="5">
        <v>5</v>
      </c>
      <c r="B6">
        <v>1112393</v>
      </c>
      <c r="C6" s="3">
        <f t="shared" si="0"/>
        <v>6.0462582472984341</v>
      </c>
      <c r="D6" s="2">
        <f t="shared" si="1"/>
        <v>8.9896286654087179E-7</v>
      </c>
      <c r="E6" s="3">
        <f t="shared" si="2"/>
        <v>1099142.92</v>
      </c>
      <c r="F6">
        <f t="shared" si="3"/>
        <v>1099142.92</v>
      </c>
      <c r="G6" s="3"/>
      <c r="H6" s="2">
        <f t="shared" si="4"/>
        <v>1208115158586.1262</v>
      </c>
      <c r="I6" s="2"/>
      <c r="J6" s="3"/>
      <c r="K6" s="2"/>
      <c r="L6" s="2"/>
      <c r="M6" s="2"/>
      <c r="N6" s="4"/>
      <c r="O6" s="2"/>
      <c r="P6" s="2"/>
      <c r="Q6" s="2"/>
    </row>
    <row r="7" spans="1:17" ht="15" thickBot="1" x14ac:dyDescent="0.35">
      <c r="A7" s="5">
        <v>6</v>
      </c>
      <c r="B7">
        <v>1190912</v>
      </c>
      <c r="C7" s="3">
        <f t="shared" si="0"/>
        <v>6.0758796713682601</v>
      </c>
      <c r="D7" s="2">
        <f t="shared" si="1"/>
        <v>8.3969260533104043E-7</v>
      </c>
      <c r="E7" s="3">
        <f t="shared" si="2"/>
        <v>1177661.92</v>
      </c>
      <c r="F7">
        <f t="shared" si="3"/>
        <v>1177661.92</v>
      </c>
      <c r="G7" s="3"/>
      <c r="H7" s="2">
        <f t="shared" si="4"/>
        <v>1386887597818.0862</v>
      </c>
      <c r="I7" s="2"/>
      <c r="J7" s="3"/>
      <c r="K7" s="2"/>
      <c r="L7" s="2"/>
      <c r="M7" s="2"/>
      <c r="N7" s="4"/>
      <c r="O7" s="2"/>
      <c r="P7" s="2"/>
      <c r="Q7" s="2"/>
    </row>
    <row r="8" spans="1:17" ht="15" thickBot="1" x14ac:dyDescent="0.35">
      <c r="A8" s="5">
        <v>7</v>
      </c>
      <c r="B8">
        <v>1298432</v>
      </c>
      <c r="C8" s="3">
        <f t="shared" si="0"/>
        <v>6.1134192101855263</v>
      </c>
      <c r="D8" s="2">
        <f t="shared" si="1"/>
        <v>7.7015970031545739E-7</v>
      </c>
      <c r="E8" s="3">
        <f t="shared" si="2"/>
        <v>1285181.92</v>
      </c>
      <c r="F8">
        <f t="shared" si="3"/>
        <v>1285181.92</v>
      </c>
      <c r="G8" s="3"/>
      <c r="H8" s="2">
        <f t="shared" si="4"/>
        <v>1651692567494.8862</v>
      </c>
      <c r="I8" s="2"/>
      <c r="J8" s="3"/>
      <c r="K8" s="2"/>
      <c r="L8" s="13" t="s">
        <v>41</v>
      </c>
      <c r="M8" s="14"/>
      <c r="N8" s="8" t="s">
        <v>42</v>
      </c>
      <c r="O8" s="9"/>
      <c r="P8" s="10"/>
      <c r="Q8" s="2"/>
    </row>
    <row r="9" spans="1:17" ht="15" thickBot="1" x14ac:dyDescent="0.35">
      <c r="A9" s="5">
        <v>8</v>
      </c>
      <c r="B9">
        <v>1326164</v>
      </c>
      <c r="C9" s="3">
        <f t="shared" si="0"/>
        <v>6.122597234393699</v>
      </c>
      <c r="D9" s="2">
        <f t="shared" si="1"/>
        <v>7.5405455132246089E-7</v>
      </c>
      <c r="E9" s="3">
        <f t="shared" si="2"/>
        <v>1312913.9199999999</v>
      </c>
      <c r="F9">
        <f t="shared" si="3"/>
        <v>1312913.9199999999</v>
      </c>
      <c r="G9" s="3"/>
      <c r="H9" s="2">
        <f t="shared" si="4"/>
        <v>1723742961329.7661</v>
      </c>
      <c r="I9" s="2"/>
      <c r="J9" s="3"/>
      <c r="K9" s="2"/>
      <c r="L9" s="11" t="s">
        <v>43</v>
      </c>
      <c r="M9" s="12"/>
      <c r="N9" s="8" t="s">
        <v>44</v>
      </c>
      <c r="O9" s="9"/>
      <c r="P9" s="10"/>
      <c r="Q9" s="2"/>
    </row>
    <row r="10" spans="1:17" ht="15" thickBot="1" x14ac:dyDescent="0.35">
      <c r="A10" s="5">
        <v>9</v>
      </c>
      <c r="B10">
        <v>1466515</v>
      </c>
      <c r="C10" s="3">
        <f t="shared" si="0"/>
        <v>6.1662865094467536</v>
      </c>
      <c r="D10" s="2">
        <f t="shared" si="1"/>
        <v>6.8188869530826478E-7</v>
      </c>
      <c r="E10" s="3">
        <f t="shared" si="2"/>
        <v>1453264.92</v>
      </c>
      <c r="F10">
        <f t="shared" si="3"/>
        <v>1453264.92</v>
      </c>
      <c r="G10" s="3"/>
      <c r="H10" s="2">
        <f t="shared" si="4"/>
        <v>2111978927702.6062</v>
      </c>
      <c r="I10" s="2"/>
      <c r="J10" s="3"/>
      <c r="K10" s="2"/>
      <c r="L10" s="2"/>
      <c r="M10" s="2"/>
      <c r="N10" s="4"/>
      <c r="O10" s="2"/>
      <c r="P10" s="2"/>
      <c r="Q10" s="2"/>
    </row>
    <row r="11" spans="1:17" ht="15" thickBot="1" x14ac:dyDescent="0.35">
      <c r="A11" s="5">
        <v>10</v>
      </c>
      <c r="B11">
        <v>1530880</v>
      </c>
      <c r="C11" s="3">
        <f t="shared" si="0"/>
        <v>6.1849411493002604</v>
      </c>
      <c r="D11" s="2">
        <f t="shared" si="1"/>
        <v>6.5321906354515047E-7</v>
      </c>
      <c r="E11" s="3">
        <f t="shared" si="2"/>
        <v>1517629.92</v>
      </c>
      <c r="F11">
        <f t="shared" si="3"/>
        <v>1517629.92</v>
      </c>
      <c r="G11" s="3"/>
      <c r="H11" s="2">
        <f t="shared" si="4"/>
        <v>2303200574079.2061</v>
      </c>
      <c r="I11" s="2"/>
      <c r="J11" s="3"/>
      <c r="K11" s="2"/>
      <c r="L11" s="2"/>
      <c r="M11" s="2"/>
      <c r="N11" s="4"/>
      <c r="O11" s="2"/>
      <c r="P11" s="2"/>
      <c r="Q11" s="2"/>
    </row>
    <row r="12" spans="1:17" ht="15" thickBot="1" x14ac:dyDescent="0.35">
      <c r="A12" s="5">
        <v>11</v>
      </c>
      <c r="B12">
        <v>1751040</v>
      </c>
      <c r="C12" s="3">
        <f t="shared" si="0"/>
        <v>6.2432960670319657</v>
      </c>
      <c r="D12" s="2">
        <f t="shared" si="1"/>
        <v>5.7108918128654972E-7</v>
      </c>
      <c r="E12" s="3">
        <f t="shared" si="2"/>
        <v>1737789.92</v>
      </c>
      <c r="F12">
        <f t="shared" si="3"/>
        <v>1737789.92</v>
      </c>
      <c r="G12" s="3"/>
      <c r="H12" s="2">
        <f t="shared" si="4"/>
        <v>3019913806053.606</v>
      </c>
      <c r="I12" s="2"/>
      <c r="J12" s="3"/>
      <c r="K12" s="2"/>
      <c r="L12" s="2"/>
      <c r="M12" s="2"/>
      <c r="N12" s="4"/>
      <c r="O12" s="2"/>
      <c r="P12" s="2"/>
      <c r="Q12" s="2"/>
    </row>
    <row r="13" spans="1:17" ht="15" thickBot="1" x14ac:dyDescent="0.35">
      <c r="A13" s="5">
        <v>12</v>
      </c>
      <c r="B13">
        <v>2004992</v>
      </c>
      <c r="C13" s="3">
        <f t="shared" si="0"/>
        <v>6.3021126441069306</v>
      </c>
      <c r="D13" s="2">
        <f t="shared" si="1"/>
        <v>4.9875510725229828E-7</v>
      </c>
      <c r="E13" s="3">
        <f t="shared" si="2"/>
        <v>1991741.92</v>
      </c>
      <c r="F13">
        <f t="shared" si="3"/>
        <v>1991741.92</v>
      </c>
      <c r="G13" s="3"/>
      <c r="H13" s="2">
        <f t="shared" si="4"/>
        <v>3967035875885.2861</v>
      </c>
      <c r="I13" s="2"/>
      <c r="J13" s="3"/>
      <c r="K13" s="2"/>
      <c r="L13" s="2"/>
      <c r="M13" s="2"/>
      <c r="N13" s="4"/>
      <c r="O13" s="2"/>
      <c r="P13" s="2"/>
      <c r="Q13" s="2"/>
    </row>
    <row r="14" spans="1:17" ht="15" thickBot="1" x14ac:dyDescent="0.35">
      <c r="A14" s="5">
        <v>13</v>
      </c>
      <c r="B14">
        <v>2323719</v>
      </c>
      <c r="C14" s="3">
        <f t="shared" si="0"/>
        <v>6.3661836090333201</v>
      </c>
      <c r="D14" s="2">
        <f t="shared" si="1"/>
        <v>4.3034463289235921E-7</v>
      </c>
      <c r="E14" s="3">
        <f t="shared" si="2"/>
        <v>2310468.92</v>
      </c>
      <c r="F14">
        <f t="shared" si="3"/>
        <v>2310468.92</v>
      </c>
      <c r="G14" s="3"/>
      <c r="H14" s="2">
        <f t="shared" si="4"/>
        <v>5338266630285.9658</v>
      </c>
      <c r="I14" s="2"/>
      <c r="J14" s="3"/>
      <c r="K14" s="2"/>
      <c r="L14" s="2"/>
      <c r="M14" s="2"/>
      <c r="N14" s="4"/>
      <c r="O14" s="2"/>
      <c r="P14" s="2"/>
      <c r="Q14" s="2"/>
    </row>
    <row r="15" spans="1:17" ht="15" thickBot="1" x14ac:dyDescent="0.35">
      <c r="A15" s="5">
        <v>14</v>
      </c>
      <c r="B15">
        <v>2582857</v>
      </c>
      <c r="C15" s="3">
        <f t="shared" si="0"/>
        <v>6.4121003621043746</v>
      </c>
      <c r="D15" s="2">
        <f t="shared" si="1"/>
        <v>3.8716816300708866E-7</v>
      </c>
      <c r="E15" s="3">
        <f t="shared" si="2"/>
        <v>2569606.92</v>
      </c>
      <c r="F15">
        <f t="shared" si="3"/>
        <v>2569606.92</v>
      </c>
      <c r="G15" s="3"/>
      <c r="H15" s="2">
        <f t="shared" si="4"/>
        <v>6602879723311.8857</v>
      </c>
      <c r="I15" s="2"/>
      <c r="J15" s="3"/>
      <c r="K15" s="2"/>
      <c r="L15" s="2"/>
      <c r="M15" s="2"/>
      <c r="N15" s="4"/>
      <c r="O15" s="2"/>
      <c r="P15" s="2"/>
      <c r="Q15" s="2"/>
    </row>
    <row r="16" spans="1:17" ht="15" thickBot="1" x14ac:dyDescent="0.35">
      <c r="A16" s="5">
        <v>15</v>
      </c>
      <c r="B16">
        <v>2584622</v>
      </c>
      <c r="C16" s="3">
        <f t="shared" si="0"/>
        <v>6.4123970366686516</v>
      </c>
      <c r="D16" s="2">
        <f t="shared" si="1"/>
        <v>3.8690377161534648E-7</v>
      </c>
      <c r="E16" s="3">
        <f t="shared" si="2"/>
        <v>2571371.92</v>
      </c>
      <c r="F16">
        <f t="shared" si="3"/>
        <v>2571371.92</v>
      </c>
      <c r="G16" s="3"/>
      <c r="H16" s="2">
        <f t="shared" si="4"/>
        <v>6611953550964.4863</v>
      </c>
      <c r="I16" s="2"/>
      <c r="J16" s="3"/>
      <c r="K16" s="2"/>
      <c r="L16" s="2"/>
      <c r="M16" s="2"/>
      <c r="N16" s="4"/>
      <c r="O16" s="2"/>
      <c r="P16" s="2"/>
      <c r="Q16" s="2"/>
    </row>
    <row r="17" spans="1:17" ht="15" thickBot="1" x14ac:dyDescent="0.35">
      <c r="A17" s="5">
        <v>16</v>
      </c>
      <c r="B17">
        <v>2657280</v>
      </c>
      <c r="C17" s="3">
        <f t="shared" si="0"/>
        <v>6.4244373188242889</v>
      </c>
      <c r="D17" s="2">
        <f t="shared" si="1"/>
        <v>3.7632466281310213E-7</v>
      </c>
      <c r="E17" s="3">
        <f t="shared" si="2"/>
        <v>2644029.92</v>
      </c>
      <c r="F17">
        <f t="shared" si="3"/>
        <v>2644029.92</v>
      </c>
      <c r="G17" s="3"/>
      <c r="H17" s="2">
        <f t="shared" si="4"/>
        <v>6990894217855.2061</v>
      </c>
      <c r="I17" s="2"/>
      <c r="J17" s="3"/>
      <c r="K17" s="2"/>
      <c r="L17" s="2"/>
      <c r="M17" s="2"/>
      <c r="N17" s="4"/>
      <c r="O17" s="2"/>
      <c r="P17" s="2"/>
      <c r="Q17" s="2"/>
    </row>
    <row r="18" spans="1:17" ht="15" thickBot="1" x14ac:dyDescent="0.35">
      <c r="A18" s="5">
        <v>17</v>
      </c>
      <c r="B18">
        <v>2818386</v>
      </c>
      <c r="C18" s="3">
        <f t="shared" si="0"/>
        <v>6.4500004728719347</v>
      </c>
      <c r="D18" s="2">
        <f t="shared" si="1"/>
        <v>3.5481300290307998E-7</v>
      </c>
      <c r="E18" s="3">
        <f t="shared" si="2"/>
        <v>2805135.92</v>
      </c>
      <c r="F18">
        <f t="shared" si="3"/>
        <v>2805135.92</v>
      </c>
      <c r="G18" s="3"/>
      <c r="H18" s="2">
        <f t="shared" si="4"/>
        <v>7868787529674.2461</v>
      </c>
      <c r="I18" s="2"/>
      <c r="J18" s="3"/>
      <c r="K18" s="2"/>
      <c r="L18" s="2"/>
      <c r="M18" s="2"/>
      <c r="N18" s="4"/>
      <c r="O18" s="2"/>
      <c r="P18" s="2"/>
      <c r="Q18" s="2"/>
    </row>
    <row r="19" spans="1:17" ht="15" thickBot="1" x14ac:dyDescent="0.35">
      <c r="A19" s="5">
        <v>18</v>
      </c>
      <c r="B19">
        <v>2974720</v>
      </c>
      <c r="C19" s="3">
        <f t="shared" si="0"/>
        <v>6.4734460933661611</v>
      </c>
      <c r="D19" s="2">
        <f t="shared" si="1"/>
        <v>3.361660929432014E-7</v>
      </c>
      <c r="E19" s="3">
        <f t="shared" si="2"/>
        <v>2961469.92</v>
      </c>
      <c r="F19">
        <f t="shared" si="3"/>
        <v>2961469.92</v>
      </c>
      <c r="G19" s="3"/>
      <c r="H19" s="2">
        <f t="shared" si="4"/>
        <v>8770304087064.8057</v>
      </c>
      <c r="I19" s="2"/>
      <c r="J19" s="3"/>
      <c r="K19" s="2"/>
      <c r="L19" s="2"/>
      <c r="M19" s="2"/>
      <c r="N19" s="4"/>
      <c r="O19" s="2"/>
      <c r="P19" s="2"/>
      <c r="Q19" s="2"/>
    </row>
    <row r="20" spans="1:17" ht="15" thickBot="1" x14ac:dyDescent="0.35">
      <c r="A20" s="5">
        <v>19</v>
      </c>
      <c r="B20">
        <v>3089867</v>
      </c>
      <c r="C20" s="3">
        <f t="shared" si="0"/>
        <v>6.4899397860885211</v>
      </c>
      <c r="D20" s="2">
        <f t="shared" si="1"/>
        <v>3.2363852554171426E-7</v>
      </c>
      <c r="E20" s="3">
        <f t="shared" si="2"/>
        <v>3076616.92</v>
      </c>
      <c r="F20">
        <f t="shared" si="3"/>
        <v>3076616.92</v>
      </c>
      <c r="G20" s="3"/>
      <c r="H20" s="2">
        <f t="shared" si="4"/>
        <v>9465571672430.2852</v>
      </c>
      <c r="I20" s="2"/>
      <c r="J20" s="3"/>
      <c r="K20" s="2"/>
      <c r="L20" s="2"/>
      <c r="M20" s="2"/>
      <c r="N20" s="4"/>
      <c r="O20" s="2"/>
      <c r="P20" s="2"/>
      <c r="Q20" s="2"/>
    </row>
    <row r="21" spans="1:17" ht="15" thickBot="1" x14ac:dyDescent="0.35">
      <c r="A21" s="5">
        <v>20</v>
      </c>
      <c r="B21">
        <v>3134464</v>
      </c>
      <c r="C21" s="3">
        <f t="shared" si="0"/>
        <v>6.496163286237147</v>
      </c>
      <c r="D21" s="2">
        <f t="shared" si="1"/>
        <v>3.1903381247958183E-7</v>
      </c>
      <c r="E21" s="3">
        <f t="shared" si="2"/>
        <v>3121213.92</v>
      </c>
      <c r="F21">
        <f t="shared" si="3"/>
        <v>3121213.92</v>
      </c>
      <c r="G21" s="3"/>
      <c r="H21" s="2">
        <f t="shared" si="4"/>
        <v>9741976334401.7656</v>
      </c>
      <c r="I21" s="2"/>
      <c r="J21" s="3"/>
      <c r="K21" s="2"/>
      <c r="L21" s="2"/>
      <c r="M21" s="2"/>
      <c r="N21" s="3"/>
      <c r="O21" s="2"/>
      <c r="P21" s="2"/>
      <c r="Q21" s="2"/>
    </row>
    <row r="22" spans="1:17" ht="15" thickBot="1" x14ac:dyDescent="0.35">
      <c r="A22" s="5">
        <v>21</v>
      </c>
      <c r="B22">
        <v>3643392</v>
      </c>
      <c r="C22" s="3">
        <f t="shared" si="0"/>
        <v>6.5615059003877185</v>
      </c>
      <c r="D22" s="2">
        <f t="shared" si="1"/>
        <v>2.744695053400787E-7</v>
      </c>
      <c r="E22" s="3">
        <f t="shared" si="2"/>
        <v>3630141.92</v>
      </c>
      <c r="F22">
        <f t="shared" si="3"/>
        <v>3630141.92</v>
      </c>
      <c r="G22" s="3"/>
      <c r="H22" s="2">
        <f t="shared" si="4"/>
        <v>13177930359341.285</v>
      </c>
      <c r="I22" s="2"/>
      <c r="J22" s="3"/>
      <c r="K22" s="2"/>
      <c r="L22" s="2"/>
      <c r="M22" s="2"/>
      <c r="N22" s="4"/>
      <c r="O22" s="2"/>
      <c r="P22" s="2"/>
      <c r="Q22" s="2"/>
    </row>
    <row r="23" spans="1:17" ht="15" thickBot="1" x14ac:dyDescent="0.35">
      <c r="A23" s="5">
        <v>22</v>
      </c>
      <c r="B23">
        <v>3824640</v>
      </c>
      <c r="C23" s="3">
        <f t="shared" si="0"/>
        <v>6.5825905627912293</v>
      </c>
      <c r="D23" s="2">
        <f t="shared" si="1"/>
        <v>2.6146251673360108E-7</v>
      </c>
      <c r="E23" s="3">
        <f t="shared" si="2"/>
        <v>3811389.92</v>
      </c>
      <c r="F23">
        <f t="shared" si="3"/>
        <v>3811389.92</v>
      </c>
      <c r="G23" s="3"/>
      <c r="H23" s="2">
        <f t="shared" si="4"/>
        <v>14526693122277.605</v>
      </c>
      <c r="I23" s="2"/>
      <c r="J23" s="3"/>
      <c r="K23" s="2"/>
      <c r="L23" s="2"/>
      <c r="M23" s="2"/>
      <c r="N23" s="4"/>
      <c r="O23" s="2"/>
      <c r="P23" s="2"/>
      <c r="Q23" s="2"/>
    </row>
    <row r="24" spans="1:17" ht="15" thickBot="1" x14ac:dyDescent="0.35">
      <c r="A24" s="5">
        <v>23</v>
      </c>
      <c r="B24">
        <v>3940352</v>
      </c>
      <c r="C24" s="3">
        <f t="shared" si="0"/>
        <v>6.5955350200055873</v>
      </c>
      <c r="D24" s="2">
        <f t="shared" si="1"/>
        <v>2.5378443347193349E-7</v>
      </c>
      <c r="E24" s="3">
        <f t="shared" si="2"/>
        <v>3927101.92</v>
      </c>
      <c r="F24">
        <f t="shared" si="3"/>
        <v>3927101.92</v>
      </c>
      <c r="G24" s="3"/>
      <c r="H24" s="2">
        <f t="shared" si="4"/>
        <v>15422129490067.686</v>
      </c>
      <c r="I24" s="2"/>
      <c r="J24" s="3"/>
      <c r="K24" s="2"/>
      <c r="L24" s="2"/>
      <c r="M24" s="2"/>
      <c r="N24" s="4"/>
      <c r="O24" s="2"/>
      <c r="P24" s="2"/>
      <c r="Q24" s="2"/>
    </row>
    <row r="25" spans="1:17" ht="15" thickBot="1" x14ac:dyDescent="0.35">
      <c r="A25" s="5">
        <v>24</v>
      </c>
      <c r="B25">
        <v>4341760</v>
      </c>
      <c r="C25" s="3">
        <f t="shared" si="0"/>
        <v>6.6376658132325446</v>
      </c>
      <c r="D25" s="2">
        <f t="shared" si="1"/>
        <v>2.3032134433962264E-7</v>
      </c>
      <c r="E25" s="3">
        <f t="shared" si="2"/>
        <v>4328509.92</v>
      </c>
      <c r="F25">
        <f t="shared" si="3"/>
        <v>4328509.92</v>
      </c>
      <c r="G25" s="3"/>
      <c r="H25" s="2">
        <f t="shared" si="4"/>
        <v>18735998127538.406</v>
      </c>
      <c r="I25" s="2"/>
      <c r="J25" s="3"/>
      <c r="K25" s="2"/>
      <c r="L25" s="2"/>
      <c r="M25" s="2"/>
      <c r="N25" s="4"/>
      <c r="O25" s="2"/>
      <c r="P25" s="2"/>
      <c r="Q25" s="2"/>
    </row>
    <row r="26" spans="1:17" ht="15" thickBot="1" x14ac:dyDescent="0.35">
      <c r="A26" s="5">
        <v>25</v>
      </c>
      <c r="B26">
        <v>4357120</v>
      </c>
      <c r="C26" s="3">
        <f t="shared" si="0"/>
        <v>6.6391995210604184</v>
      </c>
      <c r="D26" s="2">
        <f t="shared" si="1"/>
        <v>2.2950940070505288E-7</v>
      </c>
      <c r="E26" s="3">
        <f t="shared" si="2"/>
        <v>4343869.92</v>
      </c>
      <c r="F26">
        <f t="shared" si="3"/>
        <v>4343869.92</v>
      </c>
      <c r="G26" s="3"/>
      <c r="H26" s="2">
        <f t="shared" si="4"/>
        <v>18869205881880.805</v>
      </c>
      <c r="I26" s="2"/>
      <c r="J26" s="3"/>
      <c r="K26" s="2"/>
      <c r="L26" s="2"/>
      <c r="M26" s="2"/>
      <c r="N26" s="4"/>
      <c r="O26" s="2"/>
      <c r="P26" s="2"/>
      <c r="Q26" s="2"/>
    </row>
    <row r="27" spans="1:17" ht="15" thickBot="1" x14ac:dyDescent="0.35">
      <c r="A27" s="5">
        <v>26</v>
      </c>
      <c r="B27">
        <v>4472832</v>
      </c>
      <c r="C27" s="3">
        <f t="shared" si="0"/>
        <v>6.6505825863364931</v>
      </c>
      <c r="D27" s="2">
        <f t="shared" si="1"/>
        <v>2.2357200091575092E-7</v>
      </c>
      <c r="E27" s="3">
        <f t="shared" si="2"/>
        <v>4459581.92</v>
      </c>
      <c r="F27">
        <f t="shared" si="3"/>
        <v>4459581.92</v>
      </c>
      <c r="G27" s="3"/>
      <c r="H27" s="2">
        <f t="shared" si="4"/>
        <v>19887870901190.887</v>
      </c>
      <c r="I27" s="2"/>
      <c r="J27" s="3"/>
      <c r="K27" s="2"/>
      <c r="L27" s="2"/>
      <c r="M27" s="2"/>
      <c r="N27" s="4"/>
      <c r="O27" s="2"/>
      <c r="P27" s="2"/>
      <c r="Q27" s="2"/>
    </row>
    <row r="28" spans="1:17" ht="15" thickBot="1" x14ac:dyDescent="0.35">
      <c r="A28" s="5">
        <v>27</v>
      </c>
      <c r="B28">
        <v>4528173</v>
      </c>
      <c r="C28" s="3">
        <f t="shared" si="0"/>
        <v>6.6559230108282081</v>
      </c>
      <c r="D28" s="2">
        <f t="shared" si="1"/>
        <v>2.2083961898098859E-7</v>
      </c>
      <c r="E28" s="3">
        <f t="shared" si="2"/>
        <v>4514922.92</v>
      </c>
      <c r="F28">
        <f t="shared" si="3"/>
        <v>4514922.92</v>
      </c>
      <c r="G28" s="3"/>
      <c r="H28" s="2">
        <f t="shared" si="4"/>
        <v>20384528973541.324</v>
      </c>
      <c r="I28" s="2"/>
      <c r="J28" s="3"/>
      <c r="K28" s="2"/>
      <c r="L28" s="2"/>
      <c r="M28" s="2"/>
      <c r="N28" s="3"/>
      <c r="O28" s="2"/>
      <c r="P28" s="2"/>
      <c r="Q28" s="2"/>
    </row>
    <row r="29" spans="1:17" ht="15" thickBot="1" x14ac:dyDescent="0.35">
      <c r="A29" s="5">
        <v>28</v>
      </c>
      <c r="B29">
        <v>4922368</v>
      </c>
      <c r="C29" s="3">
        <f t="shared" si="0"/>
        <v>6.6921740787684589</v>
      </c>
      <c r="D29" s="2">
        <f t="shared" si="1"/>
        <v>2.0315425421260661E-7</v>
      </c>
      <c r="E29" s="3">
        <f t="shared" si="2"/>
        <v>4909117.92</v>
      </c>
      <c r="F29">
        <f t="shared" si="3"/>
        <v>4909117.92</v>
      </c>
      <c r="G29" s="3"/>
      <c r="H29" s="2">
        <f t="shared" si="4"/>
        <v>24099438752465.125</v>
      </c>
      <c r="I29" s="2"/>
      <c r="J29" s="3"/>
      <c r="K29" s="2"/>
      <c r="L29" s="2"/>
      <c r="M29" s="2"/>
      <c r="N29" s="4"/>
      <c r="O29" s="2"/>
      <c r="P29" s="2"/>
      <c r="Q29" s="2"/>
    </row>
    <row r="30" spans="1:17" ht="15" thickBot="1" x14ac:dyDescent="0.35">
      <c r="A30" s="5">
        <v>29</v>
      </c>
      <c r="B30">
        <v>5044648</v>
      </c>
      <c r="C30" s="3">
        <f t="shared" si="0"/>
        <v>6.702830867898804</v>
      </c>
      <c r="D30" s="2">
        <f t="shared" si="1"/>
        <v>1.982298864063459E-7</v>
      </c>
      <c r="E30" s="3">
        <f t="shared" si="2"/>
        <v>5031397.92</v>
      </c>
      <c r="F30">
        <f t="shared" si="3"/>
        <v>5031397.92</v>
      </c>
      <c r="G30" s="3"/>
      <c r="H30" s="2">
        <f t="shared" si="4"/>
        <v>25314965029380.324</v>
      </c>
      <c r="I30" s="2"/>
      <c r="J30" s="3"/>
      <c r="K30" s="2"/>
      <c r="L30" s="2"/>
      <c r="M30" s="2"/>
      <c r="N30" s="4"/>
      <c r="O30" s="2"/>
      <c r="P30" s="2"/>
      <c r="Q30" s="2"/>
    </row>
    <row r="31" spans="1:17" ht="15" thickBot="1" x14ac:dyDescent="0.35">
      <c r="A31" s="5">
        <v>30</v>
      </c>
      <c r="B31">
        <v>5106688</v>
      </c>
      <c r="C31" s="3">
        <f t="shared" si="0"/>
        <v>6.7081393248581751</v>
      </c>
      <c r="D31" s="2">
        <f t="shared" si="1"/>
        <v>1.9582163625426107E-7</v>
      </c>
      <c r="E31" s="3">
        <f t="shared" si="2"/>
        <v>5093437.92</v>
      </c>
      <c r="F31">
        <f t="shared" si="3"/>
        <v>5093437.92</v>
      </c>
      <c r="G31" s="3"/>
      <c r="H31" s="2">
        <f t="shared" si="4"/>
        <v>25943109844893.926</v>
      </c>
      <c r="I31" s="2"/>
      <c r="J31" s="3"/>
      <c r="K31" s="2"/>
      <c r="L31" s="2"/>
      <c r="M31" s="2"/>
      <c r="N31" s="4"/>
      <c r="O31" s="2"/>
      <c r="P31" s="2"/>
      <c r="Q31" s="2"/>
    </row>
    <row r="32" spans="1:17" ht="15" thickBot="1" x14ac:dyDescent="0.35">
      <c r="A32" s="5">
        <v>31</v>
      </c>
      <c r="B32">
        <v>5421981</v>
      </c>
      <c r="C32" s="3">
        <f t="shared" si="0"/>
        <v>6.7341579913688463</v>
      </c>
      <c r="D32" s="2">
        <f t="shared" si="1"/>
        <v>1.8443443457289874E-7</v>
      </c>
      <c r="E32" s="3">
        <f t="shared" si="2"/>
        <v>5408730.9199999999</v>
      </c>
      <c r="F32">
        <f t="shared" si="3"/>
        <v>5408730.9199999999</v>
      </c>
      <c r="G32" s="3"/>
      <c r="H32" s="2">
        <f t="shared" si="4"/>
        <v>29254370164964.047</v>
      </c>
      <c r="I32" s="2"/>
      <c r="J32" s="3"/>
      <c r="K32" s="2"/>
      <c r="L32" s="2"/>
      <c r="M32" s="2"/>
      <c r="N32" s="4"/>
      <c r="O32" s="2"/>
      <c r="P32" s="2"/>
      <c r="Q32" s="2"/>
    </row>
    <row r="33" spans="1:17" ht="15" thickBot="1" x14ac:dyDescent="0.35">
      <c r="A33" s="5">
        <v>32</v>
      </c>
      <c r="B33">
        <v>5500291</v>
      </c>
      <c r="C33" s="3">
        <f t="shared" si="0"/>
        <v>6.7403856670126139</v>
      </c>
      <c r="D33" s="2">
        <f t="shared" si="1"/>
        <v>1.8180856249242087E-7</v>
      </c>
      <c r="E33" s="3">
        <f t="shared" si="2"/>
        <v>5487040.9199999999</v>
      </c>
      <c r="F33">
        <f t="shared" si="3"/>
        <v>5487040.9199999999</v>
      </c>
      <c r="G33" s="3"/>
      <c r="H33" s="2">
        <f t="shared" si="4"/>
        <v>30107618057754.445</v>
      </c>
      <c r="I33" s="2"/>
      <c r="J33" s="3"/>
      <c r="K33" s="2"/>
      <c r="L33" s="2"/>
      <c r="M33" s="2"/>
      <c r="N33" s="4"/>
      <c r="O33" s="2"/>
      <c r="P33" s="2"/>
      <c r="Q33" s="2"/>
    </row>
    <row r="34" spans="1:17" ht="15" thickBot="1" x14ac:dyDescent="0.35">
      <c r="A34" s="5">
        <v>33</v>
      </c>
      <c r="B34">
        <v>5731328</v>
      </c>
      <c r="C34" s="3">
        <f t="shared" ref="C34:C65" si="5">LOG(B34)</f>
        <v>6.758255263546542</v>
      </c>
      <c r="D34" s="2">
        <f t="shared" ref="D34:D65" si="6">1/B34</f>
        <v>1.7447963194568518E-7</v>
      </c>
      <c r="E34" s="3">
        <f t="shared" si="2"/>
        <v>5718077.9199999999</v>
      </c>
      <c r="F34">
        <f t="shared" si="3"/>
        <v>5718077.9199999999</v>
      </c>
      <c r="G34" s="3"/>
      <c r="H34" s="2">
        <f t="shared" si="4"/>
        <v>32696415099191.527</v>
      </c>
      <c r="I34" s="2"/>
      <c r="J34" s="3"/>
      <c r="K34" s="2"/>
      <c r="L34" s="2"/>
      <c r="M34" s="2"/>
      <c r="N34" s="4"/>
      <c r="O34" s="2"/>
      <c r="P34" s="2"/>
      <c r="Q34" s="2"/>
    </row>
    <row r="35" spans="1:17" ht="15" thickBot="1" x14ac:dyDescent="0.35">
      <c r="A35" s="5">
        <v>34</v>
      </c>
      <c r="B35">
        <v>5874688</v>
      </c>
      <c r="C35" s="3">
        <f t="shared" si="5"/>
        <v>6.7689848065222531</v>
      </c>
      <c r="D35" s="2">
        <f t="shared" si="6"/>
        <v>1.702218058218581E-7</v>
      </c>
      <c r="E35" s="3">
        <f t="shared" si="2"/>
        <v>5861437.9199999999</v>
      </c>
      <c r="F35">
        <f t="shared" si="3"/>
        <v>5861437.9199999999</v>
      </c>
      <c r="G35" s="3"/>
      <c r="H35" s="2">
        <f t="shared" si="4"/>
        <v>34356454490013.926</v>
      </c>
      <c r="I35" s="2"/>
      <c r="J35" s="3"/>
      <c r="K35" s="2"/>
      <c r="L35" s="2"/>
      <c r="M35" s="2"/>
      <c r="N35" s="4"/>
      <c r="O35" s="2"/>
      <c r="P35" s="2"/>
      <c r="Q35" s="2"/>
    </row>
    <row r="36" spans="1:17" ht="15" thickBot="1" x14ac:dyDescent="0.35">
      <c r="A36" s="5">
        <v>35</v>
      </c>
      <c r="B36">
        <v>6122222</v>
      </c>
      <c r="C36" s="3">
        <f t="shared" si="5"/>
        <v>6.7869090736485944</v>
      </c>
      <c r="D36" s="2">
        <f t="shared" si="6"/>
        <v>1.6333938886894334E-7</v>
      </c>
      <c r="E36" s="3">
        <f t="shared" si="2"/>
        <v>6108971.9199999999</v>
      </c>
      <c r="F36">
        <f t="shared" si="3"/>
        <v>6108971.9199999999</v>
      </c>
      <c r="G36" s="3"/>
      <c r="H36" s="2">
        <f t="shared" si="4"/>
        <v>37319537919348.484</v>
      </c>
      <c r="I36" s="2"/>
      <c r="J36" s="3"/>
      <c r="K36" s="2"/>
      <c r="L36" s="2"/>
      <c r="M36" s="2"/>
      <c r="N36" s="4"/>
      <c r="O36" s="2"/>
      <c r="P36" s="2"/>
      <c r="Q36" s="2"/>
    </row>
    <row r="37" spans="1:17" ht="15" thickBot="1" x14ac:dyDescent="0.35">
      <c r="A37" s="5">
        <v>36</v>
      </c>
      <c r="B37">
        <v>6328320</v>
      </c>
      <c r="C37" s="3">
        <f t="shared" si="5"/>
        <v>6.8012884317286275</v>
      </c>
      <c r="D37" s="2">
        <f t="shared" si="6"/>
        <v>1.5801982200647249E-7</v>
      </c>
      <c r="E37" s="3">
        <f t="shared" si="2"/>
        <v>6315069.9199999999</v>
      </c>
      <c r="F37">
        <f t="shared" si="3"/>
        <v>6315069.9199999999</v>
      </c>
      <c r="G37" s="3"/>
      <c r="H37" s="2">
        <f t="shared" si="4"/>
        <v>39880108094488.805</v>
      </c>
      <c r="I37" s="2"/>
      <c r="J37" s="3"/>
      <c r="K37" s="2"/>
      <c r="L37" s="2"/>
      <c r="M37" s="2"/>
      <c r="N37" s="4"/>
      <c r="O37" s="2"/>
      <c r="P37" s="2"/>
      <c r="Q37" s="2"/>
    </row>
    <row r="38" spans="1:17" ht="15" thickBot="1" x14ac:dyDescent="0.35">
      <c r="A38" s="5">
        <v>37</v>
      </c>
      <c r="B38">
        <v>6466560</v>
      </c>
      <c r="C38" s="3">
        <f t="shared" si="5"/>
        <v>6.8106733115311613</v>
      </c>
      <c r="D38" s="2">
        <f t="shared" si="6"/>
        <v>1.5464172604908948E-7</v>
      </c>
      <c r="E38" s="3">
        <f t="shared" si="2"/>
        <v>6453309.9199999999</v>
      </c>
      <c r="F38">
        <f t="shared" si="3"/>
        <v>6453309.9199999999</v>
      </c>
      <c r="G38" s="3"/>
      <c r="H38" s="2">
        <f t="shared" si="4"/>
        <v>41645208923570.406</v>
      </c>
      <c r="I38" s="2"/>
      <c r="J38" s="3"/>
      <c r="K38" s="2"/>
      <c r="L38" s="2"/>
      <c r="M38" s="2"/>
      <c r="N38" s="3"/>
      <c r="O38" s="2"/>
      <c r="P38" s="2"/>
      <c r="Q38" s="2"/>
    </row>
    <row r="39" spans="1:17" ht="15" thickBot="1" x14ac:dyDescent="0.35">
      <c r="A39" s="5">
        <v>38</v>
      </c>
      <c r="B39">
        <v>6550985</v>
      </c>
      <c r="C39" s="3">
        <f t="shared" si="5"/>
        <v>6.8163066050151047</v>
      </c>
      <c r="D39" s="2">
        <f t="shared" si="6"/>
        <v>1.5264880014226868E-7</v>
      </c>
      <c r="E39" s="3">
        <f t="shared" si="2"/>
        <v>6537734.9199999999</v>
      </c>
      <c r="F39">
        <f t="shared" si="3"/>
        <v>6537734.9199999999</v>
      </c>
      <c r="G39" s="3"/>
      <c r="H39" s="2">
        <f t="shared" si="4"/>
        <v>42741977884187.406</v>
      </c>
      <c r="I39" s="2"/>
      <c r="J39" s="3"/>
      <c r="K39" s="2"/>
      <c r="L39" s="2"/>
      <c r="M39" s="2"/>
      <c r="N39" s="4"/>
      <c r="O39" s="2"/>
      <c r="P39" s="2"/>
      <c r="Q39" s="2"/>
    </row>
    <row r="40" spans="1:17" ht="15" thickBot="1" x14ac:dyDescent="0.35">
      <c r="A40" s="5">
        <v>39</v>
      </c>
      <c r="B40">
        <v>6994639</v>
      </c>
      <c r="C40" s="3">
        <f t="shared" si="5"/>
        <v>6.8447653050531949</v>
      </c>
      <c r="D40" s="2">
        <f t="shared" si="6"/>
        <v>1.4296663487565264E-7</v>
      </c>
      <c r="E40" s="3">
        <f t="shared" si="2"/>
        <v>6981388.9199999999</v>
      </c>
      <c r="F40">
        <f t="shared" si="3"/>
        <v>6981388.9199999999</v>
      </c>
      <c r="G40" s="3"/>
      <c r="H40" s="2">
        <f t="shared" si="4"/>
        <v>48739791252298.766</v>
      </c>
      <c r="I40" s="2"/>
      <c r="J40" s="3"/>
      <c r="K40" s="2"/>
      <c r="L40" s="2"/>
      <c r="M40" s="2"/>
      <c r="N40" s="3"/>
      <c r="O40" s="2"/>
      <c r="P40" s="2"/>
      <c r="Q40" s="2"/>
    </row>
    <row r="41" spans="1:17" ht="15" thickBot="1" x14ac:dyDescent="0.35">
      <c r="A41" s="5">
        <v>40</v>
      </c>
      <c r="B41">
        <v>7086403</v>
      </c>
      <c r="C41" s="3">
        <f t="shared" si="5"/>
        <v>6.8504258467975321</v>
      </c>
      <c r="D41" s="2">
        <f t="shared" si="6"/>
        <v>1.4111531619073881E-7</v>
      </c>
      <c r="E41" s="3">
        <f t="shared" si="2"/>
        <v>7073152.9199999999</v>
      </c>
      <c r="F41">
        <f t="shared" si="3"/>
        <v>7073152.9199999999</v>
      </c>
      <c r="G41" s="3"/>
      <c r="H41" s="2">
        <f t="shared" si="4"/>
        <v>50029492229704.523</v>
      </c>
      <c r="I41" s="2"/>
      <c r="J41" s="3"/>
      <c r="K41" s="2"/>
      <c r="L41" s="2"/>
      <c r="M41" s="2"/>
      <c r="N41" s="4"/>
      <c r="O41" s="2"/>
      <c r="P41" s="2"/>
      <c r="Q41" s="2"/>
    </row>
    <row r="42" spans="1:17" ht="15" thickBot="1" x14ac:dyDescent="0.35">
      <c r="A42" s="5">
        <v>41</v>
      </c>
      <c r="B42">
        <v>7517184</v>
      </c>
      <c r="C42" s="3">
        <f t="shared" si="5"/>
        <v>6.8760551807112638</v>
      </c>
      <c r="D42" s="2">
        <f t="shared" si="6"/>
        <v>1.3302853834627436E-7</v>
      </c>
      <c r="E42" s="3">
        <f t="shared" si="2"/>
        <v>7503933.9199999999</v>
      </c>
      <c r="F42">
        <f t="shared" si="3"/>
        <v>7503933.9199999999</v>
      </c>
      <c r="G42" s="3"/>
      <c r="H42" s="2">
        <f t="shared" si="4"/>
        <v>56309024275726.562</v>
      </c>
      <c r="I42" s="2"/>
      <c r="J42" s="3"/>
      <c r="K42" s="2"/>
      <c r="L42" s="2"/>
      <c r="M42" s="2"/>
      <c r="N42" s="4"/>
      <c r="O42" s="2"/>
      <c r="P42" s="2"/>
      <c r="Q42" s="2"/>
    </row>
    <row r="43" spans="1:17" ht="15" thickBot="1" x14ac:dyDescent="0.35">
      <c r="A43" s="5">
        <v>42</v>
      </c>
      <c r="B43">
        <v>7543757</v>
      </c>
      <c r="C43" s="3">
        <f t="shared" si="5"/>
        <v>6.8775876904319748</v>
      </c>
      <c r="D43" s="2">
        <f t="shared" si="6"/>
        <v>1.3255994327494906E-7</v>
      </c>
      <c r="E43" s="3">
        <f t="shared" si="2"/>
        <v>7530506.9199999999</v>
      </c>
      <c r="F43">
        <f t="shared" si="3"/>
        <v>7530506.9199999999</v>
      </c>
      <c r="G43" s="3"/>
      <c r="H43" s="2">
        <f t="shared" si="4"/>
        <v>56708534472167.883</v>
      </c>
      <c r="I43" s="2"/>
      <c r="J43" s="3"/>
      <c r="K43" s="2"/>
      <c r="L43" s="2"/>
      <c r="M43" s="2"/>
      <c r="N43" s="4"/>
      <c r="O43" s="2"/>
      <c r="P43" s="2"/>
      <c r="Q43" s="2"/>
    </row>
    <row r="44" spans="1:17" ht="15" thickBot="1" x14ac:dyDescent="0.35">
      <c r="A44" s="5">
        <v>43</v>
      </c>
      <c r="B44">
        <v>7703552</v>
      </c>
      <c r="C44" s="3">
        <f t="shared" si="5"/>
        <v>6.8866910184589996</v>
      </c>
      <c r="D44" s="2">
        <f t="shared" si="6"/>
        <v>1.2981024857104878E-7</v>
      </c>
      <c r="E44" s="3">
        <f t="shared" si="2"/>
        <v>7690301.9199999999</v>
      </c>
      <c r="F44">
        <f t="shared" si="3"/>
        <v>7690301.9199999999</v>
      </c>
      <c r="G44" s="3"/>
      <c r="H44" s="2">
        <f t="shared" si="4"/>
        <v>59140743620755.687</v>
      </c>
      <c r="I44" s="2"/>
      <c r="J44" s="3"/>
      <c r="K44" s="2"/>
      <c r="L44" s="2"/>
      <c r="M44" s="2"/>
      <c r="N44" s="4"/>
      <c r="O44" s="2"/>
      <c r="P44" s="2"/>
      <c r="Q44" s="2"/>
    </row>
    <row r="45" spans="1:17" ht="15" thickBot="1" x14ac:dyDescent="0.35">
      <c r="A45" s="5">
        <v>44</v>
      </c>
      <c r="B45">
        <v>7705600</v>
      </c>
      <c r="C45" s="3">
        <f t="shared" si="5"/>
        <v>6.8868064609056932</v>
      </c>
      <c r="D45" s="2">
        <f t="shared" si="6"/>
        <v>1.2977574750830566E-7</v>
      </c>
      <c r="E45" s="3">
        <f t="shared" si="2"/>
        <v>7692349.9199999999</v>
      </c>
      <c r="F45">
        <f t="shared" si="3"/>
        <v>7692349.9199999999</v>
      </c>
      <c r="G45" s="3"/>
      <c r="H45" s="2">
        <f t="shared" si="4"/>
        <v>59172247291724.008</v>
      </c>
      <c r="I45" s="2"/>
      <c r="J45" s="3"/>
      <c r="K45" s="2"/>
      <c r="L45" s="2"/>
      <c r="M45" s="2"/>
      <c r="N45" s="4"/>
      <c r="O45" s="2"/>
      <c r="P45" s="2"/>
      <c r="Q45" s="2"/>
    </row>
    <row r="46" spans="1:17" ht="15" thickBot="1" x14ac:dyDescent="0.35">
      <c r="A46" s="5">
        <v>45</v>
      </c>
      <c r="B46">
        <v>7774384</v>
      </c>
      <c r="C46" s="3">
        <f t="shared" si="5"/>
        <v>6.8906659879240584</v>
      </c>
      <c r="D46" s="2">
        <f t="shared" si="6"/>
        <v>1.2862755428597302E-7</v>
      </c>
      <c r="E46" s="3">
        <f t="shared" si="2"/>
        <v>7761133.9199999999</v>
      </c>
      <c r="F46">
        <f t="shared" si="3"/>
        <v>7761133.9199999999</v>
      </c>
      <c r="G46" s="3"/>
      <c r="H46" s="2">
        <f t="shared" si="4"/>
        <v>60235199724174.562</v>
      </c>
      <c r="I46" s="2"/>
      <c r="J46" s="3"/>
      <c r="K46" s="2"/>
      <c r="L46" s="2"/>
      <c r="M46" s="2"/>
      <c r="N46" s="4"/>
      <c r="O46" s="2"/>
      <c r="P46" s="2"/>
      <c r="Q46" s="2"/>
    </row>
    <row r="47" spans="1:17" ht="15" thickBot="1" x14ac:dyDescent="0.35">
      <c r="A47" s="5">
        <v>46</v>
      </c>
      <c r="B47">
        <v>8646161</v>
      </c>
      <c r="C47" s="3">
        <f t="shared" si="5"/>
        <v>6.9368233182622383</v>
      </c>
      <c r="D47" s="2">
        <f t="shared" si="6"/>
        <v>1.1565826729342652E-7</v>
      </c>
      <c r="E47" s="3">
        <f t="shared" si="2"/>
        <v>8632910.9199999999</v>
      </c>
      <c r="F47">
        <f t="shared" si="3"/>
        <v>8632910.9199999999</v>
      </c>
      <c r="G47" s="3"/>
      <c r="H47" s="2">
        <f t="shared" si="4"/>
        <v>74527150952655.25</v>
      </c>
      <c r="I47" s="2"/>
      <c r="J47" s="3"/>
      <c r="K47" s="2"/>
      <c r="L47" s="2"/>
      <c r="M47" s="2"/>
      <c r="N47" s="4"/>
      <c r="O47" s="2"/>
      <c r="P47" s="2"/>
      <c r="Q47" s="2"/>
    </row>
    <row r="48" spans="1:17" ht="15" thickBot="1" x14ac:dyDescent="0.35">
      <c r="A48" s="5">
        <v>47</v>
      </c>
      <c r="B48">
        <v>8806400</v>
      </c>
      <c r="C48" s="3">
        <f t="shared" si="5"/>
        <v>6.94479840788338</v>
      </c>
      <c r="D48" s="2">
        <f t="shared" si="6"/>
        <v>1.1355377906976745E-7</v>
      </c>
      <c r="E48" s="3">
        <f t="shared" si="2"/>
        <v>8793149.9199999999</v>
      </c>
      <c r="F48">
        <f t="shared" si="3"/>
        <v>8793149.9199999999</v>
      </c>
      <c r="G48" s="3"/>
      <c r="H48" s="2">
        <f t="shared" si="4"/>
        <v>77319485515596</v>
      </c>
      <c r="I48" s="2"/>
      <c r="J48" s="3"/>
      <c r="K48" s="2"/>
      <c r="L48" s="2"/>
      <c r="M48" s="2"/>
      <c r="N48" s="4"/>
      <c r="O48" s="2"/>
      <c r="P48" s="2"/>
      <c r="Q48" s="2"/>
    </row>
    <row r="49" spans="1:17" ht="15" thickBot="1" x14ac:dyDescent="0.35">
      <c r="A49" s="5">
        <v>48</v>
      </c>
      <c r="B49">
        <v>8881152</v>
      </c>
      <c r="C49" s="3">
        <f t="shared" si="5"/>
        <v>6.9484693030301319</v>
      </c>
      <c r="D49" s="2">
        <f t="shared" si="6"/>
        <v>1.1259800530381644E-7</v>
      </c>
      <c r="E49" s="3">
        <f t="shared" si="2"/>
        <v>8867901.9199999999</v>
      </c>
      <c r="F49">
        <f t="shared" si="3"/>
        <v>8867901.9199999999</v>
      </c>
      <c r="G49" s="3"/>
      <c r="H49" s="2">
        <f t="shared" si="4"/>
        <v>78639684462739.687</v>
      </c>
      <c r="I49" s="2"/>
      <c r="J49" s="3"/>
      <c r="K49" s="2"/>
      <c r="L49" s="2"/>
      <c r="M49" s="2"/>
      <c r="N49" s="4"/>
      <c r="O49" s="2"/>
      <c r="P49" s="2"/>
      <c r="Q49" s="2"/>
    </row>
    <row r="50" spans="1:17" ht="15" thickBot="1" x14ac:dyDescent="0.35">
      <c r="A50" s="5">
        <v>49</v>
      </c>
      <c r="B50">
        <v>9402423</v>
      </c>
      <c r="C50" s="3">
        <f t="shared" si="5"/>
        <v>6.9732397855071424</v>
      </c>
      <c r="D50" s="2">
        <f t="shared" si="6"/>
        <v>1.0635556387965103E-7</v>
      </c>
      <c r="E50" s="3">
        <f t="shared" si="2"/>
        <v>9389172.9199999999</v>
      </c>
      <c r="F50">
        <f t="shared" si="3"/>
        <v>9389172.9199999999</v>
      </c>
      <c r="G50" s="3"/>
      <c r="H50" s="2">
        <f t="shared" si="4"/>
        <v>88156568121661.328</v>
      </c>
      <c r="I50" s="2"/>
      <c r="J50" s="3"/>
      <c r="K50" s="2"/>
      <c r="L50" s="2"/>
      <c r="M50" s="2"/>
      <c r="N50" s="4"/>
      <c r="O50" s="2"/>
      <c r="P50" s="2"/>
      <c r="Q50" s="2"/>
    </row>
    <row r="51" spans="1:17" ht="15" thickBot="1" x14ac:dyDescent="0.35">
      <c r="A51" s="5">
        <v>50</v>
      </c>
      <c r="B51">
        <v>9543680</v>
      </c>
      <c r="C51" s="3">
        <f t="shared" si="5"/>
        <v>6.979715868993793</v>
      </c>
      <c r="D51" s="2">
        <f t="shared" si="6"/>
        <v>1.0478138412017167E-7</v>
      </c>
      <c r="E51" s="3">
        <f t="shared" si="2"/>
        <v>9530429.9199999999</v>
      </c>
      <c r="F51">
        <f t="shared" si="3"/>
        <v>9530429.9199999999</v>
      </c>
      <c r="G51" s="3"/>
      <c r="H51" s="2">
        <f t="shared" si="4"/>
        <v>90829094460031.203</v>
      </c>
      <c r="I51" s="2"/>
      <c r="J51" s="3"/>
      <c r="K51" s="2"/>
      <c r="L51" s="2"/>
      <c r="M51" s="2"/>
      <c r="N51" s="4"/>
      <c r="O51" s="2"/>
      <c r="P51" s="2"/>
      <c r="Q51" s="2"/>
    </row>
    <row r="52" spans="1:17" ht="15" thickBot="1" x14ac:dyDescent="0.35">
      <c r="A52" s="5">
        <v>51</v>
      </c>
      <c r="B52">
        <v>9641984</v>
      </c>
      <c r="C52" s="3">
        <f t="shared" si="5"/>
        <v>6.9841664064751905</v>
      </c>
      <c r="D52" s="2">
        <f t="shared" si="6"/>
        <v>1.0371309473237044E-7</v>
      </c>
      <c r="E52" s="3">
        <f t="shared" si="2"/>
        <v>9628733.9199999999</v>
      </c>
      <c r="F52">
        <f t="shared" si="3"/>
        <v>9628733.9199999999</v>
      </c>
      <c r="G52" s="3"/>
      <c r="H52" s="2">
        <f t="shared" si="4"/>
        <v>92712516902158.562</v>
      </c>
      <c r="I52" s="2"/>
      <c r="J52" s="3"/>
      <c r="K52" s="2"/>
      <c r="L52" s="2"/>
      <c r="M52" s="2"/>
      <c r="N52" s="4"/>
      <c r="O52" s="2"/>
      <c r="P52" s="2"/>
      <c r="Q52" s="2"/>
    </row>
    <row r="53" spans="1:17" ht="15" thickBot="1" x14ac:dyDescent="0.35">
      <c r="A53" s="5">
        <v>52</v>
      </c>
      <c r="B53">
        <v>10136576</v>
      </c>
      <c r="C53" s="3">
        <f t="shared" si="5"/>
        <v>7.0058912808921656</v>
      </c>
      <c r="D53" s="2">
        <f t="shared" si="6"/>
        <v>9.865264168097788E-8</v>
      </c>
      <c r="E53" s="3">
        <f t="shared" si="2"/>
        <v>10123325.92</v>
      </c>
      <c r="F53">
        <f t="shared" si="3"/>
        <v>10123325.92</v>
      </c>
      <c r="G53" s="3"/>
      <c r="H53" s="2">
        <f t="shared" si="4"/>
        <v>102481727682543.84</v>
      </c>
      <c r="I53" s="2"/>
      <c r="J53" s="3"/>
      <c r="K53" s="2"/>
      <c r="L53" s="2"/>
      <c r="M53" s="2"/>
      <c r="N53" s="4"/>
      <c r="O53" s="2"/>
      <c r="P53" s="2"/>
      <c r="Q53" s="2"/>
    </row>
    <row r="54" spans="1:17" ht="15" thickBot="1" x14ac:dyDescent="0.35">
      <c r="A54" s="5">
        <v>53</v>
      </c>
      <c r="B54">
        <v>10308608</v>
      </c>
      <c r="C54" s="3">
        <f t="shared" si="5"/>
        <v>7.0132000252511997</v>
      </c>
      <c r="D54" s="2">
        <f t="shared" si="6"/>
        <v>9.700630773815437E-8</v>
      </c>
      <c r="E54" s="3">
        <f t="shared" si="2"/>
        <v>10295357.92</v>
      </c>
      <c r="F54">
        <f t="shared" si="3"/>
        <v>10295357.92</v>
      </c>
      <c r="G54" s="3"/>
      <c r="H54" s="2">
        <f t="shared" si="4"/>
        <v>105994394700906.72</v>
      </c>
      <c r="I54" s="2"/>
      <c r="J54" s="3"/>
      <c r="K54" s="2"/>
      <c r="L54" s="2"/>
      <c r="M54" s="2"/>
      <c r="N54" s="4"/>
      <c r="O54" s="2"/>
      <c r="P54" s="2"/>
      <c r="Q54" s="2"/>
    </row>
    <row r="55" spans="1:17" ht="15" thickBot="1" x14ac:dyDescent="0.35">
      <c r="A55" s="5">
        <v>54</v>
      </c>
      <c r="B55">
        <v>12328960</v>
      </c>
      <c r="C55" s="3">
        <f t="shared" si="5"/>
        <v>7.0909264435616173</v>
      </c>
      <c r="D55" s="2">
        <f t="shared" si="6"/>
        <v>8.1109842192691034E-8</v>
      </c>
      <c r="E55" s="3">
        <f t="shared" si="2"/>
        <v>12315709.92</v>
      </c>
      <c r="F55">
        <f t="shared" si="3"/>
        <v>12315709.92</v>
      </c>
      <c r="G55" s="3"/>
      <c r="H55" s="2">
        <f t="shared" si="4"/>
        <v>151676710833586.41</v>
      </c>
      <c r="I55" s="2"/>
      <c r="J55" s="3"/>
      <c r="K55" s="2"/>
      <c r="L55" s="2"/>
      <c r="M55" s="2"/>
      <c r="N55" s="4"/>
      <c r="O55" s="2"/>
      <c r="P55" s="2"/>
      <c r="Q55" s="2"/>
    </row>
    <row r="56" spans="1:17" ht="15" thickBot="1" x14ac:dyDescent="0.35">
      <c r="A56" s="5">
        <v>55</v>
      </c>
      <c r="B56">
        <v>12423168</v>
      </c>
      <c r="C56" s="3">
        <f t="shared" si="5"/>
        <v>7.0942323582784379</v>
      </c>
      <c r="D56" s="2">
        <f t="shared" si="6"/>
        <v>8.0494765908341577E-8</v>
      </c>
      <c r="E56" s="3">
        <f t="shared" si="2"/>
        <v>12409917.92</v>
      </c>
      <c r="F56">
        <f t="shared" si="3"/>
        <v>12409917.92</v>
      </c>
      <c r="G56" s="3"/>
      <c r="H56" s="2">
        <f t="shared" si="4"/>
        <v>154006062781137.12</v>
      </c>
      <c r="I56" s="2"/>
      <c r="J56" s="3"/>
      <c r="K56" s="2"/>
      <c r="L56" s="2"/>
      <c r="M56" s="2"/>
      <c r="N56" s="4"/>
      <c r="O56" s="2"/>
      <c r="P56" s="2"/>
      <c r="Q56" s="2"/>
    </row>
    <row r="57" spans="1:17" ht="15" thickBot="1" x14ac:dyDescent="0.35">
      <c r="A57" s="5">
        <v>56</v>
      </c>
      <c r="B57">
        <v>14125056</v>
      </c>
      <c r="C57" s="3">
        <f t="shared" si="5"/>
        <v>7.1499901782927342</v>
      </c>
      <c r="D57" s="2">
        <f t="shared" si="6"/>
        <v>7.0796179498332612E-8</v>
      </c>
      <c r="E57" s="3">
        <f t="shared" si="2"/>
        <v>14111805.92</v>
      </c>
      <c r="F57">
        <f t="shared" si="3"/>
        <v>14111805.92</v>
      </c>
      <c r="G57" s="3"/>
      <c r="H57" s="2">
        <f t="shared" si="4"/>
        <v>199143066323747.03</v>
      </c>
      <c r="I57" s="2"/>
      <c r="J57" s="3"/>
      <c r="K57" s="2"/>
      <c r="L57" s="2"/>
      <c r="M57" s="2"/>
      <c r="N57" s="4"/>
      <c r="O57" s="2"/>
      <c r="P57" s="2"/>
      <c r="Q57" s="2"/>
    </row>
    <row r="58" spans="1:17" ht="15" thickBot="1" x14ac:dyDescent="0.35">
      <c r="A58" s="5">
        <v>57</v>
      </c>
      <c r="B58">
        <v>14717952</v>
      </c>
      <c r="C58" s="3">
        <f t="shared" si="5"/>
        <v>7.1678473822176194</v>
      </c>
      <c r="D58" s="2">
        <f t="shared" si="6"/>
        <v>6.7944235719752319E-8</v>
      </c>
      <c r="E58" s="3">
        <f t="shared" si="2"/>
        <v>14704701.92</v>
      </c>
      <c r="F58">
        <f t="shared" si="3"/>
        <v>14704701.92</v>
      </c>
      <c r="G58" s="3"/>
      <c r="H58" s="2">
        <f t="shared" si="4"/>
        <v>216228258556051.69</v>
      </c>
      <c r="I58" s="2"/>
      <c r="J58" s="3"/>
      <c r="K58" s="2"/>
      <c r="L58" s="2"/>
      <c r="M58" s="2"/>
      <c r="N58" s="4"/>
      <c r="O58" s="2"/>
      <c r="P58" s="2"/>
      <c r="Q58" s="2"/>
    </row>
    <row r="59" spans="1:17" ht="15" thickBot="1" x14ac:dyDescent="0.35">
      <c r="A59" s="5">
        <v>58</v>
      </c>
      <c r="B59">
        <v>14894080</v>
      </c>
      <c r="C59" s="3">
        <f t="shared" si="5"/>
        <v>7.1730136822228898</v>
      </c>
      <c r="D59" s="2">
        <f t="shared" si="6"/>
        <v>6.7140770024063258E-8</v>
      </c>
      <c r="E59" s="3">
        <f t="shared" si="2"/>
        <v>14880829.92</v>
      </c>
      <c r="F59">
        <f t="shared" si="3"/>
        <v>14880829.92</v>
      </c>
      <c r="G59" s="3"/>
      <c r="H59" s="2">
        <f t="shared" si="4"/>
        <v>221439099107967.22</v>
      </c>
      <c r="I59" s="2"/>
      <c r="J59" s="3"/>
      <c r="K59" s="2"/>
      <c r="L59" s="2"/>
      <c r="M59" s="2"/>
      <c r="N59" s="4"/>
      <c r="O59" s="2"/>
      <c r="P59" s="2"/>
      <c r="Q59" s="2"/>
    </row>
    <row r="60" spans="1:17" ht="15" thickBot="1" x14ac:dyDescent="0.35">
      <c r="A60" s="5">
        <v>59</v>
      </c>
      <c r="B60">
        <v>15541248</v>
      </c>
      <c r="C60" s="3">
        <f t="shared" si="5"/>
        <v>7.1914858907680417</v>
      </c>
      <c r="D60" s="2">
        <f t="shared" si="6"/>
        <v>6.4344896883442054E-8</v>
      </c>
      <c r="E60" s="3">
        <f t="shared" si="2"/>
        <v>15527997.92</v>
      </c>
      <c r="F60">
        <f t="shared" si="3"/>
        <v>15527997.92</v>
      </c>
      <c r="G60" s="3"/>
      <c r="H60" s="2">
        <f t="shared" si="4"/>
        <v>241118719403524.31</v>
      </c>
      <c r="I60" s="2"/>
      <c r="J60" s="3"/>
      <c r="K60" s="2"/>
      <c r="L60" s="2"/>
      <c r="M60" s="2"/>
      <c r="N60" s="4"/>
      <c r="O60" s="2"/>
      <c r="P60" s="2"/>
      <c r="Q60" s="2"/>
    </row>
    <row r="61" spans="1:17" ht="15" thickBot="1" x14ac:dyDescent="0.35">
      <c r="A61" s="5">
        <v>60</v>
      </c>
      <c r="B61">
        <v>15547392</v>
      </c>
      <c r="C61" s="3">
        <f t="shared" si="5"/>
        <v>7.1916575486682621</v>
      </c>
      <c r="D61" s="2">
        <f t="shared" si="6"/>
        <v>6.4319469143120592E-8</v>
      </c>
      <c r="E61" s="3">
        <f t="shared" si="2"/>
        <v>15534141.92</v>
      </c>
      <c r="F61">
        <f t="shared" si="3"/>
        <v>15534141.92</v>
      </c>
      <c r="G61" s="3"/>
      <c r="H61" s="2">
        <f t="shared" si="4"/>
        <v>241309565190701.28</v>
      </c>
      <c r="I61" s="2"/>
      <c r="J61" s="3"/>
      <c r="K61" s="2"/>
      <c r="L61" s="2"/>
      <c r="M61" s="2"/>
      <c r="N61" s="4"/>
      <c r="O61" s="2"/>
      <c r="P61" s="2"/>
      <c r="Q61" s="2"/>
    </row>
    <row r="62" spans="1:17" ht="15" thickBot="1" x14ac:dyDescent="0.35">
      <c r="A62" s="5">
        <v>61</v>
      </c>
      <c r="B62">
        <v>15837184</v>
      </c>
      <c r="C62" s="3">
        <f t="shared" si="5"/>
        <v>7.1996779624818421</v>
      </c>
      <c r="D62" s="2">
        <f t="shared" si="6"/>
        <v>6.3142538471485845E-8</v>
      </c>
      <c r="E62" s="3">
        <f t="shared" si="2"/>
        <v>15823933.92</v>
      </c>
      <c r="F62">
        <f t="shared" si="3"/>
        <v>15823933.92</v>
      </c>
      <c r="G62" s="3"/>
      <c r="H62" s="2">
        <f t="shared" si="4"/>
        <v>250396884704526.56</v>
      </c>
      <c r="I62" s="2"/>
      <c r="J62" s="3"/>
      <c r="K62" s="2"/>
      <c r="L62" s="2"/>
      <c r="M62" s="2"/>
      <c r="N62" s="4"/>
      <c r="O62" s="2"/>
      <c r="P62" s="2"/>
      <c r="Q62" s="2"/>
    </row>
    <row r="63" spans="1:17" ht="15" thickBot="1" x14ac:dyDescent="0.35">
      <c r="A63" s="5">
        <v>62</v>
      </c>
      <c r="B63">
        <v>15853568</v>
      </c>
      <c r="C63" s="3">
        <f t="shared" si="5"/>
        <v>7.2001270197604743</v>
      </c>
      <c r="D63" s="2">
        <f t="shared" si="6"/>
        <v>6.3077283296731693E-8</v>
      </c>
      <c r="E63" s="3">
        <f t="shared" si="2"/>
        <v>15840317.92</v>
      </c>
      <c r="F63">
        <f t="shared" si="3"/>
        <v>15840317.92</v>
      </c>
      <c r="G63" s="3"/>
      <c r="H63" s="2">
        <f t="shared" si="4"/>
        <v>250915671806673.12</v>
      </c>
      <c r="I63" s="2"/>
      <c r="J63" s="3"/>
      <c r="K63" s="2"/>
      <c r="L63" s="2"/>
      <c r="M63" s="2"/>
      <c r="N63" s="4"/>
      <c r="O63" s="2"/>
      <c r="P63" s="2"/>
      <c r="Q63" s="2"/>
    </row>
    <row r="64" spans="1:17" ht="15" thickBot="1" x14ac:dyDescent="0.35">
      <c r="A64" s="5">
        <v>63</v>
      </c>
      <c r="B64">
        <v>16556848</v>
      </c>
      <c r="C64" s="3">
        <f t="shared" si="5"/>
        <v>7.2189776617664885</v>
      </c>
      <c r="D64" s="2">
        <f t="shared" si="6"/>
        <v>6.0397969468584836E-8</v>
      </c>
      <c r="E64" s="3">
        <f t="shared" si="2"/>
        <v>16543597.92</v>
      </c>
      <c r="F64">
        <f t="shared" si="3"/>
        <v>16543597.92</v>
      </c>
      <c r="G64" s="3"/>
      <c r="H64" s="2">
        <f t="shared" si="4"/>
        <v>273690632138628.31</v>
      </c>
      <c r="I64" s="2"/>
      <c r="J64" s="3"/>
      <c r="K64" s="2"/>
      <c r="L64" s="2"/>
      <c r="M64" s="2"/>
      <c r="N64" s="4"/>
      <c r="O64" s="2"/>
      <c r="P64" s="2"/>
      <c r="Q64" s="2"/>
    </row>
    <row r="65" spans="1:17" ht="15" thickBot="1" x14ac:dyDescent="0.35">
      <c r="A65" s="5">
        <v>64</v>
      </c>
      <c r="B65">
        <v>16785408</v>
      </c>
      <c r="C65" s="3">
        <f t="shared" si="5"/>
        <v>7.2249319020329503</v>
      </c>
      <c r="D65" s="2">
        <f t="shared" si="6"/>
        <v>5.9575555148853101E-8</v>
      </c>
      <c r="E65" s="3">
        <f t="shared" si="2"/>
        <v>16772157.92</v>
      </c>
      <c r="F65">
        <f t="shared" si="3"/>
        <v>16772157.92</v>
      </c>
      <c r="G65" s="3"/>
      <c r="H65" s="2">
        <f t="shared" si="4"/>
        <v>281305281293418.72</v>
      </c>
      <c r="I65" s="2"/>
      <c r="J65" s="3"/>
      <c r="K65" s="2"/>
      <c r="L65" s="2"/>
      <c r="M65" s="2"/>
      <c r="N65" s="4"/>
      <c r="O65" s="2"/>
      <c r="P65" s="2"/>
      <c r="Q65" s="2"/>
    </row>
    <row r="66" spans="1:17" ht="15" thickBot="1" x14ac:dyDescent="0.35">
      <c r="A66" s="5">
        <v>65</v>
      </c>
      <c r="B66">
        <v>18432000</v>
      </c>
      <c r="C66" s="3">
        <f t="shared" ref="C66:C97" si="7">LOG(B66)</f>
        <v>7.2655724617431181</v>
      </c>
      <c r="D66" s="2">
        <f t="shared" ref="D66:D101" si="8">1/B66</f>
        <v>5.4253472222222225E-8</v>
      </c>
      <c r="E66" s="3">
        <f t="shared" si="2"/>
        <v>18418749.920000002</v>
      </c>
      <c r="F66">
        <f t="shared" si="3"/>
        <v>18418749.920000002</v>
      </c>
      <c r="G66" s="3"/>
      <c r="H66" s="2">
        <f t="shared" si="4"/>
        <v>339250348615500.06</v>
      </c>
      <c r="I66" s="2"/>
      <c r="J66" s="3"/>
      <c r="K66" s="2"/>
      <c r="L66" s="2"/>
      <c r="M66" s="2"/>
      <c r="N66" s="4"/>
      <c r="O66" s="2"/>
      <c r="P66" s="2"/>
      <c r="Q66" s="2"/>
    </row>
    <row r="67" spans="1:17" ht="15" thickBot="1" x14ac:dyDescent="0.35">
      <c r="A67" s="5">
        <v>66</v>
      </c>
      <c r="B67">
        <v>20957184</v>
      </c>
      <c r="C67" s="3">
        <f t="shared" si="7"/>
        <v>7.3213329264308529</v>
      </c>
      <c r="D67" s="2">
        <f t="shared" si="8"/>
        <v>4.7716334408286916E-8</v>
      </c>
      <c r="E67" s="3">
        <f t="shared" ref="E67:E101" si="9" xml:space="preserve"> B67 - 13250.08</f>
        <v>20943933.920000002</v>
      </c>
      <c r="F67">
        <f t="shared" ref="F67:F101" si="10">ABS(E67)</f>
        <v>20943933.920000002</v>
      </c>
      <c r="G67" s="3"/>
      <c r="H67" s="2">
        <f t="shared" ref="H67:H101" si="11">F67*F67</f>
        <v>438648368045326.62</v>
      </c>
      <c r="I67" s="2"/>
      <c r="J67" s="3"/>
      <c r="K67" s="2"/>
      <c r="L67" s="2"/>
      <c r="M67" s="2"/>
      <c r="N67" s="4"/>
      <c r="O67" s="2"/>
      <c r="P67" s="2"/>
      <c r="Q67" s="2"/>
    </row>
    <row r="68" spans="1:17" ht="15" thickBot="1" x14ac:dyDescent="0.35">
      <c r="A68" s="5">
        <v>67</v>
      </c>
      <c r="B68">
        <v>21552128</v>
      </c>
      <c r="C68" s="3">
        <f t="shared" si="7"/>
        <v>7.3334901577000222</v>
      </c>
      <c r="D68" s="2">
        <f t="shared" si="8"/>
        <v>4.639913051741341E-8</v>
      </c>
      <c r="E68" s="3">
        <f t="shared" si="9"/>
        <v>21538877.920000002</v>
      </c>
      <c r="F68">
        <f t="shared" si="10"/>
        <v>21538877.920000002</v>
      </c>
      <c r="G68" s="3"/>
      <c r="H68" s="2">
        <f t="shared" si="11"/>
        <v>463923262052663.62</v>
      </c>
      <c r="I68" s="2"/>
      <c r="J68" s="3"/>
      <c r="K68" s="2"/>
      <c r="L68" s="2"/>
      <c r="M68" s="2"/>
      <c r="N68" s="4"/>
      <c r="O68" s="2"/>
      <c r="P68" s="2"/>
      <c r="Q68" s="2"/>
    </row>
    <row r="69" spans="1:17" ht="15" thickBot="1" x14ac:dyDescent="0.35">
      <c r="A69" s="5">
        <v>68</v>
      </c>
      <c r="B69">
        <v>22873088</v>
      </c>
      <c r="C69" s="3">
        <f t="shared" si="7"/>
        <v>7.3593248008475793</v>
      </c>
      <c r="D69" s="2">
        <f t="shared" si="8"/>
        <v>4.3719501275909925E-8</v>
      </c>
      <c r="E69" s="3">
        <f t="shared" si="9"/>
        <v>22859837.920000002</v>
      </c>
      <c r="F69">
        <f t="shared" si="10"/>
        <v>22859837.920000002</v>
      </c>
      <c r="G69" s="3"/>
      <c r="H69" s="2">
        <f t="shared" si="11"/>
        <v>522572189728670</v>
      </c>
      <c r="I69" s="2"/>
      <c r="J69" s="3"/>
      <c r="K69" s="2"/>
      <c r="L69" s="2"/>
      <c r="M69" s="2"/>
      <c r="N69" s="4"/>
      <c r="O69" s="2"/>
      <c r="P69" s="2"/>
      <c r="Q69" s="2"/>
    </row>
    <row r="70" spans="1:17" ht="15" thickBot="1" x14ac:dyDescent="0.35">
      <c r="A70" s="5">
        <v>69</v>
      </c>
      <c r="B70">
        <v>25563136</v>
      </c>
      <c r="C70" s="3">
        <f t="shared" si="7"/>
        <v>7.4076141305486569</v>
      </c>
      <c r="D70" s="2">
        <f t="shared" si="8"/>
        <v>3.9118831116808203E-8</v>
      </c>
      <c r="E70" s="3">
        <f t="shared" si="9"/>
        <v>25549885.920000002</v>
      </c>
      <c r="F70">
        <f t="shared" si="10"/>
        <v>25549885.920000002</v>
      </c>
      <c r="G70" s="3"/>
      <c r="H70" s="2">
        <f t="shared" si="11"/>
        <v>652796670525014.37</v>
      </c>
      <c r="I70" s="2"/>
      <c r="J70" s="3"/>
      <c r="K70" s="2"/>
      <c r="L70" s="2"/>
      <c r="M70" s="2"/>
      <c r="N70" s="4"/>
      <c r="O70" s="2"/>
      <c r="P70" s="2"/>
      <c r="Q70" s="2"/>
    </row>
    <row r="71" spans="1:17" ht="15" thickBot="1" x14ac:dyDescent="0.35">
      <c r="A71" s="5">
        <v>70</v>
      </c>
      <c r="B71">
        <v>26820692</v>
      </c>
      <c r="C71" s="3">
        <f t="shared" si="7"/>
        <v>7.4284699788811448</v>
      </c>
      <c r="D71" s="2">
        <f t="shared" si="8"/>
        <v>3.7284645750378106E-8</v>
      </c>
      <c r="E71" s="3">
        <f t="shared" si="9"/>
        <v>26807441.920000002</v>
      </c>
      <c r="F71">
        <f t="shared" si="10"/>
        <v>26807441.920000002</v>
      </c>
      <c r="G71" s="3"/>
      <c r="H71" s="2">
        <f t="shared" si="11"/>
        <v>718638942294173.37</v>
      </c>
      <c r="I71" s="2"/>
      <c r="J71" s="3"/>
      <c r="K71" s="2"/>
      <c r="L71" s="2"/>
      <c r="M71" s="2"/>
      <c r="N71" s="4"/>
      <c r="O71" s="2"/>
      <c r="P71" s="2"/>
      <c r="Q71" s="2"/>
    </row>
    <row r="72" spans="1:17" ht="15" thickBot="1" x14ac:dyDescent="0.35">
      <c r="A72" s="5">
        <v>71</v>
      </c>
      <c r="B72">
        <v>29797376</v>
      </c>
      <c r="C72" s="3">
        <f t="shared" si="7"/>
        <v>7.4741780211602835</v>
      </c>
      <c r="D72" s="2">
        <f t="shared" si="8"/>
        <v>3.3560002061926524E-8</v>
      </c>
      <c r="E72" s="3">
        <f t="shared" si="9"/>
        <v>29784125.920000002</v>
      </c>
      <c r="F72">
        <f t="shared" si="10"/>
        <v>29784125.920000002</v>
      </c>
      <c r="G72" s="3"/>
      <c r="H72" s="2">
        <f t="shared" si="11"/>
        <v>887094156818416</v>
      </c>
      <c r="I72" s="2"/>
      <c r="J72" s="3"/>
      <c r="K72" s="2"/>
      <c r="L72" s="2"/>
      <c r="M72" s="2"/>
      <c r="N72" s="4"/>
      <c r="O72" s="2"/>
      <c r="P72" s="2"/>
      <c r="Q72" s="2"/>
    </row>
    <row r="73" spans="1:17" ht="15" thickBot="1" x14ac:dyDescent="0.35">
      <c r="A73" s="5">
        <v>72</v>
      </c>
      <c r="B73">
        <v>29797376</v>
      </c>
      <c r="C73" s="3">
        <f t="shared" si="7"/>
        <v>7.4741780211602835</v>
      </c>
      <c r="D73" s="2">
        <f t="shared" si="8"/>
        <v>3.3560002061926524E-8</v>
      </c>
      <c r="E73" s="3">
        <f t="shared" si="9"/>
        <v>29784125.920000002</v>
      </c>
      <c r="F73">
        <f t="shared" si="10"/>
        <v>29784125.920000002</v>
      </c>
      <c r="G73" s="3"/>
      <c r="H73" s="2">
        <f t="shared" si="11"/>
        <v>887094156818416</v>
      </c>
      <c r="I73" s="2"/>
      <c r="J73" s="3"/>
      <c r="K73" s="2"/>
      <c r="L73" s="2"/>
      <c r="M73" s="2"/>
      <c r="N73" s="4"/>
      <c r="O73" s="2"/>
      <c r="P73" s="2"/>
      <c r="Q73" s="2"/>
    </row>
    <row r="74" spans="1:17" ht="15" thickBot="1" x14ac:dyDescent="0.35">
      <c r="A74" s="5">
        <v>73</v>
      </c>
      <c r="B74">
        <v>30746624</v>
      </c>
      <c r="C74" s="3">
        <f t="shared" si="7"/>
        <v>7.4877974369029268</v>
      </c>
      <c r="D74" s="2">
        <f t="shared" si="8"/>
        <v>3.2523895956837405E-8</v>
      </c>
      <c r="E74" s="3">
        <f t="shared" si="9"/>
        <v>30733373.920000002</v>
      </c>
      <c r="F74">
        <f t="shared" si="10"/>
        <v>30733373.920000002</v>
      </c>
      <c r="G74" s="3"/>
      <c r="H74" s="2">
        <f t="shared" si="11"/>
        <v>944540272506536.25</v>
      </c>
      <c r="I74" s="2"/>
      <c r="J74" s="3"/>
      <c r="K74" s="2"/>
      <c r="L74" s="2"/>
      <c r="M74" s="2"/>
      <c r="N74" s="4"/>
      <c r="O74" s="2"/>
      <c r="P74" s="2"/>
      <c r="Q74" s="2"/>
    </row>
    <row r="75" spans="1:17" ht="15" thickBot="1" x14ac:dyDescent="0.35">
      <c r="A75" s="5">
        <v>74</v>
      </c>
      <c r="B75">
        <v>33033216</v>
      </c>
      <c r="C75" s="3">
        <f t="shared" si="7"/>
        <v>7.5189508571628973</v>
      </c>
      <c r="D75" s="2">
        <f t="shared" si="8"/>
        <v>3.0272559595771725E-8</v>
      </c>
      <c r="E75" s="3">
        <f t="shared" si="9"/>
        <v>33019965.920000002</v>
      </c>
      <c r="F75">
        <f t="shared" si="10"/>
        <v>33019965.920000002</v>
      </c>
      <c r="G75" s="3"/>
      <c r="H75" s="2">
        <f t="shared" si="11"/>
        <v>1090318149357961.6</v>
      </c>
      <c r="I75" s="2"/>
      <c r="J75" s="3"/>
      <c r="K75" s="2"/>
      <c r="L75" s="2"/>
      <c r="M75" s="2"/>
      <c r="N75" s="4"/>
      <c r="O75" s="2"/>
      <c r="P75" s="2"/>
      <c r="Q75" s="2"/>
    </row>
    <row r="76" spans="1:17" ht="15" thickBot="1" x14ac:dyDescent="0.35">
      <c r="A76" s="5">
        <v>75</v>
      </c>
      <c r="B76">
        <v>33982464</v>
      </c>
      <c r="C76" s="3">
        <f t="shared" si="7"/>
        <v>7.5312548654926212</v>
      </c>
      <c r="D76" s="2">
        <f t="shared" si="8"/>
        <v>2.9426942084011329E-8</v>
      </c>
      <c r="E76" s="3">
        <f t="shared" si="9"/>
        <v>33969213.920000002</v>
      </c>
      <c r="F76">
        <f t="shared" si="10"/>
        <v>33969213.920000002</v>
      </c>
      <c r="G76" s="3"/>
      <c r="H76" s="2">
        <f t="shared" si="11"/>
        <v>1153907494342722</v>
      </c>
      <c r="I76" s="2"/>
      <c r="J76" s="3"/>
      <c r="K76" s="2"/>
      <c r="L76" s="2"/>
      <c r="M76" s="2"/>
      <c r="N76" s="4"/>
      <c r="O76" s="2"/>
      <c r="P76" s="2"/>
      <c r="Q76" s="2"/>
    </row>
    <row r="77" spans="1:17" ht="15" thickBot="1" x14ac:dyDescent="0.35">
      <c r="A77" s="5">
        <v>76</v>
      </c>
      <c r="B77">
        <v>34689024</v>
      </c>
      <c r="C77" s="3">
        <f t="shared" si="7"/>
        <v>7.5401920808343563</v>
      </c>
      <c r="D77" s="2">
        <f t="shared" si="8"/>
        <v>2.8827562285984178E-8</v>
      </c>
      <c r="E77" s="3">
        <f t="shared" si="9"/>
        <v>34675773.920000002</v>
      </c>
      <c r="F77">
        <f t="shared" si="10"/>
        <v>34675773.920000002</v>
      </c>
      <c r="G77" s="3"/>
      <c r="H77" s="2">
        <f t="shared" si="11"/>
        <v>1202409296950952.2</v>
      </c>
      <c r="I77" s="2"/>
      <c r="J77" s="3"/>
      <c r="K77" s="2"/>
      <c r="L77" s="2"/>
      <c r="M77" s="2"/>
      <c r="N77" s="4"/>
      <c r="O77" s="2"/>
      <c r="P77" s="2"/>
      <c r="Q77" s="2"/>
    </row>
    <row r="78" spans="1:17" ht="15" thickBot="1" x14ac:dyDescent="0.35">
      <c r="A78" s="5">
        <v>77</v>
      </c>
      <c r="B78">
        <v>39453539</v>
      </c>
      <c r="C78" s="3">
        <f t="shared" si="7"/>
        <v>7.5960859657009783</v>
      </c>
      <c r="D78" s="2">
        <f t="shared" si="8"/>
        <v>2.5346268683273255E-8</v>
      </c>
      <c r="E78" s="3">
        <f t="shared" si="9"/>
        <v>39440288.920000002</v>
      </c>
      <c r="F78">
        <f t="shared" si="10"/>
        <v>39440288.920000002</v>
      </c>
      <c r="G78" s="3"/>
      <c r="H78" s="2">
        <f t="shared" si="11"/>
        <v>1555536390093075</v>
      </c>
      <c r="I78" s="2"/>
      <c r="J78" s="3"/>
      <c r="K78" s="2"/>
      <c r="L78" s="2"/>
      <c r="M78" s="2"/>
      <c r="N78" s="4"/>
      <c r="O78" s="2"/>
      <c r="P78" s="2"/>
      <c r="Q78" s="2"/>
    </row>
    <row r="79" spans="1:17" ht="15" thickBot="1" x14ac:dyDescent="0.35">
      <c r="A79" s="5">
        <v>78</v>
      </c>
      <c r="B79">
        <v>39997440</v>
      </c>
      <c r="C79" s="3">
        <f t="shared" si="7"/>
        <v>7.6020321955916472</v>
      </c>
      <c r="D79" s="2">
        <f t="shared" si="8"/>
        <v>2.5001600102406554E-8</v>
      </c>
      <c r="E79" s="3">
        <f t="shared" si="9"/>
        <v>39984189.920000002</v>
      </c>
      <c r="F79">
        <f t="shared" si="10"/>
        <v>39984189.920000002</v>
      </c>
      <c r="G79" s="3"/>
      <c r="H79" s="2">
        <f t="shared" si="11"/>
        <v>1598735443558629.7</v>
      </c>
      <c r="I79" s="2"/>
      <c r="J79" s="3"/>
      <c r="K79" s="2"/>
      <c r="L79" s="2"/>
      <c r="M79" s="2"/>
      <c r="N79" s="4"/>
      <c r="O79" s="2"/>
      <c r="P79" s="2"/>
      <c r="Q79" s="2"/>
    </row>
    <row r="80" spans="1:17" ht="15" thickBot="1" x14ac:dyDescent="0.35">
      <c r="A80" s="5">
        <v>79</v>
      </c>
      <c r="B80">
        <v>43073536</v>
      </c>
      <c r="C80" s="3">
        <f t="shared" si="7"/>
        <v>7.6342105254020991</v>
      </c>
      <c r="D80" s="2">
        <f t="shared" si="8"/>
        <v>2.3216111163940663E-8</v>
      </c>
      <c r="E80" s="3">
        <f t="shared" si="9"/>
        <v>43060285.920000002</v>
      </c>
      <c r="F80">
        <f t="shared" si="10"/>
        <v>43060285.920000002</v>
      </c>
      <c r="G80" s="3"/>
      <c r="H80" s="2">
        <f t="shared" si="11"/>
        <v>1854188223512150.5</v>
      </c>
      <c r="I80" s="2"/>
      <c r="J80" s="3"/>
      <c r="K80" s="2"/>
      <c r="L80" s="2"/>
      <c r="M80" s="2"/>
      <c r="N80" s="4"/>
      <c r="O80" s="2"/>
      <c r="P80" s="2"/>
      <c r="Q80" s="2"/>
    </row>
    <row r="81" spans="1:17" ht="15" thickBot="1" x14ac:dyDescent="0.35">
      <c r="A81" s="5">
        <v>80</v>
      </c>
      <c r="B81">
        <v>44329984</v>
      </c>
      <c r="C81" s="3">
        <f t="shared" si="7"/>
        <v>7.6466975745496626</v>
      </c>
      <c r="D81" s="2">
        <f t="shared" si="8"/>
        <v>2.2558095216095724E-8</v>
      </c>
      <c r="E81" s="3">
        <f t="shared" si="9"/>
        <v>44316733.920000002</v>
      </c>
      <c r="F81">
        <f t="shared" si="10"/>
        <v>44316733.920000002</v>
      </c>
      <c r="G81" s="3"/>
      <c r="H81" s="2">
        <f t="shared" si="11"/>
        <v>1963972905336078.7</v>
      </c>
      <c r="I81" s="2"/>
      <c r="J81" s="3"/>
      <c r="K81" s="2"/>
      <c r="L81" s="2"/>
      <c r="M81" s="2"/>
      <c r="N81" s="4"/>
      <c r="O81" s="2"/>
      <c r="P81" s="2"/>
      <c r="Q81" s="2"/>
    </row>
    <row r="82" spans="1:17" ht="15" thickBot="1" x14ac:dyDescent="0.35">
      <c r="A82" s="5">
        <v>81</v>
      </c>
      <c r="B82">
        <v>48672768</v>
      </c>
      <c r="C82" s="3">
        <f t="shared" si="7"/>
        <v>7.6872860450917297</v>
      </c>
      <c r="D82" s="2">
        <f t="shared" si="8"/>
        <v>2.054536943532778E-8</v>
      </c>
      <c r="E82" s="3">
        <f t="shared" si="9"/>
        <v>48659517.920000002</v>
      </c>
      <c r="F82">
        <f t="shared" si="10"/>
        <v>48659517.920000002</v>
      </c>
      <c r="G82" s="3"/>
      <c r="H82" s="2">
        <f t="shared" si="11"/>
        <v>2367748684206801.5</v>
      </c>
      <c r="I82" s="2"/>
      <c r="J82" s="3"/>
      <c r="K82" s="2"/>
      <c r="L82" s="2"/>
      <c r="M82" s="2"/>
      <c r="N82" s="4"/>
      <c r="O82" s="2"/>
      <c r="P82" s="2"/>
      <c r="Q82" s="2"/>
    </row>
    <row r="83" spans="1:17" ht="15" thickBot="1" x14ac:dyDescent="0.35">
      <c r="A83" s="5">
        <v>82</v>
      </c>
      <c r="B83">
        <v>52236288</v>
      </c>
      <c r="C83" s="3">
        <f t="shared" si="7"/>
        <v>7.7179723076545592</v>
      </c>
      <c r="D83" s="2">
        <f t="shared" si="8"/>
        <v>1.9143779894926683E-8</v>
      </c>
      <c r="E83" s="3">
        <f t="shared" si="9"/>
        <v>52223037.920000002</v>
      </c>
      <c r="F83">
        <f t="shared" si="10"/>
        <v>52223037.920000002</v>
      </c>
      <c r="G83" s="3"/>
      <c r="H83" s="2">
        <f t="shared" si="11"/>
        <v>2727245689593758</v>
      </c>
      <c r="I83" s="2"/>
      <c r="J83" s="3"/>
      <c r="K83" s="2"/>
      <c r="L83" s="2"/>
      <c r="M83" s="2"/>
      <c r="N83" s="4"/>
      <c r="O83" s="2"/>
      <c r="P83" s="2"/>
      <c r="Q83" s="2"/>
    </row>
    <row r="84" spans="1:17" ht="15" thickBot="1" x14ac:dyDescent="0.35">
      <c r="A84" s="5">
        <v>83</v>
      </c>
      <c r="B84">
        <v>54787072</v>
      </c>
      <c r="C84" s="3">
        <f t="shared" si="7"/>
        <v>7.7386780909398745</v>
      </c>
      <c r="D84" s="2">
        <f t="shared" si="8"/>
        <v>1.8252481169280227E-8</v>
      </c>
      <c r="E84" s="3">
        <f t="shared" si="9"/>
        <v>54773821.920000002</v>
      </c>
      <c r="F84">
        <f t="shared" si="10"/>
        <v>54773821.920000002</v>
      </c>
      <c r="G84" s="3"/>
      <c r="H84" s="2">
        <f t="shared" si="11"/>
        <v>3000171567723872.5</v>
      </c>
      <c r="I84" s="2"/>
      <c r="J84" s="3"/>
      <c r="K84" s="2"/>
      <c r="L84" s="2"/>
      <c r="M84" s="2"/>
      <c r="N84" s="4"/>
      <c r="O84" s="2"/>
      <c r="P84" s="2"/>
      <c r="Q84" s="2"/>
    </row>
    <row r="85" spans="1:17" ht="15" thickBot="1" x14ac:dyDescent="0.35">
      <c r="A85" s="5">
        <v>84</v>
      </c>
      <c r="B85">
        <v>55071744</v>
      </c>
      <c r="C85" s="3">
        <f t="shared" si="7"/>
        <v>7.7409288298421606</v>
      </c>
      <c r="D85" s="2">
        <f t="shared" si="8"/>
        <v>1.8158132054071141E-8</v>
      </c>
      <c r="E85" s="3">
        <f t="shared" si="9"/>
        <v>55058493.920000002</v>
      </c>
      <c r="F85">
        <f t="shared" si="10"/>
        <v>55058493.920000002</v>
      </c>
      <c r="G85" s="3"/>
      <c r="H85" s="2">
        <f t="shared" si="11"/>
        <v>3031437752738677</v>
      </c>
      <c r="I85" s="2"/>
      <c r="J85" s="3"/>
      <c r="K85" s="2"/>
      <c r="L85" s="2"/>
      <c r="M85" s="2"/>
      <c r="N85" s="4"/>
      <c r="O85" s="2"/>
      <c r="P85" s="2"/>
      <c r="Q85" s="2"/>
    </row>
    <row r="86" spans="1:17" ht="15" thickBot="1" x14ac:dyDescent="0.35">
      <c r="A86" s="5">
        <v>85</v>
      </c>
      <c r="B86">
        <v>55803904</v>
      </c>
      <c r="C86" s="3">
        <f t="shared" si="7"/>
        <v>7.7466645829223193</v>
      </c>
      <c r="D86" s="2">
        <f t="shared" si="8"/>
        <v>1.7919893203170874E-8</v>
      </c>
      <c r="E86" s="3">
        <f t="shared" si="9"/>
        <v>55790653.920000002</v>
      </c>
      <c r="F86">
        <f t="shared" si="10"/>
        <v>55790653.920000002</v>
      </c>
      <c r="G86" s="3"/>
      <c r="H86" s="2">
        <f t="shared" si="11"/>
        <v>3112597064821211.5</v>
      </c>
      <c r="I86" s="2"/>
      <c r="J86" s="3"/>
      <c r="K86" s="2"/>
      <c r="L86" s="2"/>
      <c r="M86" s="2"/>
      <c r="N86" s="4"/>
      <c r="O86" s="2"/>
      <c r="P86" s="2"/>
      <c r="Q86" s="2"/>
    </row>
    <row r="87" spans="1:17" ht="15" thickBot="1" x14ac:dyDescent="0.35">
      <c r="A87" s="5">
        <v>86</v>
      </c>
      <c r="B87">
        <v>58343424</v>
      </c>
      <c r="C87" s="3">
        <f t="shared" si="7"/>
        <v>7.7659919129699908</v>
      </c>
      <c r="D87" s="2">
        <f t="shared" si="8"/>
        <v>1.7139892235327155E-8</v>
      </c>
      <c r="E87" s="3">
        <f t="shared" si="9"/>
        <v>58330173.920000002</v>
      </c>
      <c r="F87">
        <f t="shared" si="10"/>
        <v>58330173.920000002</v>
      </c>
      <c r="G87" s="3"/>
      <c r="H87" s="2">
        <f t="shared" si="11"/>
        <v>3402409189537448.5</v>
      </c>
      <c r="I87" s="2"/>
      <c r="J87" s="3"/>
      <c r="K87" s="2"/>
      <c r="L87" s="2"/>
      <c r="M87" s="2"/>
      <c r="N87" s="4"/>
      <c r="O87" s="2"/>
      <c r="P87" s="2"/>
      <c r="Q87" s="2"/>
    </row>
    <row r="88" spans="1:17" ht="15" thickBot="1" x14ac:dyDescent="0.35">
      <c r="A88" s="5">
        <v>87</v>
      </c>
      <c r="B88">
        <v>59016192</v>
      </c>
      <c r="C88" s="3">
        <f t="shared" si="7"/>
        <v>7.7709711833621586</v>
      </c>
      <c r="D88" s="2">
        <f t="shared" si="8"/>
        <v>1.6944502281678898E-8</v>
      </c>
      <c r="E88" s="3">
        <f t="shared" si="9"/>
        <v>59002941.920000002</v>
      </c>
      <c r="F88">
        <f t="shared" si="10"/>
        <v>59002941.920000002</v>
      </c>
      <c r="G88" s="3"/>
      <c r="H88" s="2">
        <f t="shared" si="11"/>
        <v>3481347155214893.5</v>
      </c>
      <c r="I88" s="2"/>
      <c r="J88" s="3"/>
      <c r="K88" s="2"/>
      <c r="L88" s="2"/>
      <c r="M88" s="2"/>
      <c r="N88" s="4"/>
      <c r="O88" s="2"/>
      <c r="P88" s="2"/>
      <c r="Q88" s="2"/>
    </row>
    <row r="89" spans="1:17" ht="15" thickBot="1" x14ac:dyDescent="0.35">
      <c r="A89" s="5">
        <v>88</v>
      </c>
      <c r="B89">
        <v>64333824</v>
      </c>
      <c r="C89" s="3">
        <f t="shared" si="7"/>
        <v>7.8084393666147411</v>
      </c>
      <c r="D89" s="2">
        <f t="shared" si="8"/>
        <v>1.554392289816318E-8</v>
      </c>
      <c r="E89" s="3">
        <f t="shared" si="9"/>
        <v>64320573.920000002</v>
      </c>
      <c r="F89">
        <f t="shared" si="10"/>
        <v>64320573.920000002</v>
      </c>
      <c r="G89" s="3"/>
      <c r="H89" s="2">
        <f t="shared" si="11"/>
        <v>4137136229398184.5</v>
      </c>
      <c r="I89" s="2"/>
      <c r="J89" s="3"/>
      <c r="K89" s="2"/>
      <c r="L89" s="2"/>
      <c r="M89" s="2"/>
      <c r="N89" s="4"/>
      <c r="O89" s="2"/>
      <c r="P89" s="2"/>
      <c r="Q89" s="2"/>
    </row>
    <row r="90" spans="1:17" ht="15" thickBot="1" x14ac:dyDescent="0.35">
      <c r="A90" s="5">
        <v>89</v>
      </c>
      <c r="B90">
        <v>65303552</v>
      </c>
      <c r="C90" s="3">
        <f t="shared" si="7"/>
        <v>7.8149368041241694</v>
      </c>
      <c r="D90" s="2">
        <f t="shared" si="8"/>
        <v>1.5313102723723207E-8</v>
      </c>
      <c r="E90" s="3">
        <f t="shared" si="9"/>
        <v>65290301.920000002</v>
      </c>
      <c r="F90">
        <f t="shared" si="10"/>
        <v>65290301.920000002</v>
      </c>
      <c r="G90" s="3"/>
      <c r="H90" s="2">
        <f t="shared" si="11"/>
        <v>4262823524804756</v>
      </c>
      <c r="I90" s="2"/>
      <c r="J90" s="3"/>
      <c r="K90" s="2"/>
      <c r="L90" s="2"/>
      <c r="M90" s="2"/>
      <c r="N90" s="4"/>
      <c r="O90" s="2"/>
      <c r="P90" s="2"/>
      <c r="Q90" s="2"/>
    </row>
    <row r="91" spans="1:17" ht="15" thickBot="1" x14ac:dyDescent="0.35">
      <c r="A91" s="5">
        <v>90</v>
      </c>
      <c r="B91">
        <v>75041792</v>
      </c>
      <c r="C91" s="3">
        <f t="shared" si="7"/>
        <v>7.8753031964586828</v>
      </c>
      <c r="D91" s="2">
        <f t="shared" si="8"/>
        <v>1.3325907782159574E-8</v>
      </c>
      <c r="E91" s="3">
        <f t="shared" si="9"/>
        <v>75028541.920000002</v>
      </c>
      <c r="F91">
        <f t="shared" si="10"/>
        <v>75028541.920000002</v>
      </c>
      <c r="G91" s="3"/>
      <c r="H91" s="2">
        <f t="shared" si="11"/>
        <v>5629282102641198</v>
      </c>
      <c r="I91" s="2"/>
      <c r="J91" s="3"/>
      <c r="K91" s="2"/>
      <c r="L91" s="2"/>
      <c r="M91" s="2"/>
      <c r="N91" s="4"/>
      <c r="O91" s="2"/>
      <c r="P91" s="2"/>
      <c r="Q91" s="2"/>
    </row>
    <row r="92" spans="1:17" ht="15" thickBot="1" x14ac:dyDescent="0.35">
      <c r="A92" s="5">
        <v>91</v>
      </c>
      <c r="B92">
        <v>84364288</v>
      </c>
      <c r="C92" s="3">
        <f t="shared" si="7"/>
        <v>7.9261586455981625</v>
      </c>
      <c r="D92" s="2">
        <f t="shared" si="8"/>
        <v>1.1853356718899826E-8</v>
      </c>
      <c r="E92" s="3">
        <f t="shared" si="9"/>
        <v>84351037.920000002</v>
      </c>
      <c r="F92">
        <f t="shared" si="10"/>
        <v>84351037.920000002</v>
      </c>
      <c r="G92" s="3"/>
      <c r="H92" s="2">
        <f t="shared" si="11"/>
        <v>7115097598181278</v>
      </c>
      <c r="I92" s="2"/>
      <c r="J92" s="3"/>
      <c r="K92" s="2"/>
      <c r="L92" s="2"/>
      <c r="M92" s="2"/>
      <c r="N92" s="4"/>
      <c r="O92" s="2"/>
      <c r="P92" s="2"/>
      <c r="Q92" s="2"/>
    </row>
    <row r="93" spans="1:17" ht="15" thickBot="1" x14ac:dyDescent="0.35">
      <c r="A93" s="5">
        <v>92</v>
      </c>
      <c r="B93">
        <v>93993984</v>
      </c>
      <c r="C93" s="3">
        <f t="shared" si="7"/>
        <v>7.9731000578633839</v>
      </c>
      <c r="D93" s="2">
        <f t="shared" si="8"/>
        <v>1.0638978766981513E-8</v>
      </c>
      <c r="E93" s="3">
        <f t="shared" si="9"/>
        <v>93980733.920000002</v>
      </c>
      <c r="F93">
        <f t="shared" si="10"/>
        <v>93980733.920000002</v>
      </c>
      <c r="G93" s="3"/>
      <c r="H93" s="2">
        <f t="shared" si="11"/>
        <v>8832378348141839</v>
      </c>
      <c r="I93" s="2"/>
      <c r="J93" s="3"/>
      <c r="K93" s="2"/>
      <c r="L93" s="2"/>
      <c r="M93" s="2"/>
      <c r="N93" s="4"/>
      <c r="O93" s="2"/>
      <c r="P93" s="2"/>
      <c r="Q93" s="2"/>
    </row>
    <row r="94" spans="1:17" ht="15" thickBot="1" x14ac:dyDescent="0.35">
      <c r="A94" s="5">
        <v>93</v>
      </c>
      <c r="B94">
        <v>98282496</v>
      </c>
      <c r="C94" s="3">
        <f t="shared" si="7"/>
        <v>7.992476177369114</v>
      </c>
      <c r="D94" s="2">
        <f t="shared" si="8"/>
        <v>1.0174751768616052E-8</v>
      </c>
      <c r="E94" s="3">
        <f t="shared" si="9"/>
        <v>98269245.920000002</v>
      </c>
      <c r="F94">
        <f t="shared" si="10"/>
        <v>98269245.920000002</v>
      </c>
      <c r="G94" s="3"/>
      <c r="H94" s="2">
        <f t="shared" si="11"/>
        <v>9656844693685436</v>
      </c>
      <c r="I94" s="2"/>
      <c r="J94" s="3"/>
      <c r="K94" s="2"/>
      <c r="L94" s="2"/>
      <c r="M94" s="2"/>
      <c r="N94" s="4"/>
      <c r="O94" s="2"/>
      <c r="P94" s="2"/>
      <c r="Q94" s="2"/>
    </row>
    <row r="95" spans="1:17" ht="15" thickBot="1" x14ac:dyDescent="0.35">
      <c r="A95" s="5">
        <v>94</v>
      </c>
      <c r="B95">
        <v>99019776</v>
      </c>
      <c r="C95" s="3">
        <f t="shared" si="7"/>
        <v>7.9957219395467281</v>
      </c>
      <c r="D95" s="2">
        <f t="shared" si="8"/>
        <v>1.0098992750700627E-8</v>
      </c>
      <c r="E95" s="3">
        <f t="shared" si="9"/>
        <v>99006525.920000002</v>
      </c>
      <c r="F95">
        <f t="shared" si="10"/>
        <v>99006525.920000002</v>
      </c>
      <c r="G95" s="3"/>
      <c r="H95" s="2">
        <f t="shared" si="11"/>
        <v>9802292174747632</v>
      </c>
      <c r="I95" s="2"/>
      <c r="J95" s="3"/>
      <c r="K95" s="2"/>
      <c r="L95" s="2"/>
      <c r="M95" s="2"/>
      <c r="N95" s="4"/>
      <c r="O95" s="2"/>
      <c r="P95" s="2"/>
      <c r="Q95" s="2"/>
    </row>
    <row r="96" spans="1:17" ht="15" thickBot="1" x14ac:dyDescent="0.35">
      <c r="A96" s="5">
        <v>95</v>
      </c>
      <c r="B96">
        <v>107105280</v>
      </c>
      <c r="C96" s="3">
        <f t="shared" si="7"/>
        <v>8.0298108809004116</v>
      </c>
      <c r="D96" s="2">
        <f t="shared" si="8"/>
        <v>9.3366078684449541E-9</v>
      </c>
      <c r="E96" s="3">
        <f t="shared" si="9"/>
        <v>107092029.92</v>
      </c>
      <c r="F96">
        <f t="shared" si="10"/>
        <v>107092029.92</v>
      </c>
      <c r="G96" s="3"/>
      <c r="H96" s="2">
        <f t="shared" si="11"/>
        <v>1.1468702872386176E+16</v>
      </c>
      <c r="I96" s="2"/>
      <c r="J96" s="3"/>
      <c r="K96" s="2"/>
      <c r="L96" s="2"/>
      <c r="M96" s="2"/>
      <c r="N96" s="4"/>
      <c r="O96" s="2"/>
      <c r="P96" s="2"/>
      <c r="Q96" s="2"/>
    </row>
    <row r="97" spans="1:17" ht="15" thickBot="1" x14ac:dyDescent="0.35">
      <c r="A97" s="5">
        <v>96</v>
      </c>
      <c r="B97">
        <v>108253184</v>
      </c>
      <c r="C97" s="3">
        <f t="shared" si="7"/>
        <v>8.0344406789126506</v>
      </c>
      <c r="D97" s="2">
        <f t="shared" si="8"/>
        <v>9.2376035794014151E-9</v>
      </c>
      <c r="E97" s="3">
        <f t="shared" si="9"/>
        <v>108239933.92</v>
      </c>
      <c r="F97">
        <f t="shared" si="10"/>
        <v>108239933.92</v>
      </c>
      <c r="G97" s="3"/>
      <c r="H97" s="2">
        <f t="shared" si="11"/>
        <v>1.1715883295005966E+16</v>
      </c>
      <c r="I97" s="2"/>
      <c r="J97" s="3"/>
      <c r="K97" s="2"/>
      <c r="L97" s="2"/>
      <c r="M97" s="2"/>
      <c r="N97" s="4"/>
      <c r="O97" s="2"/>
      <c r="P97" s="2"/>
      <c r="Q97" s="2"/>
    </row>
    <row r="98" spans="1:17" ht="15" thickBot="1" x14ac:dyDescent="0.35">
      <c r="A98" s="5">
        <v>97</v>
      </c>
      <c r="B98">
        <v>115074048</v>
      </c>
      <c r="C98" s="3">
        <f t="shared" ref="C98:C101" si="12">LOG(B98)</f>
        <v>8.0609773906913045</v>
      </c>
      <c r="D98" s="2">
        <f t="shared" si="8"/>
        <v>8.6900566841969446E-9</v>
      </c>
      <c r="E98" s="3">
        <f t="shared" si="9"/>
        <v>115060797.92</v>
      </c>
      <c r="F98">
        <f t="shared" si="10"/>
        <v>115060797.92</v>
      </c>
      <c r="G98" s="3"/>
      <c r="H98" s="2">
        <f t="shared" si="11"/>
        <v>1.3238987217987076E+16</v>
      </c>
      <c r="I98" s="2"/>
      <c r="J98" s="3"/>
      <c r="K98" s="2"/>
      <c r="L98" s="2"/>
      <c r="M98" s="2"/>
      <c r="N98" s="4"/>
      <c r="O98" s="2"/>
      <c r="P98" s="2"/>
      <c r="Q98" s="2"/>
    </row>
    <row r="99" spans="1:17" ht="15" thickBot="1" x14ac:dyDescent="0.35">
      <c r="A99" s="5">
        <v>98</v>
      </c>
      <c r="B99">
        <v>122826752</v>
      </c>
      <c r="C99" s="3">
        <f t="shared" si="12"/>
        <v>8.0892929676247363</v>
      </c>
      <c r="D99" s="2">
        <f t="shared" si="8"/>
        <v>8.1415488378297267E-9</v>
      </c>
      <c r="E99" s="3">
        <f t="shared" si="9"/>
        <v>122813501.92</v>
      </c>
      <c r="F99">
        <f t="shared" si="10"/>
        <v>122813501.92</v>
      </c>
      <c r="G99" s="3"/>
      <c r="H99" s="2">
        <f t="shared" si="11"/>
        <v>1.5083156253853844E+16</v>
      </c>
      <c r="I99" s="2"/>
      <c r="J99" s="3"/>
      <c r="K99" s="2"/>
      <c r="L99" s="2"/>
      <c r="M99" s="2"/>
      <c r="N99" s="4"/>
      <c r="O99" s="2"/>
      <c r="P99" s="2"/>
      <c r="Q99" s="2"/>
    </row>
    <row r="100" spans="1:17" ht="15" thickBot="1" x14ac:dyDescent="0.35">
      <c r="A100" s="5">
        <v>99</v>
      </c>
      <c r="B100">
        <v>122826752</v>
      </c>
      <c r="C100" s="3">
        <f t="shared" si="12"/>
        <v>8.0892929676247363</v>
      </c>
      <c r="D100" s="2">
        <f t="shared" si="8"/>
        <v>8.1415488378297267E-9</v>
      </c>
      <c r="E100" s="3">
        <f t="shared" si="9"/>
        <v>122813501.92</v>
      </c>
      <c r="F100">
        <f t="shared" si="10"/>
        <v>122813501.92</v>
      </c>
      <c r="G100" s="3"/>
      <c r="H100" s="2">
        <f t="shared" si="11"/>
        <v>1.5083156253853844E+16</v>
      </c>
      <c r="I100" s="2"/>
      <c r="J100" s="3"/>
      <c r="K100" s="2"/>
      <c r="L100" s="2"/>
      <c r="M100" s="2"/>
      <c r="N100" s="4"/>
      <c r="O100" s="2"/>
      <c r="P100" s="2"/>
      <c r="Q100" s="2"/>
    </row>
    <row r="101" spans="1:17" ht="15" thickBot="1" x14ac:dyDescent="0.35">
      <c r="A101" s="5">
        <v>100</v>
      </c>
      <c r="B101">
        <v>500501504</v>
      </c>
      <c r="C101" s="3">
        <f t="shared" si="12"/>
        <v>8.6994053868661254</v>
      </c>
      <c r="D101" s="2">
        <f t="shared" si="8"/>
        <v>1.997995994034016E-9</v>
      </c>
      <c r="E101" s="3">
        <f t="shared" si="9"/>
        <v>500488253.92000002</v>
      </c>
      <c r="F101">
        <f t="shared" si="10"/>
        <v>500488253.92000002</v>
      </c>
      <c r="G101" s="1"/>
      <c r="H101" s="2">
        <f t="shared" si="11"/>
        <v>2.504884923118904E+17</v>
      </c>
      <c r="I101" s="1"/>
      <c r="J101" s="1"/>
      <c r="K101" s="1"/>
      <c r="L101" s="1"/>
      <c r="M101" s="1"/>
      <c r="N101" s="1"/>
      <c r="O101" s="1"/>
      <c r="P101" s="1"/>
      <c r="Q101" s="1"/>
    </row>
    <row r="104" spans="1:17" x14ac:dyDescent="0.3">
      <c r="A104" s="6" t="s">
        <v>0</v>
      </c>
      <c r="B104" s="7"/>
      <c r="C104">
        <f>SUM(B2:B101)/100</f>
        <v>29569819.010000002</v>
      </c>
    </row>
    <row r="105" spans="1:17" x14ac:dyDescent="0.3">
      <c r="A105" s="6" t="s">
        <v>4</v>
      </c>
      <c r="C105" s="6" t="s">
        <v>5</v>
      </c>
      <c r="D105">
        <f>SUM(C2:C101)</f>
        <v>705.67178560701313</v>
      </c>
    </row>
    <row r="106" spans="1:17" x14ac:dyDescent="0.3">
      <c r="C106" t="s">
        <v>6</v>
      </c>
      <c r="E106">
        <f>1/100</f>
        <v>0.01</v>
      </c>
    </row>
    <row r="107" spans="1:17" x14ac:dyDescent="0.3">
      <c r="C107" t="s">
        <v>7</v>
      </c>
      <c r="D107" t="s">
        <v>8</v>
      </c>
      <c r="E107">
        <f>D105*E106</f>
        <v>7.0567178560701311</v>
      </c>
    </row>
    <row r="108" spans="1:17" x14ac:dyDescent="0.3">
      <c r="F108">
        <f>LOG(E107)</f>
        <v>0.84860275368163296</v>
      </c>
    </row>
    <row r="109" spans="1:17" x14ac:dyDescent="0.3">
      <c r="D109" s="6" t="s">
        <v>9</v>
      </c>
      <c r="F109">
        <f>10^E107</f>
        <v>11395092.529941464</v>
      </c>
    </row>
    <row r="111" spans="1:17" x14ac:dyDescent="0.3">
      <c r="A111" s="6" t="s">
        <v>10</v>
      </c>
      <c r="C111">
        <f xml:space="preserve"> 100/SUM(D2:D101)</f>
        <v>4578200.6892585279</v>
      </c>
    </row>
    <row r="112" spans="1:17" x14ac:dyDescent="0.3">
      <c r="A112" s="6" t="s">
        <v>12</v>
      </c>
      <c r="C112">
        <f>B50</f>
        <v>9402423</v>
      </c>
    </row>
    <row r="114" spans="1:4" x14ac:dyDescent="0.3">
      <c r="A114" s="6" t="s">
        <v>13</v>
      </c>
      <c r="C114">
        <f>MODE(B2:B101)</f>
        <v>29797376</v>
      </c>
      <c r="D114" t="s">
        <v>14</v>
      </c>
    </row>
    <row r="116" spans="1:4" x14ac:dyDescent="0.3">
      <c r="A116" s="6" t="s">
        <v>15</v>
      </c>
      <c r="B116" t="s">
        <v>16</v>
      </c>
      <c r="C116">
        <f>7*((100+1)/10)</f>
        <v>70.7</v>
      </c>
    </row>
    <row r="117" spans="1:4" x14ac:dyDescent="0.3">
      <c r="A117" s="6" t="s">
        <v>17</v>
      </c>
      <c r="B117" t="s">
        <v>18</v>
      </c>
      <c r="C117">
        <f>10*((100+1)/100)</f>
        <v>10.1</v>
      </c>
    </row>
    <row r="118" spans="1:4" x14ac:dyDescent="0.3">
      <c r="B118" t="s">
        <v>19</v>
      </c>
      <c r="C118">
        <f>90*((100+1)/100)</f>
        <v>90.9</v>
      </c>
    </row>
    <row r="119" spans="1:4" x14ac:dyDescent="0.3">
      <c r="A119" s="6" t="s">
        <v>24</v>
      </c>
      <c r="B119" t="s">
        <v>25</v>
      </c>
      <c r="C119">
        <f>((100-1)/4)+1</f>
        <v>25.75</v>
      </c>
      <c r="D119">
        <f>B26</f>
        <v>4357120</v>
      </c>
    </row>
    <row r="120" spans="1:4" x14ac:dyDescent="0.3">
      <c r="B120" t="s">
        <v>26</v>
      </c>
      <c r="C120">
        <f>(2*(100-1)/4)+1</f>
        <v>50.5</v>
      </c>
      <c r="D120">
        <f>B51</f>
        <v>9543680</v>
      </c>
    </row>
    <row r="121" spans="1:4" x14ac:dyDescent="0.3">
      <c r="B121" t="s">
        <v>27</v>
      </c>
      <c r="C121">
        <f>(3*(100-1)/4)+1</f>
        <v>75.25</v>
      </c>
      <c r="D121">
        <f>B76</f>
        <v>33982464</v>
      </c>
    </row>
    <row r="123" spans="1:4" x14ac:dyDescent="0.3">
      <c r="A123" s="6" t="s">
        <v>20</v>
      </c>
      <c r="B123" t="s">
        <v>21</v>
      </c>
      <c r="C123">
        <f>MAX(B2:B101)</f>
        <v>500501504</v>
      </c>
    </row>
    <row r="124" spans="1:4" x14ac:dyDescent="0.3">
      <c r="B124" t="s">
        <v>22</v>
      </c>
      <c r="C124">
        <f>MIN(B2:B101)</f>
        <v>444163</v>
      </c>
    </row>
    <row r="125" spans="1:4" x14ac:dyDescent="0.3">
      <c r="B125" t="s">
        <v>23</v>
      </c>
      <c r="C125">
        <f>C123-C124</f>
        <v>500057341</v>
      </c>
    </row>
    <row r="127" spans="1:4" x14ac:dyDescent="0.3">
      <c r="A127" s="6" t="s">
        <v>28</v>
      </c>
      <c r="C127">
        <f>(C121-C119)</f>
        <v>49.5</v>
      </c>
    </row>
    <row r="128" spans="1:4" x14ac:dyDescent="0.3">
      <c r="A128" s="6" t="s">
        <v>29</v>
      </c>
      <c r="C128">
        <f>C127/2</f>
        <v>24.75</v>
      </c>
    </row>
    <row r="129" spans="1:6" x14ac:dyDescent="0.3">
      <c r="A129" s="6" t="s">
        <v>30</v>
      </c>
      <c r="C129">
        <f>SUM(F2:F101)/100</f>
        <v>29556568.930000003</v>
      </c>
    </row>
    <row r="131" spans="1:6" x14ac:dyDescent="0.3">
      <c r="A131" s="6" t="s">
        <v>33</v>
      </c>
      <c r="C131">
        <f>SUM(H2:H101)/100</f>
        <v>4080579997166157.5</v>
      </c>
    </row>
    <row r="132" spans="1:6" x14ac:dyDescent="0.3">
      <c r="A132" s="6" t="s">
        <v>35</v>
      </c>
      <c r="C132">
        <f>SQRT(C131)</f>
        <v>63879417.633273378</v>
      </c>
    </row>
    <row r="135" spans="1:6" x14ac:dyDescent="0.3">
      <c r="A135" s="6" t="s">
        <v>36</v>
      </c>
      <c r="C135">
        <f>C132/C104</f>
        <v>2.1602911269653178</v>
      </c>
    </row>
    <row r="137" spans="1:6" x14ac:dyDescent="0.3">
      <c r="A137" s="6" t="s">
        <v>37</v>
      </c>
      <c r="D137">
        <f>C104-0/C132</f>
        <v>29569819.010000002</v>
      </c>
    </row>
    <row r="138" spans="1:6" x14ac:dyDescent="0.3">
      <c r="A138" s="6" t="s">
        <v>38</v>
      </c>
      <c r="D138">
        <f>D119+D121-(2*D120)/D121-D119</f>
        <v>33982463.438317366</v>
      </c>
    </row>
    <row r="141" spans="1:6" x14ac:dyDescent="0.3">
      <c r="A141" s="6" t="s">
        <v>39</v>
      </c>
    </row>
    <row r="142" spans="1:6" x14ac:dyDescent="0.3">
      <c r="D142" t="s">
        <v>19</v>
      </c>
      <c r="F142">
        <f>(B91+0.1*(B92-B91))</f>
        <v>75974041.599999994</v>
      </c>
    </row>
    <row r="143" spans="1:6" x14ac:dyDescent="0.3">
      <c r="D143" t="s">
        <v>40</v>
      </c>
      <c r="F143">
        <f>(B11+0.9*(B12-B11))</f>
        <v>1729024</v>
      </c>
    </row>
    <row r="191" spans="17:17" ht="15" thickBot="1" x14ac:dyDescent="0.35">
      <c r="Q191" s="3"/>
    </row>
  </sheetData>
  <sortState ref="B2:B101">
    <sortCondition ref="B2"/>
  </sortState>
  <mergeCells count="4">
    <mergeCell ref="N8:P8"/>
    <mergeCell ref="L9:M9"/>
    <mergeCell ref="L8:M8"/>
    <mergeCell ref="N9:P9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Wajahat Raza</dc:creator>
  <cp:lastModifiedBy>Wajahat Raza</cp:lastModifiedBy>
  <dcterms:created xsi:type="dcterms:W3CDTF">2019-10-13T16:42:37Z</dcterms:created>
  <dcterms:modified xsi:type="dcterms:W3CDTF">2019-10-14T11:38:38Z</dcterms:modified>
</cp:coreProperties>
</file>