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Quest time" sheetId="1" r:id="rId1"/>
    <sheet name="Influx tim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J21" i="3"/>
  <c r="J20" i="3"/>
  <c r="J19" i="3"/>
  <c r="G14" i="1"/>
  <c r="G11" i="1"/>
  <c r="G8" i="1"/>
  <c r="G5" i="1"/>
  <c r="G2" i="1"/>
  <c r="B2" i="3" l="1"/>
  <c r="B27" i="3" s="1"/>
  <c r="C2" i="3"/>
  <c r="C27" i="3" s="1"/>
  <c r="D2" i="3"/>
  <c r="D27" i="3" s="1"/>
  <c r="E2" i="3"/>
  <c r="E27" i="3" s="1"/>
  <c r="F2" i="3"/>
  <c r="G2" i="3"/>
  <c r="H2" i="3"/>
  <c r="I2" i="3"/>
  <c r="I27" i="3" s="1"/>
  <c r="J2" i="3"/>
  <c r="K2" i="3"/>
  <c r="K27" i="3" s="1"/>
  <c r="L2" i="3"/>
  <c r="L27" i="3" s="1"/>
  <c r="M2" i="3"/>
  <c r="M27" i="3" s="1"/>
  <c r="N2" i="3"/>
  <c r="N3" i="3"/>
  <c r="B5" i="3"/>
  <c r="C5" i="3"/>
  <c r="D5" i="3"/>
  <c r="D28" i="3" s="1"/>
  <c r="E5" i="3"/>
  <c r="E19" i="3" s="1"/>
  <c r="F5" i="3"/>
  <c r="F19" i="3" s="1"/>
  <c r="G5" i="3"/>
  <c r="G19" i="3" s="1"/>
  <c r="H5" i="3"/>
  <c r="H19" i="3" s="1"/>
  <c r="I5" i="3"/>
  <c r="I28" i="3" s="1"/>
  <c r="J5" i="3"/>
  <c r="J28" i="3" s="1"/>
  <c r="K5" i="3"/>
  <c r="L5" i="3"/>
  <c r="L28" i="3" s="1"/>
  <c r="M5" i="3"/>
  <c r="M19" i="3" s="1"/>
  <c r="N5" i="3"/>
  <c r="N19" i="3" s="1"/>
  <c r="B8" i="3"/>
  <c r="B20" i="3" s="1"/>
  <c r="C8" i="3"/>
  <c r="C20" i="3" s="1"/>
  <c r="D8" i="3"/>
  <c r="E8" i="3"/>
  <c r="F8" i="3"/>
  <c r="G8" i="3"/>
  <c r="H8" i="3"/>
  <c r="H20" i="3" s="1"/>
  <c r="I8" i="3"/>
  <c r="I20" i="3" s="1"/>
  <c r="J8" i="3"/>
  <c r="K8" i="3"/>
  <c r="L8" i="3"/>
  <c r="M8" i="3"/>
  <c r="M20" i="3" s="1"/>
  <c r="N8" i="3"/>
  <c r="N20" i="3" s="1"/>
  <c r="B11" i="3"/>
  <c r="B30" i="3" s="1"/>
  <c r="C11" i="3"/>
  <c r="C21" i="3" s="1"/>
  <c r="D11" i="3"/>
  <c r="D21" i="3" s="1"/>
  <c r="E11" i="3"/>
  <c r="E21" i="3" s="1"/>
  <c r="F11" i="3"/>
  <c r="F21" i="3" s="1"/>
  <c r="G11" i="3"/>
  <c r="G21" i="3" s="1"/>
  <c r="H11" i="3"/>
  <c r="I11" i="3"/>
  <c r="J11" i="3"/>
  <c r="J30" i="3" s="1"/>
  <c r="K11" i="3"/>
  <c r="L11" i="3"/>
  <c r="L21" i="3" s="1"/>
  <c r="M11" i="3"/>
  <c r="N11" i="3"/>
  <c r="N21" i="3" s="1"/>
  <c r="B14" i="3"/>
  <c r="C14" i="3"/>
  <c r="D14" i="3"/>
  <c r="E14" i="3"/>
  <c r="F14" i="3"/>
  <c r="F22" i="3" s="1"/>
  <c r="G14" i="3"/>
  <c r="G22" i="3" s="1"/>
  <c r="H14" i="3"/>
  <c r="H22" i="3" s="1"/>
  <c r="I14" i="3"/>
  <c r="I22" i="3" s="1"/>
  <c r="J14" i="3"/>
  <c r="K14" i="3"/>
  <c r="L14" i="3"/>
  <c r="L22" i="3" s="1"/>
  <c r="M14" i="3"/>
  <c r="N14" i="3"/>
  <c r="N22" i="3" s="1"/>
  <c r="B19" i="3"/>
  <c r="C19" i="3"/>
  <c r="D19" i="3"/>
  <c r="L19" i="3"/>
  <c r="D20" i="3"/>
  <c r="E20" i="3"/>
  <c r="F20" i="3"/>
  <c r="L20" i="3"/>
  <c r="B21" i="3"/>
  <c r="H21" i="3"/>
  <c r="I21" i="3"/>
  <c r="B22" i="3"/>
  <c r="C22" i="3"/>
  <c r="D22" i="3"/>
  <c r="E22" i="3"/>
  <c r="F27" i="3"/>
  <c r="H27" i="3"/>
  <c r="N27" i="3"/>
  <c r="B28" i="3"/>
  <c r="C28" i="3"/>
  <c r="H28" i="3"/>
  <c r="K28" i="3"/>
  <c r="C29" i="3"/>
  <c r="D29" i="3"/>
  <c r="E29" i="3"/>
  <c r="F29" i="3"/>
  <c r="K29" i="3"/>
  <c r="L29" i="3"/>
  <c r="M29" i="3"/>
  <c r="F30" i="3"/>
  <c r="H30" i="3"/>
  <c r="I30" i="3"/>
  <c r="G19" i="1"/>
  <c r="H19" i="1"/>
  <c r="I19" i="1"/>
  <c r="J19" i="1"/>
  <c r="K19" i="1"/>
  <c r="L19" i="1"/>
  <c r="M19" i="1"/>
  <c r="N19" i="1"/>
  <c r="E20" i="1"/>
  <c r="G20" i="1"/>
  <c r="H20" i="1"/>
  <c r="I20" i="1"/>
  <c r="J20" i="1"/>
  <c r="K20" i="1"/>
  <c r="L20" i="1"/>
  <c r="M20" i="1"/>
  <c r="N20" i="1"/>
  <c r="E21" i="1"/>
  <c r="G21" i="1"/>
  <c r="H21" i="1"/>
  <c r="I21" i="1"/>
  <c r="J21" i="1"/>
  <c r="K21" i="1"/>
  <c r="L21" i="1"/>
  <c r="M21" i="1"/>
  <c r="N21" i="1"/>
  <c r="E22" i="1"/>
  <c r="G22" i="1"/>
  <c r="H22" i="1"/>
  <c r="I22" i="1"/>
  <c r="J22" i="1"/>
  <c r="K22" i="1"/>
  <c r="L22" i="1"/>
  <c r="M22" i="1"/>
  <c r="N22" i="1"/>
  <c r="H29" i="1"/>
  <c r="G30" i="3" l="1"/>
  <c r="G29" i="3"/>
  <c r="G20" i="3"/>
  <c r="G27" i="3"/>
  <c r="J27" i="3"/>
  <c r="I19" i="3"/>
  <c r="N29" i="3"/>
  <c r="N30" i="3"/>
  <c r="M30" i="3"/>
  <c r="E30" i="3"/>
  <c r="J29" i="3"/>
  <c r="B29" i="3"/>
  <c r="G28" i="3"/>
  <c r="L30" i="3"/>
  <c r="D30" i="3"/>
  <c r="I29" i="3"/>
  <c r="N28" i="3"/>
  <c r="F28" i="3"/>
  <c r="K30" i="3"/>
  <c r="C30" i="3"/>
  <c r="H29" i="3"/>
  <c r="M28" i="3"/>
  <c r="E28" i="3"/>
  <c r="E30" i="1"/>
  <c r="G30" i="1"/>
  <c r="J30" i="1"/>
  <c r="M30" i="1"/>
  <c r="N30" i="1"/>
  <c r="B29" i="1"/>
  <c r="G28" i="1"/>
  <c r="M28" i="1"/>
  <c r="N28" i="1"/>
  <c r="C14" i="1"/>
  <c r="D14" i="1"/>
  <c r="D30" i="1" s="1"/>
  <c r="E14" i="1"/>
  <c r="F14" i="1"/>
  <c r="H14" i="1"/>
  <c r="I14" i="1"/>
  <c r="J14" i="1"/>
  <c r="K14" i="1"/>
  <c r="L14" i="1"/>
  <c r="L30" i="1" s="1"/>
  <c r="M14" i="1"/>
  <c r="N14" i="1"/>
  <c r="B14" i="1"/>
  <c r="M29" i="1"/>
  <c r="N29" i="1"/>
  <c r="C11" i="1"/>
  <c r="C29" i="1" s="1"/>
  <c r="D11" i="1"/>
  <c r="E11" i="1"/>
  <c r="F11" i="1"/>
  <c r="G29" i="1"/>
  <c r="H11" i="1"/>
  <c r="I11" i="1"/>
  <c r="I29" i="1" s="1"/>
  <c r="J11" i="1"/>
  <c r="J29" i="1" s="1"/>
  <c r="K11" i="1"/>
  <c r="K29" i="1" s="1"/>
  <c r="L11" i="1"/>
  <c r="L29" i="1" s="1"/>
  <c r="M11" i="1"/>
  <c r="N11" i="1"/>
  <c r="B11" i="1"/>
  <c r="C8" i="1"/>
  <c r="C28" i="1" s="1"/>
  <c r="D8" i="1"/>
  <c r="E8" i="1"/>
  <c r="F8" i="1"/>
  <c r="H8" i="1"/>
  <c r="I8" i="1"/>
  <c r="J8" i="1"/>
  <c r="K8" i="1"/>
  <c r="L8" i="1"/>
  <c r="M8" i="1"/>
  <c r="N8" i="1"/>
  <c r="B8" i="1"/>
  <c r="C5" i="1"/>
  <c r="D5" i="1"/>
  <c r="E5" i="1"/>
  <c r="E19" i="1" s="1"/>
  <c r="F5" i="1"/>
  <c r="H5" i="1"/>
  <c r="H28" i="1" s="1"/>
  <c r="I5" i="1"/>
  <c r="I28" i="1" s="1"/>
  <c r="J5" i="1"/>
  <c r="J28" i="1" s="1"/>
  <c r="K5" i="1"/>
  <c r="K28" i="1" s="1"/>
  <c r="L5" i="1"/>
  <c r="L28" i="1" s="1"/>
  <c r="M5" i="1"/>
  <c r="N5" i="1"/>
  <c r="B5" i="1"/>
  <c r="B28" i="1" s="1"/>
  <c r="C2" i="1"/>
  <c r="D2" i="1"/>
  <c r="E2" i="1"/>
  <c r="F2" i="1"/>
  <c r="H2" i="1"/>
  <c r="I2" i="1"/>
  <c r="J2" i="1"/>
  <c r="K2" i="1"/>
  <c r="L2" i="1"/>
  <c r="M2" i="1"/>
  <c r="N2" i="1"/>
  <c r="B2" i="1"/>
  <c r="F30" i="1" l="1"/>
  <c r="F28" i="1"/>
  <c r="F29" i="1"/>
  <c r="F22" i="1"/>
  <c r="F21" i="1"/>
  <c r="F20" i="1"/>
  <c r="F19" i="1"/>
  <c r="E29" i="1"/>
  <c r="E28" i="1"/>
  <c r="D28" i="1"/>
  <c r="D29" i="1"/>
  <c r="B21" i="1"/>
  <c r="B20" i="1"/>
  <c r="B19" i="1"/>
  <c r="B27" i="1"/>
  <c r="B22" i="1"/>
  <c r="D22" i="1"/>
  <c r="D21" i="1"/>
  <c r="D19" i="1"/>
  <c r="D20" i="1"/>
  <c r="B30" i="1"/>
  <c r="C30" i="1"/>
  <c r="C20" i="1"/>
  <c r="C22" i="1"/>
  <c r="C19" i="1"/>
  <c r="C21" i="1"/>
  <c r="K30" i="1"/>
  <c r="I30" i="1"/>
  <c r="H30" i="1"/>
  <c r="N27" i="1"/>
  <c r="M27" i="1"/>
  <c r="L27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<sst xmlns="http://schemas.openxmlformats.org/spreadsheetml/2006/main" count="74" uniqueCount="42">
  <si>
    <t>wokrers</t>
  </si>
  <si>
    <t>single-groupby-1-1-12</t>
  </si>
  <si>
    <t>single-groupby-1-8-1</t>
  </si>
  <si>
    <t>single-groupby-5-1-1</t>
  </si>
  <si>
    <t>single-groupby-5-1-12</t>
  </si>
  <si>
    <t>single-groupby-5-8-1</t>
  </si>
  <si>
    <t>double-groupby-1</t>
  </si>
  <si>
    <t>double-groupby-5</t>
  </si>
  <si>
    <t>double-groupby-all</t>
  </si>
  <si>
    <t>high-cpu-all</t>
  </si>
  <si>
    <t>high-cpu-1</t>
  </si>
  <si>
    <t>lastpoint</t>
  </si>
  <si>
    <t>groupby-orderby-limit</t>
  </si>
  <si>
    <t>single-groupby-1-1-1</t>
  </si>
  <si>
    <t>Speedup 2 workers:</t>
  </si>
  <si>
    <t>Speedup 3 workers:</t>
  </si>
  <si>
    <t>Speedup 4 workers:</t>
  </si>
  <si>
    <t>2 workers better than 1:</t>
  </si>
  <si>
    <t>3 workers better than 2:</t>
  </si>
  <si>
    <t>4 workers better than 3:</t>
  </si>
  <si>
    <t>average of 1 worker</t>
  </si>
  <si>
    <t>1 worker attempt 1</t>
  </si>
  <si>
    <t>1 worker attempt 2</t>
  </si>
  <si>
    <t>average of 2 workers</t>
  </si>
  <si>
    <t>2 workers attempt 1</t>
  </si>
  <si>
    <t>2 workers attempt 2</t>
  </si>
  <si>
    <t>3 workers attempt 1</t>
  </si>
  <si>
    <t>average of 3 workers</t>
  </si>
  <si>
    <t>3 workers attempt 2</t>
  </si>
  <si>
    <t>average of 4 workers</t>
  </si>
  <si>
    <t>4 workers attempt 1</t>
  </si>
  <si>
    <t>4 workers attempt 2</t>
  </si>
  <si>
    <t>average of 5 worker</t>
  </si>
  <si>
    <t>5 workers attempt 1</t>
  </si>
  <si>
    <t>5 workers attempt 2</t>
  </si>
  <si>
    <t>5 workers better than 4:</t>
  </si>
  <si>
    <t>Speedup 5 workers:</t>
  </si>
  <si>
    <t>5 workers average</t>
  </si>
  <si>
    <t>4 workers average</t>
  </si>
  <si>
    <t>3 workers average</t>
  </si>
  <si>
    <t>2 workers average</t>
  </si>
  <si>
    <t>1 worker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</si>
</sst>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2" borderId="0" xfId="0" quotePrefix="1" applyNumberFormat="1" applyFill="1"/>
    <xf numFmtId="0" fontId="0" fillId="3" borderId="0" xfId="0" applyFill="1"/>
    <xf numFmtId="16" fontId="0" fillId="3" borderId="0" xfId="0" quotePrefix="1" applyNumberFormat="1" applyFill="1"/>
    <xf numFmtId="0" fontId="0" fillId="4" borderId="0" xfId="0" applyFill="1"/>
    <xf numFmtId="16" fontId="0" fillId="4" borderId="0" xfId="0" quotePrefix="1" applyNumberFormat="1" applyFill="1"/>
    <xf numFmtId="0" fontId="0" fillId="5" borderId="0" xfId="0" applyFill="1"/>
    <xf numFmtId="0" fontId="0" fillId="6" borderId="0" xfId="0" applyFill="1"/>
    <xf numFmtId="16" fontId="0" fillId="5" borderId="0" xfId="0" quotePrefix="1" applyNumberFormat="1" applyFill="1"/>
    <xf numFmtId="16" fontId="0" fillId="6" borderId="0" xfId="0" quotePrefix="1" applyNumberForma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85" zoomScaleNormal="85" workbookViewId="0">
      <pane ySplit="1" topLeftCell="A2" activePane="bottomLeft" state="frozen"/>
      <selection activeCell="G1" sqref="G1"/>
      <selection pane="bottomLeft" activeCell="B1" sqref="B1:N1"/>
    </sheetView>
  </sheetViews>
  <sheetFormatPr defaultRowHeight="14.4" x14ac:dyDescent="0.3"/>
  <cols>
    <col min="1" max="1" width="20.77734375" bestFit="1" customWidth="1"/>
    <col min="2" max="2" width="18" customWidth="1"/>
    <col min="3" max="3" width="19" bestFit="1" customWidth="1"/>
    <col min="4" max="4" width="18" bestFit="1" customWidth="1"/>
    <col min="5" max="5" width="18" customWidth="1"/>
    <col min="6" max="6" width="19" bestFit="1" customWidth="1"/>
    <col min="7" max="7" width="18" bestFit="1" customWidth="1"/>
    <col min="8" max="8" width="15.5546875" bestFit="1" customWidth="1"/>
    <col min="9" max="9" width="15.5546875" customWidth="1"/>
    <col min="10" max="10" width="16.44140625" bestFit="1" customWidth="1"/>
    <col min="11" max="11" width="10.44140625" bestFit="1" customWidth="1"/>
    <col min="12" max="12" width="9.5546875" bestFit="1" customWidth="1"/>
    <col min="13" max="13" width="8.109375" customWidth="1"/>
    <col min="14" max="14" width="19" bestFit="1" customWidth="1"/>
  </cols>
  <sheetData>
    <row r="1" spans="1:14" x14ac:dyDescent="0.3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1" t="s">
        <v>20</v>
      </c>
      <c r="B2" s="11">
        <f>(B3+B4)/2</f>
        <v>22.764372000000002</v>
      </c>
      <c r="C2" s="11">
        <f t="shared" ref="C2:N2" si="0">(C3+C4)/2</f>
        <v>18.728234</v>
      </c>
      <c r="D2" s="11">
        <f t="shared" si="0"/>
        <v>27.179864500000001</v>
      </c>
      <c r="E2" s="11">
        <f t="shared" si="0"/>
        <v>46.85</v>
      </c>
      <c r="F2" s="11">
        <f t="shared" si="0"/>
        <v>116.18717100000001</v>
      </c>
      <c r="G2" s="11">
        <f t="shared" si="0"/>
        <v>86.318187999999992</v>
      </c>
      <c r="H2" s="11">
        <f t="shared" si="0"/>
        <v>549</v>
      </c>
      <c r="I2" s="11">
        <f t="shared" si="0"/>
        <v>1030</v>
      </c>
      <c r="J2" s="11">
        <f t="shared" si="0"/>
        <v>2492</v>
      </c>
      <c r="K2" s="11">
        <f t="shared" si="0"/>
        <v>2353</v>
      </c>
      <c r="L2" s="11">
        <f t="shared" si="0"/>
        <v>1028</v>
      </c>
      <c r="M2" s="11">
        <f t="shared" si="0"/>
        <v>2.9379974999999998</v>
      </c>
      <c r="N2" s="11">
        <f t="shared" si="0"/>
        <v>2.4469535000000002</v>
      </c>
    </row>
    <row r="3" spans="1:14" x14ac:dyDescent="0.3">
      <c r="A3" s="2" t="s">
        <v>21</v>
      </c>
      <c r="B3" s="1">
        <v>22</v>
      </c>
      <c r="C3" s="1">
        <v>18.506367999999998</v>
      </c>
      <c r="D3" s="1">
        <v>26.568532999999999</v>
      </c>
      <c r="E3" s="1">
        <v>67</v>
      </c>
      <c r="F3" s="1">
        <v>101.47637400000001</v>
      </c>
      <c r="G3" s="1">
        <v>93.335797999999997</v>
      </c>
      <c r="H3" s="1">
        <v>580</v>
      </c>
      <c r="I3" s="1">
        <v>1089</v>
      </c>
      <c r="J3" s="1">
        <v>2731</v>
      </c>
      <c r="K3" s="1">
        <v>2764</v>
      </c>
      <c r="L3" s="1">
        <v>1158</v>
      </c>
      <c r="M3" s="1">
        <v>2.9759950000000002</v>
      </c>
      <c r="N3" s="1">
        <v>2.5639069999999999</v>
      </c>
    </row>
    <row r="4" spans="1:14" x14ac:dyDescent="0.3">
      <c r="A4" s="1" t="s">
        <v>22</v>
      </c>
      <c r="B4" s="1">
        <v>23.528744</v>
      </c>
      <c r="C4" s="1">
        <v>18.950099999999999</v>
      </c>
      <c r="D4" s="1">
        <v>27.791195999999999</v>
      </c>
      <c r="E4" s="1">
        <v>26.7</v>
      </c>
      <c r="F4" s="1">
        <v>130.89796799999999</v>
      </c>
      <c r="G4" s="1">
        <v>79.300578000000002</v>
      </c>
      <c r="H4" s="1">
        <v>518</v>
      </c>
      <c r="I4" s="1">
        <v>971</v>
      </c>
      <c r="J4" s="1">
        <v>2253</v>
      </c>
      <c r="K4" s="1">
        <v>1942</v>
      </c>
      <c r="L4" s="1">
        <v>898</v>
      </c>
      <c r="M4" s="1">
        <v>2.9</v>
      </c>
      <c r="N4" s="1">
        <v>2.33</v>
      </c>
    </row>
    <row r="5" spans="1:14" x14ac:dyDescent="0.3">
      <c r="A5" s="3" t="s">
        <v>23</v>
      </c>
      <c r="B5" s="12">
        <f>(B6+B7)/2</f>
        <v>10.48</v>
      </c>
      <c r="C5" s="12">
        <f t="shared" ref="C5:N5" si="1">(C6+C7)/2</f>
        <v>10.7667275</v>
      </c>
      <c r="D5" s="12">
        <f t="shared" si="1"/>
        <v>13.369295000000001</v>
      </c>
      <c r="E5" s="12">
        <f t="shared" si="1"/>
        <v>42.697414500000001</v>
      </c>
      <c r="F5" s="12">
        <f t="shared" si="1"/>
        <v>62.930284</v>
      </c>
      <c r="G5" s="12">
        <f t="shared" si="1"/>
        <v>42.826658499999994</v>
      </c>
      <c r="H5" s="12">
        <f t="shared" si="1"/>
        <v>302</v>
      </c>
      <c r="I5" s="12">
        <f t="shared" si="1"/>
        <v>605.5</v>
      </c>
      <c r="J5" s="12">
        <f t="shared" si="1"/>
        <v>1159</v>
      </c>
      <c r="K5" s="12">
        <f t="shared" si="1"/>
        <v>1714.5</v>
      </c>
      <c r="L5" s="12">
        <f t="shared" si="1"/>
        <v>483</v>
      </c>
      <c r="M5" s="12">
        <f t="shared" si="1"/>
        <v>1.6635</v>
      </c>
      <c r="N5" s="12">
        <f t="shared" si="1"/>
        <v>1.2613455</v>
      </c>
    </row>
    <row r="6" spans="1:14" x14ac:dyDescent="0.3">
      <c r="A6" s="4" t="s">
        <v>24</v>
      </c>
      <c r="B6" s="3">
        <v>10.3</v>
      </c>
      <c r="C6" s="3">
        <v>11.512387</v>
      </c>
      <c r="D6" s="3">
        <v>14.158160000000001</v>
      </c>
      <c r="E6" s="3">
        <v>46.422175000000003</v>
      </c>
      <c r="F6" s="3">
        <v>68.610668000000004</v>
      </c>
      <c r="G6" s="3">
        <v>40.191277999999997</v>
      </c>
      <c r="H6" s="3">
        <v>326</v>
      </c>
      <c r="I6" s="3">
        <v>703</v>
      </c>
      <c r="J6" s="3">
        <v>1242</v>
      </c>
      <c r="K6" s="3">
        <v>1904</v>
      </c>
      <c r="L6" s="3">
        <v>519</v>
      </c>
      <c r="M6" s="3">
        <v>1.669</v>
      </c>
      <c r="N6" s="3">
        <v>1.214</v>
      </c>
    </row>
    <row r="7" spans="1:14" x14ac:dyDescent="0.3">
      <c r="A7" s="3" t="s">
        <v>25</v>
      </c>
      <c r="B7" s="3">
        <v>10.66</v>
      </c>
      <c r="C7" s="3">
        <v>10.021068</v>
      </c>
      <c r="D7" s="3">
        <v>12.58043</v>
      </c>
      <c r="E7" s="3">
        <v>38.972653999999999</v>
      </c>
      <c r="F7" s="3">
        <v>57.249899999999997</v>
      </c>
      <c r="G7" s="3">
        <v>45.462038999999997</v>
      </c>
      <c r="H7" s="3">
        <v>278</v>
      </c>
      <c r="I7" s="3">
        <v>508</v>
      </c>
      <c r="J7" s="3">
        <v>1076</v>
      </c>
      <c r="K7" s="3">
        <v>1525</v>
      </c>
      <c r="L7" s="3">
        <v>447</v>
      </c>
      <c r="M7" s="3">
        <v>1.6579999999999999</v>
      </c>
      <c r="N7" s="3">
        <v>1.308691</v>
      </c>
    </row>
    <row r="8" spans="1:14" x14ac:dyDescent="0.3">
      <c r="A8" s="5" t="s">
        <v>27</v>
      </c>
      <c r="B8" s="13">
        <f>(B9+B10)/2</f>
        <v>7.1</v>
      </c>
      <c r="C8" s="13">
        <f t="shared" ref="C8:N8" si="2">(C9+C10)/2</f>
        <v>8.5594380000000001</v>
      </c>
      <c r="D8" s="13">
        <f t="shared" si="2"/>
        <v>11.345889</v>
      </c>
      <c r="E8" s="13">
        <f t="shared" si="2"/>
        <v>30.498020499999999</v>
      </c>
      <c r="F8" s="13">
        <f t="shared" si="2"/>
        <v>34.781087499999998</v>
      </c>
      <c r="G8" s="13">
        <f t="shared" si="2"/>
        <v>29.209851</v>
      </c>
      <c r="H8" s="13">
        <f t="shared" si="2"/>
        <v>205</v>
      </c>
      <c r="I8" s="13">
        <f t="shared" si="2"/>
        <v>355.5</v>
      </c>
      <c r="J8" s="13">
        <f t="shared" si="2"/>
        <v>872.5</v>
      </c>
      <c r="K8" s="13">
        <f t="shared" si="2"/>
        <v>1508</v>
      </c>
      <c r="L8" s="13">
        <f t="shared" si="2"/>
        <v>319.5</v>
      </c>
      <c r="M8" s="13">
        <f t="shared" si="2"/>
        <v>1.3408500000000001</v>
      </c>
      <c r="N8" s="13">
        <f t="shared" si="2"/>
        <v>1.0512999999999999</v>
      </c>
    </row>
    <row r="9" spans="1:14" x14ac:dyDescent="0.3">
      <c r="A9" s="6" t="s">
        <v>26</v>
      </c>
      <c r="B9" s="5">
        <v>7</v>
      </c>
      <c r="C9" s="5">
        <v>8.675376</v>
      </c>
      <c r="D9" s="5">
        <v>11.065737</v>
      </c>
      <c r="E9" s="5">
        <v>33.451206999999997</v>
      </c>
      <c r="F9" s="5">
        <v>30.398935000000002</v>
      </c>
      <c r="G9" s="5">
        <v>28.773161999999999</v>
      </c>
      <c r="H9" s="5">
        <v>194</v>
      </c>
      <c r="I9" s="5">
        <v>372</v>
      </c>
      <c r="J9" s="5">
        <v>829</v>
      </c>
      <c r="K9" s="5">
        <v>1420</v>
      </c>
      <c r="L9" s="5">
        <v>289</v>
      </c>
      <c r="M9" s="5">
        <v>1.4986999999999999</v>
      </c>
      <c r="N9" s="5">
        <v>1.1295999999999999</v>
      </c>
    </row>
    <row r="10" spans="1:14" x14ac:dyDescent="0.3">
      <c r="A10" s="5" t="s">
        <v>28</v>
      </c>
      <c r="B10" s="5">
        <v>7.2</v>
      </c>
      <c r="C10" s="5">
        <v>8.4435000000000002</v>
      </c>
      <c r="D10" s="5">
        <v>11.626041000000001</v>
      </c>
      <c r="E10" s="5">
        <v>27.544834000000002</v>
      </c>
      <c r="F10" s="5">
        <v>39.163240000000002</v>
      </c>
      <c r="G10" s="5">
        <v>29.646540000000002</v>
      </c>
      <c r="H10" s="5">
        <v>216</v>
      </c>
      <c r="I10" s="5">
        <v>339</v>
      </c>
      <c r="J10" s="5">
        <v>916</v>
      </c>
      <c r="K10" s="5">
        <v>1596</v>
      </c>
      <c r="L10" s="5">
        <v>350</v>
      </c>
      <c r="M10" s="5">
        <v>1.1830000000000001</v>
      </c>
      <c r="N10" s="5">
        <v>0.97299999999999998</v>
      </c>
    </row>
    <row r="11" spans="1:14" x14ac:dyDescent="0.3">
      <c r="A11" s="7" t="s">
        <v>29</v>
      </c>
      <c r="B11" s="14">
        <f>(B12+B13)/2</f>
        <v>6.55</v>
      </c>
      <c r="C11" s="14">
        <f t="shared" ref="C11:N11" si="3">(C12+C13)/2</f>
        <v>6.8107585000000004</v>
      </c>
      <c r="D11" s="14">
        <f t="shared" si="3"/>
        <v>9.7344395000000006</v>
      </c>
      <c r="E11" s="14">
        <f t="shared" si="3"/>
        <v>15.925000000000001</v>
      </c>
      <c r="F11" s="14">
        <f t="shared" si="3"/>
        <v>33.672751500000004</v>
      </c>
      <c r="G11" s="14">
        <f t="shared" si="3"/>
        <v>26.695143999999999</v>
      </c>
      <c r="H11" s="14">
        <f t="shared" si="3"/>
        <v>236.48258049999998</v>
      </c>
      <c r="I11" s="14">
        <f t="shared" si="3"/>
        <v>415.5</v>
      </c>
      <c r="J11" s="14">
        <f t="shared" si="3"/>
        <v>779.94799999999998</v>
      </c>
      <c r="K11" s="14">
        <f t="shared" si="3"/>
        <v>1451.9099999999999</v>
      </c>
      <c r="L11" s="14">
        <f t="shared" si="3"/>
        <v>263.5</v>
      </c>
      <c r="M11" s="14">
        <f t="shared" si="3"/>
        <v>1.43723</v>
      </c>
      <c r="N11" s="14">
        <f t="shared" si="3"/>
        <v>1.2529170000000001</v>
      </c>
    </row>
    <row r="12" spans="1:14" x14ac:dyDescent="0.3">
      <c r="A12" s="9" t="s">
        <v>30</v>
      </c>
      <c r="B12" s="7">
        <v>6.18</v>
      </c>
      <c r="C12" s="7">
        <v>7.0187290000000004</v>
      </c>
      <c r="D12" s="7">
        <v>9.9766680000000001</v>
      </c>
      <c r="E12" s="7">
        <v>16.13</v>
      </c>
      <c r="F12" s="7">
        <v>32.364708</v>
      </c>
      <c r="G12" s="7">
        <v>24.706209999999999</v>
      </c>
      <c r="H12" s="7">
        <v>224</v>
      </c>
      <c r="I12" s="7">
        <v>395</v>
      </c>
      <c r="J12" s="7">
        <v>745</v>
      </c>
      <c r="K12" s="7">
        <v>1401</v>
      </c>
      <c r="L12" s="7">
        <v>243</v>
      </c>
      <c r="M12" s="7">
        <v>0.97046399999999999</v>
      </c>
      <c r="N12" s="7">
        <v>1.26</v>
      </c>
    </row>
    <row r="13" spans="1:14" x14ac:dyDescent="0.3">
      <c r="A13" s="7" t="s">
        <v>31</v>
      </c>
      <c r="B13" s="7">
        <v>6.92</v>
      </c>
      <c r="C13" s="7">
        <v>6.6027880000000003</v>
      </c>
      <c r="D13" s="7">
        <v>9.4922109999999993</v>
      </c>
      <c r="E13" s="7">
        <v>15.72</v>
      </c>
      <c r="F13" s="7">
        <v>34.980795000000001</v>
      </c>
      <c r="G13" s="7">
        <v>28.684078</v>
      </c>
      <c r="H13" s="7">
        <v>248.96516099999999</v>
      </c>
      <c r="I13" s="7">
        <v>436</v>
      </c>
      <c r="J13" s="7">
        <v>814.89599999999996</v>
      </c>
      <c r="K13" s="7">
        <v>1502.82</v>
      </c>
      <c r="L13" s="7">
        <v>284</v>
      </c>
      <c r="M13" s="7">
        <v>1.903996</v>
      </c>
      <c r="N13" s="7">
        <v>1.2458340000000001</v>
      </c>
    </row>
    <row r="14" spans="1:14" x14ac:dyDescent="0.3">
      <c r="A14" s="8" t="s">
        <v>32</v>
      </c>
      <c r="B14" s="15">
        <f>(B15+B16)/2</f>
        <v>7.1851985000000003</v>
      </c>
      <c r="C14" s="15">
        <f t="shared" ref="C14:N14" si="4">(C15+C16)/2</f>
        <v>7.2027305000000004</v>
      </c>
      <c r="D14" s="15">
        <f t="shared" si="4"/>
        <v>9.316199000000001</v>
      </c>
      <c r="E14" s="15">
        <f t="shared" si="4"/>
        <v>12.998027499999999</v>
      </c>
      <c r="F14" s="15">
        <f t="shared" si="4"/>
        <v>32.808961999999994</v>
      </c>
      <c r="G14" s="17">
        <f t="shared" si="4"/>
        <v>26.01258</v>
      </c>
      <c r="H14" s="15">
        <f t="shared" si="4"/>
        <v>211</v>
      </c>
      <c r="I14" s="15">
        <f t="shared" si="4"/>
        <v>395.5</v>
      </c>
      <c r="J14" s="15">
        <f t="shared" si="4"/>
        <v>770</v>
      </c>
      <c r="K14" s="15">
        <f t="shared" si="4"/>
        <v>1484</v>
      </c>
      <c r="L14" s="15">
        <f t="shared" si="4"/>
        <v>311.5</v>
      </c>
      <c r="M14" s="15">
        <f t="shared" si="4"/>
        <v>1.3511605</v>
      </c>
      <c r="N14" s="15">
        <f t="shared" si="4"/>
        <v>0.86469550000000006</v>
      </c>
    </row>
    <row r="15" spans="1:14" x14ac:dyDescent="0.3">
      <c r="A15" s="10" t="s">
        <v>33</v>
      </c>
      <c r="B15" s="8">
        <v>7.3580540000000001</v>
      </c>
      <c r="C15" s="8">
        <v>6.8248430000000004</v>
      </c>
      <c r="D15" s="8">
        <v>9.4472149999999999</v>
      </c>
      <c r="E15" s="8">
        <v>14.807027</v>
      </c>
      <c r="F15" s="8">
        <v>33.373002999999997</v>
      </c>
      <c r="G15" s="16">
        <v>25.599827000000001</v>
      </c>
      <c r="H15" s="8">
        <v>222</v>
      </c>
      <c r="I15" s="8">
        <v>398</v>
      </c>
      <c r="J15" s="8">
        <v>764</v>
      </c>
      <c r="K15" s="8">
        <v>1468</v>
      </c>
      <c r="L15" s="8">
        <v>301</v>
      </c>
      <c r="M15" s="8">
        <v>1.3817219999999999</v>
      </c>
      <c r="N15" s="8">
        <v>0.88551000000000002</v>
      </c>
    </row>
    <row r="16" spans="1:14" x14ac:dyDescent="0.3">
      <c r="A16" s="8" t="s">
        <v>34</v>
      </c>
      <c r="B16" s="8">
        <v>7.0123430000000004</v>
      </c>
      <c r="C16" s="8">
        <v>7.5806180000000003</v>
      </c>
      <c r="D16" s="8">
        <v>9.1851830000000003</v>
      </c>
      <c r="E16" s="8">
        <v>11.189028</v>
      </c>
      <c r="F16" s="8">
        <v>32.244920999999998</v>
      </c>
      <c r="G16" s="16">
        <v>26.425332999999998</v>
      </c>
      <c r="H16" s="8">
        <v>200</v>
      </c>
      <c r="I16" s="8">
        <v>393</v>
      </c>
      <c r="J16" s="8">
        <v>776</v>
      </c>
      <c r="K16" s="8">
        <v>1500</v>
      </c>
      <c r="L16" s="8">
        <v>322</v>
      </c>
      <c r="M16" s="8">
        <v>1.3205990000000001</v>
      </c>
      <c r="N16" s="8">
        <v>0.84388099999999999</v>
      </c>
    </row>
    <row r="19" spans="1:14" x14ac:dyDescent="0.3">
      <c r="A19" t="s">
        <v>14</v>
      </c>
      <c r="B19">
        <f>B2/B5</f>
        <v>2.1721729007633588</v>
      </c>
      <c r="C19">
        <f t="shared" ref="C19:N19" si="5">C2/C5</f>
        <v>1.7394546300164093</v>
      </c>
      <c r="D19">
        <f t="shared" si="5"/>
        <v>2.0330065646692663</v>
      </c>
      <c r="E19">
        <f t="shared" si="5"/>
        <v>1.097256134794766</v>
      </c>
      <c r="F19">
        <f t="shared" si="5"/>
        <v>1.8462839131633348</v>
      </c>
      <c r="G19">
        <f t="shared" si="5"/>
        <v>2.0155246994112326</v>
      </c>
      <c r="H19">
        <f t="shared" si="5"/>
        <v>1.8178807947019868</v>
      </c>
      <c r="I19">
        <f t="shared" si="5"/>
        <v>1.7010734929810074</v>
      </c>
      <c r="J19">
        <f t="shared" si="5"/>
        <v>2.1501294219154445</v>
      </c>
      <c r="K19">
        <f t="shared" si="5"/>
        <v>1.3724117818606008</v>
      </c>
      <c r="L19">
        <f t="shared" si="5"/>
        <v>2.1283643892339543</v>
      </c>
      <c r="M19">
        <f t="shared" si="5"/>
        <v>1.7661541929666364</v>
      </c>
      <c r="N19">
        <f t="shared" si="5"/>
        <v>1.9399549925060184</v>
      </c>
    </row>
    <row r="20" spans="1:14" x14ac:dyDescent="0.3">
      <c r="A20" t="s">
        <v>15</v>
      </c>
      <c r="B20">
        <f>B2/B10</f>
        <v>3.1617183333333334</v>
      </c>
      <c r="C20">
        <f t="shared" ref="C20:N20" si="6">C2/C10</f>
        <v>2.2180652572985138</v>
      </c>
      <c r="D20">
        <f t="shared" si="6"/>
        <v>2.3378435100994395</v>
      </c>
      <c r="E20">
        <f t="shared" si="6"/>
        <v>1.7008633996487326</v>
      </c>
      <c r="F20">
        <f t="shared" si="6"/>
        <v>2.9667405199365526</v>
      </c>
      <c r="G20">
        <f t="shared" si="6"/>
        <v>2.911577135139547</v>
      </c>
      <c r="H20">
        <f t="shared" si="6"/>
        <v>2.5416666666666665</v>
      </c>
      <c r="I20">
        <f t="shared" si="6"/>
        <v>3.0383480825958702</v>
      </c>
      <c r="J20">
        <f t="shared" si="6"/>
        <v>2.7205240174672487</v>
      </c>
      <c r="K20">
        <f t="shared" si="6"/>
        <v>1.4743107769423558</v>
      </c>
      <c r="L20">
        <f t="shared" si="6"/>
        <v>2.9371428571428573</v>
      </c>
      <c r="M20">
        <f t="shared" si="6"/>
        <v>2.4835143702451394</v>
      </c>
      <c r="N20">
        <f t="shared" si="6"/>
        <v>2.5148545734840702</v>
      </c>
    </row>
    <row r="21" spans="1:14" x14ac:dyDescent="0.3">
      <c r="A21" t="s">
        <v>16</v>
      </c>
      <c r="B21">
        <f>B2/B11</f>
        <v>3.4754766412213742</v>
      </c>
      <c r="C21">
        <f t="shared" ref="C21:N21" si="7">C2/C11</f>
        <v>2.7498015088921446</v>
      </c>
      <c r="D21">
        <f t="shared" si="7"/>
        <v>2.7921345137539761</v>
      </c>
      <c r="E21">
        <f t="shared" si="7"/>
        <v>2.9419152276295133</v>
      </c>
      <c r="F21">
        <f t="shared" si="7"/>
        <v>3.4504804574701891</v>
      </c>
      <c r="G21">
        <f t="shared" si="7"/>
        <v>3.2334790177569372</v>
      </c>
      <c r="H21">
        <f t="shared" si="7"/>
        <v>2.3215240583016219</v>
      </c>
      <c r="I21">
        <f t="shared" si="7"/>
        <v>2.4789410348977134</v>
      </c>
      <c r="J21">
        <f t="shared" si="7"/>
        <v>3.1950848005251631</v>
      </c>
      <c r="K21">
        <f t="shared" si="7"/>
        <v>1.6206238678705982</v>
      </c>
      <c r="L21">
        <f t="shared" si="7"/>
        <v>3.9013282732447818</v>
      </c>
      <c r="M21">
        <f t="shared" si="7"/>
        <v>2.0442083034726521</v>
      </c>
      <c r="N21">
        <f t="shared" si="7"/>
        <v>1.9530052669091409</v>
      </c>
    </row>
    <row r="22" spans="1:14" x14ac:dyDescent="0.3">
      <c r="A22" t="s">
        <v>36</v>
      </c>
      <c r="B22">
        <f>B2/B14</f>
        <v>3.1682314691793136</v>
      </c>
      <c r="C22">
        <f t="shared" ref="C22:N22" si="8">C2/C14</f>
        <v>2.6001575374783217</v>
      </c>
      <c r="D22">
        <f t="shared" si="8"/>
        <v>2.9174843195170044</v>
      </c>
      <c r="E22">
        <f t="shared" si="8"/>
        <v>3.6043930511764191</v>
      </c>
      <c r="F22">
        <f t="shared" si="8"/>
        <v>3.5413241967240543</v>
      </c>
      <c r="G22">
        <f t="shared" si="8"/>
        <v>3.3183247490252792</v>
      </c>
      <c r="H22">
        <f t="shared" si="8"/>
        <v>2.6018957345971563</v>
      </c>
      <c r="I22">
        <f t="shared" si="8"/>
        <v>2.6042983565107458</v>
      </c>
      <c r="J22">
        <f t="shared" si="8"/>
        <v>3.2363636363636363</v>
      </c>
      <c r="K22">
        <f t="shared" si="8"/>
        <v>1.5855795148247978</v>
      </c>
      <c r="L22">
        <f t="shared" si="8"/>
        <v>3.3001605136436596</v>
      </c>
      <c r="M22">
        <f t="shared" si="8"/>
        <v>2.1744252440772209</v>
      </c>
      <c r="N22">
        <f t="shared" si="8"/>
        <v>2.829844147448437</v>
      </c>
    </row>
    <row r="27" spans="1:14" x14ac:dyDescent="0.3">
      <c r="A27" t="s">
        <v>17</v>
      </c>
      <c r="B27" t="b">
        <f t="shared" ref="B27:N27" si="9">B5&lt;B2</f>
        <v>1</v>
      </c>
      <c r="C27" t="b">
        <f t="shared" si="9"/>
        <v>1</v>
      </c>
      <c r="D27" t="b">
        <f t="shared" si="9"/>
        <v>1</v>
      </c>
      <c r="E27" t="b">
        <f t="shared" si="9"/>
        <v>1</v>
      </c>
      <c r="F27" t="b">
        <f t="shared" si="9"/>
        <v>1</v>
      </c>
      <c r="G27" t="b">
        <f t="shared" si="9"/>
        <v>1</v>
      </c>
      <c r="H27" t="b">
        <f t="shared" si="9"/>
        <v>1</v>
      </c>
      <c r="I27" t="b">
        <f t="shared" si="9"/>
        <v>1</v>
      </c>
      <c r="J27" t="b">
        <f t="shared" si="9"/>
        <v>1</v>
      </c>
      <c r="K27" t="b">
        <f t="shared" si="9"/>
        <v>1</v>
      </c>
      <c r="L27" t="b">
        <f t="shared" si="9"/>
        <v>1</v>
      </c>
      <c r="M27" t="b">
        <f t="shared" si="9"/>
        <v>1</v>
      </c>
      <c r="N27" t="b">
        <f t="shared" si="9"/>
        <v>1</v>
      </c>
    </row>
    <row r="28" spans="1:14" x14ac:dyDescent="0.3">
      <c r="A28" t="s">
        <v>18</v>
      </c>
      <c r="B28" t="b">
        <f>B8&lt;B5</f>
        <v>1</v>
      </c>
      <c r="C28" t="b">
        <f t="shared" ref="C28:N28" si="10">C8&lt;C5</f>
        <v>1</v>
      </c>
      <c r="D28" t="b">
        <f t="shared" si="10"/>
        <v>1</v>
      </c>
      <c r="E28" t="b">
        <f t="shared" si="10"/>
        <v>1</v>
      </c>
      <c r="F28" t="b">
        <f t="shared" si="10"/>
        <v>1</v>
      </c>
      <c r="G28" t="b">
        <f t="shared" si="10"/>
        <v>1</v>
      </c>
      <c r="H28" t="b">
        <f t="shared" si="10"/>
        <v>1</v>
      </c>
      <c r="I28" t="b">
        <f t="shared" si="10"/>
        <v>1</v>
      </c>
      <c r="J28" t="b">
        <f t="shared" si="10"/>
        <v>1</v>
      </c>
      <c r="K28" t="b">
        <f t="shared" si="10"/>
        <v>1</v>
      </c>
      <c r="L28" t="b">
        <f t="shared" si="10"/>
        <v>1</v>
      </c>
      <c r="M28" t="b">
        <f t="shared" si="10"/>
        <v>1</v>
      </c>
      <c r="N28" t="b">
        <f t="shared" si="10"/>
        <v>1</v>
      </c>
    </row>
    <row r="29" spans="1:14" x14ac:dyDescent="0.3">
      <c r="A29" t="s">
        <v>19</v>
      </c>
      <c r="B29" t="b">
        <f>B11&lt;B8</f>
        <v>1</v>
      </c>
      <c r="C29" t="b">
        <f t="shared" ref="C29:N29" si="11">C11&lt;C8</f>
        <v>1</v>
      </c>
      <c r="D29" t="b">
        <f t="shared" si="11"/>
        <v>1</v>
      </c>
      <c r="E29" t="b">
        <f t="shared" si="11"/>
        <v>1</v>
      </c>
      <c r="F29" t="b">
        <f t="shared" si="11"/>
        <v>1</v>
      </c>
      <c r="G29" t="b">
        <f t="shared" si="11"/>
        <v>1</v>
      </c>
      <c r="H29" t="b">
        <f>H11&lt;H8</f>
        <v>0</v>
      </c>
      <c r="I29" t="b">
        <f t="shared" si="11"/>
        <v>0</v>
      </c>
      <c r="J29" t="b">
        <f t="shared" si="11"/>
        <v>1</v>
      </c>
      <c r="K29" t="b">
        <f t="shared" si="11"/>
        <v>1</v>
      </c>
      <c r="L29" t="b">
        <f t="shared" si="11"/>
        <v>1</v>
      </c>
      <c r="M29" t="b">
        <f t="shared" si="11"/>
        <v>0</v>
      </c>
      <c r="N29" t="b">
        <f t="shared" si="11"/>
        <v>0</v>
      </c>
    </row>
    <row r="30" spans="1:14" x14ac:dyDescent="0.3">
      <c r="A30" t="s">
        <v>35</v>
      </c>
      <c r="B30" t="b">
        <f>B14&lt;B11</f>
        <v>0</v>
      </c>
      <c r="C30" t="b">
        <f t="shared" ref="C30:N30" si="12">C14&lt;C11</f>
        <v>0</v>
      </c>
      <c r="D30" t="b">
        <f t="shared" si="12"/>
        <v>1</v>
      </c>
      <c r="E30" t="b">
        <f t="shared" si="12"/>
        <v>1</v>
      </c>
      <c r="F30" t="b">
        <f t="shared" si="12"/>
        <v>1</v>
      </c>
      <c r="G30" t="b">
        <f t="shared" si="12"/>
        <v>1</v>
      </c>
      <c r="H30" t="b">
        <f t="shared" si="12"/>
        <v>1</v>
      </c>
      <c r="I30" t="b">
        <f t="shared" si="12"/>
        <v>1</v>
      </c>
      <c r="J30" t="b">
        <f t="shared" si="12"/>
        <v>1</v>
      </c>
      <c r="K30" t="b">
        <f t="shared" si="12"/>
        <v>0</v>
      </c>
      <c r="L30" t="b">
        <f t="shared" si="12"/>
        <v>0</v>
      </c>
      <c r="M30" t="b">
        <f t="shared" si="12"/>
        <v>1</v>
      </c>
      <c r="N30" t="b">
        <f t="shared" si="12"/>
        <v>1</v>
      </c>
    </row>
  </sheetData>
  <conditionalFormatting sqref="B27:N30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85" zoomScaleNormal="85" workbookViewId="0">
      <pane xSplit="1" topLeftCell="B1" activePane="topRight" state="frozen"/>
      <selection pane="topRight" activeCell="A36" sqref="A36"/>
    </sheetView>
  </sheetViews>
  <sheetFormatPr defaultRowHeight="14.4" x14ac:dyDescent="0.3"/>
  <cols>
    <col min="1" max="1" width="20.77734375" bestFit="1" customWidth="1"/>
    <col min="2" max="2" width="18" customWidth="1"/>
    <col min="3" max="3" width="19" bestFit="1" customWidth="1"/>
    <col min="4" max="4" width="18" bestFit="1" customWidth="1"/>
    <col min="5" max="5" width="18" customWidth="1"/>
    <col min="6" max="6" width="19" bestFit="1" customWidth="1"/>
    <col min="7" max="7" width="18" bestFit="1" customWidth="1"/>
    <col min="8" max="8" width="15.5546875" bestFit="1" customWidth="1"/>
    <col min="9" max="9" width="15.5546875" customWidth="1"/>
    <col min="10" max="10" width="16.44140625" bestFit="1" customWidth="1"/>
    <col min="11" max="11" width="10.44140625" bestFit="1" customWidth="1"/>
    <col min="12" max="12" width="9.5546875" bestFit="1" customWidth="1"/>
    <col min="13" max="13" width="8.109375" customWidth="1"/>
    <col min="14" max="14" width="19" bestFit="1" customWidth="1"/>
  </cols>
  <sheetData>
    <row r="1" spans="1:14" x14ac:dyDescent="0.3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1" t="s">
        <v>41</v>
      </c>
      <c r="B2" s="11">
        <f t="shared" ref="B2:N2" si="0">(B3+B4)/2</f>
        <v>0.52561199999999997</v>
      </c>
      <c r="C2" s="11">
        <f t="shared" si="0"/>
        <v>2.6211915000000001</v>
      </c>
      <c r="D2" s="11">
        <f t="shared" si="0"/>
        <v>1.0842144999999999</v>
      </c>
      <c r="E2" s="11">
        <f t="shared" si="0"/>
        <v>1.1493910000000001</v>
      </c>
      <c r="F2" s="11">
        <f t="shared" si="0"/>
        <v>9.2763069999999992</v>
      </c>
      <c r="G2" s="11">
        <f t="shared" si="0"/>
        <v>3.4515339999999997</v>
      </c>
      <c r="H2" s="11">
        <f t="shared" si="0"/>
        <v>1124.7594180000001</v>
      </c>
      <c r="I2" s="11">
        <f t="shared" si="0"/>
        <v>5058.9164734999995</v>
      </c>
      <c r="J2" s="11">
        <f t="shared" si="0"/>
        <v>10153.916978500001</v>
      </c>
      <c r="K2" s="11">
        <f t="shared" si="0"/>
        <v>22725.561734499999</v>
      </c>
      <c r="L2" s="11">
        <f t="shared" si="0"/>
        <v>4.0501710000000006</v>
      </c>
      <c r="M2" s="11">
        <f t="shared" si="0"/>
        <v>755.85049000000004</v>
      </c>
      <c r="N2" s="11">
        <f t="shared" si="0"/>
        <v>16932.45</v>
      </c>
    </row>
    <row r="3" spans="1:14" x14ac:dyDescent="0.3">
      <c r="A3" s="1" t="s">
        <v>21</v>
      </c>
      <c r="B3" s="1">
        <v>0.50765899999999997</v>
      </c>
      <c r="C3" s="1">
        <v>2.6303809999999999</v>
      </c>
      <c r="D3" s="1">
        <v>1.014384</v>
      </c>
      <c r="E3" s="1">
        <v>1.161959</v>
      </c>
      <c r="F3" s="1">
        <v>9.3922889999999999</v>
      </c>
      <c r="G3" s="1">
        <v>3.4226079999999999</v>
      </c>
      <c r="H3" s="1">
        <v>1126.518836</v>
      </c>
      <c r="I3" s="1">
        <v>5093.8329469999999</v>
      </c>
      <c r="J3" s="1">
        <v>10195.833957000001</v>
      </c>
      <c r="K3" s="1">
        <v>22740.123468999998</v>
      </c>
      <c r="L3" s="1">
        <v>4.3187740000000003</v>
      </c>
      <c r="M3" s="1">
        <v>749.57697199999996</v>
      </c>
      <c r="N3" s="1">
        <f>5662.3*3</f>
        <v>16986.900000000001</v>
      </c>
    </row>
    <row r="4" spans="1:14" x14ac:dyDescent="0.3">
      <c r="A4" s="1" t="s">
        <v>22</v>
      </c>
      <c r="B4" s="1">
        <v>0.54356499999999996</v>
      </c>
      <c r="C4" s="1">
        <v>2.6120019999999999</v>
      </c>
      <c r="D4" s="1">
        <v>1.154045</v>
      </c>
      <c r="E4" s="1">
        <v>1.1368229999999999</v>
      </c>
      <c r="F4" s="1">
        <v>9.1603250000000003</v>
      </c>
      <c r="G4" s="1">
        <v>3.4804599999999999</v>
      </c>
      <c r="H4" s="1">
        <v>1123</v>
      </c>
      <c r="I4" s="1">
        <v>5024</v>
      </c>
      <c r="J4" s="1">
        <v>10112</v>
      </c>
      <c r="K4" s="1">
        <v>22711</v>
      </c>
      <c r="L4" s="1">
        <v>3.781568</v>
      </c>
      <c r="M4" s="1">
        <v>762.124008</v>
      </c>
      <c r="N4" s="1">
        <v>16878</v>
      </c>
    </row>
    <row r="5" spans="1:14" x14ac:dyDescent="0.3">
      <c r="A5" s="3" t="s">
        <v>40</v>
      </c>
      <c r="B5" s="12">
        <f t="shared" ref="B5:N5" si="1">(B6+B7)/2</f>
        <v>0.32734249999999998</v>
      </c>
      <c r="C5" s="12">
        <f t="shared" si="1"/>
        <v>1.5061450000000001</v>
      </c>
      <c r="D5" s="12">
        <f t="shared" si="1"/>
        <v>0.65568349999999997</v>
      </c>
      <c r="E5" s="12">
        <f t="shared" si="1"/>
        <v>0.68241750000000001</v>
      </c>
      <c r="F5" s="12">
        <f t="shared" si="1"/>
        <v>5.1491485000000008</v>
      </c>
      <c r="G5" s="12">
        <f t="shared" si="1"/>
        <v>2.0079660000000001</v>
      </c>
      <c r="H5" s="12">
        <f t="shared" si="1"/>
        <v>563.18811099999994</v>
      </c>
      <c r="I5" s="12">
        <f t="shared" si="1"/>
        <v>2595.9359104999999</v>
      </c>
      <c r="J5" s="12">
        <f t="shared" si="1"/>
        <v>5289.3165465000002</v>
      </c>
      <c r="K5" s="12">
        <f t="shared" si="1"/>
        <v>-1</v>
      </c>
      <c r="L5" s="12">
        <f t="shared" si="1"/>
        <v>2.0230315000000001</v>
      </c>
      <c r="M5" s="12">
        <f t="shared" si="1"/>
        <v>427.63961</v>
      </c>
      <c r="N5" s="12">
        <f t="shared" si="1"/>
        <v>8718.76</v>
      </c>
    </row>
    <row r="6" spans="1:14" x14ac:dyDescent="0.3">
      <c r="A6" s="3" t="s">
        <v>24</v>
      </c>
      <c r="B6" s="3">
        <v>0.31169200000000002</v>
      </c>
      <c r="C6" s="3">
        <v>1.4645090000000001</v>
      </c>
      <c r="D6" s="3">
        <v>0.659327</v>
      </c>
      <c r="E6" s="3">
        <v>0.66099399999999997</v>
      </c>
      <c r="F6" s="3">
        <v>5.1297560000000004</v>
      </c>
      <c r="G6" s="3">
        <v>1.9982800000000001</v>
      </c>
      <c r="H6" s="3">
        <v>566.97622200000001</v>
      </c>
      <c r="I6" s="3">
        <v>2594.4346209999999</v>
      </c>
      <c r="J6" s="3">
        <v>5297.3876600000003</v>
      </c>
      <c r="K6" s="3">
        <v>-1</v>
      </c>
      <c r="L6" s="3">
        <v>2.0476770000000002</v>
      </c>
      <c r="M6" s="3">
        <v>429.42432200000002</v>
      </c>
      <c r="N6" s="3">
        <v>8723.52</v>
      </c>
    </row>
    <row r="7" spans="1:14" x14ac:dyDescent="0.3">
      <c r="A7" s="3" t="s">
        <v>25</v>
      </c>
      <c r="B7" s="3">
        <v>0.34299299999999999</v>
      </c>
      <c r="C7" s="3">
        <v>1.5477810000000001</v>
      </c>
      <c r="D7" s="3">
        <v>0.65203999999999995</v>
      </c>
      <c r="E7" s="3">
        <v>0.70384100000000005</v>
      </c>
      <c r="F7" s="3">
        <v>5.1685410000000003</v>
      </c>
      <c r="G7" s="3">
        <v>2.017652</v>
      </c>
      <c r="H7" s="3">
        <v>559.4</v>
      </c>
      <c r="I7" s="3">
        <v>2597.4371999999998</v>
      </c>
      <c r="J7" s="3">
        <v>5281.245433</v>
      </c>
      <c r="K7" s="3">
        <v>-1</v>
      </c>
      <c r="L7" s="3">
        <v>1.998386</v>
      </c>
      <c r="M7" s="3">
        <v>425.85489799999999</v>
      </c>
      <c r="N7" s="3">
        <v>8714</v>
      </c>
    </row>
    <row r="8" spans="1:14" x14ac:dyDescent="0.3">
      <c r="A8" s="5" t="s">
        <v>39</v>
      </c>
      <c r="B8" s="13">
        <f t="shared" ref="B8:N8" si="2">(B9+B10)/2</f>
        <v>0.27260450000000003</v>
      </c>
      <c r="C8" s="13">
        <f t="shared" si="2"/>
        <v>1.1244095000000001</v>
      </c>
      <c r="D8" s="13">
        <f t="shared" si="2"/>
        <v>0.50347949999999997</v>
      </c>
      <c r="E8" s="13">
        <f t="shared" si="2"/>
        <v>0.6711125</v>
      </c>
      <c r="F8" s="13">
        <f t="shared" si="2"/>
        <v>3.7949394999999999</v>
      </c>
      <c r="G8" s="13">
        <f t="shared" si="2"/>
        <v>1.677808</v>
      </c>
      <c r="H8" s="13">
        <f t="shared" si="2"/>
        <v>383.47767249999998</v>
      </c>
      <c r="I8" s="13">
        <f t="shared" si="2"/>
        <v>1814.2530514999999</v>
      </c>
      <c r="J8" s="13">
        <f t="shared" si="2"/>
        <v>-1</v>
      </c>
      <c r="K8" s="13">
        <f t="shared" si="2"/>
        <v>-1</v>
      </c>
      <c r="L8" s="13">
        <f t="shared" si="2"/>
        <v>1.512923</v>
      </c>
      <c r="M8" s="13">
        <f t="shared" si="2"/>
        <v>318.96257349999996</v>
      </c>
      <c r="N8" s="13">
        <f t="shared" si="2"/>
        <v>6602</v>
      </c>
    </row>
    <row r="9" spans="1:14" x14ac:dyDescent="0.3">
      <c r="A9" s="5" t="s">
        <v>26</v>
      </c>
      <c r="B9" s="5">
        <v>0.28876600000000002</v>
      </c>
      <c r="C9" s="5">
        <v>1.0814360000000001</v>
      </c>
      <c r="D9" s="5">
        <v>0.49590299999999998</v>
      </c>
      <c r="E9" s="5">
        <v>0.831955</v>
      </c>
      <c r="F9" s="5">
        <v>3.6667290000000001</v>
      </c>
      <c r="G9" s="5">
        <v>1.6427309999999999</v>
      </c>
      <c r="H9" s="5">
        <v>385.57022799999999</v>
      </c>
      <c r="I9" s="5">
        <v>1809.968758</v>
      </c>
      <c r="J9" s="5">
        <v>-1</v>
      </c>
      <c r="K9" s="5">
        <v>-1</v>
      </c>
      <c r="L9" s="5">
        <v>1.5288550000000001</v>
      </c>
      <c r="M9" s="5">
        <v>321.55514699999998</v>
      </c>
      <c r="N9" s="5">
        <v>6607</v>
      </c>
    </row>
    <row r="10" spans="1:14" x14ac:dyDescent="0.3">
      <c r="A10" s="5" t="s">
        <v>28</v>
      </c>
      <c r="B10" s="5">
        <v>0.25644299999999998</v>
      </c>
      <c r="C10" s="5">
        <v>1.1673830000000001</v>
      </c>
      <c r="D10" s="5">
        <v>0.51105599999999995</v>
      </c>
      <c r="E10" s="5">
        <v>0.51027</v>
      </c>
      <c r="F10" s="5">
        <v>3.9231500000000001</v>
      </c>
      <c r="G10" s="5">
        <v>1.712885</v>
      </c>
      <c r="H10" s="5">
        <v>381.38511699999998</v>
      </c>
      <c r="I10" s="5">
        <v>1818.537345</v>
      </c>
      <c r="J10" s="5">
        <v>-1</v>
      </c>
      <c r="K10" s="5">
        <v>-1</v>
      </c>
      <c r="L10" s="5">
        <v>1.496991</v>
      </c>
      <c r="M10" s="5">
        <v>316.37</v>
      </c>
      <c r="N10" s="5">
        <v>6597</v>
      </c>
    </row>
    <row r="11" spans="1:14" x14ac:dyDescent="0.3">
      <c r="A11" s="7" t="s">
        <v>38</v>
      </c>
      <c r="B11" s="14">
        <f t="shared" ref="B11:N11" si="3">(B12+B13)/2</f>
        <v>0.261181</v>
      </c>
      <c r="C11" s="14">
        <f t="shared" si="3"/>
        <v>1.01004</v>
      </c>
      <c r="D11" s="14">
        <f t="shared" si="3"/>
        <v>0.46699250000000003</v>
      </c>
      <c r="E11" s="14">
        <f t="shared" si="3"/>
        <v>0.52411099999999999</v>
      </c>
      <c r="F11" s="14">
        <f t="shared" si="3"/>
        <v>3.5055585000000002</v>
      </c>
      <c r="G11" s="14">
        <f t="shared" si="3"/>
        <v>1.6323105</v>
      </c>
      <c r="H11" s="14">
        <f t="shared" si="3"/>
        <v>323.5834365</v>
      </c>
      <c r="I11" s="14">
        <f t="shared" si="3"/>
        <v>1521.5618694999998</v>
      </c>
      <c r="J11" s="14">
        <f t="shared" si="3"/>
        <v>-1</v>
      </c>
      <c r="K11" s="14">
        <f t="shared" si="3"/>
        <v>-1</v>
      </c>
      <c r="L11" s="14">
        <f t="shared" si="3"/>
        <v>1.3072314999999999</v>
      </c>
      <c r="M11" s="14">
        <f t="shared" si="3"/>
        <v>-1</v>
      </c>
      <c r="N11" s="14">
        <f t="shared" si="3"/>
        <v>6100.2806350000001</v>
      </c>
    </row>
    <row r="12" spans="1:14" x14ac:dyDescent="0.3">
      <c r="A12" s="7" t="s">
        <v>30</v>
      </c>
      <c r="B12" s="7">
        <v>0.23028299999999999</v>
      </c>
      <c r="C12" s="7">
        <v>0.97751999999999994</v>
      </c>
      <c r="D12" s="7">
        <v>0.45347300000000001</v>
      </c>
      <c r="E12" s="7">
        <v>0.51575099999999996</v>
      </c>
      <c r="F12" s="7">
        <v>3.5732140000000001</v>
      </c>
      <c r="G12" s="7">
        <v>1.6439239999999999</v>
      </c>
      <c r="H12" s="7">
        <v>321.03910100000002</v>
      </c>
      <c r="I12" s="7">
        <v>1521.1237389999999</v>
      </c>
      <c r="J12" s="7">
        <v>-1</v>
      </c>
      <c r="K12" s="7">
        <v>-1</v>
      </c>
      <c r="L12" s="7">
        <v>1.3746970000000001</v>
      </c>
      <c r="M12" s="7">
        <v>-1</v>
      </c>
      <c r="N12" s="7">
        <v>6103.2363400000004</v>
      </c>
    </row>
    <row r="13" spans="1:14" x14ac:dyDescent="0.3">
      <c r="A13" s="7" t="s">
        <v>31</v>
      </c>
      <c r="B13" s="7">
        <v>0.29207899999999998</v>
      </c>
      <c r="C13" s="7">
        <v>1.0425599999999999</v>
      </c>
      <c r="D13" s="7">
        <v>0.48051199999999999</v>
      </c>
      <c r="E13" s="7">
        <v>0.53247100000000003</v>
      </c>
      <c r="F13" s="7">
        <v>3.4379029999999999</v>
      </c>
      <c r="G13" s="7">
        <v>1.6206970000000001</v>
      </c>
      <c r="H13" s="7">
        <v>326.12777199999999</v>
      </c>
      <c r="I13" s="7">
        <v>1522</v>
      </c>
      <c r="J13" s="7">
        <v>-1</v>
      </c>
      <c r="K13" s="7">
        <v>-1</v>
      </c>
      <c r="L13" s="7">
        <v>1.2397659999999999</v>
      </c>
      <c r="M13" s="7">
        <v>-1</v>
      </c>
      <c r="N13" s="7">
        <v>6097.3249299999998</v>
      </c>
    </row>
    <row r="14" spans="1:14" x14ac:dyDescent="0.3">
      <c r="A14" s="16" t="s">
        <v>37</v>
      </c>
      <c r="B14" s="17">
        <f t="shared" ref="B14:N14" si="4">(B15+B16)/2</f>
        <v>0.26668150000000002</v>
      </c>
      <c r="C14" s="17">
        <f t="shared" si="4"/>
        <v>0.98559700000000006</v>
      </c>
      <c r="D14" s="17">
        <f t="shared" si="4"/>
        <v>0.47279700000000002</v>
      </c>
      <c r="E14" s="17">
        <f t="shared" si="4"/>
        <v>0.46829149999999997</v>
      </c>
      <c r="F14" s="17">
        <f t="shared" si="4"/>
        <v>3.5857355000000002</v>
      </c>
      <c r="G14" s="17">
        <f t="shared" si="4"/>
        <v>1.7497665</v>
      </c>
      <c r="H14" s="17">
        <f t="shared" si="4"/>
        <v>324.50931000000003</v>
      </c>
      <c r="I14" s="17">
        <f t="shared" si="4"/>
        <v>1553.385274</v>
      </c>
      <c r="J14" s="17">
        <f t="shared" si="4"/>
        <v>-1</v>
      </c>
      <c r="K14" s="17">
        <f t="shared" si="4"/>
        <v>-1</v>
      </c>
      <c r="L14" s="17">
        <f t="shared" si="4"/>
        <v>1.2848850000000001</v>
      </c>
      <c r="M14" s="17">
        <f t="shared" si="4"/>
        <v>-1</v>
      </c>
      <c r="N14" s="17">
        <f t="shared" si="4"/>
        <v>5897.4004889999997</v>
      </c>
    </row>
    <row r="15" spans="1:14" x14ac:dyDescent="0.3">
      <c r="A15" s="16" t="s">
        <v>33</v>
      </c>
      <c r="B15" s="16">
        <v>0.289244</v>
      </c>
      <c r="C15" s="16">
        <v>1.016435</v>
      </c>
      <c r="D15" s="16">
        <v>0.51606099999999999</v>
      </c>
      <c r="E15" s="16">
        <v>0.46704699999999999</v>
      </c>
      <c r="F15" s="16">
        <v>3.6294590000000002</v>
      </c>
      <c r="G15" s="16">
        <v>1.7835110000000001</v>
      </c>
      <c r="H15" s="16">
        <v>321.44259899999997</v>
      </c>
      <c r="I15" s="16">
        <v>1555.8340000000001</v>
      </c>
      <c r="J15" s="16">
        <v>-1</v>
      </c>
      <c r="K15" s="16">
        <v>-1</v>
      </c>
      <c r="L15" s="16">
        <v>1.2540770000000001</v>
      </c>
      <c r="M15" s="16">
        <v>-1</v>
      </c>
      <c r="N15" s="16">
        <v>5893.9524620000002</v>
      </c>
    </row>
    <row r="16" spans="1:14" x14ac:dyDescent="0.3">
      <c r="A16" s="16" t="s">
        <v>34</v>
      </c>
      <c r="B16" s="16">
        <v>0.244119</v>
      </c>
      <c r="C16" s="16">
        <v>0.95475900000000002</v>
      </c>
      <c r="D16" s="16">
        <v>0.429533</v>
      </c>
      <c r="E16" s="16">
        <v>0.46953600000000001</v>
      </c>
      <c r="F16" s="16">
        <v>3.5420120000000002</v>
      </c>
      <c r="G16" s="16">
        <v>1.7160219999999999</v>
      </c>
      <c r="H16" s="16">
        <v>327.57602100000003</v>
      </c>
      <c r="I16" s="16">
        <v>1550.9365479999999</v>
      </c>
      <c r="J16" s="16">
        <v>-1</v>
      </c>
      <c r="K16" s="16">
        <v>-1</v>
      </c>
      <c r="L16" s="16">
        <v>1.315693</v>
      </c>
      <c r="M16" s="16">
        <v>-1</v>
      </c>
      <c r="N16" s="16">
        <v>5900.848516</v>
      </c>
    </row>
    <row r="19" spans="1:14" x14ac:dyDescent="0.3">
      <c r="A19" t="s">
        <v>14</v>
      </c>
      <c r="B19">
        <f t="shared" ref="B19:N19" si="5">B3/B5</f>
        <v>1.550849645249242</v>
      </c>
      <c r="C19">
        <f t="shared" si="5"/>
        <v>1.7464327803763913</v>
      </c>
      <c r="D19">
        <f t="shared" si="5"/>
        <v>1.5470634841352573</v>
      </c>
      <c r="E19">
        <f t="shared" si="5"/>
        <v>1.7027098513739756</v>
      </c>
      <c r="F19">
        <f t="shared" si="5"/>
        <v>1.8240470244740463</v>
      </c>
      <c r="G19">
        <f t="shared" si="5"/>
        <v>1.7045149170852492</v>
      </c>
      <c r="H19">
        <f t="shared" si="5"/>
        <v>2.0002532262262194</v>
      </c>
      <c r="I19">
        <f t="shared" si="5"/>
        <v>1.9622337078494683</v>
      </c>
      <c r="J19">
        <f>IF(J5&gt;0,J3/J5,0)</f>
        <v>1.927627864085143</v>
      </c>
      <c r="K19">
        <v>0</v>
      </c>
      <c r="L19">
        <f t="shared" si="5"/>
        <v>2.1348031407321142</v>
      </c>
      <c r="M19">
        <f t="shared" si="5"/>
        <v>1.7528240005644005</v>
      </c>
      <c r="N19">
        <f t="shared" si="5"/>
        <v>1.9483160449421708</v>
      </c>
    </row>
    <row r="20" spans="1:14" x14ac:dyDescent="0.3">
      <c r="A20" t="s">
        <v>15</v>
      </c>
      <c r="B20">
        <f t="shared" ref="B20:N20" si="6">B3/B8</f>
        <v>1.8622546583053468</v>
      </c>
      <c r="C20">
        <f t="shared" si="6"/>
        <v>2.3393443402959506</v>
      </c>
      <c r="D20">
        <f t="shared" si="6"/>
        <v>2.014747373031077</v>
      </c>
      <c r="E20">
        <f t="shared" si="6"/>
        <v>1.7313922777477695</v>
      </c>
      <c r="F20">
        <f t="shared" si="6"/>
        <v>2.4749509181898683</v>
      </c>
      <c r="G20">
        <f t="shared" si="6"/>
        <v>2.0399282873844919</v>
      </c>
      <c r="H20">
        <f t="shared" si="6"/>
        <v>2.9376386600448035</v>
      </c>
      <c r="I20">
        <f t="shared" si="6"/>
        <v>2.8076750058590161</v>
      </c>
      <c r="J20">
        <f>IF(J8&gt;0,J3/J8,0)</f>
        <v>0</v>
      </c>
      <c r="K20">
        <v>0</v>
      </c>
      <c r="L20">
        <f t="shared" si="6"/>
        <v>2.8545894272213457</v>
      </c>
      <c r="M20">
        <f t="shared" si="6"/>
        <v>2.3500467900507456</v>
      </c>
      <c r="N20">
        <f t="shared" si="6"/>
        <v>2.5729930324144199</v>
      </c>
    </row>
    <row r="21" spans="1:14" x14ac:dyDescent="0.3">
      <c r="A21" t="s">
        <v>16</v>
      </c>
      <c r="B21">
        <f t="shared" ref="B21:N21" si="7">B3/B11</f>
        <v>1.9437057060046481</v>
      </c>
      <c r="C21">
        <f t="shared" si="7"/>
        <v>2.60423448576294</v>
      </c>
      <c r="D21">
        <f t="shared" si="7"/>
        <v>2.1721633645079952</v>
      </c>
      <c r="E21">
        <f t="shared" si="7"/>
        <v>2.2170093739684913</v>
      </c>
      <c r="F21">
        <f t="shared" si="7"/>
        <v>2.6792561014172205</v>
      </c>
      <c r="G21">
        <f t="shared" si="7"/>
        <v>2.0967873452998065</v>
      </c>
      <c r="H21">
        <f t="shared" si="7"/>
        <v>3.4813859701375658</v>
      </c>
      <c r="I21">
        <f t="shared" si="7"/>
        <v>3.3477659036460237</v>
      </c>
      <c r="J21">
        <f>IF(J11&gt;0,J3/J11,0)</f>
        <v>0</v>
      </c>
      <c r="K21">
        <v>0</v>
      </c>
      <c r="L21">
        <f t="shared" si="7"/>
        <v>3.3037560676896178</v>
      </c>
      <c r="M21">
        <v>0</v>
      </c>
      <c r="N21">
        <f t="shared" si="7"/>
        <v>2.7846095968993074</v>
      </c>
    </row>
    <row r="22" spans="1:14" x14ac:dyDescent="0.3">
      <c r="A22" t="s">
        <v>36</v>
      </c>
      <c r="B22">
        <f t="shared" ref="B22:N22" si="8">B3/B14</f>
        <v>1.9036153613955222</v>
      </c>
      <c r="C22">
        <f t="shared" si="8"/>
        <v>2.6688200146713106</v>
      </c>
      <c r="D22">
        <f t="shared" si="8"/>
        <v>2.1454958470548671</v>
      </c>
      <c r="E22">
        <f t="shared" si="8"/>
        <v>2.4812728823820205</v>
      </c>
      <c r="F22">
        <f t="shared" si="8"/>
        <v>2.6193479691962778</v>
      </c>
      <c r="G22">
        <f t="shared" si="8"/>
        <v>1.9560369912214</v>
      </c>
      <c r="H22">
        <f t="shared" si="8"/>
        <v>3.4714530563083073</v>
      </c>
      <c r="I22">
        <f t="shared" si="8"/>
        <v>3.279181946847785</v>
      </c>
      <c r="J22">
        <f>IF(J14&gt;0,J3/J14,0)</f>
        <v>0</v>
      </c>
      <c r="K22">
        <v>0</v>
      </c>
      <c r="L22">
        <f t="shared" si="8"/>
        <v>3.3612144277503435</v>
      </c>
      <c r="M22">
        <v>0</v>
      </c>
      <c r="N22">
        <f t="shared" si="8"/>
        <v>2.8804046853667908</v>
      </c>
    </row>
    <row r="27" spans="1:14" x14ac:dyDescent="0.3">
      <c r="A27" t="s">
        <v>17</v>
      </c>
      <c r="B27" t="b">
        <f t="shared" ref="B27:N27" si="9">B5&lt;=B2</f>
        <v>1</v>
      </c>
      <c r="C27" t="b">
        <f t="shared" si="9"/>
        <v>1</v>
      </c>
      <c r="D27" t="b">
        <f t="shared" si="9"/>
        <v>1</v>
      </c>
      <c r="E27" t="b">
        <f t="shared" si="9"/>
        <v>1</v>
      </c>
      <c r="F27" t="b">
        <f t="shared" si="9"/>
        <v>1</v>
      </c>
      <c r="G27" t="b">
        <f t="shared" si="9"/>
        <v>1</v>
      </c>
      <c r="H27" t="b">
        <f t="shared" si="9"/>
        <v>1</v>
      </c>
      <c r="I27" t="b">
        <f t="shared" si="9"/>
        <v>1</v>
      </c>
      <c r="J27" t="b">
        <f t="shared" si="9"/>
        <v>1</v>
      </c>
      <c r="K27" t="b">
        <f t="shared" si="9"/>
        <v>1</v>
      </c>
      <c r="L27" t="b">
        <f t="shared" si="9"/>
        <v>1</v>
      </c>
      <c r="M27" t="b">
        <f t="shared" si="9"/>
        <v>1</v>
      </c>
      <c r="N27" t="b">
        <f t="shared" si="9"/>
        <v>1</v>
      </c>
    </row>
    <row r="28" spans="1:14" x14ac:dyDescent="0.3">
      <c r="A28" t="s">
        <v>18</v>
      </c>
      <c r="B28" t="b">
        <f t="shared" ref="B28:N28" si="10">B8&lt;=B5</f>
        <v>1</v>
      </c>
      <c r="C28" t="b">
        <f t="shared" si="10"/>
        <v>1</v>
      </c>
      <c r="D28" t="b">
        <f t="shared" si="10"/>
        <v>1</v>
      </c>
      <c r="E28" t="b">
        <f t="shared" si="10"/>
        <v>1</v>
      </c>
      <c r="F28" t="b">
        <f t="shared" si="10"/>
        <v>1</v>
      </c>
      <c r="G28" t="b">
        <f t="shared" si="10"/>
        <v>1</v>
      </c>
      <c r="H28" t="b">
        <f t="shared" si="10"/>
        <v>1</v>
      </c>
      <c r="I28" t="b">
        <f t="shared" si="10"/>
        <v>1</v>
      </c>
      <c r="J28" t="b">
        <f t="shared" si="10"/>
        <v>1</v>
      </c>
      <c r="K28" t="b">
        <f t="shared" si="10"/>
        <v>1</v>
      </c>
      <c r="L28" t="b">
        <f t="shared" si="10"/>
        <v>1</v>
      </c>
      <c r="M28" t="b">
        <f t="shared" si="10"/>
        <v>1</v>
      </c>
      <c r="N28" t="b">
        <f t="shared" si="10"/>
        <v>1</v>
      </c>
    </row>
    <row r="29" spans="1:14" x14ac:dyDescent="0.3">
      <c r="A29" t="s">
        <v>19</v>
      </c>
      <c r="B29" t="b">
        <f t="shared" ref="B29:N29" si="11">B11&lt;=B8</f>
        <v>1</v>
      </c>
      <c r="C29" t="b">
        <f t="shared" si="11"/>
        <v>1</v>
      </c>
      <c r="D29" t="b">
        <f t="shared" si="11"/>
        <v>1</v>
      </c>
      <c r="E29" t="b">
        <f t="shared" si="11"/>
        <v>1</v>
      </c>
      <c r="F29" t="b">
        <f t="shared" si="11"/>
        <v>1</v>
      </c>
      <c r="G29" t="b">
        <f t="shared" si="11"/>
        <v>1</v>
      </c>
      <c r="H29" t="b">
        <f t="shared" si="11"/>
        <v>1</v>
      </c>
      <c r="I29" t="b">
        <f t="shared" si="11"/>
        <v>1</v>
      </c>
      <c r="J29" t="b">
        <f t="shared" si="11"/>
        <v>1</v>
      </c>
      <c r="K29" t="b">
        <f t="shared" si="11"/>
        <v>1</v>
      </c>
      <c r="L29" t="b">
        <f t="shared" si="11"/>
        <v>1</v>
      </c>
      <c r="M29" t="b">
        <f t="shared" si="11"/>
        <v>1</v>
      </c>
      <c r="N29" t="b">
        <f t="shared" si="11"/>
        <v>1</v>
      </c>
    </row>
    <row r="30" spans="1:14" x14ac:dyDescent="0.3">
      <c r="A30" t="s">
        <v>35</v>
      </c>
      <c r="B30" t="b">
        <f t="shared" ref="B30:N30" si="12">B14&lt;=B11</f>
        <v>0</v>
      </c>
      <c r="C30" t="b">
        <f t="shared" si="12"/>
        <v>1</v>
      </c>
      <c r="D30" t="b">
        <f t="shared" si="12"/>
        <v>0</v>
      </c>
      <c r="E30" t="b">
        <f t="shared" si="12"/>
        <v>1</v>
      </c>
      <c r="F30" t="b">
        <f t="shared" si="12"/>
        <v>0</v>
      </c>
      <c r="G30" t="b">
        <f t="shared" si="12"/>
        <v>0</v>
      </c>
      <c r="H30" t="b">
        <f t="shared" si="12"/>
        <v>0</v>
      </c>
      <c r="I30" t="b">
        <f t="shared" si="12"/>
        <v>0</v>
      </c>
      <c r="J30" t="b">
        <f t="shared" si="12"/>
        <v>1</v>
      </c>
      <c r="K30" t="b">
        <f t="shared" si="12"/>
        <v>1</v>
      </c>
      <c r="L30" t="b">
        <f t="shared" si="12"/>
        <v>1</v>
      </c>
      <c r="M30" t="b">
        <f t="shared" si="12"/>
        <v>1</v>
      </c>
      <c r="N30" t="b">
        <f t="shared" si="12"/>
        <v>1</v>
      </c>
    </row>
  </sheetData>
  <conditionalFormatting sqref="B27:N29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B30:N3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 time</vt:lpstr>
      <vt:lpstr>Influx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2024-01-22T20:44:09Z</dcterms:modified>
</cp:coreProperties>
</file>