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ssilis/Documents/GitHub/QSAR_PFAS/PFAS_HalfLife_QSAR/Datasets/"/>
    </mc:Choice>
  </mc:AlternateContent>
  <xr:revisionPtr revIDLastSave="0" documentId="8_{BB1FBADB-3503-4B47-9DDB-FF5B77CF3A36}" xr6:coauthVersionLast="47" xr6:coauthVersionMax="47" xr10:uidLastSave="{00000000-0000-0000-0000-000000000000}"/>
  <bookViews>
    <workbookView xWindow="-4740" yWindow="-21100" windowWidth="38400" windowHeight="21100" xr2:uid="{B22D8BF5-6CA0-5741-B024-17568ABF7D27}"/>
  </bookViews>
  <sheets>
    <sheet name="Sheet1" sheetId="1" r:id="rId1"/>
    <sheet name="PFAS_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8" i="1" l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tc={3CFC9E63-1F24-C84F-9983-13812F46DBFC}</author>
    <author>tc={27ECDD73-AE18-0E49-9FC7-F8C0ABEF3284}</author>
    <author>tc={504D7DE9-05E9-D146-B339-B2B78AC9C052}</author>
  </authors>
  <commentList>
    <comment ref="K232" authorId="0" shapeId="0" xr:uid="{3CFC9E63-1F24-C84F-9983-13812F46DB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5% were between 12 and 18 years old
</t>
      </text>
    </comment>
    <comment ref="K233" authorId="1" shapeId="0" xr:uid="{27ECDD73-AE18-0E49-9FC7-F8C0ABEF32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5% were between 12 and 18 years old
</t>
      </text>
    </comment>
    <comment ref="K234" authorId="2" shapeId="0" xr:uid="{504D7DE9-05E9-D146-B339-B2B78AC9C0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5% were between 12 and 18 years old
</t>
      </text>
    </comment>
  </commentList>
</comments>
</file>

<file path=xl/sharedStrings.xml><?xml version="1.0" encoding="utf-8"?>
<sst xmlns="http://schemas.openxmlformats.org/spreadsheetml/2006/main" count="2850" uniqueCount="165">
  <si>
    <t>CAS number</t>
  </si>
  <si>
    <t>tissue</t>
  </si>
  <si>
    <t>sex</t>
  </si>
  <si>
    <t>age (years)</t>
  </si>
  <si>
    <t>adult</t>
  </si>
  <si>
    <t>PFBS</t>
  </si>
  <si>
    <t>375-73-5</t>
  </si>
  <si>
    <t>C(C(C(F)(F)S(=O)(=O)O)(F)F)(C(F)(F)F)(F)F</t>
  </si>
  <si>
    <t>whole body</t>
  </si>
  <si>
    <t>https://doi.org/10.1021/es4029414</t>
  </si>
  <si>
    <t>PFHxA</t>
  </si>
  <si>
    <t>307-24-4</t>
  </si>
  <si>
    <t>C(=O)(C(C(C(C(C(F)(F)F)(F)F)(F)F)(F)F)(F)F)O</t>
  </si>
  <si>
    <t>PFHxS</t>
  </si>
  <si>
    <t>355-46-4</t>
  </si>
  <si>
    <t>C(C(C(C(F)(F)S(=O)(=O)O)(F)F)(F)F)(C(C(F)(F)F)(F)F)(F)F</t>
  </si>
  <si>
    <t>PFOA</t>
  </si>
  <si>
    <t>335-67-1</t>
  </si>
  <si>
    <t>C(=O)(C(C(C(C(C(C(C(F)(F)F)(F)F)(F)F)(F)F)(F)F)(F)F)(F)F)O</t>
  </si>
  <si>
    <t xml:space="preserve">PFOS </t>
  </si>
  <si>
    <t>1763-23-1</t>
  </si>
  <si>
    <t>C(C(C(C(C(F)(F)S(=O)(=O)O)(F)F)(F)F)(F)F)(C(C(C(F)(F)F)(F)F)(F)F)(F)F</t>
  </si>
  <si>
    <t>Chang et al. 2008</t>
  </si>
  <si>
    <t>https://doi.org/10.1093/toxsci/kfn057</t>
  </si>
  <si>
    <t>PFBA</t>
  </si>
  <si>
    <t>C(=O)(C(C(C(F)(F)F)(F)F)(F)F)O</t>
  </si>
  <si>
    <t>375-22-4</t>
  </si>
  <si>
    <t>serum</t>
  </si>
  <si>
    <t>both</t>
  </si>
  <si>
    <t>male</t>
  </si>
  <si>
    <t>female</t>
  </si>
  <si>
    <t>PFAS</t>
  </si>
  <si>
    <t>Fu et al. 2016</t>
  </si>
  <si>
    <t>https://doi.org/10.1038/srep38039</t>
  </si>
  <si>
    <t>Li et al. 2018</t>
  </si>
  <si>
    <t>Arnot et al. 2014</t>
  </si>
  <si>
    <t>https://doi.org/10.1136/oemed-2017-104651</t>
  </si>
  <si>
    <t>SMILES</t>
  </si>
  <si>
    <t>PFOS</t>
  </si>
  <si>
    <t>15-50</t>
  </si>
  <si>
    <t>Li et al. 2022</t>
  </si>
  <si>
    <t>https://doi.org/10.1016/j.envint.2022.107198</t>
  </si>
  <si>
    <t>PFPeS</t>
  </si>
  <si>
    <t>PFHpS</t>
  </si>
  <si>
    <t>C(C(C(F)(F)F)(F)F)(C(C(F)(F)S(=O)(=O)O)(F)F)(F)F</t>
  </si>
  <si>
    <t>2706-91-4</t>
  </si>
  <si>
    <t>C(C(C(C(F)(F)F)(F)F)(F)F)(C(C(C(F)(F)S(=O)(=O)O)(F)F)(F)F)(F)F</t>
  </si>
  <si>
    <t>375-92-8</t>
  </si>
  <si>
    <t>1-14</t>
  </si>
  <si>
    <t>1mPFOS</t>
  </si>
  <si>
    <t>C(C(C(C(C(F)(F)F)(F)S(=O)(=O)O)(F)F)(F)F)(C(C(C(F)(F)F)(F)F)(F)F)(F)F</t>
  </si>
  <si>
    <t>927670-12-0</t>
  </si>
  <si>
    <t>3mPFOS</t>
  </si>
  <si>
    <t>5mPFOS</t>
  </si>
  <si>
    <t>4mPFOS</t>
  </si>
  <si>
    <t>2mPFOS</t>
  </si>
  <si>
    <t>6mPFOS</t>
  </si>
  <si>
    <t>C(C(C(C(C(F)(F)F)(F)F)(F)F)(F)F)(C(C(F)(F)S(=O)(=O)O)(F)F)(C(F)(F)F)F</t>
  </si>
  <si>
    <t>https://pubchem.ncbi.nlm.nih.gov/compound/102175775#section=InChI</t>
  </si>
  <si>
    <t>C(C(C(C(F)(F)F)(F)F)(F)F)(C(C(C(F)(F)S(=O)(=O)O)(F)F)(F)F)(C(F)(F)F)F</t>
  </si>
  <si>
    <t>https://pubchem.ncbi.nlm.nih.gov/compound/102175774#section=InChI</t>
  </si>
  <si>
    <t>747385-21-3</t>
  </si>
  <si>
    <t>C(C(C(C(C(F)(F)S(=O)(=O)O)(F)F)(F)F)(F)F)(C(C(F)(F)F)(F)F)(C(F)(F)F)F</t>
  </si>
  <si>
    <t>C(C(C(C(C(C(F)(F)F)(F)F)(F)F)(F)F)(F)F)(C(F)(F)F)(C(F)(F)S(=O)(=O)O)F</t>
  </si>
  <si>
    <t>https://pubchem.ncbi.nlm.nih.gov/compound/102175776#section=InChI</t>
  </si>
  <si>
    <t>255831-20-0</t>
  </si>
  <si>
    <t>C(C(C(C(C(C(F)(F)S(=O)(=O)O)(F)F)(F)F)(F)F)(F)F)(C(F)(F)F)(C(F)(F)F)F</t>
  </si>
  <si>
    <t>&gt;50</t>
  </si>
  <si>
    <t>Olsen et al. 2007</t>
  </si>
  <si>
    <t>https://doi.org/10.1289/ehp.10009</t>
  </si>
  <si>
    <t>half_life_days</t>
  </si>
  <si>
    <t>DOI</t>
  </si>
  <si>
    <t>Study</t>
  </si>
  <si>
    <t>https://doi.org/10.1016/j.tox.2008.11.008</t>
  </si>
  <si>
    <t>Russel et al. 2013</t>
  </si>
  <si>
    <t>http://dx.doi.org/10.1016/j.chemosphere.2013.08.060</t>
  </si>
  <si>
    <t>C(C(C(C(F)(F)Cl)(F)F)(F)F)(C(C(OC(C(F)(F)S(=O)(=O)O)(F)F)(F)F)(F)F)(F)F</t>
  </si>
  <si>
    <t>6:2 Cl-PFESA</t>
  </si>
  <si>
    <t>756426-58-1</t>
  </si>
  <si>
    <t>Shi et al. 2016</t>
  </si>
  <si>
    <t>https://doi.org/10.1021/acs.est.5b05849</t>
  </si>
  <si>
    <t>Xu et al.2020</t>
  </si>
  <si>
    <t>https://doi.org/10.1289/EHP6785</t>
  </si>
  <si>
    <t>PFHpA</t>
  </si>
  <si>
    <t>&lt;22</t>
  </si>
  <si>
    <t>C(=O)(C(C(C(C(C(C(F)(F)F)(F)F)(F)F)(F)F)(F)F)(F)F)O</t>
  </si>
  <si>
    <t>375-85-9</t>
  </si>
  <si>
    <t>Zhang et al. 2013</t>
  </si>
  <si>
    <t>https://doi.org/dx.doi.org/10.1021/es401905e</t>
  </si>
  <si>
    <t>6mPFOS (iso-PFOS)</t>
  </si>
  <si>
    <t>iso-PFOS</t>
  </si>
  <si>
    <t>PFNA</t>
  </si>
  <si>
    <t>PFDA</t>
  </si>
  <si>
    <t>PFUnA</t>
  </si>
  <si>
    <t>iso-PFOA</t>
  </si>
  <si>
    <t>&lt;50</t>
  </si>
  <si>
    <t>C(=O)(C(C(C(C(C(C(C(C(F)(F)F)(F)F)(F)F)(F)F)(F)F)(F)F)(F)F)(F)F)O</t>
  </si>
  <si>
    <t>375-95-1</t>
  </si>
  <si>
    <t>C(=O)(C(C(C(C(C(C(C(C(C(F)(F)F)(F)F)(F)F)(F)F)(F)F)(F)F)(F)F)(F)F)(F)F)O</t>
  </si>
  <si>
    <t>335-76-2</t>
  </si>
  <si>
    <t>C(=O)(C(C(C(C(C(C(C(C(C(C(F)(F)F)(F)F)(F)F)(F)F)(F)F)(F)F)(F)F)(F)F)(F)F)(F)F)O</t>
  </si>
  <si>
    <t>2058-94-8</t>
  </si>
  <si>
    <t>NA</t>
  </si>
  <si>
    <t>1144512-18-4</t>
  </si>
  <si>
    <t>C(=O)(C(C(C(C(C(C(F)(F)F)(F)F)(F)F)(C(F)(F)F)F)(F)F)(F)F)O</t>
  </si>
  <si>
    <t>4mPFOA</t>
  </si>
  <si>
    <t>5mPFOA</t>
  </si>
  <si>
    <t>C(=O)(C(C(C(C(C(C(F)(F)F)(F)F)(C(F)(F)F)F)(F)F)(F)F)(F)F)O</t>
  </si>
  <si>
    <t>909009-42-3</t>
  </si>
  <si>
    <t>PFO4DA</t>
  </si>
  <si>
    <t>39492-90-5</t>
  </si>
  <si>
    <t>C(=O)(C(OC(OC(OC(OC(F)(F)F)(F)F)(F)F)(F)F)(F)F)O</t>
  </si>
  <si>
    <t>Nafion-BP2</t>
  </si>
  <si>
    <t>749836-20-2</t>
  </si>
  <si>
    <t>C(C(F)(F)F)(OC(C(C(F)(F)F)(OC(C(F)(F)S(=O)(=O)O)(F)F)F)(F)F)F</t>
  </si>
  <si>
    <t>PFO5DoA</t>
  </si>
  <si>
    <t>39492-91-6</t>
  </si>
  <si>
    <t>C(=O)(C(OC(OC(OC(OC(OC(F)(F)F)(F)F)(F)F)(F)F)(F)F)(F)F)O</t>
  </si>
  <si>
    <t>Wallis et al. 2023</t>
  </si>
  <si>
    <t>https://doi.org/10.1021/acs.est.2c08241</t>
  </si>
  <si>
    <t>Nilsson et al.2022a</t>
  </si>
  <si>
    <t>https://doi.org/10.1021/acs.est.2c04637</t>
  </si>
  <si>
    <t>4,5dm-PFOS</t>
  </si>
  <si>
    <t>https://pubchem.ncbi.nlm.nih.gov/compound/101481202</t>
  </si>
  <si>
    <t>C(C(C(F)(F)F)(C(F)(F)F)F)(C(C(C(F)(F)S(=O)(=O)O)(F)F)(F)F)(C(F)(F)F)F</t>
  </si>
  <si>
    <t>8-Cl-PFOS</t>
  </si>
  <si>
    <t>C(C(C(C(C(F)(F)Cl)(F)F)(F)F)(F)F)(C(C(C(F)(F)S(=O)(=O)O)(F)F)(F)F)(F)F</t>
  </si>
  <si>
    <t>777011-38-8</t>
  </si>
  <si>
    <t>Nilsson et al.2022b</t>
  </si>
  <si>
    <t>https://doi.org/10.1016/j.ijheh.2022.114040</t>
  </si>
  <si>
    <t>Batzella et al. 2024</t>
  </si>
  <si>
    <t>https://doi.org/10.1289/EHP13152</t>
  </si>
  <si>
    <t>14-19</t>
  </si>
  <si>
    <t>20-30</t>
  </si>
  <si>
    <t>&gt;30</t>
  </si>
  <si>
    <t>&lt;14</t>
  </si>
  <si>
    <t>Costa et al. 2009</t>
  </si>
  <si>
    <t>https://doi.org/10.1097/JOM.0b013e3181965d80</t>
  </si>
  <si>
    <t>Gomis et al. 2016</t>
  </si>
  <si>
    <t>https://doi.org/10.1021/acs.est.6b01477</t>
  </si>
  <si>
    <t>Yu et al. 2021</t>
  </si>
  <si>
    <t>https://doi.org/10.1016/j.ijheh.2021.113757</t>
  </si>
  <si>
    <t>Abraham et al. 2024</t>
  </si>
  <si>
    <t>https://doi.org/10.1016/j.envint.2024.109047</t>
  </si>
  <si>
    <t>PFPeA</t>
  </si>
  <si>
    <t>PFUdA</t>
  </si>
  <si>
    <t>PFDoA</t>
  </si>
  <si>
    <t>6:2FTS</t>
  </si>
  <si>
    <t>HFPO-DA</t>
  </si>
  <si>
    <t>DONA</t>
  </si>
  <si>
    <t>C(=O)(C(C(C(C(F)(F)F)(F)F)(F)F)(F)F)O</t>
  </si>
  <si>
    <t>2706-90-3</t>
  </si>
  <si>
    <t>C(=O)(C(C(C(C(C(C(C(C(C(C(C(F)(F)F)(F)F)(F)F)(F)F)(F)F)(F)F)(F)F)(F)F)(F)F)(F)F)(F)F)O</t>
  </si>
  <si>
    <t>307-55-1</t>
  </si>
  <si>
    <t>[13CH2]([13CH2]S(=O)(=O)O)C(C(C(C(C(C(F)(F)F)(F)F)(F)F)(F)F)(F)F)(F)F</t>
  </si>
  <si>
    <t>https://pubchem.ncbi.nlm.nih.gov/compound/165360294</t>
  </si>
  <si>
    <t>13252-13-6</t>
  </si>
  <si>
    <t>C(=O)(C(C(F)(F)F)(OC(C(C(F)(F)F)(F)F)(F)F)F)O</t>
  </si>
  <si>
    <t>C(C(C(=O)O)(F)F)(OC(C(C(OC(F)(F)F)(F)F)(F)F)(F)F)F</t>
  </si>
  <si>
    <t>919005-14-4</t>
  </si>
  <si>
    <t>half_life_type</t>
  </si>
  <si>
    <t>apparent</t>
  </si>
  <si>
    <t>intrinsic</t>
  </si>
  <si>
    <t>Olsen et al. 2009</t>
  </si>
  <si>
    <t>Occupational_exposure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</si>
</sst>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1" applyFont="1"/>
    <xf numFmtId="49" fontId="3" fillId="0" borderId="0" xfId="0" applyNumberFormat="1" applyFont="1"/>
    <xf numFmtId="0" fontId="5" fillId="0" borderId="0" xfId="0" applyFont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ssilis Minadakis" id="{37D1ADB1-100A-3249-8E34-536490CD52B2}" userId="b244c858d62b2fb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32" dT="2025-01-06T18:32:17.25" personId="{37D1ADB1-100A-3249-8E34-536490CD52B2}" id="{3CFC9E63-1F24-C84F-9983-13812F46DBFC}">
    <text xml:space="preserve">Only 5% were between 12 and 18 years old
</text>
  </threadedComment>
  <threadedComment ref="K233" dT="2025-01-06T18:32:17.25" personId="{37D1ADB1-100A-3249-8E34-536490CD52B2}" id="{27ECDD73-AE18-0E49-9FC7-F8C0ABEF3284}">
    <text xml:space="preserve">Only 5% were between 12 and 18 years old
</text>
  </threadedComment>
  <threadedComment ref="K234" dT="2025-01-06T18:32:17.25" personId="{37D1ADB1-100A-3249-8E34-536490CD52B2}" id="{504D7DE9-05E9-D146-B339-B2B78AC9C052}">
    <text xml:space="preserve">Only 5% were between 12 and 18 years old
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289/ehp.10009" TargetMode="External"/><Relationship Id="rId299" Type="http://schemas.openxmlformats.org/officeDocument/2006/relationships/hyperlink" Target="https://doi.org/10.1016/j.ijheh.2021.113757" TargetMode="External"/><Relationship Id="rId21" Type="http://schemas.openxmlformats.org/officeDocument/2006/relationships/hyperlink" Target="https://doi.org/10.1136/oemed-2017-104651" TargetMode="External"/><Relationship Id="rId63" Type="http://schemas.openxmlformats.org/officeDocument/2006/relationships/hyperlink" Target="https://doi.org/10.1016/j.envint.2022.107198" TargetMode="External"/><Relationship Id="rId159" Type="http://schemas.openxmlformats.org/officeDocument/2006/relationships/hyperlink" Target="https://doi.org/10.1289/ehp.10009" TargetMode="External"/><Relationship Id="rId324" Type="http://schemas.openxmlformats.org/officeDocument/2006/relationships/hyperlink" Target="https://doi.org/10.1016/j.ijheh.2021.113757" TargetMode="External"/><Relationship Id="rId170" Type="http://schemas.openxmlformats.org/officeDocument/2006/relationships/hyperlink" Target="https://doi.org/10.1016/j.tox.2008.11.008" TargetMode="External"/><Relationship Id="rId226" Type="http://schemas.openxmlformats.org/officeDocument/2006/relationships/hyperlink" Target="https://doi.org/10.1021/acs.est.2c04637" TargetMode="External"/><Relationship Id="rId268" Type="http://schemas.openxmlformats.org/officeDocument/2006/relationships/hyperlink" Target="https://doi.org/10.1016/j.ijheh.2021.113757" TargetMode="External"/><Relationship Id="rId32" Type="http://schemas.openxmlformats.org/officeDocument/2006/relationships/hyperlink" Target="https://doi.org/10.1016/j.envint.2022.107198" TargetMode="External"/><Relationship Id="rId74" Type="http://schemas.openxmlformats.org/officeDocument/2006/relationships/hyperlink" Target="https://doi.org/10.1016/j.envint.2022.107198" TargetMode="External"/><Relationship Id="rId128" Type="http://schemas.openxmlformats.org/officeDocument/2006/relationships/hyperlink" Target="https://doi.org/10.1289/ehp.10009" TargetMode="External"/><Relationship Id="rId335" Type="http://schemas.openxmlformats.org/officeDocument/2006/relationships/hyperlink" Target="https://doi.org/10.1016/j.ijheh.2021.113757" TargetMode="External"/><Relationship Id="rId5" Type="http://schemas.openxmlformats.org/officeDocument/2006/relationships/hyperlink" Target="https://doi.org/10.1093/toxsci/kfn057" TargetMode="External"/><Relationship Id="rId181" Type="http://schemas.openxmlformats.org/officeDocument/2006/relationships/hyperlink" Target="https://doi.org/10.1289/EHP6785" TargetMode="External"/><Relationship Id="rId237" Type="http://schemas.openxmlformats.org/officeDocument/2006/relationships/hyperlink" Target="https://doi.org/10.1289/EHP13152" TargetMode="External"/><Relationship Id="rId279" Type="http://schemas.openxmlformats.org/officeDocument/2006/relationships/hyperlink" Target="https://doi.org/10.1016/j.ijheh.2021.113757" TargetMode="External"/><Relationship Id="rId43" Type="http://schemas.openxmlformats.org/officeDocument/2006/relationships/hyperlink" Target="https://doi.org/10.1016/j.envint.2022.107198" TargetMode="External"/><Relationship Id="rId139" Type="http://schemas.openxmlformats.org/officeDocument/2006/relationships/hyperlink" Target="https://doi.org/10.1289/ehp.10009" TargetMode="External"/><Relationship Id="rId290" Type="http://schemas.openxmlformats.org/officeDocument/2006/relationships/hyperlink" Target="https://doi.org/10.1016/j.ijheh.2021.113757" TargetMode="External"/><Relationship Id="rId304" Type="http://schemas.openxmlformats.org/officeDocument/2006/relationships/hyperlink" Target="https://doi.org/10.1016/j.ijheh.2021.113757" TargetMode="External"/><Relationship Id="rId346" Type="http://schemas.openxmlformats.org/officeDocument/2006/relationships/hyperlink" Target="https://doi.org/10.1016/j.envint.2024.109047" TargetMode="External"/><Relationship Id="rId85" Type="http://schemas.openxmlformats.org/officeDocument/2006/relationships/hyperlink" Target="https://doi.org/10.1016/j.envint.2022.107198" TargetMode="External"/><Relationship Id="rId150" Type="http://schemas.openxmlformats.org/officeDocument/2006/relationships/hyperlink" Target="https://doi.org/10.1289/ehp.10009" TargetMode="External"/><Relationship Id="rId192" Type="http://schemas.openxmlformats.org/officeDocument/2006/relationships/hyperlink" Target="https://doi.org/dx.doi.org/10.1021/es401905e" TargetMode="External"/><Relationship Id="rId206" Type="http://schemas.openxmlformats.org/officeDocument/2006/relationships/hyperlink" Target="https://doi.org/dx.doi.org/10.1021/es401905e" TargetMode="External"/><Relationship Id="rId248" Type="http://schemas.openxmlformats.org/officeDocument/2006/relationships/hyperlink" Target="https://doi.org/10.1016/j.ijheh.2021.113757" TargetMode="External"/><Relationship Id="rId12" Type="http://schemas.openxmlformats.org/officeDocument/2006/relationships/hyperlink" Target="https://doi.org/10.1093/toxsci/kfn057" TargetMode="External"/><Relationship Id="rId108" Type="http://schemas.openxmlformats.org/officeDocument/2006/relationships/hyperlink" Target="https://doi.org/10.1289/ehp.10009" TargetMode="External"/><Relationship Id="rId315" Type="http://schemas.openxmlformats.org/officeDocument/2006/relationships/hyperlink" Target="https://doi.org/10.1016/j.ijheh.2021.113757" TargetMode="External"/><Relationship Id="rId357" Type="http://schemas.microsoft.com/office/2017/10/relationships/threadedComment" Target="../threadedComments/threadedComment1.xml"/><Relationship Id="rId54" Type="http://schemas.openxmlformats.org/officeDocument/2006/relationships/hyperlink" Target="https://doi.org/10.1016/j.envint.2022.107198" TargetMode="External"/><Relationship Id="rId96" Type="http://schemas.openxmlformats.org/officeDocument/2006/relationships/hyperlink" Target="https://doi.org/10.1289/ehp.10009" TargetMode="External"/><Relationship Id="rId161" Type="http://schemas.openxmlformats.org/officeDocument/2006/relationships/hyperlink" Target="https://doi.org/10.1289/ehp.10009" TargetMode="External"/><Relationship Id="rId217" Type="http://schemas.openxmlformats.org/officeDocument/2006/relationships/hyperlink" Target="https://doi.org/dx.doi.org/10.1021/es401905e" TargetMode="External"/><Relationship Id="rId259" Type="http://schemas.openxmlformats.org/officeDocument/2006/relationships/hyperlink" Target="https://doi.org/10.1016/j.ijheh.2021.113757" TargetMode="External"/><Relationship Id="rId23" Type="http://schemas.openxmlformats.org/officeDocument/2006/relationships/hyperlink" Target="https://doi.org/10.1136/oemed-2017-104651" TargetMode="External"/><Relationship Id="rId119" Type="http://schemas.openxmlformats.org/officeDocument/2006/relationships/hyperlink" Target="https://doi.org/10.1289/ehp.10009" TargetMode="External"/><Relationship Id="rId270" Type="http://schemas.openxmlformats.org/officeDocument/2006/relationships/hyperlink" Target="https://doi.org/10.1016/j.ijheh.2021.113757" TargetMode="External"/><Relationship Id="rId326" Type="http://schemas.openxmlformats.org/officeDocument/2006/relationships/hyperlink" Target="https://doi.org/10.1016/j.ijheh.2021.113757" TargetMode="External"/><Relationship Id="rId65" Type="http://schemas.openxmlformats.org/officeDocument/2006/relationships/hyperlink" Target="https://doi.org/10.1016/j.envint.2022.107198" TargetMode="External"/><Relationship Id="rId130" Type="http://schemas.openxmlformats.org/officeDocument/2006/relationships/hyperlink" Target="https://doi.org/10.1289/ehp.10009" TargetMode="External"/><Relationship Id="rId172" Type="http://schemas.openxmlformats.org/officeDocument/2006/relationships/hyperlink" Target="https://doi.org/10.1016/j.tox.2008.11.008" TargetMode="External"/><Relationship Id="rId228" Type="http://schemas.openxmlformats.org/officeDocument/2006/relationships/hyperlink" Target="https://doi.org/10.1021/acs.est.2c04637" TargetMode="External"/><Relationship Id="rId281" Type="http://schemas.openxmlformats.org/officeDocument/2006/relationships/hyperlink" Target="https://doi.org/10.1016/j.ijheh.2021.113757" TargetMode="External"/><Relationship Id="rId337" Type="http://schemas.openxmlformats.org/officeDocument/2006/relationships/hyperlink" Target="https://doi.org/10.1016/j.ijheh.2021.113757" TargetMode="External"/><Relationship Id="rId34" Type="http://schemas.openxmlformats.org/officeDocument/2006/relationships/hyperlink" Target="https://doi.org/10.1016/j.envint.2022.107198" TargetMode="External"/><Relationship Id="rId76" Type="http://schemas.openxmlformats.org/officeDocument/2006/relationships/hyperlink" Target="https://doi.org/10.1016/j.envint.2022.107198" TargetMode="External"/><Relationship Id="rId141" Type="http://schemas.openxmlformats.org/officeDocument/2006/relationships/hyperlink" Target="https://doi.org/10.1289/ehp.10009" TargetMode="External"/><Relationship Id="rId7" Type="http://schemas.openxmlformats.org/officeDocument/2006/relationships/hyperlink" Target="https://doi.org/10.1093/toxsci/kfn057" TargetMode="External"/><Relationship Id="rId183" Type="http://schemas.openxmlformats.org/officeDocument/2006/relationships/hyperlink" Target="https://doi.org/10.1289/EHP6785" TargetMode="External"/><Relationship Id="rId239" Type="http://schemas.openxmlformats.org/officeDocument/2006/relationships/hyperlink" Target="https://doi.org/10.1289/EHP13152" TargetMode="External"/><Relationship Id="rId250" Type="http://schemas.openxmlformats.org/officeDocument/2006/relationships/hyperlink" Target="https://doi.org/10.1016/j.ijheh.2021.113757" TargetMode="External"/><Relationship Id="rId292" Type="http://schemas.openxmlformats.org/officeDocument/2006/relationships/hyperlink" Target="https://doi.org/10.1016/j.ijheh.2021.113757" TargetMode="External"/><Relationship Id="rId306" Type="http://schemas.openxmlformats.org/officeDocument/2006/relationships/hyperlink" Target="https://doi.org/10.1016/j.ijheh.2021.113757" TargetMode="External"/><Relationship Id="rId45" Type="http://schemas.openxmlformats.org/officeDocument/2006/relationships/hyperlink" Target="https://doi.org/10.1016/j.envint.2022.107198" TargetMode="External"/><Relationship Id="rId87" Type="http://schemas.openxmlformats.org/officeDocument/2006/relationships/hyperlink" Target="https://doi.org/10.1016/j.envint.2022.107198" TargetMode="External"/><Relationship Id="rId110" Type="http://schemas.openxmlformats.org/officeDocument/2006/relationships/hyperlink" Target="https://doi.org/10.1289/ehp.10009" TargetMode="External"/><Relationship Id="rId348" Type="http://schemas.openxmlformats.org/officeDocument/2006/relationships/hyperlink" Target="https://doi.org/10.1016/j.envint.2024.109047" TargetMode="External"/><Relationship Id="rId152" Type="http://schemas.openxmlformats.org/officeDocument/2006/relationships/hyperlink" Target="https://doi.org/10.1289/ehp.10009" TargetMode="External"/><Relationship Id="rId194" Type="http://schemas.openxmlformats.org/officeDocument/2006/relationships/hyperlink" Target="https://doi.org/dx.doi.org/10.1021/es401905e" TargetMode="External"/><Relationship Id="rId208" Type="http://schemas.openxmlformats.org/officeDocument/2006/relationships/hyperlink" Target="https://doi.org/dx.doi.org/10.1021/es401905e" TargetMode="External"/><Relationship Id="rId261" Type="http://schemas.openxmlformats.org/officeDocument/2006/relationships/hyperlink" Target="https://doi.org/10.1016/j.ijheh.2021.113757" TargetMode="External"/><Relationship Id="rId14" Type="http://schemas.openxmlformats.org/officeDocument/2006/relationships/hyperlink" Target="https://doi.org/10.1038/srep38039" TargetMode="External"/><Relationship Id="rId56" Type="http://schemas.openxmlformats.org/officeDocument/2006/relationships/hyperlink" Target="https://doi.org/10.1016/j.envint.2022.107198" TargetMode="External"/><Relationship Id="rId317" Type="http://schemas.openxmlformats.org/officeDocument/2006/relationships/hyperlink" Target="https://doi.org/10.1016/j.ijheh.2021.113757" TargetMode="External"/><Relationship Id="rId98" Type="http://schemas.openxmlformats.org/officeDocument/2006/relationships/hyperlink" Target="https://doi.org/10.1289/ehp.10009" TargetMode="External"/><Relationship Id="rId121" Type="http://schemas.openxmlformats.org/officeDocument/2006/relationships/hyperlink" Target="https://doi.org/10.1289/ehp.10009" TargetMode="External"/><Relationship Id="rId163" Type="http://schemas.openxmlformats.org/officeDocument/2006/relationships/hyperlink" Target="https://doi.org/10.1289/ehp.10009" TargetMode="External"/><Relationship Id="rId219" Type="http://schemas.openxmlformats.org/officeDocument/2006/relationships/hyperlink" Target="https://doi.org/dx.doi.org/10.1021/es401905e" TargetMode="External"/><Relationship Id="rId230" Type="http://schemas.openxmlformats.org/officeDocument/2006/relationships/hyperlink" Target="https://doi.org/10.1021/acs.est.2c04637" TargetMode="External"/><Relationship Id="rId25" Type="http://schemas.openxmlformats.org/officeDocument/2006/relationships/hyperlink" Target="https://doi.org/10.1136/oemed-2017-104651" TargetMode="External"/><Relationship Id="rId46" Type="http://schemas.openxmlformats.org/officeDocument/2006/relationships/hyperlink" Target="https://doi.org/10.1016/j.envint.2022.107198" TargetMode="External"/><Relationship Id="rId67" Type="http://schemas.openxmlformats.org/officeDocument/2006/relationships/hyperlink" Target="https://doi.org/10.1016/j.envint.2022.107198" TargetMode="External"/><Relationship Id="rId272" Type="http://schemas.openxmlformats.org/officeDocument/2006/relationships/hyperlink" Target="https://doi.org/10.1016/j.ijheh.2021.113757" TargetMode="External"/><Relationship Id="rId293" Type="http://schemas.openxmlformats.org/officeDocument/2006/relationships/hyperlink" Target="https://doi.org/10.1016/j.ijheh.2021.113757" TargetMode="External"/><Relationship Id="rId307" Type="http://schemas.openxmlformats.org/officeDocument/2006/relationships/hyperlink" Target="https://doi.org/10.1016/j.ijheh.2021.113757" TargetMode="External"/><Relationship Id="rId328" Type="http://schemas.openxmlformats.org/officeDocument/2006/relationships/hyperlink" Target="https://doi.org/10.1016/j.ijheh.2021.113757" TargetMode="External"/><Relationship Id="rId349" Type="http://schemas.openxmlformats.org/officeDocument/2006/relationships/hyperlink" Target="https://doi.org/10.1016/j.envint.2024.109047" TargetMode="External"/><Relationship Id="rId88" Type="http://schemas.openxmlformats.org/officeDocument/2006/relationships/hyperlink" Target="https://doi.org/10.1016/j.envint.2022.107198" TargetMode="External"/><Relationship Id="rId111" Type="http://schemas.openxmlformats.org/officeDocument/2006/relationships/hyperlink" Target="https://doi.org/10.1289/ehp.10009" TargetMode="External"/><Relationship Id="rId132" Type="http://schemas.openxmlformats.org/officeDocument/2006/relationships/hyperlink" Target="https://doi.org/10.1289/ehp.10009" TargetMode="External"/><Relationship Id="rId153" Type="http://schemas.openxmlformats.org/officeDocument/2006/relationships/hyperlink" Target="https://doi.org/10.1289/ehp.10009" TargetMode="External"/><Relationship Id="rId174" Type="http://schemas.openxmlformats.org/officeDocument/2006/relationships/hyperlink" Target="https://doi.org/10.1016/j.tox.2008.11.008" TargetMode="External"/><Relationship Id="rId195" Type="http://schemas.openxmlformats.org/officeDocument/2006/relationships/hyperlink" Target="https://doi.org/dx.doi.org/10.1021/es401905e" TargetMode="External"/><Relationship Id="rId209" Type="http://schemas.openxmlformats.org/officeDocument/2006/relationships/hyperlink" Target="https://doi.org/dx.doi.org/10.1021/es401905e" TargetMode="External"/><Relationship Id="rId220" Type="http://schemas.openxmlformats.org/officeDocument/2006/relationships/hyperlink" Target="https://doi.org/dx.doi.org/10.1021/es401905e" TargetMode="External"/><Relationship Id="rId241" Type="http://schemas.openxmlformats.org/officeDocument/2006/relationships/hyperlink" Target="https://doi.org/10.1289/EHP13152" TargetMode="External"/><Relationship Id="rId15" Type="http://schemas.openxmlformats.org/officeDocument/2006/relationships/hyperlink" Target="https://doi.org/10.1038/srep38039" TargetMode="External"/><Relationship Id="rId36" Type="http://schemas.openxmlformats.org/officeDocument/2006/relationships/hyperlink" Target="https://doi.org/10.1016/j.envint.2022.107198" TargetMode="External"/><Relationship Id="rId57" Type="http://schemas.openxmlformats.org/officeDocument/2006/relationships/hyperlink" Target="https://doi.org/10.1016/j.envint.2022.107198" TargetMode="External"/><Relationship Id="rId262" Type="http://schemas.openxmlformats.org/officeDocument/2006/relationships/hyperlink" Target="https://doi.org/10.1016/j.ijheh.2021.113757" TargetMode="External"/><Relationship Id="rId283" Type="http://schemas.openxmlformats.org/officeDocument/2006/relationships/hyperlink" Target="https://doi.org/10.1016/j.ijheh.2021.113757" TargetMode="External"/><Relationship Id="rId318" Type="http://schemas.openxmlformats.org/officeDocument/2006/relationships/hyperlink" Target="https://doi.org/10.1016/j.ijheh.2021.113757" TargetMode="External"/><Relationship Id="rId339" Type="http://schemas.openxmlformats.org/officeDocument/2006/relationships/hyperlink" Target="https://doi.org/10.1016/j.envint.2024.109047" TargetMode="External"/><Relationship Id="rId78" Type="http://schemas.openxmlformats.org/officeDocument/2006/relationships/hyperlink" Target="https://doi.org/10.1016/j.envint.2022.107198" TargetMode="External"/><Relationship Id="rId99" Type="http://schemas.openxmlformats.org/officeDocument/2006/relationships/hyperlink" Target="https://doi.org/10.1289/ehp.10009" TargetMode="External"/><Relationship Id="rId101" Type="http://schemas.openxmlformats.org/officeDocument/2006/relationships/hyperlink" Target="https://doi.org/10.1289/ehp.10009" TargetMode="External"/><Relationship Id="rId122" Type="http://schemas.openxmlformats.org/officeDocument/2006/relationships/hyperlink" Target="https://doi.org/10.1289/ehp.10009" TargetMode="External"/><Relationship Id="rId143" Type="http://schemas.openxmlformats.org/officeDocument/2006/relationships/hyperlink" Target="https://doi.org/10.1289/ehp.10009" TargetMode="External"/><Relationship Id="rId164" Type="http://schemas.openxmlformats.org/officeDocument/2006/relationships/hyperlink" Target="https://doi.org/10.1289/ehp.10009" TargetMode="External"/><Relationship Id="rId185" Type="http://schemas.openxmlformats.org/officeDocument/2006/relationships/hyperlink" Target="https://doi.org/10.1289/EHP6785" TargetMode="External"/><Relationship Id="rId350" Type="http://schemas.openxmlformats.org/officeDocument/2006/relationships/hyperlink" Target="https://doi.org/10.1016/j.envint.2024.109047" TargetMode="External"/><Relationship Id="rId9" Type="http://schemas.openxmlformats.org/officeDocument/2006/relationships/hyperlink" Target="https://doi.org/10.1093/toxsci/kfn057" TargetMode="External"/><Relationship Id="rId210" Type="http://schemas.openxmlformats.org/officeDocument/2006/relationships/hyperlink" Target="https://doi.org/dx.doi.org/10.1021/es401905e" TargetMode="External"/><Relationship Id="rId26" Type="http://schemas.openxmlformats.org/officeDocument/2006/relationships/hyperlink" Target="https://doi.org/10.1016/j.envint.2022.107198" TargetMode="External"/><Relationship Id="rId231" Type="http://schemas.openxmlformats.org/officeDocument/2006/relationships/hyperlink" Target="https://doi.org/10.1016/j.ijheh.2022.114040" TargetMode="External"/><Relationship Id="rId252" Type="http://schemas.openxmlformats.org/officeDocument/2006/relationships/hyperlink" Target="https://doi.org/10.1016/j.ijheh.2021.113757" TargetMode="External"/><Relationship Id="rId273" Type="http://schemas.openxmlformats.org/officeDocument/2006/relationships/hyperlink" Target="https://doi.org/10.1016/j.ijheh.2021.113757" TargetMode="External"/><Relationship Id="rId294" Type="http://schemas.openxmlformats.org/officeDocument/2006/relationships/hyperlink" Target="https://doi.org/10.1016/j.ijheh.2021.113757" TargetMode="External"/><Relationship Id="rId308" Type="http://schemas.openxmlformats.org/officeDocument/2006/relationships/hyperlink" Target="https://doi.org/10.1016/j.ijheh.2021.113757" TargetMode="External"/><Relationship Id="rId329" Type="http://schemas.openxmlformats.org/officeDocument/2006/relationships/hyperlink" Target="https://doi.org/10.1016/j.ijheh.2021.113757" TargetMode="External"/><Relationship Id="rId47" Type="http://schemas.openxmlformats.org/officeDocument/2006/relationships/hyperlink" Target="https://doi.org/10.1016/j.envint.2022.107198" TargetMode="External"/><Relationship Id="rId68" Type="http://schemas.openxmlformats.org/officeDocument/2006/relationships/hyperlink" Target="https://doi.org/10.1016/j.envint.2022.107198" TargetMode="External"/><Relationship Id="rId89" Type="http://schemas.openxmlformats.org/officeDocument/2006/relationships/hyperlink" Target="https://doi.org/10.1016/j.envint.2022.107198" TargetMode="External"/><Relationship Id="rId112" Type="http://schemas.openxmlformats.org/officeDocument/2006/relationships/hyperlink" Target="https://doi.org/10.1289/ehp.10009" TargetMode="External"/><Relationship Id="rId133" Type="http://schemas.openxmlformats.org/officeDocument/2006/relationships/hyperlink" Target="https://doi.org/10.1289/ehp.10009" TargetMode="External"/><Relationship Id="rId154" Type="http://schemas.openxmlformats.org/officeDocument/2006/relationships/hyperlink" Target="https://doi.org/10.1289/ehp.10009" TargetMode="External"/><Relationship Id="rId175" Type="http://schemas.openxmlformats.org/officeDocument/2006/relationships/hyperlink" Target="https://doi.org/10.1016/j.tox.2008.11.008" TargetMode="External"/><Relationship Id="rId340" Type="http://schemas.openxmlformats.org/officeDocument/2006/relationships/hyperlink" Target="https://doi.org/10.1016/j.envint.2024.109047" TargetMode="External"/><Relationship Id="rId196" Type="http://schemas.openxmlformats.org/officeDocument/2006/relationships/hyperlink" Target="https://doi.org/dx.doi.org/10.1021/es401905e" TargetMode="External"/><Relationship Id="rId200" Type="http://schemas.openxmlformats.org/officeDocument/2006/relationships/hyperlink" Target="https://doi.org/dx.doi.org/10.1021/es401905e" TargetMode="External"/><Relationship Id="rId16" Type="http://schemas.openxmlformats.org/officeDocument/2006/relationships/hyperlink" Target="https://doi.org/10.1038/srep38039" TargetMode="External"/><Relationship Id="rId221" Type="http://schemas.openxmlformats.org/officeDocument/2006/relationships/hyperlink" Target="https://doi.org/10.1021/acs.est.2c08241" TargetMode="External"/><Relationship Id="rId242" Type="http://schemas.openxmlformats.org/officeDocument/2006/relationships/hyperlink" Target="https://doi.org/10.1289/EHP13152" TargetMode="External"/><Relationship Id="rId263" Type="http://schemas.openxmlformats.org/officeDocument/2006/relationships/hyperlink" Target="https://doi.org/10.1016/j.ijheh.2021.113757" TargetMode="External"/><Relationship Id="rId284" Type="http://schemas.openxmlformats.org/officeDocument/2006/relationships/hyperlink" Target="https://doi.org/10.1016/j.ijheh.2021.113757" TargetMode="External"/><Relationship Id="rId319" Type="http://schemas.openxmlformats.org/officeDocument/2006/relationships/hyperlink" Target="https://doi.org/10.1016/j.ijheh.2021.113757" TargetMode="External"/><Relationship Id="rId37" Type="http://schemas.openxmlformats.org/officeDocument/2006/relationships/hyperlink" Target="https://doi.org/10.1016/j.envint.2022.107198" TargetMode="External"/><Relationship Id="rId58" Type="http://schemas.openxmlformats.org/officeDocument/2006/relationships/hyperlink" Target="https://doi.org/10.1016/j.envint.2022.107198" TargetMode="External"/><Relationship Id="rId79" Type="http://schemas.openxmlformats.org/officeDocument/2006/relationships/hyperlink" Target="https://doi.org/10.1016/j.envint.2022.107198" TargetMode="External"/><Relationship Id="rId102" Type="http://schemas.openxmlformats.org/officeDocument/2006/relationships/hyperlink" Target="https://doi.org/10.1289/ehp.10009" TargetMode="External"/><Relationship Id="rId123" Type="http://schemas.openxmlformats.org/officeDocument/2006/relationships/hyperlink" Target="https://doi.org/10.1289/ehp.10009" TargetMode="External"/><Relationship Id="rId144" Type="http://schemas.openxmlformats.org/officeDocument/2006/relationships/hyperlink" Target="https://doi.org/10.1289/ehp.10009" TargetMode="External"/><Relationship Id="rId330" Type="http://schemas.openxmlformats.org/officeDocument/2006/relationships/hyperlink" Target="https://doi.org/10.1016/j.ijheh.2021.113757" TargetMode="External"/><Relationship Id="rId90" Type="http://schemas.openxmlformats.org/officeDocument/2006/relationships/hyperlink" Target="https://doi.org/10.1016/j.envint.2022.107198" TargetMode="External"/><Relationship Id="rId165" Type="http://schemas.openxmlformats.org/officeDocument/2006/relationships/hyperlink" Target="https://doi.org/10.1289/ehp.10009" TargetMode="External"/><Relationship Id="rId186" Type="http://schemas.openxmlformats.org/officeDocument/2006/relationships/hyperlink" Target="https://doi.org/10.1289/EHP6785" TargetMode="External"/><Relationship Id="rId351" Type="http://schemas.openxmlformats.org/officeDocument/2006/relationships/hyperlink" Target="https://doi.org/10.1016/j.envint.2024.109047" TargetMode="External"/><Relationship Id="rId211" Type="http://schemas.openxmlformats.org/officeDocument/2006/relationships/hyperlink" Target="https://doi.org/dx.doi.org/10.1021/es401905e" TargetMode="External"/><Relationship Id="rId232" Type="http://schemas.openxmlformats.org/officeDocument/2006/relationships/hyperlink" Target="https://doi.org/10.1016/j.ijheh.2022.114040" TargetMode="External"/><Relationship Id="rId253" Type="http://schemas.openxmlformats.org/officeDocument/2006/relationships/hyperlink" Target="https://doi.org/10.1016/j.ijheh.2021.113757" TargetMode="External"/><Relationship Id="rId274" Type="http://schemas.openxmlformats.org/officeDocument/2006/relationships/hyperlink" Target="https://doi.org/10.1016/j.ijheh.2021.113757" TargetMode="External"/><Relationship Id="rId295" Type="http://schemas.openxmlformats.org/officeDocument/2006/relationships/hyperlink" Target="https://doi.org/10.1016/j.ijheh.2021.113757" TargetMode="External"/><Relationship Id="rId309" Type="http://schemas.openxmlformats.org/officeDocument/2006/relationships/hyperlink" Target="https://doi.org/10.1016/j.ijheh.2021.113757" TargetMode="External"/><Relationship Id="rId27" Type="http://schemas.openxmlformats.org/officeDocument/2006/relationships/hyperlink" Target="https://doi.org/10.1016/j.envint.2022.107198" TargetMode="External"/><Relationship Id="rId48" Type="http://schemas.openxmlformats.org/officeDocument/2006/relationships/hyperlink" Target="https://doi.org/10.1016/j.envint.2022.107198" TargetMode="External"/><Relationship Id="rId69" Type="http://schemas.openxmlformats.org/officeDocument/2006/relationships/hyperlink" Target="https://doi.org/10.1016/j.envint.2022.107198" TargetMode="External"/><Relationship Id="rId113" Type="http://schemas.openxmlformats.org/officeDocument/2006/relationships/hyperlink" Target="https://doi.org/10.1289/ehp.10009" TargetMode="External"/><Relationship Id="rId134" Type="http://schemas.openxmlformats.org/officeDocument/2006/relationships/hyperlink" Target="https://doi.org/10.1289/ehp.10009" TargetMode="External"/><Relationship Id="rId320" Type="http://schemas.openxmlformats.org/officeDocument/2006/relationships/hyperlink" Target="https://doi.org/10.1016/j.ijheh.2021.113757" TargetMode="External"/><Relationship Id="rId80" Type="http://schemas.openxmlformats.org/officeDocument/2006/relationships/hyperlink" Target="https://doi.org/10.1016/j.envint.2022.107198" TargetMode="External"/><Relationship Id="rId155" Type="http://schemas.openxmlformats.org/officeDocument/2006/relationships/hyperlink" Target="https://doi.org/10.1289/ehp.10009" TargetMode="External"/><Relationship Id="rId176" Type="http://schemas.openxmlformats.org/officeDocument/2006/relationships/hyperlink" Target="https://doi.org/10.1021/acs.est.5b05849" TargetMode="External"/><Relationship Id="rId197" Type="http://schemas.openxmlformats.org/officeDocument/2006/relationships/hyperlink" Target="https://doi.org/dx.doi.org/10.1021/es401905e" TargetMode="External"/><Relationship Id="rId341" Type="http://schemas.openxmlformats.org/officeDocument/2006/relationships/hyperlink" Target="https://doi.org/10.1016/j.envint.2024.109047" TargetMode="External"/><Relationship Id="rId201" Type="http://schemas.openxmlformats.org/officeDocument/2006/relationships/hyperlink" Target="https://doi.org/dx.doi.org/10.1021/es401905e" TargetMode="External"/><Relationship Id="rId222" Type="http://schemas.openxmlformats.org/officeDocument/2006/relationships/hyperlink" Target="https://doi.org/10.1021/acs.est.2c08241" TargetMode="External"/><Relationship Id="rId243" Type="http://schemas.openxmlformats.org/officeDocument/2006/relationships/hyperlink" Target="https://doi.org/10.1097/JOM.0b013e3181965d80" TargetMode="External"/><Relationship Id="rId264" Type="http://schemas.openxmlformats.org/officeDocument/2006/relationships/hyperlink" Target="https://doi.org/10.1016/j.ijheh.2021.113757" TargetMode="External"/><Relationship Id="rId285" Type="http://schemas.openxmlformats.org/officeDocument/2006/relationships/hyperlink" Target="https://doi.org/10.1016/j.ijheh.2021.113757" TargetMode="External"/><Relationship Id="rId17" Type="http://schemas.openxmlformats.org/officeDocument/2006/relationships/hyperlink" Target="https://doi.org/10.1038/srep38039" TargetMode="External"/><Relationship Id="rId38" Type="http://schemas.openxmlformats.org/officeDocument/2006/relationships/hyperlink" Target="https://doi.org/10.1016/j.envint.2022.107198" TargetMode="External"/><Relationship Id="rId59" Type="http://schemas.openxmlformats.org/officeDocument/2006/relationships/hyperlink" Target="https://doi.org/10.1016/j.envint.2022.107198" TargetMode="External"/><Relationship Id="rId103" Type="http://schemas.openxmlformats.org/officeDocument/2006/relationships/hyperlink" Target="https://doi.org/10.1289/ehp.10009" TargetMode="External"/><Relationship Id="rId124" Type="http://schemas.openxmlformats.org/officeDocument/2006/relationships/hyperlink" Target="https://doi.org/10.1289/ehp.10009" TargetMode="External"/><Relationship Id="rId310" Type="http://schemas.openxmlformats.org/officeDocument/2006/relationships/hyperlink" Target="https://doi.org/10.1016/j.ijheh.2021.113757" TargetMode="External"/><Relationship Id="rId70" Type="http://schemas.openxmlformats.org/officeDocument/2006/relationships/hyperlink" Target="https://doi.org/10.1016/j.envint.2022.107198" TargetMode="External"/><Relationship Id="rId91" Type="http://schemas.openxmlformats.org/officeDocument/2006/relationships/hyperlink" Target="https://doi.org/10.1016/j.envint.2022.107198" TargetMode="External"/><Relationship Id="rId145" Type="http://schemas.openxmlformats.org/officeDocument/2006/relationships/hyperlink" Target="https://doi.org/10.1289/ehp.10009" TargetMode="External"/><Relationship Id="rId166" Type="http://schemas.openxmlformats.org/officeDocument/2006/relationships/hyperlink" Target="https://doi.org/10.1289/ehp.10009" TargetMode="External"/><Relationship Id="rId187" Type="http://schemas.openxmlformats.org/officeDocument/2006/relationships/hyperlink" Target="https://doi.org/10.1289/EHP6785" TargetMode="External"/><Relationship Id="rId331" Type="http://schemas.openxmlformats.org/officeDocument/2006/relationships/hyperlink" Target="https://doi.org/10.1016/j.ijheh.2021.113757" TargetMode="External"/><Relationship Id="rId352" Type="http://schemas.openxmlformats.org/officeDocument/2006/relationships/hyperlink" Target="https://doi.org/10.1016/j.envint.2024.109047" TargetMode="External"/><Relationship Id="rId1" Type="http://schemas.openxmlformats.org/officeDocument/2006/relationships/hyperlink" Target="https://doi.org/10.1021/es4029414" TargetMode="External"/><Relationship Id="rId212" Type="http://schemas.openxmlformats.org/officeDocument/2006/relationships/hyperlink" Target="https://doi.org/dx.doi.org/10.1021/es401905e" TargetMode="External"/><Relationship Id="rId233" Type="http://schemas.openxmlformats.org/officeDocument/2006/relationships/hyperlink" Target="https://doi.org/10.1016/j.ijheh.2022.114040" TargetMode="External"/><Relationship Id="rId254" Type="http://schemas.openxmlformats.org/officeDocument/2006/relationships/hyperlink" Target="https://doi.org/10.1016/j.ijheh.2021.113757" TargetMode="External"/><Relationship Id="rId28" Type="http://schemas.openxmlformats.org/officeDocument/2006/relationships/hyperlink" Target="https://doi.org/10.1016/j.envint.2022.107198" TargetMode="External"/><Relationship Id="rId49" Type="http://schemas.openxmlformats.org/officeDocument/2006/relationships/hyperlink" Target="https://doi.org/10.1016/j.envint.2022.107198" TargetMode="External"/><Relationship Id="rId114" Type="http://schemas.openxmlformats.org/officeDocument/2006/relationships/hyperlink" Target="https://doi.org/10.1289/ehp.10009" TargetMode="External"/><Relationship Id="rId275" Type="http://schemas.openxmlformats.org/officeDocument/2006/relationships/hyperlink" Target="https://doi.org/10.1016/j.ijheh.2021.113757" TargetMode="External"/><Relationship Id="rId296" Type="http://schemas.openxmlformats.org/officeDocument/2006/relationships/hyperlink" Target="https://doi.org/10.1016/j.ijheh.2021.113757" TargetMode="External"/><Relationship Id="rId300" Type="http://schemas.openxmlformats.org/officeDocument/2006/relationships/hyperlink" Target="https://doi.org/10.1016/j.ijheh.2021.113757" TargetMode="External"/><Relationship Id="rId60" Type="http://schemas.openxmlformats.org/officeDocument/2006/relationships/hyperlink" Target="https://doi.org/10.1016/j.envint.2022.107198" TargetMode="External"/><Relationship Id="rId81" Type="http://schemas.openxmlformats.org/officeDocument/2006/relationships/hyperlink" Target="https://doi.org/10.1016/j.envint.2022.107198" TargetMode="External"/><Relationship Id="rId135" Type="http://schemas.openxmlformats.org/officeDocument/2006/relationships/hyperlink" Target="https://doi.org/10.1289/ehp.10009" TargetMode="External"/><Relationship Id="rId156" Type="http://schemas.openxmlformats.org/officeDocument/2006/relationships/hyperlink" Target="https://doi.org/10.1289/ehp.10009" TargetMode="External"/><Relationship Id="rId177" Type="http://schemas.openxmlformats.org/officeDocument/2006/relationships/hyperlink" Target="https://doi.org/10.1289/EHP6785" TargetMode="External"/><Relationship Id="rId198" Type="http://schemas.openxmlformats.org/officeDocument/2006/relationships/hyperlink" Target="https://doi.org/dx.doi.org/10.1021/es401905e" TargetMode="External"/><Relationship Id="rId321" Type="http://schemas.openxmlformats.org/officeDocument/2006/relationships/hyperlink" Target="https://doi.org/10.1016/j.ijheh.2021.113757" TargetMode="External"/><Relationship Id="rId342" Type="http://schemas.openxmlformats.org/officeDocument/2006/relationships/hyperlink" Target="https://doi.org/10.1016/j.envint.2024.109047" TargetMode="External"/><Relationship Id="rId202" Type="http://schemas.openxmlformats.org/officeDocument/2006/relationships/hyperlink" Target="https://doi.org/dx.doi.org/10.1021/es401905e" TargetMode="External"/><Relationship Id="rId223" Type="http://schemas.openxmlformats.org/officeDocument/2006/relationships/hyperlink" Target="https://doi.org/10.1021/acs.est.2c08241" TargetMode="External"/><Relationship Id="rId244" Type="http://schemas.openxmlformats.org/officeDocument/2006/relationships/hyperlink" Target="https://doi.org/10.1021/acs.est.6b01477" TargetMode="External"/><Relationship Id="rId18" Type="http://schemas.openxmlformats.org/officeDocument/2006/relationships/hyperlink" Target="https://doi.org/10.1038/srep38039" TargetMode="External"/><Relationship Id="rId39" Type="http://schemas.openxmlformats.org/officeDocument/2006/relationships/hyperlink" Target="https://doi.org/10.1016/j.envint.2022.107198" TargetMode="External"/><Relationship Id="rId265" Type="http://schemas.openxmlformats.org/officeDocument/2006/relationships/hyperlink" Target="https://doi.org/10.1016/j.ijheh.2021.113757" TargetMode="External"/><Relationship Id="rId286" Type="http://schemas.openxmlformats.org/officeDocument/2006/relationships/hyperlink" Target="https://doi.org/10.1016/j.ijheh.2021.113757" TargetMode="External"/><Relationship Id="rId50" Type="http://schemas.openxmlformats.org/officeDocument/2006/relationships/hyperlink" Target="https://doi.org/10.1016/j.envint.2022.107198" TargetMode="External"/><Relationship Id="rId104" Type="http://schemas.openxmlformats.org/officeDocument/2006/relationships/hyperlink" Target="https://doi.org/10.1289/ehp.10009" TargetMode="External"/><Relationship Id="rId125" Type="http://schemas.openxmlformats.org/officeDocument/2006/relationships/hyperlink" Target="https://doi.org/10.1289/ehp.10009" TargetMode="External"/><Relationship Id="rId146" Type="http://schemas.openxmlformats.org/officeDocument/2006/relationships/hyperlink" Target="https://doi.org/10.1289/ehp.10009" TargetMode="External"/><Relationship Id="rId167" Type="http://schemas.openxmlformats.org/officeDocument/2006/relationships/hyperlink" Target="https://doi.org/10.1289/ehp.10009" TargetMode="External"/><Relationship Id="rId188" Type="http://schemas.openxmlformats.org/officeDocument/2006/relationships/hyperlink" Target="https://doi.org/10.1289/EHP6785" TargetMode="External"/><Relationship Id="rId311" Type="http://schemas.openxmlformats.org/officeDocument/2006/relationships/hyperlink" Target="https://doi.org/10.1016/j.ijheh.2021.113757" TargetMode="External"/><Relationship Id="rId332" Type="http://schemas.openxmlformats.org/officeDocument/2006/relationships/hyperlink" Target="https://doi.org/10.1016/j.ijheh.2021.113757" TargetMode="External"/><Relationship Id="rId353" Type="http://schemas.openxmlformats.org/officeDocument/2006/relationships/hyperlink" Target="https://doi.org/10.1016/j.envint.2024.109047" TargetMode="External"/><Relationship Id="rId71" Type="http://schemas.openxmlformats.org/officeDocument/2006/relationships/hyperlink" Target="https://doi.org/10.1016/j.envint.2022.107198" TargetMode="External"/><Relationship Id="rId92" Type="http://schemas.openxmlformats.org/officeDocument/2006/relationships/hyperlink" Target="https://doi.org/10.1289/ehp.10009" TargetMode="External"/><Relationship Id="rId213" Type="http://schemas.openxmlformats.org/officeDocument/2006/relationships/hyperlink" Target="https://doi.org/dx.doi.org/10.1021/es401905e" TargetMode="External"/><Relationship Id="rId234" Type="http://schemas.openxmlformats.org/officeDocument/2006/relationships/hyperlink" Target="https://doi.org/10.1016/j.ijheh.2022.114040" TargetMode="External"/><Relationship Id="rId2" Type="http://schemas.openxmlformats.org/officeDocument/2006/relationships/hyperlink" Target="https://doi.org/10.1093/toxsci/kfn057" TargetMode="External"/><Relationship Id="rId29" Type="http://schemas.openxmlformats.org/officeDocument/2006/relationships/hyperlink" Target="https://doi.org/10.1016/j.envint.2022.107198" TargetMode="External"/><Relationship Id="rId255" Type="http://schemas.openxmlformats.org/officeDocument/2006/relationships/hyperlink" Target="https://doi.org/10.1016/j.ijheh.2021.113757" TargetMode="External"/><Relationship Id="rId276" Type="http://schemas.openxmlformats.org/officeDocument/2006/relationships/hyperlink" Target="https://doi.org/10.1016/j.ijheh.2021.113757" TargetMode="External"/><Relationship Id="rId297" Type="http://schemas.openxmlformats.org/officeDocument/2006/relationships/hyperlink" Target="https://doi.org/10.1016/j.ijheh.2021.113757" TargetMode="External"/><Relationship Id="rId40" Type="http://schemas.openxmlformats.org/officeDocument/2006/relationships/hyperlink" Target="https://doi.org/10.1016/j.envint.2022.107198" TargetMode="External"/><Relationship Id="rId115" Type="http://schemas.openxmlformats.org/officeDocument/2006/relationships/hyperlink" Target="https://doi.org/10.1289/ehp.10009" TargetMode="External"/><Relationship Id="rId136" Type="http://schemas.openxmlformats.org/officeDocument/2006/relationships/hyperlink" Target="https://doi.org/10.1289/ehp.10009" TargetMode="External"/><Relationship Id="rId157" Type="http://schemas.openxmlformats.org/officeDocument/2006/relationships/hyperlink" Target="https://doi.org/10.1289/ehp.10009" TargetMode="External"/><Relationship Id="rId178" Type="http://schemas.openxmlformats.org/officeDocument/2006/relationships/hyperlink" Target="https://doi.org/10.1289/EHP6785" TargetMode="External"/><Relationship Id="rId301" Type="http://schemas.openxmlformats.org/officeDocument/2006/relationships/hyperlink" Target="https://doi.org/10.1016/j.ijheh.2021.113757" TargetMode="External"/><Relationship Id="rId322" Type="http://schemas.openxmlformats.org/officeDocument/2006/relationships/hyperlink" Target="https://doi.org/10.1016/j.ijheh.2021.113757" TargetMode="External"/><Relationship Id="rId343" Type="http://schemas.openxmlformats.org/officeDocument/2006/relationships/hyperlink" Target="https://doi.org/10.1016/j.envint.2024.109047" TargetMode="External"/><Relationship Id="rId61" Type="http://schemas.openxmlformats.org/officeDocument/2006/relationships/hyperlink" Target="https://doi.org/10.1016/j.envint.2022.107198" TargetMode="External"/><Relationship Id="rId82" Type="http://schemas.openxmlformats.org/officeDocument/2006/relationships/hyperlink" Target="https://doi.org/10.1016/j.envint.2022.107198" TargetMode="External"/><Relationship Id="rId199" Type="http://schemas.openxmlformats.org/officeDocument/2006/relationships/hyperlink" Target="https://doi.org/dx.doi.org/10.1021/es401905e" TargetMode="External"/><Relationship Id="rId203" Type="http://schemas.openxmlformats.org/officeDocument/2006/relationships/hyperlink" Target="https://doi.org/dx.doi.org/10.1021/es401905e" TargetMode="External"/><Relationship Id="rId19" Type="http://schemas.openxmlformats.org/officeDocument/2006/relationships/hyperlink" Target="https://doi.org/10.1038/srep38039" TargetMode="External"/><Relationship Id="rId224" Type="http://schemas.openxmlformats.org/officeDocument/2006/relationships/hyperlink" Target="https://doi.org/10.1021/acs.est.2c04637" TargetMode="External"/><Relationship Id="rId245" Type="http://schemas.openxmlformats.org/officeDocument/2006/relationships/hyperlink" Target="https://doi.org/10.1021/acs.est.6b01477" TargetMode="External"/><Relationship Id="rId266" Type="http://schemas.openxmlformats.org/officeDocument/2006/relationships/hyperlink" Target="https://doi.org/10.1016/j.ijheh.2021.113757" TargetMode="External"/><Relationship Id="rId287" Type="http://schemas.openxmlformats.org/officeDocument/2006/relationships/hyperlink" Target="https://doi.org/10.1016/j.ijheh.2021.113757" TargetMode="External"/><Relationship Id="rId30" Type="http://schemas.openxmlformats.org/officeDocument/2006/relationships/hyperlink" Target="https://doi.org/10.1016/j.envint.2022.107198" TargetMode="External"/><Relationship Id="rId105" Type="http://schemas.openxmlformats.org/officeDocument/2006/relationships/hyperlink" Target="https://doi.org/10.1289/ehp.10009" TargetMode="External"/><Relationship Id="rId126" Type="http://schemas.openxmlformats.org/officeDocument/2006/relationships/hyperlink" Target="https://doi.org/10.1289/ehp.10009" TargetMode="External"/><Relationship Id="rId147" Type="http://schemas.openxmlformats.org/officeDocument/2006/relationships/hyperlink" Target="https://doi.org/10.1289/ehp.10009" TargetMode="External"/><Relationship Id="rId168" Type="http://schemas.openxmlformats.org/officeDocument/2006/relationships/hyperlink" Target="https://doi.org/10.1289/ehp.10009" TargetMode="External"/><Relationship Id="rId312" Type="http://schemas.openxmlformats.org/officeDocument/2006/relationships/hyperlink" Target="https://doi.org/10.1016/j.ijheh.2021.113757" TargetMode="External"/><Relationship Id="rId333" Type="http://schemas.openxmlformats.org/officeDocument/2006/relationships/hyperlink" Target="https://doi.org/10.1016/j.ijheh.2021.113757" TargetMode="External"/><Relationship Id="rId354" Type="http://schemas.openxmlformats.org/officeDocument/2006/relationships/hyperlink" Target="http://dx.doi.org/10.1016/j.chemosphere.2013.08.060" TargetMode="External"/><Relationship Id="rId51" Type="http://schemas.openxmlformats.org/officeDocument/2006/relationships/hyperlink" Target="https://doi.org/10.1016/j.envint.2022.107198" TargetMode="External"/><Relationship Id="rId72" Type="http://schemas.openxmlformats.org/officeDocument/2006/relationships/hyperlink" Target="https://doi.org/10.1016/j.envint.2022.107198" TargetMode="External"/><Relationship Id="rId93" Type="http://schemas.openxmlformats.org/officeDocument/2006/relationships/hyperlink" Target="https://doi.org/10.1289/ehp.10009" TargetMode="External"/><Relationship Id="rId189" Type="http://schemas.openxmlformats.org/officeDocument/2006/relationships/hyperlink" Target="https://doi.org/10.1289/EHP6785" TargetMode="External"/><Relationship Id="rId3" Type="http://schemas.openxmlformats.org/officeDocument/2006/relationships/hyperlink" Target="https://doi.org/10.1093/toxsci/kfn057" TargetMode="External"/><Relationship Id="rId214" Type="http://schemas.openxmlformats.org/officeDocument/2006/relationships/hyperlink" Target="https://doi.org/dx.doi.org/10.1021/es401905e" TargetMode="External"/><Relationship Id="rId235" Type="http://schemas.openxmlformats.org/officeDocument/2006/relationships/hyperlink" Target="https://doi.org/10.1289/EHP13152" TargetMode="External"/><Relationship Id="rId256" Type="http://schemas.openxmlformats.org/officeDocument/2006/relationships/hyperlink" Target="https://doi.org/10.1016/j.ijheh.2021.113757" TargetMode="External"/><Relationship Id="rId277" Type="http://schemas.openxmlformats.org/officeDocument/2006/relationships/hyperlink" Target="https://doi.org/10.1016/j.ijheh.2021.113757" TargetMode="External"/><Relationship Id="rId298" Type="http://schemas.openxmlformats.org/officeDocument/2006/relationships/hyperlink" Target="https://doi.org/10.1016/j.ijheh.2021.113757" TargetMode="External"/><Relationship Id="rId116" Type="http://schemas.openxmlformats.org/officeDocument/2006/relationships/hyperlink" Target="https://doi.org/10.1289/ehp.10009" TargetMode="External"/><Relationship Id="rId137" Type="http://schemas.openxmlformats.org/officeDocument/2006/relationships/hyperlink" Target="https://doi.org/10.1289/ehp.10009" TargetMode="External"/><Relationship Id="rId158" Type="http://schemas.openxmlformats.org/officeDocument/2006/relationships/hyperlink" Target="https://doi.org/10.1289/ehp.10009" TargetMode="External"/><Relationship Id="rId302" Type="http://schemas.openxmlformats.org/officeDocument/2006/relationships/hyperlink" Target="https://doi.org/10.1016/j.ijheh.2021.113757" TargetMode="External"/><Relationship Id="rId323" Type="http://schemas.openxmlformats.org/officeDocument/2006/relationships/hyperlink" Target="https://doi.org/10.1016/j.ijheh.2021.113757" TargetMode="External"/><Relationship Id="rId344" Type="http://schemas.openxmlformats.org/officeDocument/2006/relationships/hyperlink" Target="https://doi.org/10.1016/j.envint.2024.109047" TargetMode="External"/><Relationship Id="rId20" Type="http://schemas.openxmlformats.org/officeDocument/2006/relationships/hyperlink" Target="https://doi.org/10.1136/oemed-2017-104651" TargetMode="External"/><Relationship Id="rId41" Type="http://schemas.openxmlformats.org/officeDocument/2006/relationships/hyperlink" Target="https://doi.org/10.1016/j.envint.2022.107198" TargetMode="External"/><Relationship Id="rId62" Type="http://schemas.openxmlformats.org/officeDocument/2006/relationships/hyperlink" Target="https://doi.org/10.1016/j.envint.2022.107198" TargetMode="External"/><Relationship Id="rId83" Type="http://schemas.openxmlformats.org/officeDocument/2006/relationships/hyperlink" Target="https://doi.org/10.1016/j.envint.2022.107198" TargetMode="External"/><Relationship Id="rId179" Type="http://schemas.openxmlformats.org/officeDocument/2006/relationships/hyperlink" Target="https://doi.org/10.1289/EHP6785" TargetMode="External"/><Relationship Id="rId190" Type="http://schemas.openxmlformats.org/officeDocument/2006/relationships/hyperlink" Target="https://doi.org/10.1289/EHP6785" TargetMode="External"/><Relationship Id="rId204" Type="http://schemas.openxmlformats.org/officeDocument/2006/relationships/hyperlink" Target="https://doi.org/dx.doi.org/10.1021/es401905e" TargetMode="External"/><Relationship Id="rId225" Type="http://schemas.openxmlformats.org/officeDocument/2006/relationships/hyperlink" Target="https://doi.org/10.1021/acs.est.2c04637" TargetMode="External"/><Relationship Id="rId246" Type="http://schemas.openxmlformats.org/officeDocument/2006/relationships/hyperlink" Target="https://doi.org/10.1021/acs.est.6b01477" TargetMode="External"/><Relationship Id="rId267" Type="http://schemas.openxmlformats.org/officeDocument/2006/relationships/hyperlink" Target="https://doi.org/10.1016/j.ijheh.2021.113757" TargetMode="External"/><Relationship Id="rId288" Type="http://schemas.openxmlformats.org/officeDocument/2006/relationships/hyperlink" Target="https://doi.org/10.1016/j.ijheh.2021.113757" TargetMode="External"/><Relationship Id="rId106" Type="http://schemas.openxmlformats.org/officeDocument/2006/relationships/hyperlink" Target="https://doi.org/10.1289/ehp.10009" TargetMode="External"/><Relationship Id="rId127" Type="http://schemas.openxmlformats.org/officeDocument/2006/relationships/hyperlink" Target="https://doi.org/10.1289/ehp.10009" TargetMode="External"/><Relationship Id="rId313" Type="http://schemas.openxmlformats.org/officeDocument/2006/relationships/hyperlink" Target="https://doi.org/10.1016/j.ijheh.2021.113757" TargetMode="External"/><Relationship Id="rId10" Type="http://schemas.openxmlformats.org/officeDocument/2006/relationships/hyperlink" Target="https://doi.org/10.1093/toxsci/kfn057" TargetMode="External"/><Relationship Id="rId31" Type="http://schemas.openxmlformats.org/officeDocument/2006/relationships/hyperlink" Target="https://doi.org/10.1016/j.envint.2022.107198" TargetMode="External"/><Relationship Id="rId52" Type="http://schemas.openxmlformats.org/officeDocument/2006/relationships/hyperlink" Target="https://doi.org/10.1016/j.envint.2022.107198" TargetMode="External"/><Relationship Id="rId73" Type="http://schemas.openxmlformats.org/officeDocument/2006/relationships/hyperlink" Target="https://doi.org/10.1016/j.envint.2022.107198" TargetMode="External"/><Relationship Id="rId94" Type="http://schemas.openxmlformats.org/officeDocument/2006/relationships/hyperlink" Target="https://doi.org/10.1289/ehp.10009" TargetMode="External"/><Relationship Id="rId148" Type="http://schemas.openxmlformats.org/officeDocument/2006/relationships/hyperlink" Target="https://doi.org/10.1289/ehp.10009" TargetMode="External"/><Relationship Id="rId169" Type="http://schemas.openxmlformats.org/officeDocument/2006/relationships/hyperlink" Target="https://doi.org/10.1289/ehp.10009" TargetMode="External"/><Relationship Id="rId334" Type="http://schemas.openxmlformats.org/officeDocument/2006/relationships/hyperlink" Target="https://doi.org/10.1016/j.ijheh.2021.113757" TargetMode="External"/><Relationship Id="rId355" Type="http://schemas.openxmlformats.org/officeDocument/2006/relationships/vmlDrawing" Target="../drawings/vmlDrawing1.vml"/><Relationship Id="rId4" Type="http://schemas.openxmlformats.org/officeDocument/2006/relationships/hyperlink" Target="https://doi.org/10.1093/toxsci/kfn057" TargetMode="External"/><Relationship Id="rId180" Type="http://schemas.openxmlformats.org/officeDocument/2006/relationships/hyperlink" Target="https://doi.org/10.1289/EHP6785" TargetMode="External"/><Relationship Id="rId215" Type="http://schemas.openxmlformats.org/officeDocument/2006/relationships/hyperlink" Target="https://doi.org/dx.doi.org/10.1021/es401905e" TargetMode="External"/><Relationship Id="rId236" Type="http://schemas.openxmlformats.org/officeDocument/2006/relationships/hyperlink" Target="https://doi.org/10.1289/EHP13152" TargetMode="External"/><Relationship Id="rId257" Type="http://schemas.openxmlformats.org/officeDocument/2006/relationships/hyperlink" Target="https://doi.org/10.1016/j.ijheh.2021.113757" TargetMode="External"/><Relationship Id="rId278" Type="http://schemas.openxmlformats.org/officeDocument/2006/relationships/hyperlink" Target="https://doi.org/10.1016/j.ijheh.2021.113757" TargetMode="External"/><Relationship Id="rId303" Type="http://schemas.openxmlformats.org/officeDocument/2006/relationships/hyperlink" Target="https://doi.org/10.1016/j.ijheh.2021.113757" TargetMode="External"/><Relationship Id="rId42" Type="http://schemas.openxmlformats.org/officeDocument/2006/relationships/hyperlink" Target="https://doi.org/10.1016/j.envint.2022.107198" TargetMode="External"/><Relationship Id="rId84" Type="http://schemas.openxmlformats.org/officeDocument/2006/relationships/hyperlink" Target="https://doi.org/10.1016/j.envint.2022.107198" TargetMode="External"/><Relationship Id="rId138" Type="http://schemas.openxmlformats.org/officeDocument/2006/relationships/hyperlink" Target="https://doi.org/10.1289/ehp.10009" TargetMode="External"/><Relationship Id="rId345" Type="http://schemas.openxmlformats.org/officeDocument/2006/relationships/hyperlink" Target="https://doi.org/10.1016/j.envint.2024.109047" TargetMode="External"/><Relationship Id="rId191" Type="http://schemas.openxmlformats.org/officeDocument/2006/relationships/hyperlink" Target="https://doi.org/dx.doi.org/10.1021/es401905e" TargetMode="External"/><Relationship Id="rId205" Type="http://schemas.openxmlformats.org/officeDocument/2006/relationships/hyperlink" Target="https://doi.org/dx.doi.org/10.1021/es401905e" TargetMode="External"/><Relationship Id="rId247" Type="http://schemas.openxmlformats.org/officeDocument/2006/relationships/hyperlink" Target="https://doi.org/10.1021/acs.est.6b01477" TargetMode="External"/><Relationship Id="rId107" Type="http://schemas.openxmlformats.org/officeDocument/2006/relationships/hyperlink" Target="https://doi.org/10.1289/ehp.10009" TargetMode="External"/><Relationship Id="rId289" Type="http://schemas.openxmlformats.org/officeDocument/2006/relationships/hyperlink" Target="https://doi.org/10.1016/j.ijheh.2021.113757" TargetMode="External"/><Relationship Id="rId11" Type="http://schemas.openxmlformats.org/officeDocument/2006/relationships/hyperlink" Target="https://doi.org/10.1093/toxsci/kfn057" TargetMode="External"/><Relationship Id="rId53" Type="http://schemas.openxmlformats.org/officeDocument/2006/relationships/hyperlink" Target="https://doi.org/10.1016/j.envint.2022.107198" TargetMode="External"/><Relationship Id="rId149" Type="http://schemas.openxmlformats.org/officeDocument/2006/relationships/hyperlink" Target="https://doi.org/10.1289/ehp.10009" TargetMode="External"/><Relationship Id="rId314" Type="http://schemas.openxmlformats.org/officeDocument/2006/relationships/hyperlink" Target="https://doi.org/10.1016/j.ijheh.2021.113757" TargetMode="External"/><Relationship Id="rId356" Type="http://schemas.openxmlformats.org/officeDocument/2006/relationships/comments" Target="../comments1.xml"/><Relationship Id="rId95" Type="http://schemas.openxmlformats.org/officeDocument/2006/relationships/hyperlink" Target="https://doi.org/10.1289/ehp.10009" TargetMode="External"/><Relationship Id="rId160" Type="http://schemas.openxmlformats.org/officeDocument/2006/relationships/hyperlink" Target="https://doi.org/10.1289/ehp.10009" TargetMode="External"/><Relationship Id="rId216" Type="http://schemas.openxmlformats.org/officeDocument/2006/relationships/hyperlink" Target="https://doi.org/dx.doi.org/10.1021/es401905e" TargetMode="External"/><Relationship Id="rId258" Type="http://schemas.openxmlformats.org/officeDocument/2006/relationships/hyperlink" Target="https://doi.org/10.1016/j.ijheh.2021.113757" TargetMode="External"/><Relationship Id="rId22" Type="http://schemas.openxmlformats.org/officeDocument/2006/relationships/hyperlink" Target="https://doi.org/10.1136/oemed-2017-104651" TargetMode="External"/><Relationship Id="rId64" Type="http://schemas.openxmlformats.org/officeDocument/2006/relationships/hyperlink" Target="https://doi.org/10.1016/j.envint.2022.107198" TargetMode="External"/><Relationship Id="rId118" Type="http://schemas.openxmlformats.org/officeDocument/2006/relationships/hyperlink" Target="https://doi.org/10.1289/ehp.10009" TargetMode="External"/><Relationship Id="rId325" Type="http://schemas.openxmlformats.org/officeDocument/2006/relationships/hyperlink" Target="https://doi.org/10.1016/j.ijheh.2021.113757" TargetMode="External"/><Relationship Id="rId171" Type="http://schemas.openxmlformats.org/officeDocument/2006/relationships/hyperlink" Target="https://doi.org/10.1016/j.tox.2008.11.008" TargetMode="External"/><Relationship Id="rId227" Type="http://schemas.openxmlformats.org/officeDocument/2006/relationships/hyperlink" Target="https://doi.org/10.1021/acs.est.2c04637" TargetMode="External"/><Relationship Id="rId269" Type="http://schemas.openxmlformats.org/officeDocument/2006/relationships/hyperlink" Target="https://doi.org/10.1016/j.ijheh.2021.113757" TargetMode="External"/><Relationship Id="rId33" Type="http://schemas.openxmlformats.org/officeDocument/2006/relationships/hyperlink" Target="https://doi.org/10.1016/j.envint.2022.107198" TargetMode="External"/><Relationship Id="rId129" Type="http://schemas.openxmlformats.org/officeDocument/2006/relationships/hyperlink" Target="https://doi.org/10.1289/ehp.10009" TargetMode="External"/><Relationship Id="rId280" Type="http://schemas.openxmlformats.org/officeDocument/2006/relationships/hyperlink" Target="https://doi.org/10.1016/j.ijheh.2021.113757" TargetMode="External"/><Relationship Id="rId336" Type="http://schemas.openxmlformats.org/officeDocument/2006/relationships/hyperlink" Target="https://doi.org/10.1016/j.ijheh.2021.113757" TargetMode="External"/><Relationship Id="rId75" Type="http://schemas.openxmlformats.org/officeDocument/2006/relationships/hyperlink" Target="https://doi.org/10.1016/j.envint.2022.107198" TargetMode="External"/><Relationship Id="rId140" Type="http://schemas.openxmlformats.org/officeDocument/2006/relationships/hyperlink" Target="https://doi.org/10.1289/ehp.10009" TargetMode="External"/><Relationship Id="rId182" Type="http://schemas.openxmlformats.org/officeDocument/2006/relationships/hyperlink" Target="https://doi.org/10.1289/EHP6785" TargetMode="External"/><Relationship Id="rId6" Type="http://schemas.openxmlformats.org/officeDocument/2006/relationships/hyperlink" Target="https://doi.org/10.1093/toxsci/kfn057" TargetMode="External"/><Relationship Id="rId238" Type="http://schemas.openxmlformats.org/officeDocument/2006/relationships/hyperlink" Target="https://doi.org/10.1289/EHP13152" TargetMode="External"/><Relationship Id="rId291" Type="http://schemas.openxmlformats.org/officeDocument/2006/relationships/hyperlink" Target="https://doi.org/10.1016/j.ijheh.2021.113757" TargetMode="External"/><Relationship Id="rId305" Type="http://schemas.openxmlformats.org/officeDocument/2006/relationships/hyperlink" Target="https://doi.org/10.1016/j.ijheh.2021.113757" TargetMode="External"/><Relationship Id="rId347" Type="http://schemas.openxmlformats.org/officeDocument/2006/relationships/hyperlink" Target="https://doi.org/10.1016/j.envint.2024.109047" TargetMode="External"/><Relationship Id="rId44" Type="http://schemas.openxmlformats.org/officeDocument/2006/relationships/hyperlink" Target="https://doi.org/10.1016/j.envint.2022.107198" TargetMode="External"/><Relationship Id="rId86" Type="http://schemas.openxmlformats.org/officeDocument/2006/relationships/hyperlink" Target="https://doi.org/10.1016/j.envint.2022.107198" TargetMode="External"/><Relationship Id="rId151" Type="http://schemas.openxmlformats.org/officeDocument/2006/relationships/hyperlink" Target="https://doi.org/10.1289/ehp.10009" TargetMode="External"/><Relationship Id="rId193" Type="http://schemas.openxmlformats.org/officeDocument/2006/relationships/hyperlink" Target="https://doi.org/dx.doi.org/10.1021/es401905e" TargetMode="External"/><Relationship Id="rId207" Type="http://schemas.openxmlformats.org/officeDocument/2006/relationships/hyperlink" Target="https://doi.org/dx.doi.org/10.1021/es401905e" TargetMode="External"/><Relationship Id="rId249" Type="http://schemas.openxmlformats.org/officeDocument/2006/relationships/hyperlink" Target="https://doi.org/10.1016/j.ijheh.2021.113757" TargetMode="External"/><Relationship Id="rId13" Type="http://schemas.openxmlformats.org/officeDocument/2006/relationships/hyperlink" Target="https://doi.org/10.1021/es4029414" TargetMode="External"/><Relationship Id="rId109" Type="http://schemas.openxmlformats.org/officeDocument/2006/relationships/hyperlink" Target="https://doi.org/10.1289/ehp.10009" TargetMode="External"/><Relationship Id="rId260" Type="http://schemas.openxmlformats.org/officeDocument/2006/relationships/hyperlink" Target="https://doi.org/10.1016/j.ijheh.2021.113757" TargetMode="External"/><Relationship Id="rId316" Type="http://schemas.openxmlformats.org/officeDocument/2006/relationships/hyperlink" Target="https://doi.org/10.1016/j.ijheh.2021.113757" TargetMode="External"/><Relationship Id="rId55" Type="http://schemas.openxmlformats.org/officeDocument/2006/relationships/hyperlink" Target="https://doi.org/10.1016/j.envint.2022.107198" TargetMode="External"/><Relationship Id="rId97" Type="http://schemas.openxmlformats.org/officeDocument/2006/relationships/hyperlink" Target="https://doi.org/10.1289/ehp.10009" TargetMode="External"/><Relationship Id="rId120" Type="http://schemas.openxmlformats.org/officeDocument/2006/relationships/hyperlink" Target="https://doi.org/10.1289/ehp.10009" TargetMode="External"/><Relationship Id="rId162" Type="http://schemas.openxmlformats.org/officeDocument/2006/relationships/hyperlink" Target="https://doi.org/10.1289/ehp.10009" TargetMode="External"/><Relationship Id="rId218" Type="http://schemas.openxmlformats.org/officeDocument/2006/relationships/hyperlink" Target="https://doi.org/dx.doi.org/10.1021/es401905e" TargetMode="External"/><Relationship Id="rId271" Type="http://schemas.openxmlformats.org/officeDocument/2006/relationships/hyperlink" Target="https://doi.org/10.1016/j.ijheh.2021.113757" TargetMode="External"/><Relationship Id="rId24" Type="http://schemas.openxmlformats.org/officeDocument/2006/relationships/hyperlink" Target="https://doi.org/10.1136/oemed-2017-104651" TargetMode="External"/><Relationship Id="rId66" Type="http://schemas.openxmlformats.org/officeDocument/2006/relationships/hyperlink" Target="https://doi.org/10.1016/j.envint.2022.107198" TargetMode="External"/><Relationship Id="rId131" Type="http://schemas.openxmlformats.org/officeDocument/2006/relationships/hyperlink" Target="https://doi.org/10.1289/ehp.10009" TargetMode="External"/><Relationship Id="rId327" Type="http://schemas.openxmlformats.org/officeDocument/2006/relationships/hyperlink" Target="https://doi.org/10.1016/j.ijheh.2021.113757" TargetMode="External"/><Relationship Id="rId173" Type="http://schemas.openxmlformats.org/officeDocument/2006/relationships/hyperlink" Target="https://doi.org/10.1016/j.tox.2008.11.008" TargetMode="External"/><Relationship Id="rId229" Type="http://schemas.openxmlformats.org/officeDocument/2006/relationships/hyperlink" Target="https://doi.org/10.1021/acs.est.2c04637" TargetMode="External"/><Relationship Id="rId240" Type="http://schemas.openxmlformats.org/officeDocument/2006/relationships/hyperlink" Target="https://doi.org/10.1289/EHP13152" TargetMode="External"/><Relationship Id="rId35" Type="http://schemas.openxmlformats.org/officeDocument/2006/relationships/hyperlink" Target="https://doi.org/10.1016/j.envint.2022.107198" TargetMode="External"/><Relationship Id="rId77" Type="http://schemas.openxmlformats.org/officeDocument/2006/relationships/hyperlink" Target="https://doi.org/10.1016/j.envint.2022.107198" TargetMode="External"/><Relationship Id="rId100" Type="http://schemas.openxmlformats.org/officeDocument/2006/relationships/hyperlink" Target="https://doi.org/10.1289/ehp.10009" TargetMode="External"/><Relationship Id="rId282" Type="http://schemas.openxmlformats.org/officeDocument/2006/relationships/hyperlink" Target="https://doi.org/10.1016/j.ijheh.2021.113757" TargetMode="External"/><Relationship Id="rId338" Type="http://schemas.openxmlformats.org/officeDocument/2006/relationships/hyperlink" Target="https://doi.org/10.1016/j.ijheh.2021.113757" TargetMode="External"/><Relationship Id="rId8" Type="http://schemas.openxmlformats.org/officeDocument/2006/relationships/hyperlink" Target="https://doi.org/10.1093/toxsci/kfn057" TargetMode="External"/><Relationship Id="rId142" Type="http://schemas.openxmlformats.org/officeDocument/2006/relationships/hyperlink" Target="https://doi.org/10.1289/ehp.10009" TargetMode="External"/><Relationship Id="rId184" Type="http://schemas.openxmlformats.org/officeDocument/2006/relationships/hyperlink" Target="https://doi.org/10.1289/EHP6785" TargetMode="External"/><Relationship Id="rId251" Type="http://schemas.openxmlformats.org/officeDocument/2006/relationships/hyperlink" Target="https://doi.org/10.1016/j.ijheh.2021.1137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C541-D623-EB47-8611-FF71DD63AABF}">
  <dimension ref="A1:K438"/>
  <sheetViews>
    <sheetView tabSelected="1" zoomScale="150" zoomScaleNormal="1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" sqref="G1"/>
    </sheetView>
  </sheetViews>
  <sheetFormatPr baseColWidth="10" defaultRowHeight="16" x14ac:dyDescent="0.2"/>
  <cols>
    <col min="1" max="1" width="22.1640625" customWidth="1"/>
    <col min="2" max="2" width="11.6640625" customWidth="1"/>
    <col min="3" max="3" width="12" bestFit="1" customWidth="1"/>
    <col min="5" max="5" width="12.6640625" bestFit="1" customWidth="1"/>
    <col min="6" max="7" width="12.6640625" customWidth="1"/>
  </cols>
  <sheetData>
    <row r="1" spans="1:11" s="2" customFormat="1" x14ac:dyDescent="0.2">
      <c r="A1" s="2" t="s">
        <v>72</v>
      </c>
      <c r="B1" s="2" t="s">
        <v>71</v>
      </c>
      <c r="C1" s="2" t="s">
        <v>31</v>
      </c>
      <c r="D1" s="2" t="s">
        <v>37</v>
      </c>
      <c r="E1" s="2" t="s">
        <v>70</v>
      </c>
      <c r="F1" s="2" t="s">
        <v>160</v>
      </c>
      <c r="G1" s="2" t="s">
        <v>164</v>
      </c>
      <c r="H1" s="2" t="s">
        <v>1</v>
      </c>
      <c r="I1" s="2" t="s">
        <v>2</v>
      </c>
      <c r="J1" s="2" t="s">
        <v>3</v>
      </c>
      <c r="K1" s="2" t="s">
        <v>4</v>
      </c>
    </row>
    <row r="2" spans="1:11" x14ac:dyDescent="0.2">
      <c r="A2" s="3" t="s">
        <v>35</v>
      </c>
      <c r="B2" s="3" t="s">
        <v>9</v>
      </c>
      <c r="C2" s="3" t="s">
        <v>5</v>
      </c>
      <c r="D2" s="3" t="s">
        <v>7</v>
      </c>
      <c r="E2" s="3">
        <v>26</v>
      </c>
      <c r="F2" s="3"/>
      <c r="G2" s="3"/>
      <c r="H2" s="3" t="s">
        <v>8</v>
      </c>
      <c r="I2" s="3" t="s">
        <v>28</v>
      </c>
      <c r="J2" s="3"/>
      <c r="K2" s="3"/>
    </row>
    <row r="3" spans="1:11" x14ac:dyDescent="0.2">
      <c r="A3" s="3" t="s">
        <v>35</v>
      </c>
      <c r="B3" s="3" t="s">
        <v>9</v>
      </c>
      <c r="C3" s="3" t="s">
        <v>10</v>
      </c>
      <c r="D3" s="3" t="s">
        <v>12</v>
      </c>
      <c r="E3" s="3">
        <v>20</v>
      </c>
      <c r="F3" s="3"/>
      <c r="G3" s="3"/>
      <c r="H3" s="3" t="s">
        <v>8</v>
      </c>
      <c r="I3" s="3" t="s">
        <v>28</v>
      </c>
      <c r="J3" s="3"/>
      <c r="K3" s="3"/>
    </row>
    <row r="4" spans="1:11" x14ac:dyDescent="0.2">
      <c r="A4" s="3" t="s">
        <v>35</v>
      </c>
      <c r="B4" s="3" t="s">
        <v>9</v>
      </c>
      <c r="C4" s="3" t="s">
        <v>13</v>
      </c>
      <c r="D4" s="3" t="s">
        <v>15</v>
      </c>
      <c r="E4" s="3">
        <v>2660</v>
      </c>
      <c r="F4" s="3"/>
      <c r="G4" s="3"/>
      <c r="H4" s="3" t="s">
        <v>8</v>
      </c>
      <c r="I4" s="3" t="s">
        <v>28</v>
      </c>
      <c r="J4" s="3"/>
      <c r="K4" s="3"/>
    </row>
    <row r="5" spans="1:11" x14ac:dyDescent="0.2">
      <c r="A5" s="3" t="s">
        <v>35</v>
      </c>
      <c r="B5" s="4" t="s">
        <v>9</v>
      </c>
      <c r="C5" s="3" t="s">
        <v>16</v>
      </c>
      <c r="D5" s="3" t="s">
        <v>18</v>
      </c>
      <c r="E5" s="3">
        <v>1980</v>
      </c>
      <c r="F5" s="3"/>
      <c r="G5" s="3"/>
      <c r="H5" s="3" t="s">
        <v>8</v>
      </c>
      <c r="I5" s="3" t="s">
        <v>28</v>
      </c>
      <c r="J5" s="3"/>
      <c r="K5" s="3"/>
    </row>
    <row r="6" spans="1:11" x14ac:dyDescent="0.2">
      <c r="A6" s="3" t="s">
        <v>35</v>
      </c>
      <c r="B6" s="4" t="s">
        <v>9</v>
      </c>
      <c r="C6" s="3" t="s">
        <v>19</v>
      </c>
      <c r="D6" s="3" t="s">
        <v>21</v>
      </c>
      <c r="E6" s="3">
        <v>1750</v>
      </c>
      <c r="F6" s="3"/>
      <c r="G6" s="3"/>
      <c r="H6" s="3" t="s">
        <v>8</v>
      </c>
      <c r="I6" s="3" t="s">
        <v>28</v>
      </c>
      <c r="J6" s="3"/>
      <c r="K6" s="3"/>
    </row>
    <row r="7" spans="1:11" x14ac:dyDescent="0.2">
      <c r="A7" s="3" t="s">
        <v>22</v>
      </c>
      <c r="B7" s="4" t="s">
        <v>23</v>
      </c>
      <c r="C7" s="3" t="s">
        <v>24</v>
      </c>
      <c r="D7" s="3" t="s">
        <v>25</v>
      </c>
      <c r="E7" s="3">
        <f>105.3/24</f>
        <v>4.3875000000000002</v>
      </c>
      <c r="F7" s="3" t="s">
        <v>162</v>
      </c>
      <c r="G7" s="3" t="b">
        <v>0</v>
      </c>
      <c r="H7" s="3" t="s">
        <v>27</v>
      </c>
      <c r="I7" s="3" t="s">
        <v>29</v>
      </c>
      <c r="J7" s="3"/>
      <c r="K7" s="3" t="b">
        <v>1</v>
      </c>
    </row>
    <row r="8" spans="1:11" x14ac:dyDescent="0.2">
      <c r="A8" s="3" t="s">
        <v>22</v>
      </c>
      <c r="B8" s="4" t="s">
        <v>23</v>
      </c>
      <c r="C8" s="3" t="s">
        <v>24</v>
      </c>
      <c r="D8" s="3" t="s">
        <v>25</v>
      </c>
      <c r="E8" s="3">
        <f>109.7/24</f>
        <v>4.5708333333333337</v>
      </c>
      <c r="F8" s="3" t="s">
        <v>162</v>
      </c>
      <c r="G8" s="3" t="b">
        <v>0</v>
      </c>
      <c r="H8" s="3" t="s">
        <v>27</v>
      </c>
      <c r="I8" s="3" t="s">
        <v>29</v>
      </c>
      <c r="J8" s="3"/>
      <c r="K8" s="3" t="b">
        <v>1</v>
      </c>
    </row>
    <row r="9" spans="1:11" x14ac:dyDescent="0.2">
      <c r="A9" s="3" t="s">
        <v>22</v>
      </c>
      <c r="B9" s="4" t="s">
        <v>23</v>
      </c>
      <c r="C9" s="3" t="s">
        <v>24</v>
      </c>
      <c r="D9" s="3" t="s">
        <v>25</v>
      </c>
      <c r="E9" s="3">
        <f>234/24</f>
        <v>9.75</v>
      </c>
      <c r="F9" s="3" t="s">
        <v>162</v>
      </c>
      <c r="G9" s="3" t="b">
        <v>0</v>
      </c>
      <c r="H9" s="3" t="s">
        <v>27</v>
      </c>
      <c r="I9" s="3" t="s">
        <v>30</v>
      </c>
      <c r="J9" s="3"/>
      <c r="K9" s="3" t="b">
        <v>1</v>
      </c>
    </row>
    <row r="10" spans="1:11" x14ac:dyDescent="0.2">
      <c r="A10" s="3" t="s">
        <v>22</v>
      </c>
      <c r="B10" s="4" t="s">
        <v>23</v>
      </c>
      <c r="C10" s="3" t="s">
        <v>24</v>
      </c>
      <c r="D10" s="3" t="s">
        <v>25</v>
      </c>
      <c r="E10" s="3">
        <f>228/24</f>
        <v>9.5</v>
      </c>
      <c r="F10" s="3" t="s">
        <v>162</v>
      </c>
      <c r="G10" s="3" t="b">
        <v>0</v>
      </c>
      <c r="H10" s="3" t="s">
        <v>27</v>
      </c>
      <c r="I10" s="3" t="s">
        <v>29</v>
      </c>
      <c r="J10" s="3"/>
      <c r="K10" s="3" t="b">
        <v>1</v>
      </c>
    </row>
    <row r="11" spans="1:11" x14ac:dyDescent="0.2">
      <c r="A11" s="3" t="s">
        <v>22</v>
      </c>
      <c r="B11" s="4" t="s">
        <v>23</v>
      </c>
      <c r="C11" s="3" t="s">
        <v>24</v>
      </c>
      <c r="D11" s="3" t="s">
        <v>25</v>
      </c>
      <c r="E11" s="3">
        <f>180/24</f>
        <v>7.5</v>
      </c>
      <c r="F11" s="3" t="s">
        <v>162</v>
      </c>
      <c r="G11" s="3" t="b">
        <v>0</v>
      </c>
      <c r="H11" s="3" t="s">
        <v>27</v>
      </c>
      <c r="I11" s="3" t="s">
        <v>29</v>
      </c>
      <c r="J11" s="3"/>
      <c r="K11" s="3" t="b">
        <v>1</v>
      </c>
    </row>
    <row r="12" spans="1:11" x14ac:dyDescent="0.2">
      <c r="A12" s="3" t="s">
        <v>22</v>
      </c>
      <c r="B12" s="4" t="s">
        <v>23</v>
      </c>
      <c r="C12" s="3" t="s">
        <v>24</v>
      </c>
      <c r="D12" s="3" t="s">
        <v>25</v>
      </c>
      <c r="E12" s="3">
        <f>180/24</f>
        <v>7.5</v>
      </c>
      <c r="F12" s="3" t="s">
        <v>162</v>
      </c>
      <c r="G12" s="3" t="b">
        <v>0</v>
      </c>
      <c r="H12" s="3" t="s">
        <v>27</v>
      </c>
      <c r="I12" s="3" t="s">
        <v>29</v>
      </c>
      <c r="J12" s="3"/>
      <c r="K12" s="3" t="b">
        <v>1</v>
      </c>
    </row>
    <row r="13" spans="1:11" x14ac:dyDescent="0.2">
      <c r="A13" s="3" t="s">
        <v>22</v>
      </c>
      <c r="B13" s="4" t="s">
        <v>23</v>
      </c>
      <c r="C13" s="3" t="s">
        <v>24</v>
      </c>
      <c r="D13" s="3" t="s">
        <v>25</v>
      </c>
      <c r="E13" s="3">
        <f>180/24</f>
        <v>7.5</v>
      </c>
      <c r="F13" s="3" t="s">
        <v>162</v>
      </c>
      <c r="G13" s="3" t="b">
        <v>0</v>
      </c>
      <c r="H13" s="3" t="s">
        <v>27</v>
      </c>
      <c r="I13" s="3" t="s">
        <v>30</v>
      </c>
      <c r="J13" s="3"/>
      <c r="K13" s="3" t="b">
        <v>1</v>
      </c>
    </row>
    <row r="14" spans="1:11" x14ac:dyDescent="0.2">
      <c r="A14" s="3" t="s">
        <v>22</v>
      </c>
      <c r="B14" s="4" t="s">
        <v>23</v>
      </c>
      <c r="C14" s="3" t="s">
        <v>24</v>
      </c>
      <c r="D14" s="3" t="s">
        <v>25</v>
      </c>
      <c r="E14" s="3">
        <f>165/24</f>
        <v>6.875</v>
      </c>
      <c r="F14" s="3" t="s">
        <v>162</v>
      </c>
      <c r="G14" s="3" t="b">
        <v>0</v>
      </c>
      <c r="H14" s="3" t="s">
        <v>27</v>
      </c>
      <c r="I14" s="3" t="s">
        <v>29</v>
      </c>
      <c r="J14" s="3"/>
      <c r="K14" s="3" t="b">
        <v>1</v>
      </c>
    </row>
    <row r="15" spans="1:11" x14ac:dyDescent="0.2">
      <c r="A15" s="3" t="s">
        <v>22</v>
      </c>
      <c r="B15" s="4" t="s">
        <v>23</v>
      </c>
      <c r="C15" s="3" t="s">
        <v>24</v>
      </c>
      <c r="D15" s="3" t="s">
        <v>25</v>
      </c>
      <c r="E15" s="3">
        <f>261/24</f>
        <v>10.875</v>
      </c>
      <c r="F15" s="3" t="s">
        <v>162</v>
      </c>
      <c r="G15" s="3" t="b">
        <v>0</v>
      </c>
      <c r="H15" s="3" t="s">
        <v>27</v>
      </c>
      <c r="I15" s="3" t="s">
        <v>29</v>
      </c>
      <c r="J15" s="3"/>
      <c r="K15" s="3" t="b">
        <v>1</v>
      </c>
    </row>
    <row r="16" spans="1:11" x14ac:dyDescent="0.2">
      <c r="A16" s="3" t="s">
        <v>22</v>
      </c>
      <c r="B16" s="4" t="s">
        <v>23</v>
      </c>
      <c r="C16" s="3" t="s">
        <v>24</v>
      </c>
      <c r="D16" s="3" t="s">
        <v>25</v>
      </c>
      <c r="E16" s="3">
        <f>180/24</f>
        <v>7.5</v>
      </c>
      <c r="F16" s="3" t="s">
        <v>162</v>
      </c>
      <c r="G16" s="3" t="b">
        <v>0</v>
      </c>
      <c r="H16" s="3" t="s">
        <v>27</v>
      </c>
      <c r="I16" s="3" t="s">
        <v>29</v>
      </c>
      <c r="J16" s="3"/>
      <c r="K16" s="3" t="b">
        <v>1</v>
      </c>
    </row>
    <row r="17" spans="1:11" x14ac:dyDescent="0.2">
      <c r="A17" s="3" t="s">
        <v>22</v>
      </c>
      <c r="B17" s="4" t="s">
        <v>23</v>
      </c>
      <c r="C17" s="3" t="s">
        <v>24</v>
      </c>
      <c r="D17" s="3" t="s">
        <v>25</v>
      </c>
      <c r="E17" s="3">
        <f>180/24</f>
        <v>7.5</v>
      </c>
      <c r="F17" s="3" t="s">
        <v>162</v>
      </c>
      <c r="G17" s="3" t="b">
        <v>0</v>
      </c>
      <c r="H17" s="3" t="s">
        <v>27</v>
      </c>
      <c r="I17" s="3" t="s">
        <v>29</v>
      </c>
      <c r="J17" s="3"/>
      <c r="K17" s="3" t="b">
        <v>1</v>
      </c>
    </row>
    <row r="18" spans="1:11" x14ac:dyDescent="0.2">
      <c r="A18" s="3" t="s">
        <v>32</v>
      </c>
      <c r="B18" s="4" t="s">
        <v>33</v>
      </c>
      <c r="C18" s="3" t="s">
        <v>13</v>
      </c>
      <c r="D18" s="3" t="s">
        <v>15</v>
      </c>
      <c r="E18" s="3">
        <f>19.9*365</f>
        <v>7263.4999999999991</v>
      </c>
      <c r="F18" s="3" t="s">
        <v>161</v>
      </c>
      <c r="G18" s="3" t="b">
        <v>1</v>
      </c>
      <c r="H18" s="3" t="s">
        <v>27</v>
      </c>
      <c r="I18" s="3" t="s">
        <v>29</v>
      </c>
      <c r="J18" s="3"/>
      <c r="K18" s="3" t="b">
        <v>1</v>
      </c>
    </row>
    <row r="19" spans="1:11" x14ac:dyDescent="0.2">
      <c r="A19" s="3" t="s">
        <v>32</v>
      </c>
      <c r="B19" s="4" t="s">
        <v>33</v>
      </c>
      <c r="C19" s="3" t="s">
        <v>16</v>
      </c>
      <c r="D19" s="3" t="s">
        <v>18</v>
      </c>
      <c r="E19" s="3">
        <f>4.7*365</f>
        <v>1715.5</v>
      </c>
      <c r="F19" s="3" t="s">
        <v>161</v>
      </c>
      <c r="G19" s="3" t="b">
        <v>1</v>
      </c>
      <c r="H19" s="3" t="s">
        <v>27</v>
      </c>
      <c r="I19" s="3" t="s">
        <v>29</v>
      </c>
      <c r="J19" s="3"/>
      <c r="K19" s="3" t="b">
        <v>1</v>
      </c>
    </row>
    <row r="20" spans="1:11" x14ac:dyDescent="0.2">
      <c r="A20" s="3" t="s">
        <v>32</v>
      </c>
      <c r="B20" s="4" t="s">
        <v>33</v>
      </c>
      <c r="C20" s="3" t="s">
        <v>19</v>
      </c>
      <c r="D20" s="3" t="s">
        <v>21</v>
      </c>
      <c r="E20" s="3">
        <f>60.9*365</f>
        <v>22228.5</v>
      </c>
      <c r="F20" s="3" t="s">
        <v>161</v>
      </c>
      <c r="G20" s="3" t="b">
        <v>1</v>
      </c>
      <c r="H20" s="3" t="s">
        <v>27</v>
      </c>
      <c r="I20" s="3" t="s">
        <v>29</v>
      </c>
      <c r="J20" s="3"/>
      <c r="K20" s="3" t="b">
        <v>1</v>
      </c>
    </row>
    <row r="21" spans="1:11" x14ac:dyDescent="0.2">
      <c r="A21" s="3" t="s">
        <v>32</v>
      </c>
      <c r="B21" s="4" t="s">
        <v>33</v>
      </c>
      <c r="C21" s="3" t="s">
        <v>13</v>
      </c>
      <c r="D21" s="3" t="s">
        <v>15</v>
      </c>
      <c r="E21" s="3">
        <f>7.5*365</f>
        <v>2737.5</v>
      </c>
      <c r="F21" s="3" t="s">
        <v>161</v>
      </c>
      <c r="G21" s="3" t="b">
        <v>1</v>
      </c>
      <c r="H21" s="3" t="s">
        <v>27</v>
      </c>
      <c r="I21" s="3" t="s">
        <v>30</v>
      </c>
      <c r="J21" s="3"/>
      <c r="K21" s="3" t="b">
        <v>1</v>
      </c>
    </row>
    <row r="22" spans="1:11" x14ac:dyDescent="0.2">
      <c r="A22" s="3" t="s">
        <v>32</v>
      </c>
      <c r="B22" s="4" t="s">
        <v>33</v>
      </c>
      <c r="C22" s="3" t="s">
        <v>16</v>
      </c>
      <c r="D22" s="3" t="s">
        <v>18</v>
      </c>
      <c r="E22" s="3">
        <f>3.1*365</f>
        <v>1131.5</v>
      </c>
      <c r="F22" s="3" t="s">
        <v>161</v>
      </c>
      <c r="G22" s="3" t="b">
        <v>1</v>
      </c>
      <c r="H22" s="3" t="s">
        <v>27</v>
      </c>
      <c r="I22" s="3" t="s">
        <v>30</v>
      </c>
      <c r="J22" s="3"/>
      <c r="K22" s="3" t="b">
        <v>1</v>
      </c>
    </row>
    <row r="23" spans="1:11" x14ac:dyDescent="0.2">
      <c r="A23" s="3" t="s">
        <v>32</v>
      </c>
      <c r="B23" s="4" t="s">
        <v>33</v>
      </c>
      <c r="C23" s="3" t="s">
        <v>19</v>
      </c>
      <c r="D23" s="3" t="s">
        <v>21</v>
      </c>
      <c r="E23" s="3">
        <f>8*365</f>
        <v>2920</v>
      </c>
      <c r="F23" s="3" t="s">
        <v>161</v>
      </c>
      <c r="G23" s="3" t="b">
        <v>1</v>
      </c>
      <c r="H23" s="3" t="s">
        <v>27</v>
      </c>
      <c r="I23" s="3" t="s">
        <v>30</v>
      </c>
      <c r="J23" s="3"/>
      <c r="K23" s="3" t="b">
        <v>1</v>
      </c>
    </row>
    <row r="24" spans="1:11" x14ac:dyDescent="0.2">
      <c r="A24" s="3" t="s">
        <v>34</v>
      </c>
      <c r="B24" s="4" t="s">
        <v>36</v>
      </c>
      <c r="C24" s="3" t="s">
        <v>13</v>
      </c>
      <c r="D24" s="3" t="s">
        <v>15</v>
      </c>
      <c r="E24" s="3">
        <f>7.4*365</f>
        <v>2701</v>
      </c>
      <c r="F24" s="3" t="s">
        <v>162</v>
      </c>
      <c r="G24" s="3" t="b">
        <v>0</v>
      </c>
      <c r="H24" s="3" t="s">
        <v>27</v>
      </c>
      <c r="I24" s="3" t="s">
        <v>29</v>
      </c>
      <c r="J24" s="3" t="s">
        <v>39</v>
      </c>
      <c r="K24" s="3" t="b">
        <v>1</v>
      </c>
    </row>
    <row r="25" spans="1:11" x14ac:dyDescent="0.2">
      <c r="A25" s="3" t="s">
        <v>34</v>
      </c>
      <c r="B25" s="4" t="s">
        <v>36</v>
      </c>
      <c r="C25" s="3" t="s">
        <v>19</v>
      </c>
      <c r="D25" s="3" t="s">
        <v>21</v>
      </c>
      <c r="E25" s="3">
        <f>4.6*365</f>
        <v>1678.9999999999998</v>
      </c>
      <c r="F25" s="3" t="s">
        <v>162</v>
      </c>
      <c r="G25" s="3" t="b">
        <v>0</v>
      </c>
      <c r="H25" s="3" t="s">
        <v>27</v>
      </c>
      <c r="I25" s="3" t="s">
        <v>29</v>
      </c>
      <c r="J25" s="3" t="s">
        <v>39</v>
      </c>
      <c r="K25" s="3" t="b">
        <v>1</v>
      </c>
    </row>
    <row r="26" spans="1:11" x14ac:dyDescent="0.2">
      <c r="A26" s="3" t="s">
        <v>34</v>
      </c>
      <c r="B26" s="4" t="s">
        <v>36</v>
      </c>
      <c r="C26" s="3" t="s">
        <v>16</v>
      </c>
      <c r="D26" s="3" t="s">
        <v>18</v>
      </c>
      <c r="E26" s="3">
        <f>2.8*365</f>
        <v>1021.9999999999999</v>
      </c>
      <c r="F26" s="3" t="s">
        <v>162</v>
      </c>
      <c r="G26" s="3" t="b">
        <v>0</v>
      </c>
      <c r="H26" s="3" t="s">
        <v>27</v>
      </c>
      <c r="I26" s="3" t="s">
        <v>29</v>
      </c>
      <c r="J26" s="3" t="s">
        <v>39</v>
      </c>
      <c r="K26" s="3" t="b">
        <v>1</v>
      </c>
    </row>
    <row r="27" spans="1:11" x14ac:dyDescent="0.2">
      <c r="A27" s="3" t="s">
        <v>34</v>
      </c>
      <c r="B27" s="4" t="s">
        <v>36</v>
      </c>
      <c r="C27" s="3" t="s">
        <v>13</v>
      </c>
      <c r="D27" s="3" t="s">
        <v>15</v>
      </c>
      <c r="E27" s="3">
        <f>4.7*365</f>
        <v>1715.5</v>
      </c>
      <c r="F27" s="3" t="s">
        <v>162</v>
      </c>
      <c r="G27" s="3" t="b">
        <v>0</v>
      </c>
      <c r="H27" s="3" t="s">
        <v>27</v>
      </c>
      <c r="I27" s="3" t="s">
        <v>30</v>
      </c>
      <c r="J27" s="3" t="s">
        <v>39</v>
      </c>
      <c r="K27" s="3" t="b">
        <v>1</v>
      </c>
    </row>
    <row r="28" spans="1:11" x14ac:dyDescent="0.2">
      <c r="A28" s="3" t="s">
        <v>34</v>
      </c>
      <c r="B28" s="4" t="s">
        <v>36</v>
      </c>
      <c r="C28" s="3" t="s">
        <v>19</v>
      </c>
      <c r="D28" s="3" t="s">
        <v>21</v>
      </c>
      <c r="E28" s="3">
        <f>3.1*365</f>
        <v>1131.5</v>
      </c>
      <c r="F28" s="3" t="s">
        <v>162</v>
      </c>
      <c r="G28" s="3" t="b">
        <v>0</v>
      </c>
      <c r="H28" s="3" t="s">
        <v>27</v>
      </c>
      <c r="I28" s="3" t="s">
        <v>30</v>
      </c>
      <c r="J28" s="3" t="s">
        <v>39</v>
      </c>
      <c r="K28" s="3" t="b">
        <v>1</v>
      </c>
    </row>
    <row r="29" spans="1:11" x14ac:dyDescent="0.2">
      <c r="A29" s="3" t="s">
        <v>34</v>
      </c>
      <c r="B29" s="4" t="s">
        <v>36</v>
      </c>
      <c r="C29" s="3" t="s">
        <v>16</v>
      </c>
      <c r="D29" s="3" t="s">
        <v>18</v>
      </c>
      <c r="E29" s="3">
        <f>2.4*365</f>
        <v>876</v>
      </c>
      <c r="F29" s="3" t="s">
        <v>162</v>
      </c>
      <c r="G29" s="3" t="b">
        <v>0</v>
      </c>
      <c r="H29" s="3" t="s">
        <v>27</v>
      </c>
      <c r="I29" s="3" t="s">
        <v>30</v>
      </c>
      <c r="J29" s="3" t="s">
        <v>39</v>
      </c>
      <c r="K29" s="3" t="b">
        <v>1</v>
      </c>
    </row>
    <row r="30" spans="1:11" x14ac:dyDescent="0.2">
      <c r="A30" s="3" t="s">
        <v>40</v>
      </c>
      <c r="B30" s="4" t="s">
        <v>41</v>
      </c>
      <c r="C30" s="3" t="s">
        <v>16</v>
      </c>
      <c r="D30" s="3" t="s">
        <v>18</v>
      </c>
      <c r="E30" s="3">
        <v>738.57864477460828</v>
      </c>
      <c r="F30" s="3" t="s">
        <v>162</v>
      </c>
      <c r="G30" s="3" t="b">
        <v>0</v>
      </c>
      <c r="H30" s="3" t="s">
        <v>27</v>
      </c>
      <c r="I30" s="3" t="s">
        <v>30</v>
      </c>
      <c r="J30" s="5" t="s">
        <v>48</v>
      </c>
      <c r="K30" s="3" t="b">
        <v>0</v>
      </c>
    </row>
    <row r="31" spans="1:11" x14ac:dyDescent="0.2">
      <c r="A31" s="3" t="s">
        <v>40</v>
      </c>
      <c r="B31" s="4" t="s">
        <v>41</v>
      </c>
      <c r="C31" s="3" t="s">
        <v>42</v>
      </c>
      <c r="D31" s="3" t="s">
        <v>44</v>
      </c>
      <c r="E31" s="3">
        <v>407.3550683545169</v>
      </c>
      <c r="F31" s="3" t="s">
        <v>162</v>
      </c>
      <c r="G31" s="3" t="b">
        <v>0</v>
      </c>
      <c r="H31" s="3" t="s">
        <v>27</v>
      </c>
      <c r="I31" s="3" t="s">
        <v>30</v>
      </c>
      <c r="J31" s="5" t="s">
        <v>48</v>
      </c>
      <c r="K31" s="3" t="b">
        <v>0</v>
      </c>
    </row>
    <row r="32" spans="1:11" x14ac:dyDescent="0.2">
      <c r="A32" s="3" t="s">
        <v>40</v>
      </c>
      <c r="B32" s="4" t="s">
        <v>41</v>
      </c>
      <c r="C32" s="3" t="s">
        <v>13</v>
      </c>
      <c r="D32" s="3" t="s">
        <v>15</v>
      </c>
      <c r="E32" s="3">
        <v>1137.8072463641652</v>
      </c>
      <c r="F32" s="3" t="s">
        <v>162</v>
      </c>
      <c r="G32" s="3" t="b">
        <v>0</v>
      </c>
      <c r="H32" s="3" t="s">
        <v>27</v>
      </c>
      <c r="I32" s="3" t="s">
        <v>30</v>
      </c>
      <c r="J32" s="5" t="s">
        <v>48</v>
      </c>
      <c r="K32" s="3" t="b">
        <v>0</v>
      </c>
    </row>
    <row r="33" spans="1:11" x14ac:dyDescent="0.2">
      <c r="A33" s="3" t="s">
        <v>40</v>
      </c>
      <c r="B33" s="4" t="s">
        <v>41</v>
      </c>
      <c r="C33" s="3" t="s">
        <v>43</v>
      </c>
      <c r="D33" s="3" t="s">
        <v>46</v>
      </c>
      <c r="E33" s="3">
        <v>1127.3625712117102</v>
      </c>
      <c r="F33" s="3" t="s">
        <v>162</v>
      </c>
      <c r="G33" s="3" t="b">
        <v>0</v>
      </c>
      <c r="H33" s="3" t="s">
        <v>27</v>
      </c>
      <c r="I33" s="3" t="s">
        <v>30</v>
      </c>
      <c r="J33" s="5" t="s">
        <v>48</v>
      </c>
      <c r="K33" s="3" t="b">
        <v>0</v>
      </c>
    </row>
    <row r="34" spans="1:11" x14ac:dyDescent="0.2">
      <c r="A34" s="3" t="s">
        <v>40</v>
      </c>
      <c r="B34" s="4" t="s">
        <v>41</v>
      </c>
      <c r="C34" s="3" t="s">
        <v>19</v>
      </c>
      <c r="D34" s="3" t="s">
        <v>21</v>
      </c>
      <c r="E34" s="3">
        <v>729.52234717290571</v>
      </c>
      <c r="F34" s="3" t="s">
        <v>162</v>
      </c>
      <c r="G34" s="3" t="b">
        <v>0</v>
      </c>
      <c r="H34" s="3" t="s">
        <v>27</v>
      </c>
      <c r="I34" s="3" t="s">
        <v>30</v>
      </c>
      <c r="J34" s="5" t="s">
        <v>48</v>
      </c>
      <c r="K34" s="3" t="b">
        <v>0</v>
      </c>
    </row>
    <row r="35" spans="1:11" x14ac:dyDescent="0.2">
      <c r="A35" s="3" t="s">
        <v>40</v>
      </c>
      <c r="B35" s="4" t="s">
        <v>41</v>
      </c>
      <c r="C35" s="3" t="s">
        <v>49</v>
      </c>
      <c r="D35" s="3" t="s">
        <v>50</v>
      </c>
      <c r="E35" s="3">
        <v>1230.2171466459604</v>
      </c>
      <c r="F35" s="3" t="s">
        <v>162</v>
      </c>
      <c r="G35" s="3" t="b">
        <v>0</v>
      </c>
      <c r="H35" s="3" t="s">
        <v>27</v>
      </c>
      <c r="I35" s="3" t="s">
        <v>30</v>
      </c>
      <c r="J35" s="5" t="s">
        <v>48</v>
      </c>
      <c r="K35" s="3" t="b">
        <v>0</v>
      </c>
    </row>
    <row r="36" spans="1:11" x14ac:dyDescent="0.2">
      <c r="A36" s="3" t="s">
        <v>40</v>
      </c>
      <c r="B36" s="4" t="s">
        <v>41</v>
      </c>
      <c r="C36" s="3" t="s">
        <v>52</v>
      </c>
      <c r="D36" s="3" t="s">
        <v>57</v>
      </c>
      <c r="E36" s="3">
        <v>865.79988309501573</v>
      </c>
      <c r="F36" s="3" t="s">
        <v>162</v>
      </c>
      <c r="G36" s="3" t="b">
        <v>0</v>
      </c>
      <c r="H36" s="3" t="s">
        <v>27</v>
      </c>
      <c r="I36" s="3" t="s">
        <v>30</v>
      </c>
      <c r="J36" s="5" t="s">
        <v>48</v>
      </c>
      <c r="K36" s="3" t="b">
        <v>0</v>
      </c>
    </row>
    <row r="37" spans="1:11" x14ac:dyDescent="0.2">
      <c r="A37" s="3" t="s">
        <v>40</v>
      </c>
      <c r="B37" s="4" t="s">
        <v>41</v>
      </c>
      <c r="C37" s="3" t="s">
        <v>54</v>
      </c>
      <c r="D37" s="3" t="s">
        <v>59</v>
      </c>
      <c r="E37" s="3">
        <v>865.79988309501573</v>
      </c>
      <c r="F37" s="3" t="s">
        <v>162</v>
      </c>
      <c r="G37" s="3" t="b">
        <v>0</v>
      </c>
      <c r="H37" s="3" t="s">
        <v>27</v>
      </c>
      <c r="I37" s="3" t="s">
        <v>30</v>
      </c>
      <c r="J37" s="5" t="s">
        <v>48</v>
      </c>
      <c r="K37" s="3" t="b">
        <v>0</v>
      </c>
    </row>
    <row r="38" spans="1:11" x14ac:dyDescent="0.2">
      <c r="A38" s="3" t="s">
        <v>40</v>
      </c>
      <c r="B38" s="4" t="s">
        <v>41</v>
      </c>
      <c r="C38" s="3" t="s">
        <v>53</v>
      </c>
      <c r="D38" s="3" t="s">
        <v>62</v>
      </c>
      <c r="E38" s="3">
        <v>865.79988309501573</v>
      </c>
      <c r="F38" s="3" t="s">
        <v>162</v>
      </c>
      <c r="G38" s="3" t="b">
        <v>0</v>
      </c>
      <c r="H38" s="3" t="s">
        <v>27</v>
      </c>
      <c r="I38" s="3" t="s">
        <v>30</v>
      </c>
      <c r="J38" s="5" t="s">
        <v>48</v>
      </c>
      <c r="K38" s="3" t="b">
        <v>0</v>
      </c>
    </row>
    <row r="39" spans="1:11" x14ac:dyDescent="0.2">
      <c r="A39" s="3" t="s">
        <v>40</v>
      </c>
      <c r="B39" s="4" t="s">
        <v>41</v>
      </c>
      <c r="C39" s="3" t="s">
        <v>55</v>
      </c>
      <c r="D39" s="3" t="s">
        <v>63</v>
      </c>
      <c r="E39" s="3">
        <v>676.4837772523814</v>
      </c>
      <c r="F39" s="3" t="s">
        <v>162</v>
      </c>
      <c r="G39" s="3" t="b">
        <v>0</v>
      </c>
      <c r="H39" s="3" t="s">
        <v>27</v>
      </c>
      <c r="I39" s="3" t="s">
        <v>30</v>
      </c>
      <c r="J39" s="5" t="s">
        <v>48</v>
      </c>
      <c r="K39" s="3" t="b">
        <v>0</v>
      </c>
    </row>
    <row r="40" spans="1:11" x14ac:dyDescent="0.2">
      <c r="A40" s="3" t="s">
        <v>40</v>
      </c>
      <c r="B40" s="4" t="s">
        <v>41</v>
      </c>
      <c r="C40" s="3" t="s">
        <v>56</v>
      </c>
      <c r="D40" s="3" t="s">
        <v>66</v>
      </c>
      <c r="E40" s="3">
        <v>676.4837772523814</v>
      </c>
      <c r="F40" s="3" t="s">
        <v>162</v>
      </c>
      <c r="G40" s="3" t="b">
        <v>0</v>
      </c>
      <c r="H40" s="3" t="s">
        <v>27</v>
      </c>
      <c r="I40" s="3" t="s">
        <v>30</v>
      </c>
      <c r="J40" s="5" t="s">
        <v>48</v>
      </c>
      <c r="K40" s="3" t="b">
        <v>0</v>
      </c>
    </row>
    <row r="41" spans="1:11" x14ac:dyDescent="0.2">
      <c r="A41" s="3" t="s">
        <v>40</v>
      </c>
      <c r="B41" s="4" t="s">
        <v>41</v>
      </c>
      <c r="C41" s="3" t="s">
        <v>16</v>
      </c>
      <c r="D41" s="3" t="s">
        <v>18</v>
      </c>
      <c r="E41" s="3">
        <v>703.07948666497975</v>
      </c>
      <c r="F41" s="3" t="s">
        <v>162</v>
      </c>
      <c r="G41" s="3" t="b">
        <v>0</v>
      </c>
      <c r="H41" s="3" t="s">
        <v>27</v>
      </c>
      <c r="I41" s="3" t="s">
        <v>29</v>
      </c>
      <c r="J41" s="5" t="s">
        <v>48</v>
      </c>
      <c r="K41" s="3" t="b">
        <v>0</v>
      </c>
    </row>
    <row r="42" spans="1:11" x14ac:dyDescent="0.2">
      <c r="A42" s="3" t="s">
        <v>40</v>
      </c>
      <c r="B42" s="4" t="s">
        <v>41</v>
      </c>
      <c r="C42" s="3" t="s">
        <v>42</v>
      </c>
      <c r="D42" s="3" t="s">
        <v>44</v>
      </c>
      <c r="E42" s="3">
        <v>398.18413407431092</v>
      </c>
      <c r="F42" s="3" t="s">
        <v>162</v>
      </c>
      <c r="G42" s="3" t="b">
        <v>0</v>
      </c>
      <c r="H42" s="3" t="s">
        <v>27</v>
      </c>
      <c r="I42" s="3" t="s">
        <v>29</v>
      </c>
      <c r="J42" s="5" t="s">
        <v>48</v>
      </c>
      <c r="K42" s="3" t="b">
        <v>0</v>
      </c>
    </row>
    <row r="43" spans="1:11" x14ac:dyDescent="0.2">
      <c r="A43" s="3" t="s">
        <v>40</v>
      </c>
      <c r="B43" s="4" t="s">
        <v>41</v>
      </c>
      <c r="C43" s="3" t="s">
        <v>13</v>
      </c>
      <c r="D43" s="3" t="s">
        <v>15</v>
      </c>
      <c r="E43" s="3">
        <v>1120.7773309021748</v>
      </c>
      <c r="F43" s="3" t="s">
        <v>162</v>
      </c>
      <c r="G43" s="3" t="b">
        <v>0</v>
      </c>
      <c r="H43" s="3" t="s">
        <v>27</v>
      </c>
      <c r="I43" s="3" t="s">
        <v>29</v>
      </c>
      <c r="J43" s="5" t="s">
        <v>48</v>
      </c>
      <c r="K43" s="3" t="b">
        <v>0</v>
      </c>
    </row>
    <row r="44" spans="1:11" x14ac:dyDescent="0.2">
      <c r="A44" s="3" t="s">
        <v>40</v>
      </c>
      <c r="B44" s="4" t="s">
        <v>41</v>
      </c>
      <c r="C44" s="3" t="s">
        <v>43</v>
      </c>
      <c r="D44" s="3" t="s">
        <v>46</v>
      </c>
      <c r="E44" s="3">
        <v>1115.7205796393373</v>
      </c>
      <c r="F44" s="3" t="s">
        <v>162</v>
      </c>
      <c r="G44" s="3" t="b">
        <v>0</v>
      </c>
      <c r="H44" s="3" t="s">
        <v>27</v>
      </c>
      <c r="I44" s="3" t="s">
        <v>29</v>
      </c>
      <c r="J44" s="5" t="s">
        <v>48</v>
      </c>
      <c r="K44" s="3" t="b">
        <v>0</v>
      </c>
    </row>
    <row r="45" spans="1:11" x14ac:dyDescent="0.2">
      <c r="A45" s="3" t="s">
        <v>40</v>
      </c>
      <c r="B45" s="4" t="s">
        <v>41</v>
      </c>
      <c r="C45" s="3" t="s">
        <v>19</v>
      </c>
      <c r="D45" s="3" t="s">
        <v>21</v>
      </c>
      <c r="E45" s="3">
        <v>681.14566884482053</v>
      </c>
      <c r="F45" s="3" t="s">
        <v>162</v>
      </c>
      <c r="G45" s="3" t="b">
        <v>0</v>
      </c>
      <c r="H45" s="3" t="s">
        <v>27</v>
      </c>
      <c r="I45" s="3" t="s">
        <v>29</v>
      </c>
      <c r="J45" s="5" t="s">
        <v>48</v>
      </c>
      <c r="K45" s="3" t="b">
        <v>0</v>
      </c>
    </row>
    <row r="46" spans="1:11" x14ac:dyDescent="0.2">
      <c r="A46" s="3" t="s">
        <v>40</v>
      </c>
      <c r="B46" s="4" t="s">
        <v>41</v>
      </c>
      <c r="C46" s="3" t="s">
        <v>49</v>
      </c>
      <c r="D46" s="3" t="s">
        <v>50</v>
      </c>
      <c r="E46" s="3">
        <v>1237.108084764837</v>
      </c>
      <c r="F46" s="3" t="s">
        <v>162</v>
      </c>
      <c r="G46" s="3" t="b">
        <v>0</v>
      </c>
      <c r="H46" s="3" t="s">
        <v>27</v>
      </c>
      <c r="I46" s="3" t="s">
        <v>29</v>
      </c>
      <c r="J46" s="5" t="s">
        <v>48</v>
      </c>
      <c r="K46" s="3" t="b">
        <v>0</v>
      </c>
    </row>
    <row r="47" spans="1:11" x14ac:dyDescent="0.2">
      <c r="A47" s="3" t="s">
        <v>40</v>
      </c>
      <c r="B47" s="4" t="s">
        <v>41</v>
      </c>
      <c r="C47" s="3" t="s">
        <v>52</v>
      </c>
      <c r="D47" s="3" t="s">
        <v>57</v>
      </c>
      <c r="E47" s="3">
        <v>847.2160037688742</v>
      </c>
      <c r="F47" s="3" t="s">
        <v>162</v>
      </c>
      <c r="G47" s="3" t="b">
        <v>0</v>
      </c>
      <c r="H47" s="3" t="s">
        <v>27</v>
      </c>
      <c r="I47" s="3" t="s">
        <v>29</v>
      </c>
      <c r="J47" s="5" t="s">
        <v>48</v>
      </c>
      <c r="K47" s="3" t="b">
        <v>0</v>
      </c>
    </row>
    <row r="48" spans="1:11" x14ac:dyDescent="0.2">
      <c r="A48" s="3" t="s">
        <v>40</v>
      </c>
      <c r="B48" s="4" t="s">
        <v>41</v>
      </c>
      <c r="C48" s="3" t="s">
        <v>54</v>
      </c>
      <c r="D48" s="3" t="s">
        <v>59</v>
      </c>
      <c r="E48" s="3">
        <v>847.2160037688742</v>
      </c>
      <c r="F48" s="3" t="s">
        <v>162</v>
      </c>
      <c r="G48" s="3" t="b">
        <v>0</v>
      </c>
      <c r="H48" s="3" t="s">
        <v>27</v>
      </c>
      <c r="I48" s="3" t="s">
        <v>29</v>
      </c>
      <c r="J48" s="5" t="s">
        <v>48</v>
      </c>
      <c r="K48" s="3" t="b">
        <v>0</v>
      </c>
    </row>
    <row r="49" spans="1:11" x14ac:dyDescent="0.2">
      <c r="A49" s="3" t="s">
        <v>40</v>
      </c>
      <c r="B49" s="4" t="s">
        <v>41</v>
      </c>
      <c r="C49" s="3" t="s">
        <v>53</v>
      </c>
      <c r="D49" s="3" t="s">
        <v>62</v>
      </c>
      <c r="E49" s="3">
        <v>847.2160037688742</v>
      </c>
      <c r="F49" s="3" t="s">
        <v>162</v>
      </c>
      <c r="G49" s="3" t="b">
        <v>0</v>
      </c>
      <c r="H49" s="3" t="s">
        <v>27</v>
      </c>
      <c r="I49" s="3" t="s">
        <v>29</v>
      </c>
      <c r="J49" s="5" t="s">
        <v>48</v>
      </c>
      <c r="K49" s="3" t="b">
        <v>0</v>
      </c>
    </row>
    <row r="50" spans="1:11" x14ac:dyDescent="0.2">
      <c r="A50" s="3" t="s">
        <v>40</v>
      </c>
      <c r="B50" s="4" t="s">
        <v>41</v>
      </c>
      <c r="C50" s="3" t="s">
        <v>55</v>
      </c>
      <c r="D50" s="3" t="s">
        <v>63</v>
      </c>
      <c r="E50" s="3">
        <v>654.05320049204704</v>
      </c>
      <c r="F50" s="3" t="s">
        <v>162</v>
      </c>
      <c r="G50" s="3" t="b">
        <v>0</v>
      </c>
      <c r="H50" s="3" t="s">
        <v>27</v>
      </c>
      <c r="I50" s="3" t="s">
        <v>29</v>
      </c>
      <c r="J50" s="5" t="s">
        <v>48</v>
      </c>
      <c r="K50" s="3" t="b">
        <v>0</v>
      </c>
    </row>
    <row r="51" spans="1:11" x14ac:dyDescent="0.2">
      <c r="A51" s="3" t="s">
        <v>40</v>
      </c>
      <c r="B51" s="4" t="s">
        <v>41</v>
      </c>
      <c r="C51" s="3" t="s">
        <v>56</v>
      </c>
      <c r="D51" s="3" t="s">
        <v>66</v>
      </c>
      <c r="E51" s="3">
        <v>654.05320049204704</v>
      </c>
      <c r="F51" s="3" t="s">
        <v>162</v>
      </c>
      <c r="G51" s="3" t="b">
        <v>0</v>
      </c>
      <c r="H51" s="3" t="s">
        <v>27</v>
      </c>
      <c r="I51" s="3" t="s">
        <v>29</v>
      </c>
      <c r="J51" s="5" t="s">
        <v>48</v>
      </c>
      <c r="K51" s="3" t="b">
        <v>0</v>
      </c>
    </row>
    <row r="52" spans="1:11" x14ac:dyDescent="0.2">
      <c r="A52" s="3" t="s">
        <v>40</v>
      </c>
      <c r="B52" s="4" t="s">
        <v>41</v>
      </c>
      <c r="C52" s="3" t="s">
        <v>16</v>
      </c>
      <c r="D52" s="3" t="s">
        <v>18</v>
      </c>
      <c r="E52" s="3">
        <v>884.88090651747564</v>
      </c>
      <c r="F52" s="3" t="s">
        <v>162</v>
      </c>
      <c r="G52" s="3" t="b">
        <v>0</v>
      </c>
      <c r="H52" s="3" t="s">
        <v>27</v>
      </c>
      <c r="I52" s="3" t="s">
        <v>30</v>
      </c>
      <c r="J52" s="5" t="s">
        <v>39</v>
      </c>
      <c r="K52" s="3" t="b">
        <v>1</v>
      </c>
    </row>
    <row r="53" spans="1:11" x14ac:dyDescent="0.2">
      <c r="A53" s="3" t="s">
        <v>40</v>
      </c>
      <c r="B53" s="4" t="s">
        <v>41</v>
      </c>
      <c r="C53" s="3" t="s">
        <v>42</v>
      </c>
      <c r="D53" s="3" t="s">
        <v>44</v>
      </c>
      <c r="E53" s="3">
        <v>319.15872430947525</v>
      </c>
      <c r="F53" s="3" t="s">
        <v>162</v>
      </c>
      <c r="G53" s="3" t="b">
        <v>0</v>
      </c>
      <c r="H53" s="3" t="s">
        <v>27</v>
      </c>
      <c r="I53" s="3" t="s">
        <v>30</v>
      </c>
      <c r="J53" s="5" t="s">
        <v>39</v>
      </c>
      <c r="K53" s="3" t="b">
        <v>1</v>
      </c>
    </row>
    <row r="54" spans="1:11" x14ac:dyDescent="0.2">
      <c r="A54" s="3" t="s">
        <v>40</v>
      </c>
      <c r="B54" s="4" t="s">
        <v>41</v>
      </c>
      <c r="C54" s="3" t="s">
        <v>13</v>
      </c>
      <c r="D54" s="3" t="s">
        <v>15</v>
      </c>
      <c r="E54" s="3">
        <v>1632.8065694041973</v>
      </c>
      <c r="F54" s="3" t="s">
        <v>162</v>
      </c>
      <c r="G54" s="3" t="b">
        <v>0</v>
      </c>
      <c r="H54" s="3" t="s">
        <v>27</v>
      </c>
      <c r="I54" s="3" t="s">
        <v>30</v>
      </c>
      <c r="J54" s="5" t="s">
        <v>39</v>
      </c>
      <c r="K54" s="3" t="b">
        <v>1</v>
      </c>
    </row>
    <row r="55" spans="1:11" x14ac:dyDescent="0.2">
      <c r="A55" s="3" t="s">
        <v>40</v>
      </c>
      <c r="B55" s="4" t="s">
        <v>41</v>
      </c>
      <c r="C55" s="3" t="s">
        <v>43</v>
      </c>
      <c r="D55" s="3" t="s">
        <v>46</v>
      </c>
      <c r="E55" s="3">
        <v>1601.772918376575</v>
      </c>
      <c r="F55" s="3" t="s">
        <v>162</v>
      </c>
      <c r="G55" s="3" t="b">
        <v>0</v>
      </c>
      <c r="H55" s="3" t="s">
        <v>27</v>
      </c>
      <c r="I55" s="3" t="s">
        <v>30</v>
      </c>
      <c r="J55" s="5" t="s">
        <v>39</v>
      </c>
      <c r="K55" s="3" t="b">
        <v>1</v>
      </c>
    </row>
    <row r="56" spans="1:11" x14ac:dyDescent="0.2">
      <c r="A56" s="3" t="s">
        <v>40</v>
      </c>
      <c r="B56" s="4" t="s">
        <v>41</v>
      </c>
      <c r="C56" s="3" t="s">
        <v>19</v>
      </c>
      <c r="D56" s="3" t="s">
        <v>21</v>
      </c>
      <c r="E56" s="3">
        <v>941.33573976985281</v>
      </c>
      <c r="F56" s="3" t="s">
        <v>162</v>
      </c>
      <c r="G56" s="3" t="b">
        <v>0</v>
      </c>
      <c r="H56" s="3" t="s">
        <v>27</v>
      </c>
      <c r="I56" s="3" t="s">
        <v>30</v>
      </c>
      <c r="J56" s="5" t="s">
        <v>39</v>
      </c>
      <c r="K56" s="3" t="b">
        <v>1</v>
      </c>
    </row>
    <row r="57" spans="1:11" x14ac:dyDescent="0.2">
      <c r="A57" s="3" t="s">
        <v>40</v>
      </c>
      <c r="B57" s="4" t="s">
        <v>41</v>
      </c>
      <c r="C57" s="3" t="s">
        <v>49</v>
      </c>
      <c r="D57" s="3" t="s">
        <v>50</v>
      </c>
      <c r="E57" s="3">
        <v>1718.9011071841339</v>
      </c>
      <c r="F57" s="3" t="s">
        <v>162</v>
      </c>
      <c r="G57" s="3" t="b">
        <v>0</v>
      </c>
      <c r="H57" s="3" t="s">
        <v>27</v>
      </c>
      <c r="I57" s="3" t="s">
        <v>30</v>
      </c>
      <c r="J57" s="5" t="s">
        <v>39</v>
      </c>
      <c r="K57" s="3" t="b">
        <v>1</v>
      </c>
    </row>
    <row r="58" spans="1:11" x14ac:dyDescent="0.2">
      <c r="A58" s="3" t="s">
        <v>40</v>
      </c>
      <c r="B58" s="4" t="s">
        <v>41</v>
      </c>
      <c r="C58" s="3" t="s">
        <v>52</v>
      </c>
      <c r="D58" s="3" t="s">
        <v>57</v>
      </c>
      <c r="E58" s="3">
        <v>1168.4756536741406</v>
      </c>
      <c r="F58" s="3" t="s">
        <v>162</v>
      </c>
      <c r="G58" s="3" t="b">
        <v>0</v>
      </c>
      <c r="H58" s="3" t="s">
        <v>27</v>
      </c>
      <c r="I58" s="3" t="s">
        <v>30</v>
      </c>
      <c r="J58" s="5" t="s">
        <v>39</v>
      </c>
      <c r="K58" s="3" t="b">
        <v>1</v>
      </c>
    </row>
    <row r="59" spans="1:11" x14ac:dyDescent="0.2">
      <c r="A59" s="3" t="s">
        <v>40</v>
      </c>
      <c r="B59" s="4" t="s">
        <v>41</v>
      </c>
      <c r="C59" s="3" t="s">
        <v>54</v>
      </c>
      <c r="D59" s="3" t="s">
        <v>59</v>
      </c>
      <c r="E59" s="3">
        <v>1168.4756536741406</v>
      </c>
      <c r="F59" s="3" t="s">
        <v>162</v>
      </c>
      <c r="G59" s="3" t="b">
        <v>0</v>
      </c>
      <c r="H59" s="3" t="s">
        <v>27</v>
      </c>
      <c r="I59" s="3" t="s">
        <v>30</v>
      </c>
      <c r="J59" s="5" t="s">
        <v>39</v>
      </c>
      <c r="K59" s="3" t="b">
        <v>1</v>
      </c>
    </row>
    <row r="60" spans="1:11" x14ac:dyDescent="0.2">
      <c r="A60" s="3" t="s">
        <v>40</v>
      </c>
      <c r="B60" s="4" t="s">
        <v>41</v>
      </c>
      <c r="C60" s="3" t="s">
        <v>53</v>
      </c>
      <c r="D60" s="3" t="s">
        <v>62</v>
      </c>
      <c r="E60" s="3">
        <v>1168.4756536741406</v>
      </c>
      <c r="F60" s="3" t="s">
        <v>162</v>
      </c>
      <c r="G60" s="3" t="b">
        <v>0</v>
      </c>
      <c r="H60" s="3" t="s">
        <v>27</v>
      </c>
      <c r="I60" s="3" t="s">
        <v>30</v>
      </c>
      <c r="J60" s="5" t="s">
        <v>39</v>
      </c>
      <c r="K60" s="3" t="b">
        <v>1</v>
      </c>
    </row>
    <row r="61" spans="1:11" x14ac:dyDescent="0.2">
      <c r="A61" s="3" t="s">
        <v>40</v>
      </c>
      <c r="B61" s="4" t="s">
        <v>41</v>
      </c>
      <c r="C61" s="3" t="s">
        <v>55</v>
      </c>
      <c r="D61" s="3" t="s">
        <v>63</v>
      </c>
      <c r="E61" s="3">
        <v>884.53241989246192</v>
      </c>
      <c r="F61" s="3" t="s">
        <v>162</v>
      </c>
      <c r="G61" s="3" t="b">
        <v>0</v>
      </c>
      <c r="H61" s="3" t="s">
        <v>27</v>
      </c>
      <c r="I61" s="3" t="s">
        <v>30</v>
      </c>
      <c r="J61" s="5" t="s">
        <v>39</v>
      </c>
      <c r="K61" s="3" t="b">
        <v>1</v>
      </c>
    </row>
    <row r="62" spans="1:11" x14ac:dyDescent="0.2">
      <c r="A62" s="3" t="s">
        <v>40</v>
      </c>
      <c r="B62" s="4" t="s">
        <v>41</v>
      </c>
      <c r="C62" s="3" t="s">
        <v>56</v>
      </c>
      <c r="D62" s="3" t="s">
        <v>66</v>
      </c>
      <c r="E62" s="3">
        <v>884.53241989246192</v>
      </c>
      <c r="F62" s="3" t="s">
        <v>162</v>
      </c>
      <c r="G62" s="3" t="b">
        <v>0</v>
      </c>
      <c r="H62" s="3" t="s">
        <v>27</v>
      </c>
      <c r="I62" s="3" t="s">
        <v>30</v>
      </c>
      <c r="J62" s="5" t="s">
        <v>39</v>
      </c>
      <c r="K62" s="3" t="b">
        <v>1</v>
      </c>
    </row>
    <row r="63" spans="1:11" x14ac:dyDescent="0.2">
      <c r="A63" s="3" t="s">
        <v>40</v>
      </c>
      <c r="B63" s="4" t="s">
        <v>41</v>
      </c>
      <c r="C63" s="3" t="s">
        <v>16</v>
      </c>
      <c r="D63" s="3" t="s">
        <v>18</v>
      </c>
      <c r="E63" s="3">
        <v>918.53737793336711</v>
      </c>
      <c r="F63" s="3" t="s">
        <v>162</v>
      </c>
      <c r="G63" s="3" t="b">
        <v>0</v>
      </c>
      <c r="H63" s="3" t="s">
        <v>27</v>
      </c>
      <c r="I63" s="3" t="s">
        <v>29</v>
      </c>
      <c r="J63" s="5" t="s">
        <v>39</v>
      </c>
      <c r="K63" s="3" t="b">
        <v>1</v>
      </c>
    </row>
    <row r="64" spans="1:11" x14ac:dyDescent="0.2">
      <c r="A64" s="3" t="s">
        <v>40</v>
      </c>
      <c r="B64" s="4" t="s">
        <v>41</v>
      </c>
      <c r="C64" s="3" t="s">
        <v>42</v>
      </c>
      <c r="D64" s="3" t="s">
        <v>44</v>
      </c>
      <c r="E64" s="3">
        <v>252.52441332640961</v>
      </c>
      <c r="F64" s="3" t="s">
        <v>162</v>
      </c>
      <c r="G64" s="3" t="b">
        <v>0</v>
      </c>
      <c r="H64" s="3" t="s">
        <v>27</v>
      </c>
      <c r="I64" s="3" t="s">
        <v>29</v>
      </c>
      <c r="J64" s="5" t="s">
        <v>39</v>
      </c>
      <c r="K64" s="3" t="b">
        <v>1</v>
      </c>
    </row>
    <row r="65" spans="1:11" x14ac:dyDescent="0.2">
      <c r="A65" s="3" t="s">
        <v>40</v>
      </c>
      <c r="B65" s="4" t="s">
        <v>41</v>
      </c>
      <c r="C65" s="3" t="s">
        <v>13</v>
      </c>
      <c r="D65" s="3" t="s">
        <v>15</v>
      </c>
      <c r="E65" s="3">
        <v>1957.5410797139048</v>
      </c>
      <c r="F65" s="3" t="s">
        <v>162</v>
      </c>
      <c r="G65" s="3" t="b">
        <v>0</v>
      </c>
      <c r="H65" s="3" t="s">
        <v>27</v>
      </c>
      <c r="I65" s="3" t="s">
        <v>29</v>
      </c>
      <c r="J65" s="5" t="s">
        <v>39</v>
      </c>
      <c r="K65" s="3" t="b">
        <v>1</v>
      </c>
    </row>
    <row r="66" spans="1:11" x14ac:dyDescent="0.2">
      <c r="A66" s="3" t="s">
        <v>40</v>
      </c>
      <c r="B66" s="4" t="s">
        <v>41</v>
      </c>
      <c r="C66" s="3" t="s">
        <v>43</v>
      </c>
      <c r="D66" s="3" t="s">
        <v>46</v>
      </c>
      <c r="E66" s="3">
        <v>1978.1201319910888</v>
      </c>
      <c r="F66" s="3" t="s">
        <v>162</v>
      </c>
      <c r="G66" s="3" t="b">
        <v>0</v>
      </c>
      <c r="H66" s="3" t="s">
        <v>27</v>
      </c>
      <c r="I66" s="3" t="s">
        <v>29</v>
      </c>
      <c r="J66" s="5" t="s">
        <v>39</v>
      </c>
      <c r="K66" s="3" t="b">
        <v>1</v>
      </c>
    </row>
    <row r="67" spans="1:11" x14ac:dyDescent="0.2">
      <c r="A67" s="3" t="s">
        <v>40</v>
      </c>
      <c r="B67" s="4" t="s">
        <v>41</v>
      </c>
      <c r="C67" s="3" t="s">
        <v>19</v>
      </c>
      <c r="D67" s="3" t="s">
        <v>21</v>
      </c>
      <c r="E67" s="3">
        <v>1060.5548483274979</v>
      </c>
      <c r="F67" s="3" t="s">
        <v>162</v>
      </c>
      <c r="G67" s="3" t="b">
        <v>0</v>
      </c>
      <c r="H67" s="3" t="s">
        <v>27</v>
      </c>
      <c r="I67" s="3" t="s">
        <v>29</v>
      </c>
      <c r="J67" s="5" t="s">
        <v>39</v>
      </c>
      <c r="K67" s="3" t="b">
        <v>1</v>
      </c>
    </row>
    <row r="68" spans="1:11" x14ac:dyDescent="0.2">
      <c r="A68" s="3" t="s">
        <v>40</v>
      </c>
      <c r="B68" s="4" t="s">
        <v>41</v>
      </c>
      <c r="C68" s="3" t="s">
        <v>49</v>
      </c>
      <c r="D68" s="3" t="s">
        <v>50</v>
      </c>
      <c r="E68" s="3">
        <v>2220.9052612184032</v>
      </c>
      <c r="F68" s="3" t="s">
        <v>162</v>
      </c>
      <c r="G68" s="3" t="b">
        <v>0</v>
      </c>
      <c r="H68" s="3" t="s">
        <v>27</v>
      </c>
      <c r="I68" s="3" t="s">
        <v>29</v>
      </c>
      <c r="J68" s="5" t="s">
        <v>39</v>
      </c>
      <c r="K68" s="3" t="b">
        <v>1</v>
      </c>
    </row>
    <row r="69" spans="1:11" x14ac:dyDescent="0.2">
      <c r="A69" s="3" t="s">
        <v>40</v>
      </c>
      <c r="B69" s="4" t="s">
        <v>41</v>
      </c>
      <c r="C69" s="3" t="s">
        <v>52</v>
      </c>
      <c r="D69" s="3" t="s">
        <v>57</v>
      </c>
      <c r="E69" s="3">
        <v>1471.9341384566405</v>
      </c>
      <c r="F69" s="3" t="s">
        <v>162</v>
      </c>
      <c r="G69" s="3" t="b">
        <v>0</v>
      </c>
      <c r="H69" s="3" t="s">
        <v>27</v>
      </c>
      <c r="I69" s="3" t="s">
        <v>29</v>
      </c>
      <c r="J69" s="5" t="s">
        <v>39</v>
      </c>
      <c r="K69" s="3" t="b">
        <v>1</v>
      </c>
    </row>
    <row r="70" spans="1:11" x14ac:dyDescent="0.2">
      <c r="A70" s="3" t="s">
        <v>40</v>
      </c>
      <c r="B70" s="4" t="s">
        <v>41</v>
      </c>
      <c r="C70" s="3" t="s">
        <v>54</v>
      </c>
      <c r="D70" s="3" t="s">
        <v>59</v>
      </c>
      <c r="E70" s="3">
        <v>1471.9341384566405</v>
      </c>
      <c r="F70" s="3" t="s">
        <v>162</v>
      </c>
      <c r="G70" s="3" t="b">
        <v>0</v>
      </c>
      <c r="H70" s="3" t="s">
        <v>27</v>
      </c>
      <c r="I70" s="3" t="s">
        <v>29</v>
      </c>
      <c r="J70" s="5" t="s">
        <v>39</v>
      </c>
      <c r="K70" s="3" t="b">
        <v>1</v>
      </c>
    </row>
    <row r="71" spans="1:11" x14ac:dyDescent="0.2">
      <c r="A71" s="3" t="s">
        <v>40</v>
      </c>
      <c r="B71" s="4" t="s">
        <v>41</v>
      </c>
      <c r="C71" s="3" t="s">
        <v>53</v>
      </c>
      <c r="D71" s="3" t="s">
        <v>62</v>
      </c>
      <c r="E71" s="3">
        <v>1471.9341384566405</v>
      </c>
      <c r="F71" s="3" t="s">
        <v>162</v>
      </c>
      <c r="G71" s="3" t="b">
        <v>0</v>
      </c>
      <c r="H71" s="3" t="s">
        <v>27</v>
      </c>
      <c r="I71" s="3" t="s">
        <v>29</v>
      </c>
      <c r="J71" s="5" t="s">
        <v>39</v>
      </c>
      <c r="K71" s="3" t="b">
        <v>1</v>
      </c>
    </row>
    <row r="72" spans="1:11" x14ac:dyDescent="0.2">
      <c r="A72" s="3" t="s">
        <v>40</v>
      </c>
      <c r="B72" s="4" t="s">
        <v>41</v>
      </c>
      <c r="C72" s="3" t="s">
        <v>55</v>
      </c>
      <c r="D72" s="3" t="s">
        <v>63</v>
      </c>
      <c r="E72" s="3">
        <v>1050.9072712349848</v>
      </c>
      <c r="F72" s="3" t="s">
        <v>162</v>
      </c>
      <c r="G72" s="3" t="b">
        <v>0</v>
      </c>
      <c r="H72" s="3" t="s">
        <v>27</v>
      </c>
      <c r="I72" s="3" t="s">
        <v>29</v>
      </c>
      <c r="J72" s="5" t="s">
        <v>39</v>
      </c>
      <c r="K72" s="3" t="b">
        <v>1</v>
      </c>
    </row>
    <row r="73" spans="1:11" x14ac:dyDescent="0.2">
      <c r="A73" s="3" t="s">
        <v>40</v>
      </c>
      <c r="B73" s="4" t="s">
        <v>41</v>
      </c>
      <c r="C73" s="3" t="s">
        <v>56</v>
      </c>
      <c r="D73" s="3" t="s">
        <v>66</v>
      </c>
      <c r="E73" s="3">
        <v>1050.9072712349848</v>
      </c>
      <c r="F73" s="3" t="s">
        <v>162</v>
      </c>
      <c r="G73" s="3" t="b">
        <v>0</v>
      </c>
      <c r="H73" s="3" t="s">
        <v>27</v>
      </c>
      <c r="I73" s="3" t="s">
        <v>29</v>
      </c>
      <c r="J73" s="5" t="s">
        <v>39</v>
      </c>
      <c r="K73" s="3" t="b">
        <v>1</v>
      </c>
    </row>
    <row r="74" spans="1:11" x14ac:dyDescent="0.2">
      <c r="A74" s="3" t="s">
        <v>40</v>
      </c>
      <c r="B74" s="4" t="s">
        <v>41</v>
      </c>
      <c r="C74" s="3" t="s">
        <v>16</v>
      </c>
      <c r="D74" s="3" t="s">
        <v>18</v>
      </c>
      <c r="E74" s="3">
        <v>1298.4355948319255</v>
      </c>
      <c r="F74" s="3" t="s">
        <v>162</v>
      </c>
      <c r="G74" s="3" t="b">
        <v>0</v>
      </c>
      <c r="H74" s="3" t="s">
        <v>27</v>
      </c>
      <c r="I74" s="3" t="s">
        <v>30</v>
      </c>
      <c r="J74" s="5" t="s">
        <v>67</v>
      </c>
      <c r="K74" s="3" t="b">
        <v>1</v>
      </c>
    </row>
    <row r="75" spans="1:11" x14ac:dyDescent="0.2">
      <c r="A75" s="3" t="s">
        <v>40</v>
      </c>
      <c r="B75" s="4" t="s">
        <v>41</v>
      </c>
      <c r="C75" s="3" t="s">
        <v>42</v>
      </c>
      <c r="D75" s="3" t="s">
        <v>44</v>
      </c>
      <c r="E75" s="3">
        <v>483.87661502320901</v>
      </c>
      <c r="F75" s="3" t="s">
        <v>162</v>
      </c>
      <c r="G75" s="3" t="b">
        <v>0</v>
      </c>
      <c r="H75" s="3" t="s">
        <v>27</v>
      </c>
      <c r="I75" s="3" t="s">
        <v>30</v>
      </c>
      <c r="J75" s="5" t="s">
        <v>67</v>
      </c>
      <c r="K75" s="3" t="b">
        <v>1</v>
      </c>
    </row>
    <row r="76" spans="1:11" x14ac:dyDescent="0.2">
      <c r="A76" s="3" t="s">
        <v>40</v>
      </c>
      <c r="B76" s="4" t="s">
        <v>41</v>
      </c>
      <c r="C76" s="3" t="s">
        <v>13</v>
      </c>
      <c r="D76" s="3" t="s">
        <v>15</v>
      </c>
      <c r="E76" s="3">
        <v>2437.1441355780498</v>
      </c>
      <c r="F76" s="3" t="s">
        <v>162</v>
      </c>
      <c r="G76" s="3" t="b">
        <v>0</v>
      </c>
      <c r="H76" s="3" t="s">
        <v>27</v>
      </c>
      <c r="I76" s="3" t="s">
        <v>30</v>
      </c>
      <c r="J76" s="5" t="s">
        <v>67</v>
      </c>
      <c r="K76" s="3" t="b">
        <v>1</v>
      </c>
    </row>
    <row r="77" spans="1:11" x14ac:dyDescent="0.2">
      <c r="A77" s="3" t="s">
        <v>40</v>
      </c>
      <c r="B77" s="4" t="s">
        <v>41</v>
      </c>
      <c r="C77" s="3" t="s">
        <v>43</v>
      </c>
      <c r="D77" s="3" t="s">
        <v>46</v>
      </c>
      <c r="E77" s="3">
        <v>2671.9984339168859</v>
      </c>
      <c r="F77" s="3" t="s">
        <v>162</v>
      </c>
      <c r="G77" s="3" t="b">
        <v>0</v>
      </c>
      <c r="H77" s="3" t="s">
        <v>27</v>
      </c>
      <c r="I77" s="3" t="s">
        <v>30</v>
      </c>
      <c r="J77" s="5" t="s">
        <v>67</v>
      </c>
      <c r="K77" s="3" t="b">
        <v>1</v>
      </c>
    </row>
    <row r="78" spans="1:11" x14ac:dyDescent="0.2">
      <c r="A78" s="3" t="s">
        <v>40</v>
      </c>
      <c r="B78" s="4" t="s">
        <v>41</v>
      </c>
      <c r="C78" s="3" t="s">
        <v>19</v>
      </c>
      <c r="D78" s="3" t="s">
        <v>21</v>
      </c>
      <c r="E78" s="3">
        <v>1209.8344426422025</v>
      </c>
      <c r="F78" s="3" t="s">
        <v>162</v>
      </c>
      <c r="G78" s="3" t="b">
        <v>0</v>
      </c>
      <c r="H78" s="3" t="s">
        <v>27</v>
      </c>
      <c r="I78" s="3" t="s">
        <v>30</v>
      </c>
      <c r="J78" s="5" t="s">
        <v>67</v>
      </c>
      <c r="K78" s="3" t="b">
        <v>1</v>
      </c>
    </row>
    <row r="79" spans="1:11" x14ac:dyDescent="0.2">
      <c r="A79" s="3" t="s">
        <v>40</v>
      </c>
      <c r="B79" s="4" t="s">
        <v>41</v>
      </c>
      <c r="C79" s="3" t="s">
        <v>49</v>
      </c>
      <c r="D79" s="3" t="s">
        <v>50</v>
      </c>
      <c r="E79" s="3">
        <v>2550.2433021981069</v>
      </c>
      <c r="F79" s="3" t="s">
        <v>162</v>
      </c>
      <c r="G79" s="3" t="b">
        <v>0</v>
      </c>
      <c r="H79" s="3" t="s">
        <v>27</v>
      </c>
      <c r="I79" s="3" t="s">
        <v>30</v>
      </c>
      <c r="J79" s="5" t="s">
        <v>67</v>
      </c>
      <c r="K79" s="3" t="b">
        <v>1</v>
      </c>
    </row>
    <row r="80" spans="1:11" x14ac:dyDescent="0.2">
      <c r="A80" s="3" t="s">
        <v>40</v>
      </c>
      <c r="B80" s="4" t="s">
        <v>41</v>
      </c>
      <c r="C80" s="3" t="s">
        <v>52</v>
      </c>
      <c r="D80" s="3" t="s">
        <v>57</v>
      </c>
      <c r="E80" s="3">
        <v>1588.5329157111662</v>
      </c>
      <c r="F80" s="3" t="s">
        <v>162</v>
      </c>
      <c r="G80" s="3" t="b">
        <v>0</v>
      </c>
      <c r="H80" s="3" t="s">
        <v>27</v>
      </c>
      <c r="I80" s="3" t="s">
        <v>30</v>
      </c>
      <c r="J80" s="5" t="s">
        <v>67</v>
      </c>
      <c r="K80" s="3" t="b">
        <v>1</v>
      </c>
    </row>
    <row r="81" spans="1:11" x14ac:dyDescent="0.2">
      <c r="A81" s="3" t="s">
        <v>40</v>
      </c>
      <c r="B81" s="4" t="s">
        <v>41</v>
      </c>
      <c r="C81" s="3" t="s">
        <v>54</v>
      </c>
      <c r="D81" s="3" t="s">
        <v>59</v>
      </c>
      <c r="E81" s="3">
        <v>1588.5329157111662</v>
      </c>
      <c r="F81" s="3" t="s">
        <v>162</v>
      </c>
      <c r="G81" s="3" t="b">
        <v>0</v>
      </c>
      <c r="H81" s="3" t="s">
        <v>27</v>
      </c>
      <c r="I81" s="3" t="s">
        <v>30</v>
      </c>
      <c r="J81" s="5" t="s">
        <v>67</v>
      </c>
      <c r="K81" s="3" t="b">
        <v>1</v>
      </c>
    </row>
    <row r="82" spans="1:11" x14ac:dyDescent="0.2">
      <c r="A82" s="3" t="s">
        <v>40</v>
      </c>
      <c r="B82" s="4" t="s">
        <v>41</v>
      </c>
      <c r="C82" s="3" t="s">
        <v>53</v>
      </c>
      <c r="D82" s="3" t="s">
        <v>62</v>
      </c>
      <c r="E82" s="3">
        <v>1588.5329157111662</v>
      </c>
      <c r="F82" s="3" t="s">
        <v>162</v>
      </c>
      <c r="G82" s="3" t="b">
        <v>0</v>
      </c>
      <c r="H82" s="3" t="s">
        <v>27</v>
      </c>
      <c r="I82" s="3" t="s">
        <v>30</v>
      </c>
      <c r="J82" s="5" t="s">
        <v>67</v>
      </c>
      <c r="K82" s="3" t="b">
        <v>1</v>
      </c>
    </row>
    <row r="83" spans="1:11" x14ac:dyDescent="0.2">
      <c r="A83" s="3" t="s">
        <v>40</v>
      </c>
      <c r="B83" s="4" t="s">
        <v>41</v>
      </c>
      <c r="C83" s="3" t="s">
        <v>55</v>
      </c>
      <c r="D83" s="3" t="s">
        <v>63</v>
      </c>
      <c r="E83" s="3">
        <v>1165.1255663068393</v>
      </c>
      <c r="F83" s="3" t="s">
        <v>162</v>
      </c>
      <c r="G83" s="3" t="b">
        <v>0</v>
      </c>
      <c r="H83" s="3" t="s">
        <v>27</v>
      </c>
      <c r="I83" s="3" t="s">
        <v>30</v>
      </c>
      <c r="J83" s="5" t="s">
        <v>67</v>
      </c>
      <c r="K83" s="3" t="b">
        <v>1</v>
      </c>
    </row>
    <row r="84" spans="1:11" x14ac:dyDescent="0.2">
      <c r="A84" s="3" t="s">
        <v>40</v>
      </c>
      <c r="B84" s="4" t="s">
        <v>41</v>
      </c>
      <c r="C84" s="3" t="s">
        <v>56</v>
      </c>
      <c r="D84" s="3" t="s">
        <v>66</v>
      </c>
      <c r="E84" s="3">
        <v>1165.1255663068393</v>
      </c>
      <c r="F84" s="3" t="s">
        <v>162</v>
      </c>
      <c r="G84" s="3" t="b">
        <v>0</v>
      </c>
      <c r="H84" s="3" t="s">
        <v>27</v>
      </c>
      <c r="I84" s="3" t="s">
        <v>30</v>
      </c>
      <c r="J84" s="5" t="s">
        <v>67</v>
      </c>
      <c r="K84" s="3" t="b">
        <v>1</v>
      </c>
    </row>
    <row r="85" spans="1:11" x14ac:dyDescent="0.2">
      <c r="A85" s="3" t="s">
        <v>40</v>
      </c>
      <c r="B85" s="4" t="s">
        <v>41</v>
      </c>
      <c r="C85" s="3" t="s">
        <v>16</v>
      </c>
      <c r="D85" s="3" t="s">
        <v>18</v>
      </c>
      <c r="E85" s="3">
        <v>1238.9054197662049</v>
      </c>
      <c r="F85" s="3" t="s">
        <v>162</v>
      </c>
      <c r="G85" s="3" t="b">
        <v>0</v>
      </c>
      <c r="H85" s="3" t="s">
        <v>27</v>
      </c>
      <c r="I85" s="3" t="s">
        <v>29</v>
      </c>
      <c r="J85" s="5" t="s">
        <v>67</v>
      </c>
      <c r="K85" s="3" t="b">
        <v>1</v>
      </c>
    </row>
    <row r="86" spans="1:11" x14ac:dyDescent="0.2">
      <c r="A86" s="3" t="s">
        <v>40</v>
      </c>
      <c r="B86" s="4" t="s">
        <v>41</v>
      </c>
      <c r="C86" s="3" t="s">
        <v>42</v>
      </c>
      <c r="D86" s="3" t="s">
        <v>44</v>
      </c>
      <c r="E86" s="3">
        <v>486.73471670674815</v>
      </c>
      <c r="F86" s="3" t="s">
        <v>162</v>
      </c>
      <c r="G86" s="3" t="b">
        <v>0</v>
      </c>
      <c r="H86" s="3" t="s">
        <v>27</v>
      </c>
      <c r="I86" s="3" t="s">
        <v>29</v>
      </c>
      <c r="J86" s="5" t="s">
        <v>67</v>
      </c>
      <c r="K86" s="3" t="b">
        <v>1</v>
      </c>
    </row>
    <row r="87" spans="1:11" x14ac:dyDescent="0.2">
      <c r="A87" s="3" t="s">
        <v>40</v>
      </c>
      <c r="B87" s="4" t="s">
        <v>41</v>
      </c>
      <c r="C87" s="3" t="s">
        <v>13</v>
      </c>
      <c r="D87" s="3" t="s">
        <v>15</v>
      </c>
      <c r="E87" s="3">
        <v>2333.150064321268</v>
      </c>
      <c r="F87" s="3" t="s">
        <v>162</v>
      </c>
      <c r="G87" s="3" t="b">
        <v>0</v>
      </c>
      <c r="H87" s="3" t="s">
        <v>27</v>
      </c>
      <c r="I87" s="3" t="s">
        <v>29</v>
      </c>
      <c r="J87" s="5" t="s">
        <v>67</v>
      </c>
      <c r="K87" s="3" t="b">
        <v>1</v>
      </c>
    </row>
    <row r="88" spans="1:11" x14ac:dyDescent="0.2">
      <c r="A88" s="3" t="s">
        <v>40</v>
      </c>
      <c r="B88" s="4" t="s">
        <v>41</v>
      </c>
      <c r="C88" s="3" t="s">
        <v>43</v>
      </c>
      <c r="D88" s="3" t="s">
        <v>46</v>
      </c>
      <c r="E88" s="3">
        <v>2575.1087868449017</v>
      </c>
      <c r="F88" s="3" t="s">
        <v>162</v>
      </c>
      <c r="G88" s="3" t="b">
        <v>0</v>
      </c>
      <c r="H88" s="3" t="s">
        <v>27</v>
      </c>
      <c r="I88" s="3" t="s">
        <v>29</v>
      </c>
      <c r="J88" s="5" t="s">
        <v>67</v>
      </c>
      <c r="K88" s="3" t="b">
        <v>1</v>
      </c>
    </row>
    <row r="89" spans="1:11" x14ac:dyDescent="0.2">
      <c r="A89" s="3" t="s">
        <v>40</v>
      </c>
      <c r="B89" s="4" t="s">
        <v>41</v>
      </c>
      <c r="C89" s="3" t="s">
        <v>19</v>
      </c>
      <c r="D89" s="3" t="s">
        <v>21</v>
      </c>
      <c r="E89" s="3">
        <v>1344.6960120812093</v>
      </c>
      <c r="F89" s="3" t="s">
        <v>162</v>
      </c>
      <c r="G89" s="3" t="b">
        <v>0</v>
      </c>
      <c r="H89" s="3" t="s">
        <v>27</v>
      </c>
      <c r="I89" s="3" t="s">
        <v>29</v>
      </c>
      <c r="J89" s="5" t="s">
        <v>67</v>
      </c>
      <c r="K89" s="3" t="b">
        <v>1</v>
      </c>
    </row>
    <row r="90" spans="1:11" x14ac:dyDescent="0.2">
      <c r="A90" s="3" t="s">
        <v>40</v>
      </c>
      <c r="B90" s="4" t="s">
        <v>41</v>
      </c>
      <c r="C90" s="3" t="s">
        <v>49</v>
      </c>
      <c r="D90" s="3" t="s">
        <v>50</v>
      </c>
      <c r="E90" s="3">
        <v>2276.3963308909861</v>
      </c>
      <c r="F90" s="3" t="s">
        <v>162</v>
      </c>
      <c r="G90" s="3" t="b">
        <v>0</v>
      </c>
      <c r="H90" s="3" t="s">
        <v>27</v>
      </c>
      <c r="I90" s="3" t="s">
        <v>29</v>
      </c>
      <c r="J90" s="5" t="s">
        <v>67</v>
      </c>
      <c r="K90" s="3" t="b">
        <v>1</v>
      </c>
    </row>
    <row r="91" spans="1:11" x14ac:dyDescent="0.2">
      <c r="A91" s="3" t="s">
        <v>40</v>
      </c>
      <c r="B91" s="4" t="s">
        <v>41</v>
      </c>
      <c r="C91" s="3" t="s">
        <v>52</v>
      </c>
      <c r="D91" s="3" t="s">
        <v>57</v>
      </c>
      <c r="E91" s="3">
        <v>1683.5035516527764</v>
      </c>
      <c r="F91" s="3" t="s">
        <v>162</v>
      </c>
      <c r="G91" s="3" t="b">
        <v>0</v>
      </c>
      <c r="H91" s="3" t="s">
        <v>27</v>
      </c>
      <c r="I91" s="3" t="s">
        <v>29</v>
      </c>
      <c r="J91" s="5" t="s">
        <v>67</v>
      </c>
      <c r="K91" s="3" t="b">
        <v>1</v>
      </c>
    </row>
    <row r="92" spans="1:11" x14ac:dyDescent="0.2">
      <c r="A92" s="3" t="s">
        <v>40</v>
      </c>
      <c r="B92" s="4" t="s">
        <v>41</v>
      </c>
      <c r="C92" s="3" t="s">
        <v>54</v>
      </c>
      <c r="D92" s="3" t="s">
        <v>59</v>
      </c>
      <c r="E92" s="3">
        <v>1683.5035516527764</v>
      </c>
      <c r="F92" s="3" t="s">
        <v>162</v>
      </c>
      <c r="G92" s="3" t="b">
        <v>0</v>
      </c>
      <c r="H92" s="3" t="s">
        <v>27</v>
      </c>
      <c r="I92" s="3" t="s">
        <v>29</v>
      </c>
      <c r="J92" s="5" t="s">
        <v>67</v>
      </c>
      <c r="K92" s="3" t="b">
        <v>1</v>
      </c>
    </row>
    <row r="93" spans="1:11" x14ac:dyDescent="0.2">
      <c r="A93" s="3" t="s">
        <v>40</v>
      </c>
      <c r="B93" s="4" t="s">
        <v>41</v>
      </c>
      <c r="C93" s="3" t="s">
        <v>53</v>
      </c>
      <c r="D93" s="3" t="s">
        <v>62</v>
      </c>
      <c r="E93" s="3">
        <v>1683.5035516527764</v>
      </c>
      <c r="F93" s="3" t="s">
        <v>162</v>
      </c>
      <c r="G93" s="3" t="b">
        <v>0</v>
      </c>
      <c r="H93" s="3" t="s">
        <v>27</v>
      </c>
      <c r="I93" s="3" t="s">
        <v>29</v>
      </c>
      <c r="J93" s="5" t="s">
        <v>67</v>
      </c>
      <c r="K93" s="3" t="b">
        <v>1</v>
      </c>
    </row>
    <row r="94" spans="1:11" x14ac:dyDescent="0.2">
      <c r="A94" s="3" t="s">
        <v>40</v>
      </c>
      <c r="B94" s="4" t="s">
        <v>41</v>
      </c>
      <c r="C94" s="3" t="s">
        <v>55</v>
      </c>
      <c r="D94" s="3" t="s">
        <v>63</v>
      </c>
      <c r="E94" s="3">
        <v>1358.9456904748581</v>
      </c>
      <c r="F94" s="3" t="s">
        <v>162</v>
      </c>
      <c r="G94" s="3" t="b">
        <v>0</v>
      </c>
      <c r="H94" s="3" t="s">
        <v>27</v>
      </c>
      <c r="I94" s="3" t="s">
        <v>29</v>
      </c>
      <c r="J94" s="5" t="s">
        <v>67</v>
      </c>
      <c r="K94" s="3" t="b">
        <v>1</v>
      </c>
    </row>
    <row r="95" spans="1:11" x14ac:dyDescent="0.2">
      <c r="A95" s="3" t="s">
        <v>40</v>
      </c>
      <c r="B95" s="4" t="s">
        <v>41</v>
      </c>
      <c r="C95" s="3" t="s">
        <v>56</v>
      </c>
      <c r="D95" s="3" t="s">
        <v>66</v>
      </c>
      <c r="E95" s="3">
        <v>1358.9456904748581</v>
      </c>
      <c r="F95" s="3" t="s">
        <v>162</v>
      </c>
      <c r="G95" s="3" t="b">
        <v>0</v>
      </c>
      <c r="H95" s="3" t="s">
        <v>27</v>
      </c>
      <c r="I95" s="3" t="s">
        <v>29</v>
      </c>
      <c r="J95" s="5" t="s">
        <v>67</v>
      </c>
      <c r="K95" s="3" t="b">
        <v>1</v>
      </c>
    </row>
    <row r="96" spans="1:11" x14ac:dyDescent="0.2">
      <c r="A96" s="3" t="s">
        <v>68</v>
      </c>
      <c r="B96" s="4" t="s">
        <v>69</v>
      </c>
      <c r="C96" s="3" t="s">
        <v>38</v>
      </c>
      <c r="D96" s="3" t="s">
        <v>21</v>
      </c>
      <c r="E96" s="3">
        <v>1598</v>
      </c>
      <c r="F96" s="3" t="s">
        <v>162</v>
      </c>
      <c r="G96" s="3" t="b">
        <v>1</v>
      </c>
      <c r="H96" s="3" t="s">
        <v>27</v>
      </c>
      <c r="I96" s="3" t="s">
        <v>29</v>
      </c>
      <c r="J96" s="5" t="s">
        <v>67</v>
      </c>
      <c r="K96" s="3" t="b">
        <v>1</v>
      </c>
    </row>
    <row r="97" spans="1:11" x14ac:dyDescent="0.2">
      <c r="A97" s="3" t="s">
        <v>68</v>
      </c>
      <c r="B97" s="4" t="s">
        <v>69</v>
      </c>
      <c r="C97" s="3" t="s">
        <v>38</v>
      </c>
      <c r="D97" s="3" t="s">
        <v>21</v>
      </c>
      <c r="E97" s="3">
        <v>885</v>
      </c>
      <c r="F97" s="3" t="s">
        <v>162</v>
      </c>
      <c r="G97" s="3" t="b">
        <v>1</v>
      </c>
      <c r="H97" s="3" t="s">
        <v>27</v>
      </c>
      <c r="I97" s="3" t="s">
        <v>29</v>
      </c>
      <c r="J97" s="5" t="s">
        <v>67</v>
      </c>
      <c r="K97" s="3" t="b">
        <v>1</v>
      </c>
    </row>
    <row r="98" spans="1:11" x14ac:dyDescent="0.2">
      <c r="A98" s="3" t="s">
        <v>68</v>
      </c>
      <c r="B98" s="4" t="s">
        <v>69</v>
      </c>
      <c r="C98" s="3" t="s">
        <v>38</v>
      </c>
      <c r="D98" s="3" t="s">
        <v>21</v>
      </c>
      <c r="E98" s="3">
        <v>1411</v>
      </c>
      <c r="F98" s="3" t="s">
        <v>162</v>
      </c>
      <c r="G98" s="3" t="b">
        <v>1</v>
      </c>
      <c r="H98" s="3" t="s">
        <v>27</v>
      </c>
      <c r="I98" s="3" t="s">
        <v>29</v>
      </c>
      <c r="J98" s="5" t="s">
        <v>67</v>
      </c>
      <c r="K98" s="3" t="b">
        <v>1</v>
      </c>
    </row>
    <row r="99" spans="1:11" x14ac:dyDescent="0.2">
      <c r="A99" s="3" t="s">
        <v>68</v>
      </c>
      <c r="B99" s="4" t="s">
        <v>69</v>
      </c>
      <c r="C99" s="3" t="s">
        <v>38</v>
      </c>
      <c r="D99" s="3" t="s">
        <v>21</v>
      </c>
      <c r="E99" s="3">
        <v>1124</v>
      </c>
      <c r="F99" s="3" t="s">
        <v>162</v>
      </c>
      <c r="G99" s="3" t="b">
        <v>1</v>
      </c>
      <c r="H99" s="3" t="s">
        <v>27</v>
      </c>
      <c r="I99" s="3" t="s">
        <v>29</v>
      </c>
      <c r="J99" s="5" t="s">
        <v>67</v>
      </c>
      <c r="K99" s="3" t="b">
        <v>1</v>
      </c>
    </row>
    <row r="100" spans="1:11" x14ac:dyDescent="0.2">
      <c r="A100" s="3" t="s">
        <v>68</v>
      </c>
      <c r="B100" s="4" t="s">
        <v>69</v>
      </c>
      <c r="C100" s="3" t="s">
        <v>38</v>
      </c>
      <c r="D100" s="3" t="s">
        <v>21</v>
      </c>
      <c r="E100" s="3">
        <v>2304</v>
      </c>
      <c r="F100" s="3" t="s">
        <v>162</v>
      </c>
      <c r="G100" s="3" t="b">
        <v>1</v>
      </c>
      <c r="H100" s="3" t="s">
        <v>27</v>
      </c>
      <c r="I100" s="3" t="s">
        <v>29</v>
      </c>
      <c r="J100" s="5" t="s">
        <v>67</v>
      </c>
      <c r="K100" s="3" t="b">
        <v>1</v>
      </c>
    </row>
    <row r="101" spans="1:11" x14ac:dyDescent="0.2">
      <c r="A101" s="3" t="s">
        <v>68</v>
      </c>
      <c r="B101" s="4" t="s">
        <v>69</v>
      </c>
      <c r="C101" s="3" t="s">
        <v>38</v>
      </c>
      <c r="D101" s="3" t="s">
        <v>21</v>
      </c>
      <c r="E101" s="3">
        <v>1273</v>
      </c>
      <c r="F101" s="3" t="s">
        <v>162</v>
      </c>
      <c r="G101" s="3" t="b">
        <v>1</v>
      </c>
      <c r="H101" s="3" t="s">
        <v>27</v>
      </c>
      <c r="I101" s="3" t="s">
        <v>29</v>
      </c>
      <c r="J101" s="5" t="s">
        <v>67</v>
      </c>
      <c r="K101" s="3" t="b">
        <v>1</v>
      </c>
    </row>
    <row r="102" spans="1:11" x14ac:dyDescent="0.2">
      <c r="A102" s="3" t="s">
        <v>68</v>
      </c>
      <c r="B102" s="4" t="s">
        <v>69</v>
      </c>
      <c r="C102" s="3" t="s">
        <v>38</v>
      </c>
      <c r="D102" s="3" t="s">
        <v>21</v>
      </c>
      <c r="E102" s="3">
        <v>1792</v>
      </c>
      <c r="F102" s="3" t="s">
        <v>162</v>
      </c>
      <c r="G102" s="3" t="b">
        <v>1</v>
      </c>
      <c r="H102" s="3" t="s">
        <v>27</v>
      </c>
      <c r="I102" s="3" t="s">
        <v>30</v>
      </c>
      <c r="J102" s="5" t="s">
        <v>67</v>
      </c>
      <c r="K102" s="3" t="b">
        <v>1</v>
      </c>
    </row>
    <row r="103" spans="1:11" x14ac:dyDescent="0.2">
      <c r="A103" s="3" t="s">
        <v>68</v>
      </c>
      <c r="B103" s="4" t="s">
        <v>69</v>
      </c>
      <c r="C103" s="3" t="s">
        <v>38</v>
      </c>
      <c r="D103" s="3" t="s">
        <v>21</v>
      </c>
      <c r="E103" s="3">
        <v>1436</v>
      </c>
      <c r="F103" s="3" t="s">
        <v>162</v>
      </c>
      <c r="G103" s="3" t="b">
        <v>1</v>
      </c>
      <c r="H103" s="3" t="s">
        <v>27</v>
      </c>
      <c r="I103" s="3" t="s">
        <v>29</v>
      </c>
      <c r="J103" s="5" t="s">
        <v>67</v>
      </c>
      <c r="K103" s="3" t="b">
        <v>1</v>
      </c>
    </row>
    <row r="104" spans="1:11" x14ac:dyDescent="0.2">
      <c r="A104" s="3" t="s">
        <v>68</v>
      </c>
      <c r="B104" s="4" t="s">
        <v>69</v>
      </c>
      <c r="C104" s="3" t="s">
        <v>38</v>
      </c>
      <c r="D104" s="3" t="s">
        <v>21</v>
      </c>
      <c r="E104" s="3">
        <v>2761</v>
      </c>
      <c r="F104" s="3" t="s">
        <v>162</v>
      </c>
      <c r="G104" s="3" t="b">
        <v>1</v>
      </c>
      <c r="H104" s="3" t="s">
        <v>27</v>
      </c>
      <c r="I104" s="3" t="s">
        <v>29</v>
      </c>
      <c r="J104" s="5" t="s">
        <v>67</v>
      </c>
      <c r="K104" s="3" t="b">
        <v>1</v>
      </c>
    </row>
    <row r="105" spans="1:11" x14ac:dyDescent="0.2">
      <c r="A105" s="3" t="s">
        <v>68</v>
      </c>
      <c r="B105" s="4" t="s">
        <v>69</v>
      </c>
      <c r="C105" s="3" t="s">
        <v>38</v>
      </c>
      <c r="D105" s="3" t="s">
        <v>21</v>
      </c>
      <c r="E105" s="3">
        <v>1387</v>
      </c>
      <c r="F105" s="3" t="s">
        <v>162</v>
      </c>
      <c r="G105" s="3" t="b">
        <v>1</v>
      </c>
      <c r="H105" s="3" t="s">
        <v>27</v>
      </c>
      <c r="I105" s="3" t="s">
        <v>29</v>
      </c>
      <c r="J105" s="5" t="s">
        <v>67</v>
      </c>
      <c r="K105" s="3" t="b">
        <v>1</v>
      </c>
    </row>
    <row r="106" spans="1:11" x14ac:dyDescent="0.2">
      <c r="A106" s="3" t="s">
        <v>68</v>
      </c>
      <c r="B106" s="4" t="s">
        <v>69</v>
      </c>
      <c r="C106" s="3" t="s">
        <v>38</v>
      </c>
      <c r="D106" s="3" t="s">
        <v>21</v>
      </c>
      <c r="E106" s="3">
        <v>1961</v>
      </c>
      <c r="F106" s="3" t="s">
        <v>162</v>
      </c>
      <c r="G106" s="3" t="b">
        <v>1</v>
      </c>
      <c r="H106" s="3" t="s">
        <v>27</v>
      </c>
      <c r="I106" s="3" t="s">
        <v>29</v>
      </c>
      <c r="J106" s="5" t="s">
        <v>67</v>
      </c>
      <c r="K106" s="3" t="b">
        <v>1</v>
      </c>
    </row>
    <row r="107" spans="1:11" x14ac:dyDescent="0.2">
      <c r="A107" s="3" t="s">
        <v>68</v>
      </c>
      <c r="B107" s="4" t="s">
        <v>69</v>
      </c>
      <c r="C107" s="3" t="s">
        <v>38</v>
      </c>
      <c r="D107" s="3" t="s">
        <v>21</v>
      </c>
      <c r="E107" s="3">
        <v>1163</v>
      </c>
      <c r="F107" s="3" t="s">
        <v>162</v>
      </c>
      <c r="G107" s="3" t="b">
        <v>1</v>
      </c>
      <c r="H107" s="3" t="s">
        <v>27</v>
      </c>
      <c r="I107" s="3" t="s">
        <v>29</v>
      </c>
      <c r="J107" s="5" t="s">
        <v>67</v>
      </c>
      <c r="K107" s="3" t="b">
        <v>1</v>
      </c>
    </row>
    <row r="108" spans="1:11" x14ac:dyDescent="0.2">
      <c r="A108" s="3" t="s">
        <v>68</v>
      </c>
      <c r="B108" s="4" t="s">
        <v>69</v>
      </c>
      <c r="C108" s="3" t="s">
        <v>38</v>
      </c>
      <c r="D108" s="3" t="s">
        <v>21</v>
      </c>
      <c r="E108" s="3">
        <v>1354</v>
      </c>
      <c r="F108" s="3" t="s">
        <v>162</v>
      </c>
      <c r="G108" s="3" t="b">
        <v>1</v>
      </c>
      <c r="H108" s="3" t="s">
        <v>27</v>
      </c>
      <c r="I108" s="3" t="s">
        <v>29</v>
      </c>
      <c r="J108" s="5" t="s">
        <v>67</v>
      </c>
      <c r="K108" s="3" t="b">
        <v>1</v>
      </c>
    </row>
    <row r="109" spans="1:11" x14ac:dyDescent="0.2">
      <c r="A109" s="3" t="s">
        <v>68</v>
      </c>
      <c r="B109" s="4" t="s">
        <v>69</v>
      </c>
      <c r="C109" s="3" t="s">
        <v>38</v>
      </c>
      <c r="D109" s="3" t="s">
        <v>21</v>
      </c>
      <c r="E109" s="3">
        <v>1224</v>
      </c>
      <c r="F109" s="3" t="s">
        <v>162</v>
      </c>
      <c r="G109" s="3" t="b">
        <v>1</v>
      </c>
      <c r="H109" s="3" t="s">
        <v>27</v>
      </c>
      <c r="I109" s="3" t="s">
        <v>29</v>
      </c>
      <c r="J109" s="5" t="s">
        <v>67</v>
      </c>
      <c r="K109" s="3" t="b">
        <v>1</v>
      </c>
    </row>
    <row r="110" spans="1:11" x14ac:dyDescent="0.2">
      <c r="A110" s="3" t="s">
        <v>68</v>
      </c>
      <c r="B110" s="4" t="s">
        <v>69</v>
      </c>
      <c r="C110" s="3" t="s">
        <v>38</v>
      </c>
      <c r="D110" s="3" t="s">
        <v>21</v>
      </c>
      <c r="E110" s="3">
        <v>2456</v>
      </c>
      <c r="F110" s="3" t="s">
        <v>162</v>
      </c>
      <c r="G110" s="3" t="b">
        <v>1</v>
      </c>
      <c r="H110" s="3" t="s">
        <v>27</v>
      </c>
      <c r="I110" s="3" t="s">
        <v>29</v>
      </c>
      <c r="J110" s="5" t="s">
        <v>67</v>
      </c>
      <c r="K110" s="3" t="b">
        <v>1</v>
      </c>
    </row>
    <row r="111" spans="1:11" x14ac:dyDescent="0.2">
      <c r="A111" s="3" t="s">
        <v>68</v>
      </c>
      <c r="B111" s="4" t="s">
        <v>69</v>
      </c>
      <c r="C111" s="3" t="s">
        <v>38</v>
      </c>
      <c r="D111" s="3" t="s">
        <v>21</v>
      </c>
      <c r="E111" s="3">
        <v>1871</v>
      </c>
      <c r="F111" s="3" t="s">
        <v>162</v>
      </c>
      <c r="G111" s="3" t="b">
        <v>1</v>
      </c>
      <c r="H111" s="3" t="s">
        <v>27</v>
      </c>
      <c r="I111" s="3" t="s">
        <v>29</v>
      </c>
      <c r="J111" s="5" t="s">
        <v>67</v>
      </c>
      <c r="K111" s="3" t="b">
        <v>1</v>
      </c>
    </row>
    <row r="112" spans="1:11" x14ac:dyDescent="0.2">
      <c r="A112" s="3" t="s">
        <v>68</v>
      </c>
      <c r="B112" s="4" t="s">
        <v>69</v>
      </c>
      <c r="C112" s="3" t="s">
        <v>38</v>
      </c>
      <c r="D112" s="3" t="s">
        <v>21</v>
      </c>
      <c r="E112" s="3">
        <v>2464</v>
      </c>
      <c r="F112" s="3" t="s">
        <v>162</v>
      </c>
      <c r="G112" s="3" t="b">
        <v>1</v>
      </c>
      <c r="H112" s="3" t="s">
        <v>27</v>
      </c>
      <c r="I112" s="3" t="s">
        <v>29</v>
      </c>
      <c r="J112" s="5" t="s">
        <v>67</v>
      </c>
      <c r="K112" s="3" t="b">
        <v>1</v>
      </c>
    </row>
    <row r="113" spans="1:11" x14ac:dyDescent="0.2">
      <c r="A113" s="3" t="s">
        <v>68</v>
      </c>
      <c r="B113" s="4" t="s">
        <v>69</v>
      </c>
      <c r="C113" s="3" t="s">
        <v>38</v>
      </c>
      <c r="D113" s="3" t="s">
        <v>21</v>
      </c>
      <c r="E113" s="3">
        <v>908</v>
      </c>
      <c r="F113" s="3" t="s">
        <v>162</v>
      </c>
      <c r="G113" s="3" t="b">
        <v>1</v>
      </c>
      <c r="H113" s="3" t="s">
        <v>27</v>
      </c>
      <c r="I113" s="3" t="s">
        <v>29</v>
      </c>
      <c r="J113" s="5" t="s">
        <v>67</v>
      </c>
      <c r="K113" s="3" t="b">
        <v>1</v>
      </c>
    </row>
    <row r="114" spans="1:11" x14ac:dyDescent="0.2">
      <c r="A114" s="3" t="s">
        <v>68</v>
      </c>
      <c r="B114" s="4" t="s">
        <v>69</v>
      </c>
      <c r="C114" s="3" t="s">
        <v>38</v>
      </c>
      <c r="D114" s="3" t="s">
        <v>21</v>
      </c>
      <c r="E114" s="3">
        <v>7919</v>
      </c>
      <c r="F114" s="3" t="s">
        <v>162</v>
      </c>
      <c r="G114" s="3" t="b">
        <v>1</v>
      </c>
      <c r="H114" s="3" t="s">
        <v>27</v>
      </c>
      <c r="I114" s="3" t="s">
        <v>29</v>
      </c>
      <c r="J114" s="5" t="s">
        <v>67</v>
      </c>
      <c r="K114" s="3" t="b">
        <v>1</v>
      </c>
    </row>
    <row r="115" spans="1:11" x14ac:dyDescent="0.2">
      <c r="A115" s="3" t="s">
        <v>68</v>
      </c>
      <c r="B115" s="4" t="s">
        <v>69</v>
      </c>
      <c r="C115" s="3" t="s">
        <v>38</v>
      </c>
      <c r="D115" s="3" t="s">
        <v>21</v>
      </c>
      <c r="E115" s="3">
        <v>1484</v>
      </c>
      <c r="F115" s="3" t="s">
        <v>162</v>
      </c>
      <c r="G115" s="3" t="b">
        <v>1</v>
      </c>
      <c r="H115" s="3" t="s">
        <v>27</v>
      </c>
      <c r="I115" s="3" t="s">
        <v>29</v>
      </c>
      <c r="J115" s="5" t="s">
        <v>67</v>
      </c>
      <c r="K115" s="3" t="b">
        <v>1</v>
      </c>
    </row>
    <row r="116" spans="1:11" x14ac:dyDescent="0.2">
      <c r="A116" s="3" t="s">
        <v>68</v>
      </c>
      <c r="B116" s="4" t="s">
        <v>69</v>
      </c>
      <c r="C116" s="3" t="s">
        <v>38</v>
      </c>
      <c r="D116" s="3" t="s">
        <v>21</v>
      </c>
      <c r="E116" s="3">
        <v>1737</v>
      </c>
      <c r="F116" s="3" t="s">
        <v>162</v>
      </c>
      <c r="G116" s="3" t="b">
        <v>1</v>
      </c>
      <c r="H116" s="3" t="s">
        <v>27</v>
      </c>
      <c r="I116" s="3" t="s">
        <v>29</v>
      </c>
      <c r="J116" s="5" t="s">
        <v>67</v>
      </c>
      <c r="K116" s="3" t="b">
        <v>1</v>
      </c>
    </row>
    <row r="117" spans="1:11" x14ac:dyDescent="0.2">
      <c r="A117" s="3" t="s">
        <v>68</v>
      </c>
      <c r="B117" s="4" t="s">
        <v>69</v>
      </c>
      <c r="C117" s="3" t="s">
        <v>38</v>
      </c>
      <c r="D117" s="3" t="s">
        <v>21</v>
      </c>
      <c r="E117" s="3">
        <v>1566</v>
      </c>
      <c r="F117" s="3" t="s">
        <v>162</v>
      </c>
      <c r="G117" s="3" t="b">
        <v>1</v>
      </c>
      <c r="H117" s="3" t="s">
        <v>27</v>
      </c>
      <c r="I117" s="3" t="s">
        <v>29</v>
      </c>
      <c r="J117" s="5" t="s">
        <v>67</v>
      </c>
      <c r="K117" s="3" t="b">
        <v>1</v>
      </c>
    </row>
    <row r="118" spans="1:11" x14ac:dyDescent="0.2">
      <c r="A118" s="3" t="s">
        <v>68</v>
      </c>
      <c r="B118" s="4" t="s">
        <v>69</v>
      </c>
      <c r="C118" s="3" t="s">
        <v>38</v>
      </c>
      <c r="D118" s="3" t="s">
        <v>21</v>
      </c>
      <c r="E118" s="3">
        <v>1723</v>
      </c>
      <c r="F118" s="3" t="s">
        <v>162</v>
      </c>
      <c r="G118" s="3" t="b">
        <v>1</v>
      </c>
      <c r="H118" s="3" t="s">
        <v>27</v>
      </c>
      <c r="I118" s="3" t="s">
        <v>29</v>
      </c>
      <c r="J118" s="5" t="s">
        <v>67</v>
      </c>
      <c r="K118" s="3" t="b">
        <v>1</v>
      </c>
    </row>
    <row r="119" spans="1:11" x14ac:dyDescent="0.2">
      <c r="A119" s="3" t="s">
        <v>68</v>
      </c>
      <c r="B119" s="4" t="s">
        <v>69</v>
      </c>
      <c r="C119" s="3" t="s">
        <v>38</v>
      </c>
      <c r="D119" s="3" t="s">
        <v>21</v>
      </c>
      <c r="E119" s="3">
        <v>3122</v>
      </c>
      <c r="F119" s="3" t="s">
        <v>162</v>
      </c>
      <c r="G119" s="3" t="b">
        <v>1</v>
      </c>
      <c r="H119" s="3" t="s">
        <v>27</v>
      </c>
      <c r="I119" s="3" t="s">
        <v>29</v>
      </c>
      <c r="J119" s="5" t="s">
        <v>67</v>
      </c>
      <c r="K119" s="3" t="b">
        <v>1</v>
      </c>
    </row>
    <row r="120" spans="1:11" x14ac:dyDescent="0.2">
      <c r="A120" s="3" t="s">
        <v>68</v>
      </c>
      <c r="B120" s="4" t="s">
        <v>69</v>
      </c>
      <c r="C120" s="3" t="s">
        <v>38</v>
      </c>
      <c r="D120" s="3" t="s">
        <v>21</v>
      </c>
      <c r="E120" s="3">
        <v>2475</v>
      </c>
      <c r="F120" s="3" t="s">
        <v>162</v>
      </c>
      <c r="G120" s="3" t="b">
        <v>1</v>
      </c>
      <c r="H120" s="3" t="s">
        <v>27</v>
      </c>
      <c r="I120" s="3" t="s">
        <v>30</v>
      </c>
      <c r="J120" s="5" t="s">
        <v>67</v>
      </c>
      <c r="K120" s="3" t="b">
        <v>1</v>
      </c>
    </row>
    <row r="121" spans="1:11" x14ac:dyDescent="0.2">
      <c r="A121" s="3" t="s">
        <v>68</v>
      </c>
      <c r="B121" s="4" t="s">
        <v>69</v>
      </c>
      <c r="C121" s="3" t="s">
        <v>38</v>
      </c>
      <c r="D121" s="3" t="s">
        <v>21</v>
      </c>
      <c r="E121" s="3">
        <v>1973</v>
      </c>
      <c r="F121" s="3" t="s">
        <v>162</v>
      </c>
      <c r="G121" s="3" t="b">
        <v>1</v>
      </c>
      <c r="H121" s="3" t="s">
        <v>27</v>
      </c>
      <c r="I121" s="3" t="s">
        <v>29</v>
      </c>
      <c r="J121" s="5" t="s">
        <v>67</v>
      </c>
      <c r="K121" s="3" t="b">
        <v>1</v>
      </c>
    </row>
    <row r="122" spans="1:11" x14ac:dyDescent="0.2">
      <c r="A122" s="3" t="s">
        <v>68</v>
      </c>
      <c r="B122" s="4" t="s">
        <v>69</v>
      </c>
      <c r="C122" s="3" t="s">
        <v>13</v>
      </c>
      <c r="D122" s="3" t="s">
        <v>15</v>
      </c>
      <c r="E122" s="3">
        <v>1440</v>
      </c>
      <c r="F122" s="3" t="s">
        <v>162</v>
      </c>
      <c r="G122" s="3" t="b">
        <v>1</v>
      </c>
      <c r="H122" s="3" t="s">
        <v>27</v>
      </c>
      <c r="I122" s="3" t="s">
        <v>29</v>
      </c>
      <c r="J122" s="5" t="s">
        <v>67</v>
      </c>
      <c r="K122" s="3" t="b">
        <v>1</v>
      </c>
    </row>
    <row r="123" spans="1:11" x14ac:dyDescent="0.2">
      <c r="A123" s="3" t="s">
        <v>68</v>
      </c>
      <c r="B123" s="4" t="s">
        <v>69</v>
      </c>
      <c r="C123" s="3" t="s">
        <v>13</v>
      </c>
      <c r="D123" s="3" t="s">
        <v>15</v>
      </c>
      <c r="E123" s="3">
        <v>798</v>
      </c>
      <c r="F123" s="3" t="s">
        <v>162</v>
      </c>
      <c r="G123" s="3" t="b">
        <v>1</v>
      </c>
      <c r="H123" s="3" t="s">
        <v>27</v>
      </c>
      <c r="I123" s="3" t="s">
        <v>29</v>
      </c>
      <c r="J123" s="5" t="s">
        <v>67</v>
      </c>
      <c r="K123" s="3" t="b">
        <v>1</v>
      </c>
    </row>
    <row r="124" spans="1:11" x14ac:dyDescent="0.2">
      <c r="A124" s="3" t="s">
        <v>68</v>
      </c>
      <c r="B124" s="4" t="s">
        <v>69</v>
      </c>
      <c r="C124" s="3" t="s">
        <v>13</v>
      </c>
      <c r="D124" s="3" t="s">
        <v>15</v>
      </c>
      <c r="E124" s="3">
        <v>4373</v>
      </c>
      <c r="F124" s="3" t="s">
        <v>162</v>
      </c>
      <c r="G124" s="3" t="b">
        <v>1</v>
      </c>
      <c r="H124" s="3" t="s">
        <v>27</v>
      </c>
      <c r="I124" s="3" t="s">
        <v>29</v>
      </c>
      <c r="J124" s="5" t="s">
        <v>67</v>
      </c>
      <c r="K124" s="3" t="b">
        <v>1</v>
      </c>
    </row>
    <row r="125" spans="1:11" x14ac:dyDescent="0.2">
      <c r="A125" s="3" t="s">
        <v>68</v>
      </c>
      <c r="B125" s="4" t="s">
        <v>69</v>
      </c>
      <c r="C125" s="3" t="s">
        <v>13</v>
      </c>
      <c r="D125" s="3" t="s">
        <v>15</v>
      </c>
      <c r="E125" s="3">
        <v>1971</v>
      </c>
      <c r="F125" s="3" t="s">
        <v>162</v>
      </c>
      <c r="G125" s="3" t="b">
        <v>1</v>
      </c>
      <c r="H125" s="3" t="s">
        <v>27</v>
      </c>
      <c r="I125" s="3" t="s">
        <v>29</v>
      </c>
      <c r="J125" s="5" t="s">
        <v>67</v>
      </c>
      <c r="K125" s="3" t="b">
        <v>1</v>
      </c>
    </row>
    <row r="126" spans="1:11" x14ac:dyDescent="0.2">
      <c r="A126" s="3" t="s">
        <v>68</v>
      </c>
      <c r="B126" s="4" t="s">
        <v>69</v>
      </c>
      <c r="C126" s="3" t="s">
        <v>13</v>
      </c>
      <c r="D126" s="3" t="s">
        <v>15</v>
      </c>
      <c r="E126" s="3">
        <v>3508</v>
      </c>
      <c r="F126" s="3" t="s">
        <v>162</v>
      </c>
      <c r="G126" s="3" t="b">
        <v>1</v>
      </c>
      <c r="H126" s="3" t="s">
        <v>27</v>
      </c>
      <c r="I126" s="3" t="s">
        <v>29</v>
      </c>
      <c r="J126" s="5" t="s">
        <v>67</v>
      </c>
      <c r="K126" s="3" t="b">
        <v>1</v>
      </c>
    </row>
    <row r="127" spans="1:11" x14ac:dyDescent="0.2">
      <c r="A127" s="3" t="s">
        <v>68</v>
      </c>
      <c r="B127" s="4" t="s">
        <v>69</v>
      </c>
      <c r="C127" s="3" t="s">
        <v>13</v>
      </c>
      <c r="D127" s="3" t="s">
        <v>15</v>
      </c>
      <c r="E127" s="3">
        <v>2284</v>
      </c>
      <c r="F127" s="3" t="s">
        <v>162</v>
      </c>
      <c r="G127" s="3" t="b">
        <v>1</v>
      </c>
      <c r="H127" s="3" t="s">
        <v>27</v>
      </c>
      <c r="I127" s="3" t="s">
        <v>29</v>
      </c>
      <c r="J127" s="5" t="s">
        <v>67</v>
      </c>
      <c r="K127" s="3" t="b">
        <v>1</v>
      </c>
    </row>
    <row r="128" spans="1:11" x14ac:dyDescent="0.2">
      <c r="A128" s="3" t="s">
        <v>68</v>
      </c>
      <c r="B128" s="4" t="s">
        <v>69</v>
      </c>
      <c r="C128" s="3" t="s">
        <v>13</v>
      </c>
      <c r="D128" s="3" t="s">
        <v>15</v>
      </c>
      <c r="E128" s="3">
        <v>4458</v>
      </c>
      <c r="F128" s="3" t="s">
        <v>162</v>
      </c>
      <c r="G128" s="3" t="b">
        <v>1</v>
      </c>
      <c r="H128" s="3" t="s">
        <v>27</v>
      </c>
      <c r="I128" s="3" t="s">
        <v>30</v>
      </c>
      <c r="J128" s="5" t="s">
        <v>67</v>
      </c>
      <c r="K128" s="3" t="b">
        <v>1</v>
      </c>
    </row>
    <row r="129" spans="1:11" x14ac:dyDescent="0.2">
      <c r="A129" s="3" t="s">
        <v>68</v>
      </c>
      <c r="B129" s="4" t="s">
        <v>69</v>
      </c>
      <c r="C129" s="3" t="s">
        <v>13</v>
      </c>
      <c r="D129" s="3" t="s">
        <v>15</v>
      </c>
      <c r="E129" s="3">
        <v>2347</v>
      </c>
      <c r="F129" s="3" t="s">
        <v>162</v>
      </c>
      <c r="G129" s="3" t="b">
        <v>1</v>
      </c>
      <c r="H129" s="3" t="s">
        <v>27</v>
      </c>
      <c r="I129" s="3" t="s">
        <v>29</v>
      </c>
      <c r="J129" s="5" t="s">
        <v>67</v>
      </c>
      <c r="K129" s="3" t="b">
        <v>1</v>
      </c>
    </row>
    <row r="130" spans="1:11" x14ac:dyDescent="0.2">
      <c r="A130" s="3" t="s">
        <v>68</v>
      </c>
      <c r="B130" s="4" t="s">
        <v>69</v>
      </c>
      <c r="C130" s="3" t="s">
        <v>13</v>
      </c>
      <c r="D130" s="3" t="s">
        <v>15</v>
      </c>
      <c r="E130" s="3">
        <v>5329</v>
      </c>
      <c r="F130" s="3" t="s">
        <v>162</v>
      </c>
      <c r="G130" s="3" t="b">
        <v>1</v>
      </c>
      <c r="H130" s="3" t="s">
        <v>27</v>
      </c>
      <c r="I130" s="3" t="s">
        <v>29</v>
      </c>
      <c r="J130" s="5" t="s">
        <v>67</v>
      </c>
      <c r="K130" s="3" t="b">
        <v>1</v>
      </c>
    </row>
    <row r="131" spans="1:11" x14ac:dyDescent="0.2">
      <c r="A131" s="3" t="s">
        <v>68</v>
      </c>
      <c r="B131" s="4" t="s">
        <v>69</v>
      </c>
      <c r="C131" s="3" t="s">
        <v>13</v>
      </c>
      <c r="D131" s="3" t="s">
        <v>15</v>
      </c>
      <c r="E131" s="3">
        <v>1923</v>
      </c>
      <c r="F131" s="3" t="s">
        <v>162</v>
      </c>
      <c r="G131" s="3" t="b">
        <v>1</v>
      </c>
      <c r="H131" s="3" t="s">
        <v>27</v>
      </c>
      <c r="I131" s="3" t="s">
        <v>29</v>
      </c>
      <c r="J131" s="5" t="s">
        <v>67</v>
      </c>
      <c r="K131" s="3" t="b">
        <v>1</v>
      </c>
    </row>
    <row r="132" spans="1:11" x14ac:dyDescent="0.2">
      <c r="A132" s="3" t="s">
        <v>68</v>
      </c>
      <c r="B132" s="4" t="s">
        <v>69</v>
      </c>
      <c r="C132" s="3" t="s">
        <v>13</v>
      </c>
      <c r="D132" s="3" t="s">
        <v>15</v>
      </c>
      <c r="E132" s="3">
        <v>1878</v>
      </c>
      <c r="F132" s="3" t="s">
        <v>162</v>
      </c>
      <c r="G132" s="3" t="b">
        <v>1</v>
      </c>
      <c r="H132" s="3" t="s">
        <v>27</v>
      </c>
      <c r="I132" s="3" t="s">
        <v>29</v>
      </c>
      <c r="J132" s="5" t="s">
        <v>67</v>
      </c>
      <c r="K132" s="3" t="b">
        <v>1</v>
      </c>
    </row>
    <row r="133" spans="1:11" x14ac:dyDescent="0.2">
      <c r="A133" s="3" t="s">
        <v>68</v>
      </c>
      <c r="B133" s="4" t="s">
        <v>69</v>
      </c>
      <c r="C133" s="3" t="s">
        <v>13</v>
      </c>
      <c r="D133" s="3" t="s">
        <v>15</v>
      </c>
      <c r="E133" s="3">
        <v>1892</v>
      </c>
      <c r="F133" s="3" t="s">
        <v>162</v>
      </c>
      <c r="G133" s="3" t="b">
        <v>1</v>
      </c>
      <c r="H133" s="3" t="s">
        <v>27</v>
      </c>
      <c r="I133" s="3" t="s">
        <v>29</v>
      </c>
      <c r="J133" s="5" t="s">
        <v>67</v>
      </c>
      <c r="K133" s="3" t="b">
        <v>1</v>
      </c>
    </row>
    <row r="134" spans="1:11" x14ac:dyDescent="0.2">
      <c r="A134" s="3" t="s">
        <v>68</v>
      </c>
      <c r="B134" s="4" t="s">
        <v>69</v>
      </c>
      <c r="C134" s="3" t="s">
        <v>13</v>
      </c>
      <c r="D134" s="3" t="s">
        <v>15</v>
      </c>
      <c r="E134" s="3">
        <v>3028</v>
      </c>
      <c r="F134" s="3" t="s">
        <v>162</v>
      </c>
      <c r="G134" s="3" t="b">
        <v>1</v>
      </c>
      <c r="H134" s="3" t="s">
        <v>27</v>
      </c>
      <c r="I134" s="3" t="s">
        <v>29</v>
      </c>
      <c r="J134" s="5" t="s">
        <v>67</v>
      </c>
      <c r="K134" s="3" t="b">
        <v>1</v>
      </c>
    </row>
    <row r="135" spans="1:11" x14ac:dyDescent="0.2">
      <c r="A135" s="3" t="s">
        <v>68</v>
      </c>
      <c r="B135" s="4" t="s">
        <v>69</v>
      </c>
      <c r="C135" s="3" t="s">
        <v>13</v>
      </c>
      <c r="D135" s="3" t="s">
        <v>15</v>
      </c>
      <c r="E135" s="3">
        <v>1065</v>
      </c>
      <c r="F135" s="3" t="s">
        <v>162</v>
      </c>
      <c r="G135" s="3" t="b">
        <v>1</v>
      </c>
      <c r="H135" s="3" t="s">
        <v>27</v>
      </c>
      <c r="I135" s="3" t="s">
        <v>29</v>
      </c>
      <c r="J135" s="5" t="s">
        <v>67</v>
      </c>
      <c r="K135" s="3" t="b">
        <v>1</v>
      </c>
    </row>
    <row r="136" spans="1:11" x14ac:dyDescent="0.2">
      <c r="A136" s="3" t="s">
        <v>68</v>
      </c>
      <c r="B136" s="4" t="s">
        <v>69</v>
      </c>
      <c r="C136" s="3" t="s">
        <v>13</v>
      </c>
      <c r="D136" s="3" t="s">
        <v>15</v>
      </c>
      <c r="E136" s="3">
        <v>4000</v>
      </c>
      <c r="F136" s="3" t="s">
        <v>162</v>
      </c>
      <c r="G136" s="3" t="b">
        <v>1</v>
      </c>
      <c r="H136" s="3" t="s">
        <v>27</v>
      </c>
      <c r="I136" s="3" t="s">
        <v>29</v>
      </c>
      <c r="J136" s="5" t="s">
        <v>67</v>
      </c>
      <c r="K136" s="3" t="b">
        <v>1</v>
      </c>
    </row>
    <row r="137" spans="1:11" x14ac:dyDescent="0.2">
      <c r="A137" s="3" t="s">
        <v>68</v>
      </c>
      <c r="B137" s="4" t="s">
        <v>69</v>
      </c>
      <c r="C137" s="3" t="s">
        <v>13</v>
      </c>
      <c r="D137" s="3" t="s">
        <v>15</v>
      </c>
      <c r="E137" s="3">
        <v>2266</v>
      </c>
      <c r="F137" s="3" t="s">
        <v>162</v>
      </c>
      <c r="G137" s="3" t="b">
        <v>1</v>
      </c>
      <c r="H137" s="3" t="s">
        <v>27</v>
      </c>
      <c r="I137" s="3" t="s">
        <v>29</v>
      </c>
      <c r="J137" s="5" t="s">
        <v>67</v>
      </c>
      <c r="K137" s="3" t="b">
        <v>1</v>
      </c>
    </row>
    <row r="138" spans="1:11" x14ac:dyDescent="0.2">
      <c r="A138" s="3" t="s">
        <v>68</v>
      </c>
      <c r="B138" s="4" t="s">
        <v>69</v>
      </c>
      <c r="C138" s="3" t="s">
        <v>13</v>
      </c>
      <c r="D138" s="3" t="s">
        <v>15</v>
      </c>
      <c r="E138" s="3">
        <v>3836</v>
      </c>
      <c r="F138" s="3" t="s">
        <v>162</v>
      </c>
      <c r="G138" s="3" t="b">
        <v>1</v>
      </c>
      <c r="H138" s="3" t="s">
        <v>27</v>
      </c>
      <c r="I138" s="3" t="s">
        <v>29</v>
      </c>
      <c r="J138" s="5" t="s">
        <v>67</v>
      </c>
      <c r="K138" s="3" t="b">
        <v>1</v>
      </c>
    </row>
    <row r="139" spans="1:11" x14ac:dyDescent="0.2">
      <c r="A139" s="3" t="s">
        <v>68</v>
      </c>
      <c r="B139" s="4" t="s">
        <v>69</v>
      </c>
      <c r="C139" s="3" t="s">
        <v>13</v>
      </c>
      <c r="D139" s="3" t="s">
        <v>15</v>
      </c>
      <c r="E139" s="3">
        <v>1024</v>
      </c>
      <c r="F139" s="3" t="s">
        <v>162</v>
      </c>
      <c r="G139" s="3" t="b">
        <v>1</v>
      </c>
      <c r="H139" s="3" t="s">
        <v>27</v>
      </c>
      <c r="I139" s="3" t="s">
        <v>29</v>
      </c>
      <c r="J139" s="5" t="s">
        <v>67</v>
      </c>
      <c r="K139" s="3" t="b">
        <v>1</v>
      </c>
    </row>
    <row r="140" spans="1:11" x14ac:dyDescent="0.2">
      <c r="A140" s="3" t="s">
        <v>68</v>
      </c>
      <c r="B140" s="4" t="s">
        <v>69</v>
      </c>
      <c r="C140" s="3" t="s">
        <v>13</v>
      </c>
      <c r="D140" s="3" t="s">
        <v>15</v>
      </c>
      <c r="E140" s="3">
        <v>4939</v>
      </c>
      <c r="F140" s="3" t="s">
        <v>162</v>
      </c>
      <c r="G140" s="3" t="b">
        <v>1</v>
      </c>
      <c r="H140" s="3" t="s">
        <v>27</v>
      </c>
      <c r="I140" s="3" t="s">
        <v>29</v>
      </c>
      <c r="J140" s="5" t="s">
        <v>67</v>
      </c>
      <c r="K140" s="3" t="b">
        <v>1</v>
      </c>
    </row>
    <row r="141" spans="1:11" x14ac:dyDescent="0.2">
      <c r="A141" s="3" t="s">
        <v>68</v>
      </c>
      <c r="B141" s="4" t="s">
        <v>69</v>
      </c>
      <c r="C141" s="3" t="s">
        <v>13</v>
      </c>
      <c r="D141" s="3" t="s">
        <v>15</v>
      </c>
      <c r="E141" s="3">
        <v>2825</v>
      </c>
      <c r="F141" s="3" t="s">
        <v>162</v>
      </c>
      <c r="G141" s="3" t="b">
        <v>1</v>
      </c>
      <c r="H141" s="3" t="s">
        <v>27</v>
      </c>
      <c r="I141" s="3" t="s">
        <v>29</v>
      </c>
      <c r="J141" s="5" t="s">
        <v>67</v>
      </c>
      <c r="K141" s="3" t="b">
        <v>1</v>
      </c>
    </row>
    <row r="142" spans="1:11" x14ac:dyDescent="0.2">
      <c r="A142" s="3" t="s">
        <v>68</v>
      </c>
      <c r="B142" s="4" t="s">
        <v>69</v>
      </c>
      <c r="C142" s="3" t="s">
        <v>13</v>
      </c>
      <c r="D142" s="3" t="s">
        <v>15</v>
      </c>
      <c r="E142" s="3">
        <v>2134</v>
      </c>
      <c r="F142" s="3" t="s">
        <v>162</v>
      </c>
      <c r="G142" s="3" t="b">
        <v>1</v>
      </c>
      <c r="H142" s="3" t="s">
        <v>27</v>
      </c>
      <c r="I142" s="3" t="s">
        <v>29</v>
      </c>
      <c r="J142" s="5" t="s">
        <v>67</v>
      </c>
      <c r="K142" s="3" t="b">
        <v>1</v>
      </c>
    </row>
    <row r="143" spans="1:11" x14ac:dyDescent="0.2">
      <c r="A143" s="3" t="s">
        <v>68</v>
      </c>
      <c r="B143" s="4" t="s">
        <v>69</v>
      </c>
      <c r="C143" s="3" t="s">
        <v>13</v>
      </c>
      <c r="D143" s="3" t="s">
        <v>15</v>
      </c>
      <c r="E143" s="3">
        <v>3637</v>
      </c>
      <c r="F143" s="3" t="s">
        <v>162</v>
      </c>
      <c r="G143" s="3" t="b">
        <v>1</v>
      </c>
      <c r="H143" s="3" t="s">
        <v>27</v>
      </c>
      <c r="I143" s="3" t="s">
        <v>29</v>
      </c>
      <c r="J143" s="5" t="s">
        <v>67</v>
      </c>
      <c r="K143" s="3" t="b">
        <v>1</v>
      </c>
    </row>
    <row r="144" spans="1:11" x14ac:dyDescent="0.2">
      <c r="A144" s="3" t="s">
        <v>68</v>
      </c>
      <c r="B144" s="4" t="s">
        <v>69</v>
      </c>
      <c r="C144" s="3" t="s">
        <v>13</v>
      </c>
      <c r="D144" s="3" t="s">
        <v>15</v>
      </c>
      <c r="E144" s="3">
        <v>1983</v>
      </c>
      <c r="F144" s="3" t="s">
        <v>162</v>
      </c>
      <c r="G144" s="3" t="b">
        <v>1</v>
      </c>
      <c r="H144" s="3" t="s">
        <v>27</v>
      </c>
      <c r="I144" s="3" t="s">
        <v>29</v>
      </c>
      <c r="J144" s="5" t="s">
        <v>67</v>
      </c>
      <c r="K144" s="3" t="b">
        <v>1</v>
      </c>
    </row>
    <row r="145" spans="1:11" x14ac:dyDescent="0.2">
      <c r="A145" s="3" t="s">
        <v>68</v>
      </c>
      <c r="B145" s="4" t="s">
        <v>69</v>
      </c>
      <c r="C145" s="3" t="s">
        <v>13</v>
      </c>
      <c r="D145" s="3" t="s">
        <v>15</v>
      </c>
      <c r="E145" s="3">
        <v>9858</v>
      </c>
      <c r="F145" s="3" t="s">
        <v>162</v>
      </c>
      <c r="G145" s="3" t="b">
        <v>1</v>
      </c>
      <c r="H145" s="3" t="s">
        <v>27</v>
      </c>
      <c r="I145" s="3" t="s">
        <v>29</v>
      </c>
      <c r="J145" s="5" t="s">
        <v>67</v>
      </c>
      <c r="K145" s="3" t="b">
        <v>1</v>
      </c>
    </row>
    <row r="146" spans="1:11" x14ac:dyDescent="0.2">
      <c r="A146" s="3" t="s">
        <v>68</v>
      </c>
      <c r="B146" s="4" t="s">
        <v>69</v>
      </c>
      <c r="C146" s="3" t="s">
        <v>13</v>
      </c>
      <c r="D146" s="3" t="s">
        <v>15</v>
      </c>
      <c r="E146" s="3">
        <v>4866</v>
      </c>
      <c r="F146" s="3" t="s">
        <v>162</v>
      </c>
      <c r="G146" s="3" t="b">
        <v>1</v>
      </c>
      <c r="H146" s="3" t="s">
        <v>27</v>
      </c>
      <c r="I146" s="3" t="s">
        <v>30</v>
      </c>
      <c r="J146" s="5" t="s">
        <v>67</v>
      </c>
      <c r="K146" s="3" t="b">
        <v>1</v>
      </c>
    </row>
    <row r="147" spans="1:11" x14ac:dyDescent="0.2">
      <c r="A147" s="3" t="s">
        <v>68</v>
      </c>
      <c r="B147" s="4" t="s">
        <v>69</v>
      </c>
      <c r="C147" s="3" t="s">
        <v>13</v>
      </c>
      <c r="D147" s="3" t="s">
        <v>15</v>
      </c>
      <c r="E147" s="3">
        <v>3180</v>
      </c>
      <c r="F147" s="3" t="s">
        <v>162</v>
      </c>
      <c r="G147" s="3" t="b">
        <v>1</v>
      </c>
      <c r="H147" s="3" t="s">
        <v>27</v>
      </c>
      <c r="I147" s="3" t="s">
        <v>29</v>
      </c>
      <c r="J147" s="5" t="s">
        <v>67</v>
      </c>
      <c r="K147" s="3" t="b">
        <v>1</v>
      </c>
    </row>
    <row r="148" spans="1:11" x14ac:dyDescent="0.2">
      <c r="A148" s="3" t="s">
        <v>68</v>
      </c>
      <c r="B148" s="4" t="s">
        <v>69</v>
      </c>
      <c r="C148" s="3" t="s">
        <v>16</v>
      </c>
      <c r="D148" s="3" t="s">
        <v>18</v>
      </c>
      <c r="E148" s="3">
        <v>1297</v>
      </c>
      <c r="F148" s="3" t="s">
        <v>162</v>
      </c>
      <c r="G148" s="3" t="b">
        <v>1</v>
      </c>
      <c r="H148" s="3" t="s">
        <v>27</v>
      </c>
      <c r="I148" s="3" t="s">
        <v>29</v>
      </c>
      <c r="J148" s="5" t="s">
        <v>67</v>
      </c>
      <c r="K148" s="3" t="b">
        <v>1</v>
      </c>
    </row>
    <row r="149" spans="1:11" x14ac:dyDescent="0.2">
      <c r="A149" s="3" t="s">
        <v>68</v>
      </c>
      <c r="B149" s="4" t="s">
        <v>69</v>
      </c>
      <c r="C149" s="3" t="s">
        <v>16</v>
      </c>
      <c r="D149" s="3" t="s">
        <v>18</v>
      </c>
      <c r="E149" s="3">
        <v>830</v>
      </c>
      <c r="F149" s="3" t="s">
        <v>162</v>
      </c>
      <c r="G149" s="3" t="b">
        <v>1</v>
      </c>
      <c r="H149" s="3" t="s">
        <v>27</v>
      </c>
      <c r="I149" s="3" t="s">
        <v>29</v>
      </c>
      <c r="J149" s="5" t="s">
        <v>67</v>
      </c>
      <c r="K149" s="3" t="b">
        <v>1</v>
      </c>
    </row>
    <row r="150" spans="1:11" x14ac:dyDescent="0.2">
      <c r="A150" s="3" t="s">
        <v>68</v>
      </c>
      <c r="B150" s="4" t="s">
        <v>69</v>
      </c>
      <c r="C150" s="3" t="s">
        <v>16</v>
      </c>
      <c r="D150" s="3" t="s">
        <v>18</v>
      </c>
      <c r="E150" s="3">
        <v>1031</v>
      </c>
      <c r="F150" s="3" t="s">
        <v>162</v>
      </c>
      <c r="G150" s="3" t="b">
        <v>1</v>
      </c>
      <c r="H150" s="3" t="s">
        <v>27</v>
      </c>
      <c r="I150" s="3" t="s">
        <v>29</v>
      </c>
      <c r="J150" s="5" t="s">
        <v>67</v>
      </c>
      <c r="K150" s="3" t="b">
        <v>1</v>
      </c>
    </row>
    <row r="151" spans="1:11" x14ac:dyDescent="0.2">
      <c r="A151" s="3" t="s">
        <v>68</v>
      </c>
      <c r="B151" s="4" t="s">
        <v>69</v>
      </c>
      <c r="C151" s="3" t="s">
        <v>16</v>
      </c>
      <c r="D151" s="3" t="s">
        <v>18</v>
      </c>
      <c r="E151" s="3">
        <v>1314</v>
      </c>
      <c r="F151" s="3" t="s">
        <v>162</v>
      </c>
      <c r="G151" s="3" t="b">
        <v>1</v>
      </c>
      <c r="H151" s="3" t="s">
        <v>27</v>
      </c>
      <c r="I151" s="3" t="s">
        <v>29</v>
      </c>
      <c r="J151" s="5" t="s">
        <v>67</v>
      </c>
      <c r="K151" s="3" t="b">
        <v>1</v>
      </c>
    </row>
    <row r="152" spans="1:11" x14ac:dyDescent="0.2">
      <c r="A152" s="3" t="s">
        <v>68</v>
      </c>
      <c r="B152" s="4" t="s">
        <v>69</v>
      </c>
      <c r="C152" s="3" t="s">
        <v>16</v>
      </c>
      <c r="D152" s="3" t="s">
        <v>18</v>
      </c>
      <c r="E152" s="3">
        <v>1205</v>
      </c>
      <c r="F152" s="3" t="s">
        <v>162</v>
      </c>
      <c r="G152" s="3" t="b">
        <v>1</v>
      </c>
      <c r="H152" s="3" t="s">
        <v>27</v>
      </c>
      <c r="I152" s="3" t="s">
        <v>29</v>
      </c>
      <c r="J152" s="5" t="s">
        <v>67</v>
      </c>
      <c r="K152" s="3" t="b">
        <v>1</v>
      </c>
    </row>
    <row r="153" spans="1:11" x14ac:dyDescent="0.2">
      <c r="A153" s="3" t="s">
        <v>68</v>
      </c>
      <c r="B153" s="4" t="s">
        <v>69</v>
      </c>
      <c r="C153" s="3" t="s">
        <v>16</v>
      </c>
      <c r="D153" s="3" t="s">
        <v>18</v>
      </c>
      <c r="E153" s="3">
        <v>858</v>
      </c>
      <c r="F153" s="3" t="s">
        <v>162</v>
      </c>
      <c r="G153" s="3" t="b">
        <v>1</v>
      </c>
      <c r="H153" s="3" t="s">
        <v>27</v>
      </c>
      <c r="I153" s="3" t="s">
        <v>29</v>
      </c>
      <c r="J153" s="5" t="s">
        <v>67</v>
      </c>
      <c r="K153" s="3" t="b">
        <v>1</v>
      </c>
    </row>
    <row r="154" spans="1:11" x14ac:dyDescent="0.2">
      <c r="A154" s="3" t="s">
        <v>68</v>
      </c>
      <c r="B154" s="4" t="s">
        <v>69</v>
      </c>
      <c r="C154" s="3" t="s">
        <v>16</v>
      </c>
      <c r="D154" s="3" t="s">
        <v>18</v>
      </c>
      <c r="E154" s="3">
        <v>1221</v>
      </c>
      <c r="F154" s="3" t="s">
        <v>162</v>
      </c>
      <c r="G154" s="3" t="b">
        <v>1</v>
      </c>
      <c r="H154" s="3" t="s">
        <v>27</v>
      </c>
      <c r="I154" s="3" t="s">
        <v>30</v>
      </c>
      <c r="J154" s="5" t="s">
        <v>67</v>
      </c>
      <c r="K154" s="3" t="b">
        <v>1</v>
      </c>
    </row>
    <row r="155" spans="1:11" x14ac:dyDescent="0.2">
      <c r="A155" s="3" t="s">
        <v>68</v>
      </c>
      <c r="B155" s="4" t="s">
        <v>69</v>
      </c>
      <c r="C155" s="3" t="s">
        <v>16</v>
      </c>
      <c r="D155" s="3" t="s">
        <v>18</v>
      </c>
      <c r="E155" s="3">
        <v>2518</v>
      </c>
      <c r="F155" s="3" t="s">
        <v>162</v>
      </c>
      <c r="G155" s="3" t="b">
        <v>1</v>
      </c>
      <c r="H155" s="3" t="s">
        <v>27</v>
      </c>
      <c r="I155" s="3" t="s">
        <v>29</v>
      </c>
      <c r="J155" s="5" t="s">
        <v>67</v>
      </c>
      <c r="K155" s="3" t="b">
        <v>1</v>
      </c>
    </row>
    <row r="156" spans="1:11" x14ac:dyDescent="0.2">
      <c r="A156" s="3" t="s">
        <v>68</v>
      </c>
      <c r="B156" s="4" t="s">
        <v>69</v>
      </c>
      <c r="C156" s="3" t="s">
        <v>16</v>
      </c>
      <c r="D156" s="3" t="s">
        <v>18</v>
      </c>
      <c r="E156" s="3">
        <v>1401</v>
      </c>
      <c r="F156" s="3" t="s">
        <v>162</v>
      </c>
      <c r="G156" s="3" t="b">
        <v>1</v>
      </c>
      <c r="H156" s="3" t="s">
        <v>27</v>
      </c>
      <c r="I156" s="3" t="s">
        <v>29</v>
      </c>
      <c r="J156" s="5" t="s">
        <v>67</v>
      </c>
      <c r="K156" s="3" t="b">
        <v>1</v>
      </c>
    </row>
    <row r="157" spans="1:11" x14ac:dyDescent="0.2">
      <c r="A157" s="3" t="s">
        <v>68</v>
      </c>
      <c r="B157" s="4" t="s">
        <v>69</v>
      </c>
      <c r="C157" s="3" t="s">
        <v>16</v>
      </c>
      <c r="D157" s="3" t="s">
        <v>18</v>
      </c>
      <c r="E157" s="3">
        <v>1107</v>
      </c>
      <c r="F157" s="3" t="s">
        <v>162</v>
      </c>
      <c r="G157" s="3" t="b">
        <v>1</v>
      </c>
      <c r="H157" s="3" t="s">
        <v>27</v>
      </c>
      <c r="I157" s="3" t="s">
        <v>29</v>
      </c>
      <c r="J157" s="5" t="s">
        <v>67</v>
      </c>
      <c r="K157" s="3" t="b">
        <v>1</v>
      </c>
    </row>
    <row r="158" spans="1:11" x14ac:dyDescent="0.2">
      <c r="A158" s="3" t="s">
        <v>68</v>
      </c>
      <c r="B158" s="4" t="s">
        <v>69</v>
      </c>
      <c r="C158" s="3" t="s">
        <v>16</v>
      </c>
      <c r="D158" s="3" t="s">
        <v>18</v>
      </c>
      <c r="E158" s="3">
        <v>1551</v>
      </c>
      <c r="F158" s="3" t="s">
        <v>162</v>
      </c>
      <c r="G158" s="3" t="b">
        <v>1</v>
      </c>
      <c r="H158" s="3" t="s">
        <v>27</v>
      </c>
      <c r="I158" s="3" t="s">
        <v>29</v>
      </c>
      <c r="J158" s="5" t="s">
        <v>67</v>
      </c>
      <c r="K158" s="3" t="b">
        <v>1</v>
      </c>
    </row>
    <row r="159" spans="1:11" x14ac:dyDescent="0.2">
      <c r="A159" s="3" t="s">
        <v>68</v>
      </c>
      <c r="B159" s="4" t="s">
        <v>69</v>
      </c>
      <c r="C159" s="3" t="s">
        <v>16</v>
      </c>
      <c r="D159" s="3" t="s">
        <v>18</v>
      </c>
      <c r="E159" s="3">
        <v>561</v>
      </c>
      <c r="F159" s="3" t="s">
        <v>162</v>
      </c>
      <c r="G159" s="3" t="b">
        <v>1</v>
      </c>
      <c r="H159" s="3" t="s">
        <v>27</v>
      </c>
      <c r="I159" s="3" t="s">
        <v>29</v>
      </c>
      <c r="J159" s="5" t="s">
        <v>67</v>
      </c>
      <c r="K159" s="3" t="b">
        <v>1</v>
      </c>
    </row>
    <row r="160" spans="1:11" x14ac:dyDescent="0.2">
      <c r="A160" s="3" t="s">
        <v>68</v>
      </c>
      <c r="B160" s="4" t="s">
        <v>69</v>
      </c>
      <c r="C160" s="3" t="s">
        <v>16</v>
      </c>
      <c r="D160" s="3" t="s">
        <v>18</v>
      </c>
      <c r="E160" s="3">
        <v>1280</v>
      </c>
      <c r="F160" s="3" t="s">
        <v>162</v>
      </c>
      <c r="G160" s="3" t="b">
        <v>1</v>
      </c>
      <c r="H160" s="3" t="s">
        <v>27</v>
      </c>
      <c r="I160" s="3" t="s">
        <v>29</v>
      </c>
      <c r="J160" s="5" t="s">
        <v>67</v>
      </c>
      <c r="K160" s="3" t="b">
        <v>1</v>
      </c>
    </row>
    <row r="161" spans="1:11" x14ac:dyDescent="0.2">
      <c r="A161" s="3" t="s">
        <v>68</v>
      </c>
      <c r="B161" s="4" t="s">
        <v>69</v>
      </c>
      <c r="C161" s="3" t="s">
        <v>16</v>
      </c>
      <c r="D161" s="3" t="s">
        <v>18</v>
      </c>
      <c r="E161" s="3">
        <v>1020</v>
      </c>
      <c r="F161" s="3" t="s">
        <v>162</v>
      </c>
      <c r="G161" s="3" t="b">
        <v>1</v>
      </c>
      <c r="H161" s="3" t="s">
        <v>27</v>
      </c>
      <c r="I161" s="3" t="s">
        <v>29</v>
      </c>
      <c r="J161" s="5" t="s">
        <v>67</v>
      </c>
      <c r="K161" s="3" t="b">
        <v>1</v>
      </c>
    </row>
    <row r="162" spans="1:11" x14ac:dyDescent="0.2">
      <c r="A162" s="3" t="s">
        <v>68</v>
      </c>
      <c r="B162" s="4" t="s">
        <v>69</v>
      </c>
      <c r="C162" s="3" t="s">
        <v>16</v>
      </c>
      <c r="D162" s="3" t="s">
        <v>18</v>
      </c>
      <c r="E162" s="3">
        <v>3334</v>
      </c>
      <c r="F162" s="3" t="s">
        <v>162</v>
      </c>
      <c r="G162" s="3" t="b">
        <v>1</v>
      </c>
      <c r="H162" s="3" t="s">
        <v>27</v>
      </c>
      <c r="I162" s="3" t="s">
        <v>29</v>
      </c>
      <c r="J162" s="5" t="s">
        <v>67</v>
      </c>
      <c r="K162" s="3" t="b">
        <v>1</v>
      </c>
    </row>
    <row r="163" spans="1:11" x14ac:dyDescent="0.2">
      <c r="A163" s="3" t="s">
        <v>68</v>
      </c>
      <c r="B163" s="4" t="s">
        <v>69</v>
      </c>
      <c r="C163" s="3" t="s">
        <v>16</v>
      </c>
      <c r="D163" s="3" t="s">
        <v>18</v>
      </c>
      <c r="E163" s="3">
        <v>1737</v>
      </c>
      <c r="F163" s="3" t="s">
        <v>162</v>
      </c>
      <c r="G163" s="3" t="b">
        <v>1</v>
      </c>
      <c r="H163" s="3" t="s">
        <v>27</v>
      </c>
      <c r="I163" s="3" t="s">
        <v>29</v>
      </c>
      <c r="J163" s="5" t="s">
        <v>67</v>
      </c>
      <c r="K163" s="3" t="b">
        <v>1</v>
      </c>
    </row>
    <row r="164" spans="1:11" x14ac:dyDescent="0.2">
      <c r="A164" s="3" t="s">
        <v>68</v>
      </c>
      <c r="B164" s="4" t="s">
        <v>69</v>
      </c>
      <c r="C164" s="3" t="s">
        <v>16</v>
      </c>
      <c r="D164" s="3" t="s">
        <v>18</v>
      </c>
      <c r="E164" s="3">
        <v>1385</v>
      </c>
      <c r="F164" s="3" t="s">
        <v>162</v>
      </c>
      <c r="G164" s="3" t="b">
        <v>1</v>
      </c>
      <c r="H164" s="3" t="s">
        <v>27</v>
      </c>
      <c r="I164" s="3" t="s">
        <v>29</v>
      </c>
      <c r="J164" s="5" t="s">
        <v>67</v>
      </c>
      <c r="K164" s="3" t="b">
        <v>1</v>
      </c>
    </row>
    <row r="165" spans="1:11" x14ac:dyDescent="0.2">
      <c r="A165" s="3" t="s">
        <v>68</v>
      </c>
      <c r="B165" s="4" t="s">
        <v>69</v>
      </c>
      <c r="C165" s="3" t="s">
        <v>16</v>
      </c>
      <c r="D165" s="3" t="s">
        <v>18</v>
      </c>
      <c r="E165" s="3">
        <v>570</v>
      </c>
      <c r="F165" s="3" t="s">
        <v>162</v>
      </c>
      <c r="G165" s="3" t="b">
        <v>1</v>
      </c>
      <c r="H165" s="3" t="s">
        <v>27</v>
      </c>
      <c r="I165" s="3" t="s">
        <v>29</v>
      </c>
      <c r="J165" s="5" t="s">
        <v>67</v>
      </c>
      <c r="K165" s="3" t="b">
        <v>1</v>
      </c>
    </row>
    <row r="166" spans="1:11" x14ac:dyDescent="0.2">
      <c r="A166" s="3" t="s">
        <v>68</v>
      </c>
      <c r="B166" s="4" t="s">
        <v>69</v>
      </c>
      <c r="C166" s="3" t="s">
        <v>16</v>
      </c>
      <c r="D166" s="3" t="s">
        <v>18</v>
      </c>
      <c r="E166" s="3">
        <v>2552</v>
      </c>
      <c r="F166" s="3" t="s">
        <v>162</v>
      </c>
      <c r="G166" s="3" t="b">
        <v>1</v>
      </c>
      <c r="H166" s="3" t="s">
        <v>27</v>
      </c>
      <c r="I166" s="3" t="s">
        <v>29</v>
      </c>
      <c r="J166" s="5" t="s">
        <v>67</v>
      </c>
      <c r="K166" s="3" t="b">
        <v>1</v>
      </c>
    </row>
    <row r="167" spans="1:11" x14ac:dyDescent="0.2">
      <c r="A167" s="3" t="s">
        <v>68</v>
      </c>
      <c r="B167" s="4" t="s">
        <v>69</v>
      </c>
      <c r="C167" s="3" t="s">
        <v>16</v>
      </c>
      <c r="D167" s="3" t="s">
        <v>18</v>
      </c>
      <c r="E167" s="3">
        <v>1041</v>
      </c>
      <c r="F167" s="3" t="s">
        <v>162</v>
      </c>
      <c r="G167" s="3" t="b">
        <v>1</v>
      </c>
      <c r="H167" s="3" t="s">
        <v>27</v>
      </c>
      <c r="I167" s="3" t="s">
        <v>29</v>
      </c>
      <c r="J167" s="5" t="s">
        <v>67</v>
      </c>
      <c r="K167" s="3" t="b">
        <v>1</v>
      </c>
    </row>
    <row r="168" spans="1:11" x14ac:dyDescent="0.2">
      <c r="A168" s="3" t="s">
        <v>68</v>
      </c>
      <c r="B168" s="4" t="s">
        <v>69</v>
      </c>
      <c r="C168" s="3" t="s">
        <v>16</v>
      </c>
      <c r="D168" s="3" t="s">
        <v>18</v>
      </c>
      <c r="E168" s="3">
        <v>1479</v>
      </c>
      <c r="F168" s="3" t="s">
        <v>162</v>
      </c>
      <c r="G168" s="3" t="b">
        <v>1</v>
      </c>
      <c r="H168" s="3" t="s">
        <v>27</v>
      </c>
      <c r="I168" s="3" t="s">
        <v>29</v>
      </c>
      <c r="J168" s="5" t="s">
        <v>67</v>
      </c>
      <c r="K168" s="3" t="b">
        <v>1</v>
      </c>
    </row>
    <row r="169" spans="1:11" x14ac:dyDescent="0.2">
      <c r="A169" s="3" t="s">
        <v>68</v>
      </c>
      <c r="B169" s="4" t="s">
        <v>69</v>
      </c>
      <c r="C169" s="3" t="s">
        <v>16</v>
      </c>
      <c r="D169" s="3" t="s">
        <v>18</v>
      </c>
      <c r="E169" s="3">
        <v>1235</v>
      </c>
      <c r="F169" s="3" t="s">
        <v>162</v>
      </c>
      <c r="G169" s="3" t="b">
        <v>1</v>
      </c>
      <c r="H169" s="3" t="s">
        <v>27</v>
      </c>
      <c r="I169" s="3" t="s">
        <v>29</v>
      </c>
      <c r="J169" s="5" t="s">
        <v>67</v>
      </c>
      <c r="K169" s="3" t="b">
        <v>1</v>
      </c>
    </row>
    <row r="170" spans="1:11" x14ac:dyDescent="0.2">
      <c r="A170" s="3" t="s">
        <v>68</v>
      </c>
      <c r="B170" s="4" t="s">
        <v>69</v>
      </c>
      <c r="C170" s="3" t="s">
        <v>16</v>
      </c>
      <c r="D170" s="3" t="s">
        <v>18</v>
      </c>
      <c r="E170" s="3">
        <v>1358</v>
      </c>
      <c r="F170" s="3" t="s">
        <v>162</v>
      </c>
      <c r="G170" s="3" t="b">
        <v>1</v>
      </c>
      <c r="H170" s="3" t="s">
        <v>27</v>
      </c>
      <c r="I170" s="3" t="s">
        <v>29</v>
      </c>
      <c r="J170" s="5" t="s">
        <v>67</v>
      </c>
      <c r="K170" s="3" t="b">
        <v>1</v>
      </c>
    </row>
    <row r="171" spans="1:11" x14ac:dyDescent="0.2">
      <c r="A171" s="3" t="s">
        <v>68</v>
      </c>
      <c r="B171" s="4" t="s">
        <v>69</v>
      </c>
      <c r="C171" s="3" t="s">
        <v>16</v>
      </c>
      <c r="D171" s="3" t="s">
        <v>18</v>
      </c>
      <c r="E171" s="3">
        <v>1662</v>
      </c>
      <c r="F171" s="3" t="s">
        <v>162</v>
      </c>
      <c r="G171" s="3" t="b">
        <v>1</v>
      </c>
      <c r="H171" s="3" t="s">
        <v>27</v>
      </c>
      <c r="I171" s="3" t="s">
        <v>29</v>
      </c>
      <c r="J171" s="5" t="s">
        <v>67</v>
      </c>
      <c r="K171" s="3" t="b">
        <v>1</v>
      </c>
    </row>
    <row r="172" spans="1:11" x14ac:dyDescent="0.2">
      <c r="A172" s="3" t="s">
        <v>68</v>
      </c>
      <c r="B172" s="4" t="s">
        <v>69</v>
      </c>
      <c r="C172" s="3" t="s">
        <v>16</v>
      </c>
      <c r="D172" s="3" t="s">
        <v>18</v>
      </c>
      <c r="E172" s="3">
        <v>1223</v>
      </c>
      <c r="F172" s="3" t="s">
        <v>162</v>
      </c>
      <c r="G172" s="3" t="b">
        <v>1</v>
      </c>
      <c r="H172" s="3" t="s">
        <v>27</v>
      </c>
      <c r="I172" s="3" t="s">
        <v>30</v>
      </c>
      <c r="J172" s="5" t="s">
        <v>67</v>
      </c>
      <c r="K172" s="3" t="b">
        <v>1</v>
      </c>
    </row>
    <row r="173" spans="1:11" x14ac:dyDescent="0.2">
      <c r="A173" s="3" t="s">
        <v>68</v>
      </c>
      <c r="B173" s="4" t="s">
        <v>69</v>
      </c>
      <c r="C173" s="3" t="s">
        <v>16</v>
      </c>
      <c r="D173" s="3" t="s">
        <v>18</v>
      </c>
      <c r="E173" s="3">
        <v>1061</v>
      </c>
      <c r="F173" s="3" t="s">
        <v>162</v>
      </c>
      <c r="G173" s="3" t="b">
        <v>1</v>
      </c>
      <c r="H173" s="3" t="s">
        <v>27</v>
      </c>
      <c r="I173" s="3" t="s">
        <v>29</v>
      </c>
      <c r="J173" s="5" t="s">
        <v>67</v>
      </c>
      <c r="K173" s="3" t="b">
        <v>1</v>
      </c>
    </row>
    <row r="174" spans="1:11" x14ac:dyDescent="0.2">
      <c r="A174" s="3" t="s">
        <v>163</v>
      </c>
      <c r="B174" s="4" t="s">
        <v>73</v>
      </c>
      <c r="C174" s="3" t="s">
        <v>5</v>
      </c>
      <c r="D174" s="3" t="s">
        <v>7</v>
      </c>
      <c r="E174" s="3">
        <v>24.5</v>
      </c>
      <c r="F174" s="3" t="s">
        <v>162</v>
      </c>
      <c r="G174" s="3" t="b">
        <v>1</v>
      </c>
      <c r="H174" s="3" t="s">
        <v>27</v>
      </c>
      <c r="I174" s="3" t="s">
        <v>29</v>
      </c>
      <c r="J174" s="3"/>
      <c r="K174" s="3" t="b">
        <v>1</v>
      </c>
    </row>
    <row r="175" spans="1:11" x14ac:dyDescent="0.2">
      <c r="A175" s="3" t="s">
        <v>163</v>
      </c>
      <c r="B175" s="4" t="s">
        <v>73</v>
      </c>
      <c r="C175" s="3" t="s">
        <v>5</v>
      </c>
      <c r="D175" s="3" t="s">
        <v>7</v>
      </c>
      <c r="E175" s="3">
        <v>21.2</v>
      </c>
      <c r="F175" s="3" t="s">
        <v>162</v>
      </c>
      <c r="G175" s="3" t="b">
        <v>1</v>
      </c>
      <c r="H175" s="3" t="s">
        <v>27</v>
      </c>
      <c r="I175" s="3" t="s">
        <v>29</v>
      </c>
      <c r="J175" s="3"/>
      <c r="K175" s="3" t="b">
        <v>1</v>
      </c>
    </row>
    <row r="176" spans="1:11" x14ac:dyDescent="0.2">
      <c r="A176" s="3" t="s">
        <v>163</v>
      </c>
      <c r="B176" s="4" t="s">
        <v>73</v>
      </c>
      <c r="C176" s="3" t="s">
        <v>5</v>
      </c>
      <c r="D176" s="3" t="s">
        <v>7</v>
      </c>
      <c r="E176" s="3">
        <v>13.1</v>
      </c>
      <c r="F176" s="3" t="s">
        <v>162</v>
      </c>
      <c r="G176" s="3" t="b">
        <v>1</v>
      </c>
      <c r="H176" s="3" t="s">
        <v>27</v>
      </c>
      <c r="I176" s="3" t="s">
        <v>29</v>
      </c>
      <c r="J176" s="3"/>
      <c r="K176" s="3" t="b">
        <v>1</v>
      </c>
    </row>
    <row r="177" spans="1:11" x14ac:dyDescent="0.2">
      <c r="A177" s="3" t="s">
        <v>163</v>
      </c>
      <c r="B177" s="4" t="s">
        <v>73</v>
      </c>
      <c r="C177" s="3" t="s">
        <v>5</v>
      </c>
      <c r="D177" s="3" t="s">
        <v>7</v>
      </c>
      <c r="E177" s="3">
        <v>32.5</v>
      </c>
      <c r="F177" s="3" t="s">
        <v>162</v>
      </c>
      <c r="G177" s="3" t="b">
        <v>1</v>
      </c>
      <c r="H177" s="3" t="s">
        <v>27</v>
      </c>
      <c r="I177" s="3" t="s">
        <v>29</v>
      </c>
      <c r="J177" s="3"/>
      <c r="K177" s="3" t="b">
        <v>1</v>
      </c>
    </row>
    <row r="178" spans="1:11" x14ac:dyDescent="0.2">
      <c r="A178" s="3" t="s">
        <v>163</v>
      </c>
      <c r="B178" s="4" t="s">
        <v>73</v>
      </c>
      <c r="C178" s="3" t="s">
        <v>5</v>
      </c>
      <c r="D178" s="3" t="s">
        <v>7</v>
      </c>
      <c r="E178" s="3">
        <v>29.2</v>
      </c>
      <c r="F178" s="3" t="s">
        <v>162</v>
      </c>
      <c r="G178" s="3" t="b">
        <v>1</v>
      </c>
      <c r="H178" s="3" t="s">
        <v>27</v>
      </c>
      <c r="I178" s="3" t="s">
        <v>29</v>
      </c>
      <c r="J178" s="3"/>
      <c r="K178" s="3" t="b">
        <v>1</v>
      </c>
    </row>
    <row r="179" spans="1:11" x14ac:dyDescent="0.2">
      <c r="A179" s="3" t="s">
        <v>163</v>
      </c>
      <c r="B179" s="4" t="s">
        <v>73</v>
      </c>
      <c r="C179" s="3" t="s">
        <v>5</v>
      </c>
      <c r="D179" s="3" t="s">
        <v>7</v>
      </c>
      <c r="E179" s="3">
        <v>45.7</v>
      </c>
      <c r="F179" s="3" t="s">
        <v>162</v>
      </c>
      <c r="G179" s="3" t="b">
        <v>1</v>
      </c>
      <c r="H179" s="3" t="s">
        <v>27</v>
      </c>
      <c r="I179" s="3" t="s">
        <v>30</v>
      </c>
      <c r="J179" s="3"/>
      <c r="K179" s="3" t="b">
        <v>1</v>
      </c>
    </row>
    <row r="180" spans="1:11" x14ac:dyDescent="0.2">
      <c r="A180" s="3" t="s">
        <v>74</v>
      </c>
      <c r="B180" s="4" t="s">
        <v>75</v>
      </c>
      <c r="C180" s="3" t="s">
        <v>10</v>
      </c>
      <c r="D180" s="3" t="s">
        <v>12</v>
      </c>
      <c r="E180" s="3">
        <v>31</v>
      </c>
      <c r="F180" s="3" t="s">
        <v>161</v>
      </c>
      <c r="G180" s="3" t="b">
        <v>1</v>
      </c>
      <c r="H180" s="3" t="s">
        <v>27</v>
      </c>
      <c r="I180" s="3" t="s">
        <v>29</v>
      </c>
      <c r="J180" s="3"/>
      <c r="K180" s="3" t="b">
        <v>1</v>
      </c>
    </row>
    <row r="181" spans="1:11" x14ac:dyDescent="0.2">
      <c r="A181" s="3" t="s">
        <v>74</v>
      </c>
      <c r="B181" s="4" t="s">
        <v>75</v>
      </c>
      <c r="C181" s="3" t="s">
        <v>10</v>
      </c>
      <c r="D181" s="3" t="s">
        <v>12</v>
      </c>
      <c r="E181" s="3">
        <v>45</v>
      </c>
      <c r="F181" s="3" t="s">
        <v>161</v>
      </c>
      <c r="G181" s="3" t="b">
        <v>1</v>
      </c>
      <c r="H181" s="3" t="s">
        <v>27</v>
      </c>
      <c r="I181" s="3" t="s">
        <v>29</v>
      </c>
      <c r="J181" s="3"/>
      <c r="K181" s="3" t="b">
        <v>1</v>
      </c>
    </row>
    <row r="182" spans="1:11" x14ac:dyDescent="0.2">
      <c r="A182" s="3" t="s">
        <v>74</v>
      </c>
      <c r="B182" s="4" t="s">
        <v>75</v>
      </c>
      <c r="C182" s="3" t="s">
        <v>10</v>
      </c>
      <c r="D182" s="3" t="s">
        <v>12</v>
      </c>
      <c r="E182" s="3">
        <v>14</v>
      </c>
      <c r="F182" s="3" t="s">
        <v>161</v>
      </c>
      <c r="G182" s="3" t="b">
        <v>1</v>
      </c>
      <c r="H182" s="3" t="s">
        <v>27</v>
      </c>
      <c r="I182" s="3" t="s">
        <v>29</v>
      </c>
      <c r="J182" s="3"/>
      <c r="K182" s="3" t="b">
        <v>1</v>
      </c>
    </row>
    <row r="183" spans="1:11" x14ac:dyDescent="0.2">
      <c r="A183" s="3" t="s">
        <v>74</v>
      </c>
      <c r="B183" s="4" t="s">
        <v>75</v>
      </c>
      <c r="C183" s="3" t="s">
        <v>10</v>
      </c>
      <c r="D183" s="3" t="s">
        <v>12</v>
      </c>
      <c r="E183" s="3">
        <v>25</v>
      </c>
      <c r="F183" s="3" t="s">
        <v>161</v>
      </c>
      <c r="G183" s="3" t="b">
        <v>1</v>
      </c>
      <c r="H183" s="3" t="s">
        <v>27</v>
      </c>
      <c r="I183" s="3" t="s">
        <v>29</v>
      </c>
      <c r="J183" s="3"/>
      <c r="K183" s="3" t="b">
        <v>1</v>
      </c>
    </row>
    <row r="184" spans="1:11" x14ac:dyDescent="0.2">
      <c r="A184" s="3" t="s">
        <v>74</v>
      </c>
      <c r="B184" s="4" t="s">
        <v>75</v>
      </c>
      <c r="C184" s="3" t="s">
        <v>10</v>
      </c>
      <c r="D184" s="3" t="s">
        <v>12</v>
      </c>
      <c r="E184" s="3">
        <v>48</v>
      </c>
      <c r="F184" s="3" t="s">
        <v>161</v>
      </c>
      <c r="G184" s="3" t="b">
        <v>1</v>
      </c>
      <c r="H184" s="3" t="s">
        <v>27</v>
      </c>
      <c r="I184" s="3" t="s">
        <v>29</v>
      </c>
      <c r="J184" s="3"/>
      <c r="K184" s="3" t="b">
        <v>1</v>
      </c>
    </row>
    <row r="185" spans="1:11" x14ac:dyDescent="0.2">
      <c r="A185" s="3" t="s">
        <v>74</v>
      </c>
      <c r="B185" s="1" t="s">
        <v>75</v>
      </c>
      <c r="C185" s="3" t="s">
        <v>10</v>
      </c>
      <c r="D185" s="3" t="s">
        <v>12</v>
      </c>
      <c r="E185" s="3">
        <v>33</v>
      </c>
      <c r="F185" s="3" t="s">
        <v>161</v>
      </c>
      <c r="G185" s="3" t="b">
        <v>1</v>
      </c>
      <c r="H185" s="3" t="s">
        <v>27</v>
      </c>
      <c r="I185" s="3" t="s">
        <v>29</v>
      </c>
      <c r="J185" s="3"/>
      <c r="K185" s="3" t="b">
        <v>1</v>
      </c>
    </row>
    <row r="186" spans="1:11" x14ac:dyDescent="0.2">
      <c r="A186" s="3" t="s">
        <v>74</v>
      </c>
      <c r="B186" s="4" t="s">
        <v>75</v>
      </c>
      <c r="C186" s="3" t="s">
        <v>10</v>
      </c>
      <c r="D186" s="3" t="s">
        <v>12</v>
      </c>
      <c r="E186" s="3">
        <v>49</v>
      </c>
      <c r="F186" s="3" t="s">
        <v>161</v>
      </c>
      <c r="G186" s="3" t="b">
        <v>1</v>
      </c>
      <c r="H186" s="3" t="s">
        <v>27</v>
      </c>
      <c r="I186" s="3" t="s">
        <v>29</v>
      </c>
      <c r="J186" s="3"/>
      <c r="K186" s="3" t="b">
        <v>1</v>
      </c>
    </row>
    <row r="187" spans="1:11" x14ac:dyDescent="0.2">
      <c r="A187" s="3" t="s">
        <v>79</v>
      </c>
      <c r="B187" s="4" t="s">
        <v>80</v>
      </c>
      <c r="C187" s="3" t="s">
        <v>77</v>
      </c>
      <c r="D187" s="3" t="s">
        <v>76</v>
      </c>
      <c r="E187" s="3">
        <f>18.5*365</f>
        <v>6752.5</v>
      </c>
      <c r="F187" s="3" t="s">
        <v>161</v>
      </c>
      <c r="G187" s="3" t="b">
        <v>0</v>
      </c>
      <c r="H187" s="3" t="s">
        <v>27</v>
      </c>
      <c r="I187" s="3" t="s">
        <v>28</v>
      </c>
      <c r="J187" s="3"/>
      <c r="K187" s="3" t="b">
        <v>1</v>
      </c>
    </row>
    <row r="188" spans="1:11" x14ac:dyDescent="0.2">
      <c r="A188" s="3" t="s">
        <v>81</v>
      </c>
      <c r="B188" s="4" t="s">
        <v>82</v>
      </c>
      <c r="C188" s="3" t="s">
        <v>10</v>
      </c>
      <c r="D188" s="3" t="s">
        <v>12</v>
      </c>
      <c r="E188" s="3">
        <f>1.63*365</f>
        <v>594.94999999999993</v>
      </c>
      <c r="F188" s="3" t="s">
        <v>162</v>
      </c>
      <c r="G188" s="3" t="b">
        <v>0</v>
      </c>
      <c r="H188" s="3" t="s">
        <v>27</v>
      </c>
      <c r="I188" s="3" t="s">
        <v>28</v>
      </c>
      <c r="J188" s="3" t="s">
        <v>84</v>
      </c>
      <c r="K188" s="3" t="b">
        <v>1</v>
      </c>
    </row>
    <row r="189" spans="1:11" x14ac:dyDescent="0.2">
      <c r="A189" s="3" t="s">
        <v>81</v>
      </c>
      <c r="B189" s="4" t="s">
        <v>82</v>
      </c>
      <c r="C189" s="3" t="s">
        <v>83</v>
      </c>
      <c r="D189" s="3" t="s">
        <v>85</v>
      </c>
      <c r="E189" s="3">
        <f>0.17*365</f>
        <v>62.050000000000004</v>
      </c>
      <c r="F189" s="3" t="s">
        <v>162</v>
      </c>
      <c r="G189" s="3" t="b">
        <v>0</v>
      </c>
      <c r="H189" s="3" t="s">
        <v>27</v>
      </c>
      <c r="I189" s="3" t="s">
        <v>28</v>
      </c>
      <c r="J189" s="3" t="s">
        <v>84</v>
      </c>
      <c r="K189" s="3" t="b">
        <v>1</v>
      </c>
    </row>
    <row r="190" spans="1:11" x14ac:dyDescent="0.2">
      <c r="A190" s="3" t="s">
        <v>81</v>
      </c>
      <c r="B190" s="4" t="s">
        <v>82</v>
      </c>
      <c r="C190" s="3" t="s">
        <v>16</v>
      </c>
      <c r="D190" s="3" t="s">
        <v>18</v>
      </c>
      <c r="E190" s="3">
        <f>1.77*365</f>
        <v>646.04999999999995</v>
      </c>
      <c r="F190" s="3" t="s">
        <v>162</v>
      </c>
      <c r="G190" s="3" t="b">
        <v>0</v>
      </c>
      <c r="H190" s="3" t="s">
        <v>27</v>
      </c>
      <c r="I190" s="3" t="s">
        <v>28</v>
      </c>
      <c r="J190" s="3" t="s">
        <v>84</v>
      </c>
      <c r="K190" s="3" t="b">
        <v>1</v>
      </c>
    </row>
    <row r="191" spans="1:11" x14ac:dyDescent="0.2">
      <c r="A191" s="3" t="s">
        <v>81</v>
      </c>
      <c r="B191" s="4" t="s">
        <v>82</v>
      </c>
      <c r="C191" s="3" t="s">
        <v>5</v>
      </c>
      <c r="D191" s="3" t="s">
        <v>7</v>
      </c>
      <c r="E191" s="3">
        <f>0.12*365</f>
        <v>43.8</v>
      </c>
      <c r="F191" s="3" t="s">
        <v>162</v>
      </c>
      <c r="G191" s="3" t="b">
        <v>0</v>
      </c>
      <c r="H191" s="3" t="s">
        <v>27</v>
      </c>
      <c r="I191" s="3" t="s">
        <v>28</v>
      </c>
      <c r="J191" s="3" t="s">
        <v>84</v>
      </c>
      <c r="K191" s="3" t="b">
        <v>1</v>
      </c>
    </row>
    <row r="192" spans="1:11" x14ac:dyDescent="0.2">
      <c r="A192" s="3" t="s">
        <v>81</v>
      </c>
      <c r="B192" s="4" t="s">
        <v>82</v>
      </c>
      <c r="C192" s="3" t="s">
        <v>42</v>
      </c>
      <c r="D192" s="3" t="s">
        <v>44</v>
      </c>
      <c r="E192" s="3">
        <f>0.63*365</f>
        <v>229.95</v>
      </c>
      <c r="F192" s="3" t="s">
        <v>162</v>
      </c>
      <c r="G192" s="3" t="b">
        <v>0</v>
      </c>
      <c r="H192" s="3" t="s">
        <v>27</v>
      </c>
      <c r="I192" s="3" t="s">
        <v>28</v>
      </c>
      <c r="J192" s="3" t="s">
        <v>84</v>
      </c>
      <c r="K192" s="3" t="b">
        <v>1</v>
      </c>
    </row>
    <row r="193" spans="1:11" x14ac:dyDescent="0.2">
      <c r="A193" s="3" t="s">
        <v>81</v>
      </c>
      <c r="B193" s="4" t="s">
        <v>82</v>
      </c>
      <c r="C193" s="3" t="s">
        <v>13</v>
      </c>
      <c r="D193" s="3" t="s">
        <v>15</v>
      </c>
      <c r="E193" s="3">
        <f>2.86*365</f>
        <v>1043.8999999999999</v>
      </c>
      <c r="F193" s="3" t="s">
        <v>162</v>
      </c>
      <c r="G193" s="3" t="b">
        <v>0</v>
      </c>
      <c r="H193" s="3" t="s">
        <v>27</v>
      </c>
      <c r="I193" s="3" t="s">
        <v>28</v>
      </c>
      <c r="J193" s="3" t="s">
        <v>84</v>
      </c>
      <c r="K193" s="3" t="b">
        <v>1</v>
      </c>
    </row>
    <row r="194" spans="1:11" x14ac:dyDescent="0.2">
      <c r="A194" s="3" t="s">
        <v>81</v>
      </c>
      <c r="B194" s="4" t="s">
        <v>82</v>
      </c>
      <c r="C194" s="3" t="s">
        <v>43</v>
      </c>
      <c r="D194" s="3" t="s">
        <v>46</v>
      </c>
      <c r="E194" s="3">
        <f>1.46*365</f>
        <v>532.9</v>
      </c>
      <c r="F194" s="3" t="s">
        <v>162</v>
      </c>
      <c r="G194" s="3" t="b">
        <v>0</v>
      </c>
      <c r="H194" s="3" t="s">
        <v>27</v>
      </c>
      <c r="I194" s="3" t="s">
        <v>28</v>
      </c>
      <c r="J194" s="3" t="s">
        <v>84</v>
      </c>
      <c r="K194" s="3" t="b">
        <v>1</v>
      </c>
    </row>
    <row r="195" spans="1:11" x14ac:dyDescent="0.2">
      <c r="A195" s="3" t="s">
        <v>81</v>
      </c>
      <c r="B195" s="4" t="s">
        <v>82</v>
      </c>
      <c r="C195" s="3" t="s">
        <v>38</v>
      </c>
      <c r="D195" s="3" t="s">
        <v>21</v>
      </c>
      <c r="E195" s="3">
        <f>2.91*365</f>
        <v>1062.1500000000001</v>
      </c>
      <c r="F195" s="3" t="s">
        <v>162</v>
      </c>
      <c r="G195" s="3" t="b">
        <v>0</v>
      </c>
      <c r="H195" s="3" t="s">
        <v>27</v>
      </c>
      <c r="I195" s="3" t="s">
        <v>28</v>
      </c>
      <c r="J195" s="3" t="s">
        <v>84</v>
      </c>
      <c r="K195" s="3" t="b">
        <v>1</v>
      </c>
    </row>
    <row r="196" spans="1:11" x14ac:dyDescent="0.2">
      <c r="A196" s="3" t="s">
        <v>81</v>
      </c>
      <c r="B196" s="4" t="s">
        <v>82</v>
      </c>
      <c r="C196" s="3" t="s">
        <v>49</v>
      </c>
      <c r="D196" s="3" t="s">
        <v>50</v>
      </c>
      <c r="E196" s="3">
        <f>1.27*365</f>
        <v>463.55</v>
      </c>
      <c r="F196" s="3" t="s">
        <v>162</v>
      </c>
      <c r="G196" s="3" t="b">
        <v>0</v>
      </c>
      <c r="H196" s="3" t="s">
        <v>27</v>
      </c>
      <c r="I196" s="3" t="s">
        <v>28</v>
      </c>
      <c r="J196" s="3" t="s">
        <v>84</v>
      </c>
      <c r="K196" s="3" t="b">
        <v>1</v>
      </c>
    </row>
    <row r="197" spans="1:11" x14ac:dyDescent="0.2">
      <c r="A197" s="3" t="s">
        <v>81</v>
      </c>
      <c r="B197" s="4" t="s">
        <v>82</v>
      </c>
      <c r="C197" s="3" t="s">
        <v>52</v>
      </c>
      <c r="D197" s="3" t="s">
        <v>57</v>
      </c>
      <c r="E197" s="3">
        <f>1.09*365</f>
        <v>397.85</v>
      </c>
      <c r="F197" s="3" t="s">
        <v>162</v>
      </c>
      <c r="G197" s="3" t="b">
        <v>0</v>
      </c>
      <c r="H197" s="3" t="s">
        <v>27</v>
      </c>
      <c r="I197" s="3" t="s">
        <v>28</v>
      </c>
      <c r="J197" s="3" t="s">
        <v>84</v>
      </c>
      <c r="K197" s="3" t="b">
        <v>1</v>
      </c>
    </row>
    <row r="198" spans="1:11" x14ac:dyDescent="0.2">
      <c r="A198" s="3" t="s">
        <v>81</v>
      </c>
      <c r="B198" s="4" t="s">
        <v>82</v>
      </c>
      <c r="C198" s="3" t="s">
        <v>54</v>
      </c>
      <c r="D198" s="3" t="s">
        <v>59</v>
      </c>
      <c r="E198" s="3">
        <f>1.09*365</f>
        <v>397.85</v>
      </c>
      <c r="F198" s="3" t="s">
        <v>162</v>
      </c>
      <c r="G198" s="3" t="b">
        <v>0</v>
      </c>
      <c r="H198" s="3" t="s">
        <v>27</v>
      </c>
      <c r="I198" s="3" t="s">
        <v>28</v>
      </c>
      <c r="J198" s="3" t="s">
        <v>84</v>
      </c>
      <c r="K198" s="3" t="b">
        <v>1</v>
      </c>
    </row>
    <row r="199" spans="1:11" x14ac:dyDescent="0.2">
      <c r="A199" s="3" t="s">
        <v>81</v>
      </c>
      <c r="B199" s="4" t="s">
        <v>82</v>
      </c>
      <c r="C199" s="3" t="s">
        <v>53</v>
      </c>
      <c r="D199" s="3" t="s">
        <v>62</v>
      </c>
      <c r="E199" s="3">
        <f>1.09*365</f>
        <v>397.85</v>
      </c>
      <c r="F199" s="3" t="s">
        <v>162</v>
      </c>
      <c r="G199" s="3" t="b">
        <v>0</v>
      </c>
      <c r="H199" s="3" t="s">
        <v>27</v>
      </c>
      <c r="I199" s="3" t="s">
        <v>28</v>
      </c>
      <c r="J199" s="3" t="s">
        <v>84</v>
      </c>
      <c r="K199" s="3" t="b">
        <v>1</v>
      </c>
    </row>
    <row r="200" spans="1:11" x14ac:dyDescent="0.2">
      <c r="A200" s="3" t="s">
        <v>81</v>
      </c>
      <c r="B200" s="4" t="s">
        <v>82</v>
      </c>
      <c r="C200" s="3" t="s">
        <v>55</v>
      </c>
      <c r="D200" s="3" t="s">
        <v>63</v>
      </c>
      <c r="E200" s="3">
        <f>1.04*365</f>
        <v>379.6</v>
      </c>
      <c r="F200" s="3" t="s">
        <v>162</v>
      </c>
      <c r="G200" s="3" t="b">
        <v>0</v>
      </c>
      <c r="H200" s="3" t="s">
        <v>27</v>
      </c>
      <c r="I200" s="3" t="s">
        <v>28</v>
      </c>
      <c r="J200" s="3" t="s">
        <v>84</v>
      </c>
      <c r="K200" s="3" t="b">
        <v>1</v>
      </c>
    </row>
    <row r="201" spans="1:11" x14ac:dyDescent="0.2">
      <c r="A201" s="3" t="s">
        <v>81</v>
      </c>
      <c r="B201" s="4" t="s">
        <v>82</v>
      </c>
      <c r="C201" s="3" t="s">
        <v>56</v>
      </c>
      <c r="D201" s="3" t="s">
        <v>66</v>
      </c>
      <c r="E201" s="3">
        <f>1.04*365</f>
        <v>379.6</v>
      </c>
      <c r="F201" s="3" t="s">
        <v>162</v>
      </c>
      <c r="G201" s="3" t="b">
        <v>0</v>
      </c>
      <c r="H201" s="3" t="s">
        <v>27</v>
      </c>
      <c r="I201" s="3" t="s">
        <v>28</v>
      </c>
      <c r="J201" s="3" t="s">
        <v>84</v>
      </c>
      <c r="K201" s="3" t="b">
        <v>1</v>
      </c>
    </row>
    <row r="202" spans="1:11" x14ac:dyDescent="0.2">
      <c r="A202" s="3" t="s">
        <v>87</v>
      </c>
      <c r="B202" s="4" t="s">
        <v>88</v>
      </c>
      <c r="C202" s="3" t="s">
        <v>13</v>
      </c>
      <c r="D202" s="3" t="s">
        <v>15</v>
      </c>
      <c r="E202" s="3">
        <f>7.7*365</f>
        <v>2810.5</v>
      </c>
      <c r="F202" s="3" t="s">
        <v>161</v>
      </c>
      <c r="G202" s="3" t="b">
        <v>0</v>
      </c>
      <c r="H202" s="3" t="s">
        <v>27</v>
      </c>
      <c r="I202" s="3" t="s">
        <v>30</v>
      </c>
      <c r="J202" s="3" t="s">
        <v>95</v>
      </c>
      <c r="K202" s="3" t="b">
        <v>1</v>
      </c>
    </row>
    <row r="203" spans="1:11" x14ac:dyDescent="0.2">
      <c r="A203" s="3" t="s">
        <v>87</v>
      </c>
      <c r="B203" s="4" t="s">
        <v>88</v>
      </c>
      <c r="C203" s="3" t="s">
        <v>38</v>
      </c>
      <c r="D203" s="3" t="s">
        <v>21</v>
      </c>
      <c r="E203" s="3">
        <v>2445.5</v>
      </c>
      <c r="F203" s="3" t="s">
        <v>161</v>
      </c>
      <c r="G203" s="3" t="b">
        <v>0</v>
      </c>
      <c r="H203" s="3" t="s">
        <v>27</v>
      </c>
      <c r="I203" s="3" t="s">
        <v>30</v>
      </c>
      <c r="J203" s="3" t="s">
        <v>95</v>
      </c>
      <c r="K203" s="3" t="b">
        <v>1</v>
      </c>
    </row>
    <row r="204" spans="1:11" x14ac:dyDescent="0.2">
      <c r="A204" s="3" t="s">
        <v>87</v>
      </c>
      <c r="B204" s="4" t="s">
        <v>88</v>
      </c>
      <c r="C204" s="3" t="s">
        <v>90</v>
      </c>
      <c r="D204" s="3" t="s">
        <v>66</v>
      </c>
      <c r="E204" s="3">
        <v>2153.5</v>
      </c>
      <c r="F204" s="3" t="s">
        <v>161</v>
      </c>
      <c r="G204" s="3" t="b">
        <v>0</v>
      </c>
      <c r="H204" s="3" t="s">
        <v>27</v>
      </c>
      <c r="I204" s="3" t="s">
        <v>30</v>
      </c>
      <c r="J204" s="3" t="s">
        <v>95</v>
      </c>
      <c r="K204" s="3" t="b">
        <v>1</v>
      </c>
    </row>
    <row r="205" spans="1:11" x14ac:dyDescent="0.2">
      <c r="A205" s="3" t="s">
        <v>87</v>
      </c>
      <c r="B205" s="4" t="s">
        <v>88</v>
      </c>
      <c r="C205" s="3" t="s">
        <v>49</v>
      </c>
      <c r="D205" s="3" t="s">
        <v>50</v>
      </c>
      <c r="E205" s="3">
        <v>3650</v>
      </c>
      <c r="F205" s="3" t="s">
        <v>161</v>
      </c>
      <c r="G205" s="3" t="b">
        <v>0</v>
      </c>
      <c r="H205" s="3" t="s">
        <v>27</v>
      </c>
      <c r="I205" s="3" t="s">
        <v>30</v>
      </c>
      <c r="J205" s="3" t="s">
        <v>95</v>
      </c>
      <c r="K205" s="3" t="b">
        <v>1</v>
      </c>
    </row>
    <row r="206" spans="1:11" x14ac:dyDescent="0.2">
      <c r="A206" s="3" t="s">
        <v>87</v>
      </c>
      <c r="B206" s="4" t="s">
        <v>88</v>
      </c>
      <c r="C206" s="3" t="s">
        <v>54</v>
      </c>
      <c r="D206" s="3" t="s">
        <v>59</v>
      </c>
      <c r="E206" s="3">
        <v>2117</v>
      </c>
      <c r="F206" s="3" t="s">
        <v>161</v>
      </c>
      <c r="G206" s="3" t="b">
        <v>0</v>
      </c>
      <c r="H206" s="3" t="s">
        <v>27</v>
      </c>
      <c r="I206" s="3" t="s">
        <v>30</v>
      </c>
      <c r="J206" s="3" t="s">
        <v>95</v>
      </c>
      <c r="K206" s="3" t="b">
        <v>1</v>
      </c>
    </row>
    <row r="207" spans="1:11" x14ac:dyDescent="0.2">
      <c r="A207" s="3" t="s">
        <v>87</v>
      </c>
      <c r="B207" s="4" t="s">
        <v>88</v>
      </c>
      <c r="C207" s="3" t="s">
        <v>52</v>
      </c>
      <c r="D207" s="3" t="s">
        <v>57</v>
      </c>
      <c r="E207" s="3">
        <v>1825</v>
      </c>
      <c r="F207" s="3" t="s">
        <v>161</v>
      </c>
      <c r="G207" s="3" t="b">
        <v>0</v>
      </c>
      <c r="H207" s="3" t="s">
        <v>27</v>
      </c>
      <c r="I207" s="3" t="s">
        <v>30</v>
      </c>
      <c r="J207" s="3" t="s">
        <v>95</v>
      </c>
      <c r="K207" s="3" t="b">
        <v>1</v>
      </c>
    </row>
    <row r="208" spans="1:11" x14ac:dyDescent="0.2">
      <c r="A208" s="3" t="s">
        <v>87</v>
      </c>
      <c r="B208" s="4" t="s">
        <v>88</v>
      </c>
      <c r="C208" s="3" t="s">
        <v>53</v>
      </c>
      <c r="D208" s="3" t="s">
        <v>62</v>
      </c>
      <c r="E208" s="3">
        <v>1825</v>
      </c>
      <c r="F208" s="3" t="s">
        <v>161</v>
      </c>
      <c r="G208" s="3" t="b">
        <v>0</v>
      </c>
      <c r="H208" s="3" t="s">
        <v>27</v>
      </c>
      <c r="I208" s="3" t="s">
        <v>30</v>
      </c>
      <c r="J208" s="3" t="s">
        <v>95</v>
      </c>
      <c r="K208" s="3" t="b">
        <v>1</v>
      </c>
    </row>
    <row r="209" spans="1:11" x14ac:dyDescent="0.2">
      <c r="A209" s="3" t="s">
        <v>87</v>
      </c>
      <c r="B209" s="4" t="s">
        <v>88</v>
      </c>
      <c r="C209" s="3" t="s">
        <v>83</v>
      </c>
      <c r="D209" s="3" t="s">
        <v>85</v>
      </c>
      <c r="E209" s="3">
        <v>547.5</v>
      </c>
      <c r="F209" s="3" t="s">
        <v>161</v>
      </c>
      <c r="G209" s="3" t="b">
        <v>0</v>
      </c>
      <c r="H209" s="3" t="s">
        <v>27</v>
      </c>
      <c r="I209" s="3" t="s">
        <v>30</v>
      </c>
      <c r="J209" s="3" t="s">
        <v>95</v>
      </c>
      <c r="K209" s="3" t="b">
        <v>1</v>
      </c>
    </row>
    <row r="210" spans="1:11" x14ac:dyDescent="0.2">
      <c r="A210" s="3" t="s">
        <v>87</v>
      </c>
      <c r="B210" s="4" t="s">
        <v>88</v>
      </c>
      <c r="C210" s="3" t="s">
        <v>91</v>
      </c>
      <c r="D210" s="3" t="s">
        <v>96</v>
      </c>
      <c r="E210" s="3">
        <v>912.5</v>
      </c>
      <c r="F210" s="3" t="s">
        <v>161</v>
      </c>
      <c r="G210" s="3" t="b">
        <v>0</v>
      </c>
      <c r="H210" s="3" t="s">
        <v>27</v>
      </c>
      <c r="I210" s="3" t="s">
        <v>30</v>
      </c>
      <c r="J210" s="3" t="s">
        <v>95</v>
      </c>
      <c r="K210" s="3" t="b">
        <v>1</v>
      </c>
    </row>
    <row r="211" spans="1:11" x14ac:dyDescent="0.2">
      <c r="A211" s="3" t="s">
        <v>87</v>
      </c>
      <c r="B211" s="4" t="s">
        <v>88</v>
      </c>
      <c r="C211" s="3" t="s">
        <v>92</v>
      </c>
      <c r="D211" s="3" t="s">
        <v>98</v>
      </c>
      <c r="E211" s="3">
        <v>1642.5</v>
      </c>
      <c r="F211" s="3" t="s">
        <v>161</v>
      </c>
      <c r="G211" s="3" t="b">
        <v>0</v>
      </c>
      <c r="H211" s="3" t="s">
        <v>27</v>
      </c>
      <c r="I211" s="3" t="s">
        <v>30</v>
      </c>
      <c r="J211" s="3" t="s">
        <v>95</v>
      </c>
      <c r="K211" s="3" t="b">
        <v>1</v>
      </c>
    </row>
    <row r="212" spans="1:11" x14ac:dyDescent="0.2">
      <c r="A212" s="3" t="s">
        <v>87</v>
      </c>
      <c r="B212" s="4" t="s">
        <v>88</v>
      </c>
      <c r="C212" s="3" t="s">
        <v>93</v>
      </c>
      <c r="D212" s="3" t="s">
        <v>100</v>
      </c>
      <c r="E212" s="3">
        <v>1642.5</v>
      </c>
      <c r="F212" s="3" t="s">
        <v>161</v>
      </c>
      <c r="G212" s="3" t="b">
        <v>0</v>
      </c>
      <c r="H212" s="3" t="s">
        <v>27</v>
      </c>
      <c r="I212" s="3" t="s">
        <v>30</v>
      </c>
      <c r="J212" s="3" t="s">
        <v>95</v>
      </c>
      <c r="K212" s="3" t="b">
        <v>1</v>
      </c>
    </row>
    <row r="213" spans="1:11" x14ac:dyDescent="0.2">
      <c r="A213" s="3" t="s">
        <v>87</v>
      </c>
      <c r="B213" s="4" t="s">
        <v>88</v>
      </c>
      <c r="C213" s="3" t="s">
        <v>16</v>
      </c>
      <c r="D213" s="3" t="s">
        <v>18</v>
      </c>
      <c r="E213" s="3">
        <v>839.49999999999989</v>
      </c>
      <c r="F213" s="3" t="s">
        <v>161</v>
      </c>
      <c r="G213" s="3" t="b">
        <v>0</v>
      </c>
      <c r="H213" s="3" t="s">
        <v>27</v>
      </c>
      <c r="I213" s="3" t="s">
        <v>30</v>
      </c>
      <c r="J213" s="3" t="s">
        <v>95</v>
      </c>
      <c r="K213" s="3" t="b">
        <v>1</v>
      </c>
    </row>
    <row r="214" spans="1:11" x14ac:dyDescent="0.2">
      <c r="A214" s="3" t="s">
        <v>87</v>
      </c>
      <c r="B214" s="4" t="s">
        <v>88</v>
      </c>
      <c r="C214" s="3" t="s">
        <v>94</v>
      </c>
      <c r="D214" s="3" t="s">
        <v>102</v>
      </c>
      <c r="E214" s="3">
        <v>510.99999999999994</v>
      </c>
      <c r="F214" s="3" t="s">
        <v>161</v>
      </c>
      <c r="G214" s="3" t="b">
        <v>0</v>
      </c>
      <c r="H214" s="3" t="s">
        <v>27</v>
      </c>
      <c r="I214" s="3" t="s">
        <v>30</v>
      </c>
      <c r="J214" s="3" t="s">
        <v>95</v>
      </c>
      <c r="K214" s="3" t="b">
        <v>1</v>
      </c>
    </row>
    <row r="215" spans="1:11" x14ac:dyDescent="0.2">
      <c r="A215" s="3" t="s">
        <v>87</v>
      </c>
      <c r="B215" s="4" t="s">
        <v>88</v>
      </c>
      <c r="C215" s="3" t="s">
        <v>105</v>
      </c>
      <c r="D215" s="3" t="s">
        <v>104</v>
      </c>
      <c r="E215" s="3">
        <v>233.6</v>
      </c>
      <c r="F215" s="3" t="s">
        <v>161</v>
      </c>
      <c r="G215" s="3" t="b">
        <v>0</v>
      </c>
      <c r="H215" s="3" t="s">
        <v>27</v>
      </c>
      <c r="I215" s="3" t="s">
        <v>30</v>
      </c>
      <c r="J215" s="3" t="s">
        <v>95</v>
      </c>
      <c r="K215" s="3" t="b">
        <v>1</v>
      </c>
    </row>
    <row r="216" spans="1:11" x14ac:dyDescent="0.2">
      <c r="A216" s="3" t="s">
        <v>87</v>
      </c>
      <c r="B216" s="4" t="s">
        <v>88</v>
      </c>
      <c r="C216" s="3" t="s">
        <v>106</v>
      </c>
      <c r="D216" s="3" t="s">
        <v>107</v>
      </c>
      <c r="E216" s="3">
        <v>193.45000000000002</v>
      </c>
      <c r="F216" s="3" t="s">
        <v>161</v>
      </c>
      <c r="G216" s="3" t="b">
        <v>0</v>
      </c>
      <c r="H216" s="3" t="s">
        <v>27</v>
      </c>
      <c r="I216" s="3" t="s">
        <v>30</v>
      </c>
      <c r="J216" s="3" t="s">
        <v>95</v>
      </c>
      <c r="K216" s="3" t="b">
        <v>1</v>
      </c>
    </row>
    <row r="217" spans="1:11" x14ac:dyDescent="0.2">
      <c r="A217" s="3" t="s">
        <v>87</v>
      </c>
      <c r="B217" s="4" t="s">
        <v>88</v>
      </c>
      <c r="C217" s="3" t="s">
        <v>13</v>
      </c>
      <c r="D217" s="3" t="s">
        <v>15</v>
      </c>
      <c r="E217" s="3">
        <v>12775</v>
      </c>
      <c r="F217" s="3" t="s">
        <v>161</v>
      </c>
      <c r="G217" s="3" t="b">
        <v>0</v>
      </c>
      <c r="H217" s="3" t="s">
        <v>27</v>
      </c>
      <c r="I217" s="3" t="s">
        <v>28</v>
      </c>
      <c r="J217" s="3" t="s">
        <v>67</v>
      </c>
      <c r="K217" s="3" t="b">
        <v>1</v>
      </c>
    </row>
    <row r="218" spans="1:11" x14ac:dyDescent="0.2">
      <c r="A218" s="3" t="s">
        <v>87</v>
      </c>
      <c r="B218" s="4" t="s">
        <v>88</v>
      </c>
      <c r="C218" s="3" t="s">
        <v>38</v>
      </c>
      <c r="D218" s="3" t="s">
        <v>21</v>
      </c>
      <c r="E218" s="3">
        <v>12410</v>
      </c>
      <c r="F218" s="3" t="s">
        <v>161</v>
      </c>
      <c r="G218" s="3" t="b">
        <v>0</v>
      </c>
      <c r="H218" s="3" t="s">
        <v>27</v>
      </c>
      <c r="I218" s="3" t="s">
        <v>28</v>
      </c>
      <c r="J218" s="3" t="s">
        <v>67</v>
      </c>
      <c r="K218" s="3" t="b">
        <v>1</v>
      </c>
    </row>
    <row r="219" spans="1:11" x14ac:dyDescent="0.2">
      <c r="A219" s="3" t="s">
        <v>87</v>
      </c>
      <c r="B219" s="4" t="s">
        <v>88</v>
      </c>
      <c r="C219" s="3" t="s">
        <v>90</v>
      </c>
      <c r="D219" s="3" t="s">
        <v>66</v>
      </c>
      <c r="E219" s="3">
        <v>8760</v>
      </c>
      <c r="F219" s="3" t="s">
        <v>161</v>
      </c>
      <c r="G219" s="3" t="b">
        <v>0</v>
      </c>
      <c r="H219" s="3" t="s">
        <v>27</v>
      </c>
      <c r="I219" s="3" t="s">
        <v>28</v>
      </c>
      <c r="J219" s="3" t="s">
        <v>67</v>
      </c>
      <c r="K219" s="3" t="b">
        <v>1</v>
      </c>
    </row>
    <row r="220" spans="1:11" x14ac:dyDescent="0.2">
      <c r="A220" s="3" t="s">
        <v>87</v>
      </c>
      <c r="B220" s="4" t="s">
        <v>88</v>
      </c>
      <c r="C220" s="3" t="s">
        <v>49</v>
      </c>
      <c r="D220" s="3" t="s">
        <v>50</v>
      </c>
      <c r="E220" s="3">
        <v>32850</v>
      </c>
      <c r="F220" s="3" t="s">
        <v>161</v>
      </c>
      <c r="G220" s="3" t="b">
        <v>0</v>
      </c>
      <c r="H220" s="3" t="s">
        <v>27</v>
      </c>
      <c r="I220" s="3" t="s">
        <v>28</v>
      </c>
      <c r="J220" s="3" t="s">
        <v>67</v>
      </c>
      <c r="K220" s="3" t="b">
        <v>1</v>
      </c>
    </row>
    <row r="221" spans="1:11" x14ac:dyDescent="0.2">
      <c r="A221" s="3" t="s">
        <v>87</v>
      </c>
      <c r="B221" s="4" t="s">
        <v>88</v>
      </c>
      <c r="C221" s="3" t="s">
        <v>54</v>
      </c>
      <c r="D221" s="3" t="s">
        <v>59</v>
      </c>
      <c r="E221" s="3">
        <v>9855</v>
      </c>
      <c r="F221" s="3" t="s">
        <v>161</v>
      </c>
      <c r="G221" s="3" t="b">
        <v>0</v>
      </c>
      <c r="H221" s="3" t="s">
        <v>27</v>
      </c>
      <c r="I221" s="3" t="s">
        <v>28</v>
      </c>
      <c r="J221" s="3" t="s">
        <v>67</v>
      </c>
      <c r="K221" s="3" t="b">
        <v>1</v>
      </c>
    </row>
    <row r="222" spans="1:11" x14ac:dyDescent="0.2">
      <c r="A222" s="3" t="s">
        <v>87</v>
      </c>
      <c r="B222" s="4" t="s">
        <v>88</v>
      </c>
      <c r="C222" s="3" t="s">
        <v>52</v>
      </c>
      <c r="D222" s="3" t="s">
        <v>57</v>
      </c>
      <c r="E222" s="3">
        <v>7665</v>
      </c>
      <c r="F222" s="3" t="s">
        <v>161</v>
      </c>
      <c r="G222" s="3" t="b">
        <v>0</v>
      </c>
      <c r="H222" s="3" t="s">
        <v>27</v>
      </c>
      <c r="I222" s="3" t="s">
        <v>28</v>
      </c>
      <c r="J222" s="3" t="s">
        <v>67</v>
      </c>
      <c r="K222" s="3" t="b">
        <v>1</v>
      </c>
    </row>
    <row r="223" spans="1:11" x14ac:dyDescent="0.2">
      <c r="A223" s="3" t="s">
        <v>87</v>
      </c>
      <c r="B223" s="4" t="s">
        <v>88</v>
      </c>
      <c r="C223" s="3" t="s">
        <v>53</v>
      </c>
      <c r="D223" s="3" t="s">
        <v>62</v>
      </c>
      <c r="E223" s="3">
        <v>7665</v>
      </c>
      <c r="F223" s="3" t="s">
        <v>161</v>
      </c>
      <c r="G223" s="3" t="b">
        <v>0</v>
      </c>
      <c r="H223" s="3" t="s">
        <v>27</v>
      </c>
      <c r="I223" s="3" t="s">
        <v>28</v>
      </c>
      <c r="J223" s="3" t="s">
        <v>67</v>
      </c>
      <c r="K223" s="3" t="b">
        <v>1</v>
      </c>
    </row>
    <row r="224" spans="1:11" x14ac:dyDescent="0.2">
      <c r="A224" s="3" t="s">
        <v>87</v>
      </c>
      <c r="B224" s="4" t="s">
        <v>88</v>
      </c>
      <c r="C224" s="3" t="s">
        <v>83</v>
      </c>
      <c r="D224" s="3" t="s">
        <v>85</v>
      </c>
      <c r="E224" s="3">
        <v>438</v>
      </c>
      <c r="F224" s="3" t="s">
        <v>161</v>
      </c>
      <c r="G224" s="3" t="b">
        <v>0</v>
      </c>
      <c r="H224" s="3" t="s">
        <v>27</v>
      </c>
      <c r="I224" s="3" t="s">
        <v>28</v>
      </c>
      <c r="J224" s="3" t="s">
        <v>67</v>
      </c>
      <c r="K224" s="3" t="b">
        <v>1</v>
      </c>
    </row>
    <row r="225" spans="1:11" x14ac:dyDescent="0.2">
      <c r="A225" s="3" t="s">
        <v>87</v>
      </c>
      <c r="B225" s="4" t="s">
        <v>88</v>
      </c>
      <c r="C225" s="3" t="s">
        <v>91</v>
      </c>
      <c r="D225" s="3" t="s">
        <v>96</v>
      </c>
      <c r="E225" s="3">
        <v>1569.5</v>
      </c>
      <c r="F225" s="3" t="s">
        <v>161</v>
      </c>
      <c r="G225" s="3" t="b">
        <v>0</v>
      </c>
      <c r="H225" s="3" t="s">
        <v>27</v>
      </c>
      <c r="I225" s="3" t="s">
        <v>28</v>
      </c>
      <c r="J225" s="3" t="s">
        <v>67</v>
      </c>
      <c r="K225" s="3" t="b">
        <v>1</v>
      </c>
    </row>
    <row r="226" spans="1:11" x14ac:dyDescent="0.2">
      <c r="A226" s="3" t="s">
        <v>87</v>
      </c>
      <c r="B226" s="4" t="s">
        <v>88</v>
      </c>
      <c r="C226" s="3" t="s">
        <v>92</v>
      </c>
      <c r="D226" s="3" t="s">
        <v>98</v>
      </c>
      <c r="E226" s="3">
        <v>4380</v>
      </c>
      <c r="F226" s="3" t="s">
        <v>161</v>
      </c>
      <c r="G226" s="3" t="b">
        <v>0</v>
      </c>
      <c r="H226" s="3" t="s">
        <v>27</v>
      </c>
      <c r="I226" s="3" t="s">
        <v>28</v>
      </c>
      <c r="J226" s="3" t="s">
        <v>67</v>
      </c>
      <c r="K226" s="3" t="b">
        <v>1</v>
      </c>
    </row>
    <row r="227" spans="1:11" x14ac:dyDescent="0.2">
      <c r="A227" s="3" t="s">
        <v>87</v>
      </c>
      <c r="B227" s="4" t="s">
        <v>88</v>
      </c>
      <c r="C227" s="3" t="s">
        <v>93</v>
      </c>
      <c r="D227" s="3" t="s">
        <v>100</v>
      </c>
      <c r="E227" s="3">
        <v>4380</v>
      </c>
      <c r="F227" s="3" t="s">
        <v>161</v>
      </c>
      <c r="G227" s="3" t="b">
        <v>0</v>
      </c>
      <c r="H227" s="3" t="s">
        <v>27</v>
      </c>
      <c r="I227" s="3" t="s">
        <v>28</v>
      </c>
      <c r="J227" s="3" t="s">
        <v>67</v>
      </c>
      <c r="K227" s="3" t="b">
        <v>1</v>
      </c>
    </row>
    <row r="228" spans="1:11" x14ac:dyDescent="0.2">
      <c r="A228" s="3" t="s">
        <v>87</v>
      </c>
      <c r="B228" s="4" t="s">
        <v>88</v>
      </c>
      <c r="C228" s="3" t="s">
        <v>16</v>
      </c>
      <c r="D228" s="3" t="s">
        <v>18</v>
      </c>
      <c r="E228" s="3">
        <v>1021.9999999999999</v>
      </c>
      <c r="F228" s="3" t="s">
        <v>161</v>
      </c>
      <c r="G228" s="3" t="b">
        <v>0</v>
      </c>
      <c r="H228" s="3" t="s">
        <v>27</v>
      </c>
      <c r="I228" s="3" t="s">
        <v>28</v>
      </c>
      <c r="J228" s="3" t="s">
        <v>67</v>
      </c>
      <c r="K228" s="3" t="b">
        <v>1</v>
      </c>
    </row>
    <row r="229" spans="1:11" x14ac:dyDescent="0.2">
      <c r="A229" s="3" t="s">
        <v>87</v>
      </c>
      <c r="B229" s="4" t="s">
        <v>88</v>
      </c>
      <c r="C229" s="3" t="s">
        <v>94</v>
      </c>
      <c r="D229" s="3" t="s">
        <v>102</v>
      </c>
      <c r="E229" s="3">
        <v>912.5</v>
      </c>
      <c r="F229" s="3" t="s">
        <v>161</v>
      </c>
      <c r="G229" s="3" t="b">
        <v>0</v>
      </c>
      <c r="H229" s="3" t="s">
        <v>27</v>
      </c>
      <c r="I229" s="3" t="s">
        <v>28</v>
      </c>
      <c r="J229" s="3" t="s">
        <v>67</v>
      </c>
      <c r="K229" s="3" t="b">
        <v>1</v>
      </c>
    </row>
    <row r="230" spans="1:11" x14ac:dyDescent="0.2">
      <c r="A230" s="3" t="s">
        <v>87</v>
      </c>
      <c r="B230" s="4" t="s">
        <v>88</v>
      </c>
      <c r="C230" s="3" t="s">
        <v>105</v>
      </c>
      <c r="D230" s="3" t="s">
        <v>104</v>
      </c>
      <c r="E230" s="3">
        <v>510.99999999999994</v>
      </c>
      <c r="F230" s="3" t="s">
        <v>161</v>
      </c>
      <c r="G230" s="3" t="b">
        <v>0</v>
      </c>
      <c r="H230" s="3" t="s">
        <v>27</v>
      </c>
      <c r="I230" s="3" t="s">
        <v>28</v>
      </c>
      <c r="J230" s="3" t="s">
        <v>67</v>
      </c>
      <c r="K230" s="3" t="b">
        <v>1</v>
      </c>
    </row>
    <row r="231" spans="1:11" x14ac:dyDescent="0.2">
      <c r="A231" s="3" t="s">
        <v>87</v>
      </c>
      <c r="B231" s="4" t="s">
        <v>88</v>
      </c>
      <c r="C231" s="3" t="s">
        <v>106</v>
      </c>
      <c r="D231" s="3" t="s">
        <v>107</v>
      </c>
      <c r="E231" s="3">
        <v>474.5</v>
      </c>
      <c r="F231" s="3" t="s">
        <v>161</v>
      </c>
      <c r="G231" s="3" t="b">
        <v>0</v>
      </c>
      <c r="H231" s="3" t="s">
        <v>27</v>
      </c>
      <c r="I231" s="3" t="s">
        <v>28</v>
      </c>
      <c r="J231" s="3" t="s">
        <v>67</v>
      </c>
      <c r="K231" s="3" t="b">
        <v>1</v>
      </c>
    </row>
    <row r="232" spans="1:11" x14ac:dyDescent="0.2">
      <c r="A232" s="3" t="s">
        <v>118</v>
      </c>
      <c r="B232" s="4" t="s">
        <v>119</v>
      </c>
      <c r="C232" s="3" t="s">
        <v>109</v>
      </c>
      <c r="D232" s="3" t="s">
        <v>111</v>
      </c>
      <c r="E232" s="3">
        <v>86</v>
      </c>
      <c r="F232" s="3" t="s">
        <v>162</v>
      </c>
      <c r="G232" s="3" t="b">
        <v>0</v>
      </c>
      <c r="H232" s="3" t="s">
        <v>27</v>
      </c>
      <c r="I232" s="3" t="s">
        <v>28</v>
      </c>
      <c r="J232" s="3"/>
      <c r="K232" s="3" t="b">
        <v>1</v>
      </c>
    </row>
    <row r="233" spans="1:11" x14ac:dyDescent="0.2">
      <c r="A233" s="3" t="s">
        <v>118</v>
      </c>
      <c r="B233" s="4" t="s">
        <v>119</v>
      </c>
      <c r="C233" s="3" t="s">
        <v>112</v>
      </c>
      <c r="D233" s="3" t="s">
        <v>114</v>
      </c>
      <c r="E233" s="3">
        <v>176</v>
      </c>
      <c r="F233" s="3" t="s">
        <v>162</v>
      </c>
      <c r="G233" s="3" t="b">
        <v>0</v>
      </c>
      <c r="H233" s="3" t="s">
        <v>27</v>
      </c>
      <c r="I233" s="3" t="s">
        <v>28</v>
      </c>
      <c r="J233" s="3"/>
      <c r="K233" s="3" t="b">
        <v>1</v>
      </c>
    </row>
    <row r="234" spans="1:11" x14ac:dyDescent="0.2">
      <c r="A234" s="3" t="s">
        <v>118</v>
      </c>
      <c r="B234" s="4" t="s">
        <v>119</v>
      </c>
      <c r="C234" s="3" t="s">
        <v>115</v>
      </c>
      <c r="D234" s="3" t="s">
        <v>117</v>
      </c>
      <c r="E234" s="3">
        <v>199</v>
      </c>
      <c r="F234" s="3" t="s">
        <v>162</v>
      </c>
      <c r="G234" s="3" t="b">
        <v>0</v>
      </c>
      <c r="H234" s="3" t="s">
        <v>27</v>
      </c>
      <c r="I234" s="3" t="s">
        <v>28</v>
      </c>
      <c r="J234" s="3"/>
      <c r="K234" s="3" t="b">
        <v>1</v>
      </c>
    </row>
    <row r="235" spans="1:11" x14ac:dyDescent="0.2">
      <c r="A235" s="3" t="s">
        <v>120</v>
      </c>
      <c r="B235" s="4" t="s">
        <v>121</v>
      </c>
      <c r="C235" s="3" t="s">
        <v>38</v>
      </c>
      <c r="D235" s="3" t="s">
        <v>21</v>
      </c>
      <c r="E235" s="3">
        <v>1496.4999999999998</v>
      </c>
      <c r="F235" s="3" t="s">
        <v>161</v>
      </c>
      <c r="G235" s="3" t="b">
        <v>1</v>
      </c>
      <c r="H235" s="3" t="s">
        <v>27</v>
      </c>
      <c r="I235" s="3" t="s">
        <v>29</v>
      </c>
      <c r="J235" s="3"/>
      <c r="K235" s="3" t="b">
        <v>1</v>
      </c>
    </row>
    <row r="236" spans="1:11" x14ac:dyDescent="0.2">
      <c r="A236" s="3" t="s">
        <v>120</v>
      </c>
      <c r="B236" s="4" t="s">
        <v>121</v>
      </c>
      <c r="C236" s="3" t="s">
        <v>49</v>
      </c>
      <c r="D236" s="3" t="s">
        <v>50</v>
      </c>
      <c r="E236" s="3">
        <v>4526</v>
      </c>
      <c r="F236" s="3" t="s">
        <v>161</v>
      </c>
      <c r="G236" s="3" t="b">
        <v>1</v>
      </c>
      <c r="H236" s="3" t="s">
        <v>27</v>
      </c>
      <c r="I236" s="3" t="s">
        <v>29</v>
      </c>
      <c r="J236" s="3"/>
      <c r="K236" s="3" t="b">
        <v>1</v>
      </c>
    </row>
    <row r="237" spans="1:11" x14ac:dyDescent="0.2">
      <c r="A237" s="3" t="s">
        <v>120</v>
      </c>
      <c r="B237" s="4" t="s">
        <v>121</v>
      </c>
      <c r="C237" s="3" t="s">
        <v>52</v>
      </c>
      <c r="D237" s="3" t="s">
        <v>57</v>
      </c>
      <c r="E237" s="3">
        <v>2847</v>
      </c>
      <c r="F237" s="3" t="s">
        <v>161</v>
      </c>
      <c r="G237" s="3" t="b">
        <v>1</v>
      </c>
      <c r="H237" s="3" t="s">
        <v>27</v>
      </c>
      <c r="I237" s="3" t="s">
        <v>29</v>
      </c>
      <c r="J237" s="3"/>
      <c r="K237" s="3" t="b">
        <v>1</v>
      </c>
    </row>
    <row r="238" spans="1:11" x14ac:dyDescent="0.2">
      <c r="A238" s="3" t="s">
        <v>120</v>
      </c>
      <c r="B238" s="4" t="s">
        <v>121</v>
      </c>
      <c r="C238" s="3" t="s">
        <v>54</v>
      </c>
      <c r="D238" s="3" t="s">
        <v>59</v>
      </c>
      <c r="E238" s="3">
        <v>2847</v>
      </c>
      <c r="F238" s="3" t="s">
        <v>161</v>
      </c>
      <c r="G238" s="3" t="b">
        <v>1</v>
      </c>
      <c r="H238" s="3" t="s">
        <v>27</v>
      </c>
      <c r="I238" s="3" t="s">
        <v>29</v>
      </c>
      <c r="J238" s="3"/>
      <c r="K238" s="3" t="b">
        <v>1</v>
      </c>
    </row>
    <row r="239" spans="1:11" x14ac:dyDescent="0.2">
      <c r="A239" s="3" t="s">
        <v>120</v>
      </c>
      <c r="B239" s="4" t="s">
        <v>121</v>
      </c>
      <c r="C239" s="3" t="s">
        <v>53</v>
      </c>
      <c r="D239" s="3" t="s">
        <v>62</v>
      </c>
      <c r="E239" s="3">
        <v>2847</v>
      </c>
      <c r="F239" s="3" t="s">
        <v>161</v>
      </c>
      <c r="G239" s="3" t="b">
        <v>1</v>
      </c>
      <c r="H239" s="3" t="s">
        <v>27</v>
      </c>
      <c r="I239" s="3" t="s">
        <v>29</v>
      </c>
      <c r="J239" s="3"/>
      <c r="K239" s="3" t="b">
        <v>1</v>
      </c>
    </row>
    <row r="240" spans="1:11" x14ac:dyDescent="0.2">
      <c r="A240" s="3" t="s">
        <v>120</v>
      </c>
      <c r="B240" s="4" t="s">
        <v>121</v>
      </c>
      <c r="C240" s="3" t="s">
        <v>122</v>
      </c>
      <c r="D240" s="3" t="s">
        <v>124</v>
      </c>
      <c r="E240" s="3">
        <v>1861.4999999999998</v>
      </c>
      <c r="F240" s="3" t="s">
        <v>161</v>
      </c>
      <c r="G240" s="3" t="b">
        <v>1</v>
      </c>
      <c r="H240" s="3" t="s">
        <v>27</v>
      </c>
      <c r="I240" s="3" t="s">
        <v>29</v>
      </c>
      <c r="J240" s="3"/>
      <c r="K240" s="3" t="b">
        <v>1</v>
      </c>
    </row>
    <row r="241" spans="1:11" x14ac:dyDescent="0.2">
      <c r="A241" s="3" t="s">
        <v>120</v>
      </c>
      <c r="B241" s="4" t="s">
        <v>121</v>
      </c>
      <c r="C241" s="3" t="s">
        <v>125</v>
      </c>
      <c r="D241" s="3" t="s">
        <v>126</v>
      </c>
      <c r="E241" s="3">
        <v>1898</v>
      </c>
      <c r="F241" s="3" t="s">
        <v>161</v>
      </c>
      <c r="G241" s="3" t="b">
        <v>1</v>
      </c>
      <c r="H241" s="3" t="s">
        <v>27</v>
      </c>
      <c r="I241" s="3" t="s">
        <v>29</v>
      </c>
      <c r="J241" s="3"/>
      <c r="K241" s="3" t="b">
        <v>1</v>
      </c>
    </row>
    <row r="242" spans="1:11" x14ac:dyDescent="0.2">
      <c r="A242" s="3" t="s">
        <v>128</v>
      </c>
      <c r="B242" s="4" t="s">
        <v>129</v>
      </c>
      <c r="C242" s="3" t="s">
        <v>16</v>
      </c>
      <c r="D242" s="3" t="s">
        <v>18</v>
      </c>
      <c r="E242" s="3">
        <v>730</v>
      </c>
      <c r="F242" s="3" t="s">
        <v>161</v>
      </c>
      <c r="G242" s="3" t="b">
        <v>1</v>
      </c>
      <c r="H242" s="3" t="s">
        <v>27</v>
      </c>
      <c r="I242" s="3" t="s">
        <v>29</v>
      </c>
      <c r="J242" s="3"/>
      <c r="K242" s="3" t="b">
        <v>1</v>
      </c>
    </row>
    <row r="243" spans="1:11" x14ac:dyDescent="0.2">
      <c r="A243" s="3" t="s">
        <v>128</v>
      </c>
      <c r="B243" s="4" t="s">
        <v>129</v>
      </c>
      <c r="C243" s="3" t="s">
        <v>13</v>
      </c>
      <c r="D243" s="3" t="s">
        <v>15</v>
      </c>
      <c r="E243" s="3">
        <v>2190</v>
      </c>
      <c r="F243" s="3" t="s">
        <v>161</v>
      </c>
      <c r="G243" s="3" t="b">
        <v>1</v>
      </c>
      <c r="H243" s="3" t="s">
        <v>27</v>
      </c>
      <c r="I243" s="3" t="s">
        <v>29</v>
      </c>
      <c r="J243" s="3"/>
      <c r="K243" s="3" t="b">
        <v>1</v>
      </c>
    </row>
    <row r="244" spans="1:11" x14ac:dyDescent="0.2">
      <c r="A244" s="3" t="s">
        <v>128</v>
      </c>
      <c r="B244" s="4" t="s">
        <v>129</v>
      </c>
      <c r="C244" s="3" t="s">
        <v>43</v>
      </c>
      <c r="D244" s="3" t="s">
        <v>46</v>
      </c>
      <c r="E244" s="3">
        <v>2043.9999999999998</v>
      </c>
      <c r="F244" s="3" t="s">
        <v>161</v>
      </c>
      <c r="G244" s="3" t="b">
        <v>1</v>
      </c>
      <c r="H244" s="3" t="s">
        <v>27</v>
      </c>
      <c r="I244" s="3" t="s">
        <v>29</v>
      </c>
      <c r="J244" s="3"/>
      <c r="K244" s="3" t="b">
        <v>1</v>
      </c>
    </row>
    <row r="245" spans="1:11" x14ac:dyDescent="0.2">
      <c r="A245" s="3" t="s">
        <v>128</v>
      </c>
      <c r="B245" s="4" t="s">
        <v>129</v>
      </c>
      <c r="C245" s="3" t="s">
        <v>38</v>
      </c>
      <c r="D245" s="3" t="s">
        <v>21</v>
      </c>
      <c r="E245" s="3">
        <v>2080.5</v>
      </c>
      <c r="F245" s="3" t="s">
        <v>161</v>
      </c>
      <c r="G245" s="3" t="b">
        <v>1</v>
      </c>
      <c r="H245" s="3" t="s">
        <v>27</v>
      </c>
      <c r="I245" s="3" t="s">
        <v>29</v>
      </c>
      <c r="J245" s="3"/>
      <c r="K245" s="3" t="b">
        <v>1</v>
      </c>
    </row>
    <row r="246" spans="1:11" x14ac:dyDescent="0.2">
      <c r="A246" s="3" t="s">
        <v>130</v>
      </c>
      <c r="B246" s="4" t="s">
        <v>131</v>
      </c>
      <c r="C246" s="3" t="s">
        <v>16</v>
      </c>
      <c r="D246" s="3" t="s">
        <v>18</v>
      </c>
      <c r="E246" s="3">
        <f>2.6*365</f>
        <v>949</v>
      </c>
      <c r="F246" s="3" t="s">
        <v>162</v>
      </c>
      <c r="G246" s="3" t="b">
        <v>0</v>
      </c>
      <c r="H246" s="3" t="s">
        <v>27</v>
      </c>
      <c r="I246" s="3" t="s">
        <v>29</v>
      </c>
      <c r="J246" s="3" t="s">
        <v>132</v>
      </c>
      <c r="K246" s="3" t="b">
        <v>1</v>
      </c>
    </row>
    <row r="247" spans="1:11" x14ac:dyDescent="0.2">
      <c r="A247" s="3" t="s">
        <v>130</v>
      </c>
      <c r="B247" s="4" t="s">
        <v>131</v>
      </c>
      <c r="C247" s="3" t="s">
        <v>16</v>
      </c>
      <c r="D247" s="3" t="s">
        <v>18</v>
      </c>
      <c r="E247" s="3">
        <f>2.13*365</f>
        <v>777.44999999999993</v>
      </c>
      <c r="F247" s="3" t="s">
        <v>162</v>
      </c>
      <c r="G247" s="3" t="b">
        <v>0</v>
      </c>
      <c r="H247" s="3" t="s">
        <v>27</v>
      </c>
      <c r="I247" s="3" t="s">
        <v>30</v>
      </c>
      <c r="J247" s="3" t="s">
        <v>132</v>
      </c>
      <c r="K247" s="3" t="b">
        <v>1</v>
      </c>
    </row>
    <row r="248" spans="1:11" x14ac:dyDescent="0.2">
      <c r="A248" s="3" t="s">
        <v>130</v>
      </c>
      <c r="B248" s="4" t="s">
        <v>131</v>
      </c>
      <c r="C248" s="3" t="s">
        <v>16</v>
      </c>
      <c r="D248" s="3" t="s">
        <v>18</v>
      </c>
      <c r="E248" s="3">
        <f>2.97*365</f>
        <v>1084.0500000000002</v>
      </c>
      <c r="F248" s="3" t="s">
        <v>162</v>
      </c>
      <c r="G248" s="3" t="b">
        <v>0</v>
      </c>
      <c r="H248" s="3" t="s">
        <v>27</v>
      </c>
      <c r="I248" s="3" t="s">
        <v>29</v>
      </c>
      <c r="J248" s="3" t="s">
        <v>133</v>
      </c>
      <c r="K248" s="3" t="b">
        <v>1</v>
      </c>
    </row>
    <row r="249" spans="1:11" x14ac:dyDescent="0.2">
      <c r="A249" s="3" t="s">
        <v>130</v>
      </c>
      <c r="B249" s="4" t="s">
        <v>131</v>
      </c>
      <c r="C249" s="3" t="s">
        <v>16</v>
      </c>
      <c r="D249" s="3" t="s">
        <v>18</v>
      </c>
      <c r="E249" s="3">
        <f>2.09*365</f>
        <v>762.84999999999991</v>
      </c>
      <c r="F249" s="3" t="s">
        <v>162</v>
      </c>
      <c r="G249" s="3" t="b">
        <v>0</v>
      </c>
      <c r="H249" s="3" t="s">
        <v>27</v>
      </c>
      <c r="I249" s="3" t="s">
        <v>30</v>
      </c>
      <c r="J249" s="3" t="s">
        <v>133</v>
      </c>
      <c r="K249" s="3" t="b">
        <v>1</v>
      </c>
    </row>
    <row r="250" spans="1:11" x14ac:dyDescent="0.2">
      <c r="A250" s="3" t="s">
        <v>130</v>
      </c>
      <c r="B250" s="4" t="s">
        <v>131</v>
      </c>
      <c r="C250" s="3" t="s">
        <v>16</v>
      </c>
      <c r="D250" s="3" t="s">
        <v>18</v>
      </c>
      <c r="E250" s="3">
        <f>2.9*365</f>
        <v>1058.5</v>
      </c>
      <c r="F250" s="3" t="s">
        <v>162</v>
      </c>
      <c r="G250" s="3" t="b">
        <v>0</v>
      </c>
      <c r="H250" s="3" t="s">
        <v>27</v>
      </c>
      <c r="I250" s="3" t="s">
        <v>29</v>
      </c>
      <c r="J250" s="3" t="s">
        <v>134</v>
      </c>
      <c r="K250" s="3" t="b">
        <v>1</v>
      </c>
    </row>
    <row r="251" spans="1:11" x14ac:dyDescent="0.2">
      <c r="A251" s="3" t="s">
        <v>130</v>
      </c>
      <c r="B251" s="4" t="s">
        <v>131</v>
      </c>
      <c r="C251" s="3" t="s">
        <v>16</v>
      </c>
      <c r="D251" s="3" t="s">
        <v>18</v>
      </c>
      <c r="E251" s="3">
        <f>1.95*365</f>
        <v>711.75</v>
      </c>
      <c r="F251" s="3" t="s">
        <v>162</v>
      </c>
      <c r="G251" s="3" t="b">
        <v>0</v>
      </c>
      <c r="H251" s="3" t="s">
        <v>27</v>
      </c>
      <c r="I251" s="3" t="s">
        <v>30</v>
      </c>
      <c r="J251" s="3" t="s">
        <v>134</v>
      </c>
      <c r="K251" s="3" t="b">
        <v>1</v>
      </c>
    </row>
    <row r="252" spans="1:11" x14ac:dyDescent="0.2">
      <c r="A252" s="3" t="s">
        <v>130</v>
      </c>
      <c r="B252" s="4" t="s">
        <v>131</v>
      </c>
      <c r="C252" s="3" t="s">
        <v>16</v>
      </c>
      <c r="D252" s="3" t="s">
        <v>18</v>
      </c>
      <c r="E252" s="3">
        <f>1.66*365</f>
        <v>605.9</v>
      </c>
      <c r="F252" s="3" t="s">
        <v>162</v>
      </c>
      <c r="G252" s="3" t="b">
        <v>0</v>
      </c>
      <c r="H252" s="3" t="s">
        <v>27</v>
      </c>
      <c r="I252" s="3" t="s">
        <v>29</v>
      </c>
      <c r="J252" s="3" t="s">
        <v>135</v>
      </c>
      <c r="K252" s="3" t="b">
        <v>0</v>
      </c>
    </row>
    <row r="253" spans="1:11" x14ac:dyDescent="0.2">
      <c r="A253" s="3" t="s">
        <v>130</v>
      </c>
      <c r="B253" s="4" t="s">
        <v>131</v>
      </c>
      <c r="C253" s="3" t="s">
        <v>16</v>
      </c>
      <c r="D253" s="3" t="s">
        <v>18</v>
      </c>
      <c r="E253" s="3">
        <f>1.61*365</f>
        <v>587.65000000000009</v>
      </c>
      <c r="F253" s="3" t="s">
        <v>162</v>
      </c>
      <c r="G253" s="3" t="b">
        <v>0</v>
      </c>
      <c r="H253" s="3" t="s">
        <v>27</v>
      </c>
      <c r="I253" s="3" t="s">
        <v>30</v>
      </c>
      <c r="J253" s="3" t="s">
        <v>135</v>
      </c>
      <c r="K253" s="3" t="b">
        <v>0</v>
      </c>
    </row>
    <row r="254" spans="1:11" x14ac:dyDescent="0.2">
      <c r="A254" s="3" t="s">
        <v>136</v>
      </c>
      <c r="B254" s="4" t="s">
        <v>137</v>
      </c>
      <c r="C254" s="3" t="s">
        <v>16</v>
      </c>
      <c r="D254" s="3" t="s">
        <v>18</v>
      </c>
      <c r="E254" s="3">
        <f>5.1*365</f>
        <v>1861.4999999999998</v>
      </c>
      <c r="F254" s="3" t="s">
        <v>162</v>
      </c>
      <c r="G254" s="3" t="b">
        <v>1</v>
      </c>
      <c r="H254" s="3" t="s">
        <v>27</v>
      </c>
      <c r="I254" s="3" t="s">
        <v>29</v>
      </c>
      <c r="J254" s="3"/>
      <c r="K254" s="3" t="b">
        <v>1</v>
      </c>
    </row>
    <row r="255" spans="1:11" x14ac:dyDescent="0.2">
      <c r="A255" s="3" t="s">
        <v>138</v>
      </c>
      <c r="B255" s="4" t="s">
        <v>139</v>
      </c>
      <c r="C255" s="3" t="s">
        <v>16</v>
      </c>
      <c r="D255" s="3" t="s">
        <v>18</v>
      </c>
      <c r="E255" s="3">
        <f>2.6*365</f>
        <v>949</v>
      </c>
      <c r="F255" s="3" t="s">
        <v>162</v>
      </c>
      <c r="G255" s="3" t="b">
        <v>1</v>
      </c>
      <c r="H255" s="3" t="s">
        <v>27</v>
      </c>
      <c r="I255" s="3" t="s">
        <v>29</v>
      </c>
      <c r="J255" s="3"/>
      <c r="K255" s="3" t="b">
        <v>1</v>
      </c>
    </row>
    <row r="256" spans="1:11" x14ac:dyDescent="0.2">
      <c r="A256" s="3" t="s">
        <v>138</v>
      </c>
      <c r="B256" s="4" t="s">
        <v>139</v>
      </c>
      <c r="C256" s="3" t="s">
        <v>16</v>
      </c>
      <c r="D256" s="3" t="s">
        <v>18</v>
      </c>
      <c r="E256" s="3">
        <f>2*365</f>
        <v>730</v>
      </c>
      <c r="F256" s="3" t="s">
        <v>162</v>
      </c>
      <c r="G256" s="3" t="b">
        <v>1</v>
      </c>
      <c r="H256" s="3" t="s">
        <v>27</v>
      </c>
      <c r="I256" s="3" t="s">
        <v>29</v>
      </c>
      <c r="J256" s="3"/>
      <c r="K256" s="3" t="b">
        <v>1</v>
      </c>
    </row>
    <row r="257" spans="1:11" x14ac:dyDescent="0.2">
      <c r="A257" s="3" t="s">
        <v>138</v>
      </c>
      <c r="B257" s="4" t="s">
        <v>139</v>
      </c>
      <c r="C257" s="3" t="s">
        <v>16</v>
      </c>
      <c r="D257" s="3" t="s">
        <v>18</v>
      </c>
      <c r="E257" s="3">
        <f>2.8*365</f>
        <v>1021.9999999999999</v>
      </c>
      <c r="F257" s="3" t="s">
        <v>162</v>
      </c>
      <c r="G257" s="3" t="b">
        <v>1</v>
      </c>
      <c r="H257" s="3" t="s">
        <v>27</v>
      </c>
      <c r="I257" s="3" t="s">
        <v>29</v>
      </c>
      <c r="J257" s="3"/>
      <c r="K257" s="3" t="b">
        <v>1</v>
      </c>
    </row>
    <row r="258" spans="1:11" x14ac:dyDescent="0.2">
      <c r="A258" s="3" t="s">
        <v>138</v>
      </c>
      <c r="B258" s="4" t="s">
        <v>139</v>
      </c>
      <c r="C258" s="3" t="s">
        <v>16</v>
      </c>
      <c r="D258" s="3" t="s">
        <v>18</v>
      </c>
      <c r="E258" s="3">
        <f>2.1*365</f>
        <v>766.5</v>
      </c>
      <c r="F258" s="3" t="s">
        <v>162</v>
      </c>
      <c r="G258" s="3" t="b">
        <v>1</v>
      </c>
      <c r="H258" s="3" t="s">
        <v>27</v>
      </c>
      <c r="I258" s="3" t="s">
        <v>29</v>
      </c>
      <c r="J258" s="3"/>
      <c r="K258" s="3" t="b">
        <v>1</v>
      </c>
    </row>
    <row r="259" spans="1:11" x14ac:dyDescent="0.2">
      <c r="A259" s="3" t="s">
        <v>140</v>
      </c>
      <c r="B259" s="4" t="s">
        <v>141</v>
      </c>
      <c r="C259" s="3" t="s">
        <v>91</v>
      </c>
      <c r="D259" t="s">
        <v>96</v>
      </c>
      <c r="E259" s="3">
        <v>1788.5000000000002</v>
      </c>
      <c r="F259" s="3" t="s">
        <v>162</v>
      </c>
      <c r="G259" s="3" t="b">
        <v>0</v>
      </c>
      <c r="H259" s="3" t="s">
        <v>27</v>
      </c>
      <c r="I259" s="3" t="s">
        <v>29</v>
      </c>
      <c r="J259" s="6">
        <v>36</v>
      </c>
      <c r="K259" s="3" t="b">
        <v>1</v>
      </c>
    </row>
    <row r="260" spans="1:11" x14ac:dyDescent="0.2">
      <c r="A260" s="3" t="s">
        <v>140</v>
      </c>
      <c r="B260" s="4" t="s">
        <v>141</v>
      </c>
      <c r="C260" s="3" t="s">
        <v>91</v>
      </c>
      <c r="D260" t="s">
        <v>96</v>
      </c>
      <c r="E260" s="3">
        <v>3796</v>
      </c>
      <c r="F260" s="3" t="s">
        <v>162</v>
      </c>
      <c r="G260" s="3" t="b">
        <v>0</v>
      </c>
      <c r="H260" s="3" t="s">
        <v>27</v>
      </c>
      <c r="I260" s="3" t="s">
        <v>30</v>
      </c>
      <c r="J260" s="6">
        <v>36</v>
      </c>
      <c r="K260" s="3" t="b">
        <v>1</v>
      </c>
    </row>
    <row r="261" spans="1:11" x14ac:dyDescent="0.2">
      <c r="A261" s="3" t="s">
        <v>140</v>
      </c>
      <c r="B261" s="4" t="s">
        <v>141</v>
      </c>
      <c r="C261" s="3" t="s">
        <v>91</v>
      </c>
      <c r="D261" t="s">
        <v>96</v>
      </c>
      <c r="E261" s="3">
        <v>981.85</v>
      </c>
      <c r="F261" s="3" t="s">
        <v>162</v>
      </c>
      <c r="G261" s="3" t="b">
        <v>0</v>
      </c>
      <c r="H261" s="3" t="s">
        <v>27</v>
      </c>
      <c r="I261" s="3" t="s">
        <v>30</v>
      </c>
      <c r="J261" s="6">
        <v>40</v>
      </c>
      <c r="K261" s="3" t="b">
        <v>1</v>
      </c>
    </row>
    <row r="262" spans="1:11" x14ac:dyDescent="0.2">
      <c r="A262" s="3" t="s">
        <v>140</v>
      </c>
      <c r="B262" s="4" t="s">
        <v>141</v>
      </c>
      <c r="C262" s="3" t="s">
        <v>91</v>
      </c>
      <c r="D262" t="s">
        <v>96</v>
      </c>
      <c r="E262" s="3">
        <v>1354.15</v>
      </c>
      <c r="F262" s="3" t="s">
        <v>162</v>
      </c>
      <c r="G262" s="3" t="b">
        <v>0</v>
      </c>
      <c r="H262" s="3" t="s">
        <v>27</v>
      </c>
      <c r="I262" s="3" t="s">
        <v>30</v>
      </c>
      <c r="J262" s="6">
        <v>48</v>
      </c>
      <c r="K262" s="3" t="b">
        <v>1</v>
      </c>
    </row>
    <row r="263" spans="1:11" x14ac:dyDescent="0.2">
      <c r="A263" s="3" t="s">
        <v>140</v>
      </c>
      <c r="B263" s="4" t="s">
        <v>141</v>
      </c>
      <c r="C263" s="3" t="s">
        <v>91</v>
      </c>
      <c r="D263" t="s">
        <v>96</v>
      </c>
      <c r="E263" s="3">
        <v>930.74999999999989</v>
      </c>
      <c r="F263" s="3" t="s">
        <v>162</v>
      </c>
      <c r="G263" s="3" t="b">
        <v>0</v>
      </c>
      <c r="H263" s="3" t="s">
        <v>27</v>
      </c>
      <c r="I263" s="3" t="s">
        <v>30</v>
      </c>
      <c r="J263" s="6">
        <v>27</v>
      </c>
      <c r="K263" s="3" t="b">
        <v>1</v>
      </c>
    </row>
    <row r="264" spans="1:11" x14ac:dyDescent="0.2">
      <c r="A264" s="3" t="s">
        <v>140</v>
      </c>
      <c r="B264" s="4" t="s">
        <v>141</v>
      </c>
      <c r="C264" s="3" t="s">
        <v>91</v>
      </c>
      <c r="D264" t="s">
        <v>96</v>
      </c>
      <c r="E264" s="3">
        <v>912.5</v>
      </c>
      <c r="F264" s="3" t="s">
        <v>162</v>
      </c>
      <c r="G264" s="3" t="b">
        <v>0</v>
      </c>
      <c r="H264" s="3" t="s">
        <v>27</v>
      </c>
      <c r="I264" s="3" t="s">
        <v>29</v>
      </c>
      <c r="J264" s="6">
        <v>41</v>
      </c>
      <c r="K264" s="3" t="b">
        <v>1</v>
      </c>
    </row>
    <row r="265" spans="1:11" x14ac:dyDescent="0.2">
      <c r="A265" s="3" t="s">
        <v>140</v>
      </c>
      <c r="B265" s="4" t="s">
        <v>141</v>
      </c>
      <c r="C265" s="3" t="s">
        <v>91</v>
      </c>
      <c r="D265" t="s">
        <v>96</v>
      </c>
      <c r="E265" s="3">
        <v>6719.65</v>
      </c>
      <c r="F265" s="3" t="s">
        <v>162</v>
      </c>
      <c r="G265" s="3" t="b">
        <v>0</v>
      </c>
      <c r="H265" s="3" t="s">
        <v>27</v>
      </c>
      <c r="I265" s="3" t="s">
        <v>30</v>
      </c>
      <c r="J265" s="6">
        <v>69</v>
      </c>
      <c r="K265" s="3" t="b">
        <v>1</v>
      </c>
    </row>
    <row r="266" spans="1:11" x14ac:dyDescent="0.2">
      <c r="A266" s="3" t="s">
        <v>140</v>
      </c>
      <c r="B266" s="4" t="s">
        <v>141</v>
      </c>
      <c r="C266" s="3" t="s">
        <v>91</v>
      </c>
      <c r="D266" t="s">
        <v>96</v>
      </c>
      <c r="E266" s="3">
        <v>3759.5000000000005</v>
      </c>
      <c r="F266" s="3" t="s">
        <v>162</v>
      </c>
      <c r="G266" s="3" t="b">
        <v>0</v>
      </c>
      <c r="H266" s="3" t="s">
        <v>27</v>
      </c>
      <c r="I266" s="3" t="s">
        <v>30</v>
      </c>
      <c r="J266" s="6">
        <v>48</v>
      </c>
      <c r="K266" s="3" t="b">
        <v>1</v>
      </c>
    </row>
    <row r="267" spans="1:11" x14ac:dyDescent="0.2">
      <c r="A267" s="3" t="s">
        <v>140</v>
      </c>
      <c r="B267" s="4" t="s">
        <v>141</v>
      </c>
      <c r="C267" s="3" t="s">
        <v>91</v>
      </c>
      <c r="D267" t="s">
        <v>96</v>
      </c>
      <c r="E267" s="3">
        <v>529.25</v>
      </c>
      <c r="F267" s="3" t="s">
        <v>162</v>
      </c>
      <c r="G267" s="3" t="b">
        <v>0</v>
      </c>
      <c r="H267" s="3" t="s">
        <v>27</v>
      </c>
      <c r="I267" s="3" t="s">
        <v>29</v>
      </c>
      <c r="J267" s="6">
        <v>60</v>
      </c>
      <c r="K267" s="3" t="b">
        <v>1</v>
      </c>
    </row>
    <row r="268" spans="1:11" x14ac:dyDescent="0.2">
      <c r="A268" s="3" t="s">
        <v>140</v>
      </c>
      <c r="B268" s="4" t="s">
        <v>141</v>
      </c>
      <c r="C268" s="3" t="s">
        <v>91</v>
      </c>
      <c r="D268" t="s">
        <v>96</v>
      </c>
      <c r="E268" s="3">
        <v>890.6</v>
      </c>
      <c r="F268" s="3" t="s">
        <v>162</v>
      </c>
      <c r="G268" s="3" t="b">
        <v>0</v>
      </c>
      <c r="H268" s="3" t="s">
        <v>27</v>
      </c>
      <c r="I268" s="3" t="s">
        <v>30</v>
      </c>
      <c r="J268" s="6">
        <v>55</v>
      </c>
      <c r="K268" s="3" t="b">
        <v>1</v>
      </c>
    </row>
    <row r="269" spans="1:11" x14ac:dyDescent="0.2">
      <c r="A269" s="3" t="s">
        <v>140</v>
      </c>
      <c r="B269" s="4" t="s">
        <v>141</v>
      </c>
      <c r="C269" s="3" t="s">
        <v>91</v>
      </c>
      <c r="D269" t="s">
        <v>96</v>
      </c>
      <c r="E269" s="3">
        <v>1178.95</v>
      </c>
      <c r="F269" s="3" t="s">
        <v>162</v>
      </c>
      <c r="G269" s="3" t="b">
        <v>0</v>
      </c>
      <c r="H269" s="3" t="s">
        <v>27</v>
      </c>
      <c r="I269" s="3" t="s">
        <v>30</v>
      </c>
      <c r="J269" s="6">
        <v>56</v>
      </c>
      <c r="K269" s="3" t="b">
        <v>1</v>
      </c>
    </row>
    <row r="270" spans="1:11" x14ac:dyDescent="0.2">
      <c r="A270" s="3" t="s">
        <v>140</v>
      </c>
      <c r="B270" s="4" t="s">
        <v>141</v>
      </c>
      <c r="C270" s="3" t="s">
        <v>91</v>
      </c>
      <c r="D270" t="s">
        <v>96</v>
      </c>
      <c r="E270" s="3">
        <v>970.90000000000009</v>
      </c>
      <c r="F270" s="3" t="s">
        <v>162</v>
      </c>
      <c r="G270" s="3" t="b">
        <v>0</v>
      </c>
      <c r="H270" s="3" t="s">
        <v>27</v>
      </c>
      <c r="I270" s="3" t="s">
        <v>29</v>
      </c>
      <c r="J270" s="6">
        <v>65</v>
      </c>
      <c r="K270" s="3" t="b">
        <v>1</v>
      </c>
    </row>
    <row r="271" spans="1:11" x14ac:dyDescent="0.2">
      <c r="A271" s="3" t="s">
        <v>140</v>
      </c>
      <c r="B271" s="4" t="s">
        <v>141</v>
      </c>
      <c r="C271" s="3" t="s">
        <v>91</v>
      </c>
      <c r="D271" t="s">
        <v>96</v>
      </c>
      <c r="E271" s="3">
        <v>2047.65</v>
      </c>
      <c r="F271" s="3" t="s">
        <v>162</v>
      </c>
      <c r="G271" s="3" t="b">
        <v>0</v>
      </c>
      <c r="H271" s="3" t="s">
        <v>27</v>
      </c>
      <c r="I271" s="3" t="s">
        <v>29</v>
      </c>
      <c r="J271" s="6">
        <v>62</v>
      </c>
      <c r="K271" s="3" t="b">
        <v>1</v>
      </c>
    </row>
    <row r="272" spans="1:11" x14ac:dyDescent="0.2">
      <c r="A272" s="3" t="s">
        <v>140</v>
      </c>
      <c r="B272" s="4" t="s">
        <v>141</v>
      </c>
      <c r="C272" s="3" t="s">
        <v>91</v>
      </c>
      <c r="D272" t="s">
        <v>96</v>
      </c>
      <c r="E272" s="3">
        <v>722.7</v>
      </c>
      <c r="F272" s="3" t="s">
        <v>162</v>
      </c>
      <c r="G272" s="3" t="b">
        <v>0</v>
      </c>
      <c r="H272" s="3" t="s">
        <v>27</v>
      </c>
      <c r="I272" s="3" t="s">
        <v>30</v>
      </c>
      <c r="J272" s="6">
        <v>43</v>
      </c>
      <c r="K272" s="3" t="b">
        <v>1</v>
      </c>
    </row>
    <row r="273" spans="1:11" x14ac:dyDescent="0.2">
      <c r="A273" s="3" t="s">
        <v>140</v>
      </c>
      <c r="B273" s="4" t="s">
        <v>141</v>
      </c>
      <c r="C273" s="3" t="s">
        <v>91</v>
      </c>
      <c r="D273" t="s">
        <v>96</v>
      </c>
      <c r="E273" s="3">
        <v>1310.3499999999999</v>
      </c>
      <c r="F273" s="3" t="s">
        <v>162</v>
      </c>
      <c r="G273" s="3" t="b">
        <v>0</v>
      </c>
      <c r="H273" s="3" t="s">
        <v>27</v>
      </c>
      <c r="I273" s="3" t="s">
        <v>29</v>
      </c>
      <c r="J273" s="6">
        <v>52</v>
      </c>
      <c r="K273" s="3" t="b">
        <v>1</v>
      </c>
    </row>
    <row r="274" spans="1:11" x14ac:dyDescent="0.2">
      <c r="A274" s="3" t="s">
        <v>140</v>
      </c>
      <c r="B274" s="4" t="s">
        <v>141</v>
      </c>
      <c r="C274" s="3" t="s">
        <v>91</v>
      </c>
      <c r="D274" t="s">
        <v>96</v>
      </c>
      <c r="E274" s="3">
        <v>1314</v>
      </c>
      <c r="F274" s="3" t="s">
        <v>162</v>
      </c>
      <c r="G274" s="3" t="b">
        <v>0</v>
      </c>
      <c r="H274" s="3" t="s">
        <v>27</v>
      </c>
      <c r="I274" s="3" t="s">
        <v>30</v>
      </c>
      <c r="J274" s="6">
        <v>40</v>
      </c>
      <c r="K274" s="3" t="b">
        <v>1</v>
      </c>
    </row>
    <row r="275" spans="1:11" x14ac:dyDescent="0.2">
      <c r="A275" s="3" t="s">
        <v>140</v>
      </c>
      <c r="B275" s="4" t="s">
        <v>141</v>
      </c>
      <c r="C275" s="3" t="s">
        <v>91</v>
      </c>
      <c r="D275" t="s">
        <v>96</v>
      </c>
      <c r="E275" s="3">
        <v>1036.5999999999999</v>
      </c>
      <c r="F275" s="3" t="s">
        <v>162</v>
      </c>
      <c r="G275" s="3" t="b">
        <v>0</v>
      </c>
      <c r="H275" s="3" t="s">
        <v>27</v>
      </c>
      <c r="I275" s="3" t="s">
        <v>30</v>
      </c>
      <c r="J275" s="6">
        <v>66</v>
      </c>
      <c r="K275" s="3" t="b">
        <v>1</v>
      </c>
    </row>
    <row r="276" spans="1:11" x14ac:dyDescent="0.2">
      <c r="A276" s="3" t="s">
        <v>140</v>
      </c>
      <c r="B276" s="4" t="s">
        <v>141</v>
      </c>
      <c r="C276" s="3" t="s">
        <v>91</v>
      </c>
      <c r="D276" t="s">
        <v>96</v>
      </c>
      <c r="E276" s="3">
        <v>2883.5</v>
      </c>
      <c r="F276" s="3" t="s">
        <v>162</v>
      </c>
      <c r="G276" s="3" t="b">
        <v>0</v>
      </c>
      <c r="H276" s="3" t="s">
        <v>27</v>
      </c>
      <c r="I276" s="3" t="s">
        <v>30</v>
      </c>
      <c r="J276" s="6">
        <v>32</v>
      </c>
      <c r="K276" s="3" t="b">
        <v>1</v>
      </c>
    </row>
    <row r="277" spans="1:11" x14ac:dyDescent="0.2">
      <c r="A277" s="3" t="s">
        <v>140</v>
      </c>
      <c r="B277" s="4" t="s">
        <v>141</v>
      </c>
      <c r="C277" s="3" t="s">
        <v>91</v>
      </c>
      <c r="D277" t="s">
        <v>96</v>
      </c>
      <c r="E277" s="3">
        <v>1576.8000000000002</v>
      </c>
      <c r="F277" s="3" t="s">
        <v>162</v>
      </c>
      <c r="G277" s="3" t="b">
        <v>0</v>
      </c>
      <c r="H277" s="3" t="s">
        <v>27</v>
      </c>
      <c r="I277" s="3" t="s">
        <v>30</v>
      </c>
      <c r="J277" s="6">
        <v>52</v>
      </c>
      <c r="K277" s="3" t="b">
        <v>1</v>
      </c>
    </row>
    <row r="278" spans="1:11" x14ac:dyDescent="0.2">
      <c r="A278" s="3" t="s">
        <v>140</v>
      </c>
      <c r="B278" s="4" t="s">
        <v>141</v>
      </c>
      <c r="C278" s="3" t="s">
        <v>91</v>
      </c>
      <c r="D278" t="s">
        <v>96</v>
      </c>
      <c r="E278" s="3">
        <v>3014.9</v>
      </c>
      <c r="F278" s="3" t="s">
        <v>162</v>
      </c>
      <c r="G278" s="3" t="b">
        <v>0</v>
      </c>
      <c r="H278" s="3" t="s">
        <v>27</v>
      </c>
      <c r="I278" s="3" t="s">
        <v>30</v>
      </c>
      <c r="J278" s="6">
        <v>27</v>
      </c>
      <c r="K278" s="3" t="b">
        <v>1</v>
      </c>
    </row>
    <row r="279" spans="1:11" x14ac:dyDescent="0.2">
      <c r="A279" s="3" t="s">
        <v>140</v>
      </c>
      <c r="B279" s="4" t="s">
        <v>141</v>
      </c>
      <c r="C279" s="3" t="s">
        <v>91</v>
      </c>
      <c r="D279" t="s">
        <v>96</v>
      </c>
      <c r="E279" s="3">
        <v>1036.5999999999999</v>
      </c>
      <c r="F279" s="3" t="s">
        <v>162</v>
      </c>
      <c r="G279" s="3" t="b">
        <v>0</v>
      </c>
      <c r="H279" s="3" t="s">
        <v>27</v>
      </c>
      <c r="I279" s="3" t="s">
        <v>30</v>
      </c>
      <c r="J279" s="6">
        <v>54</v>
      </c>
      <c r="K279" s="3" t="b">
        <v>1</v>
      </c>
    </row>
    <row r="280" spans="1:11" x14ac:dyDescent="0.2">
      <c r="A280" s="3" t="s">
        <v>140</v>
      </c>
      <c r="B280" s="4" t="s">
        <v>141</v>
      </c>
      <c r="C280" s="3" t="s">
        <v>91</v>
      </c>
      <c r="D280" t="s">
        <v>96</v>
      </c>
      <c r="E280" s="3">
        <v>1157.05</v>
      </c>
      <c r="F280" s="3" t="s">
        <v>162</v>
      </c>
      <c r="G280" s="3" t="b">
        <v>0</v>
      </c>
      <c r="H280" s="3" t="s">
        <v>27</v>
      </c>
      <c r="I280" s="3" t="s">
        <v>29</v>
      </c>
      <c r="J280" s="6">
        <v>50</v>
      </c>
      <c r="K280" s="3" t="b">
        <v>1</v>
      </c>
    </row>
    <row r="281" spans="1:11" x14ac:dyDescent="0.2">
      <c r="A281" s="3" t="s">
        <v>140</v>
      </c>
      <c r="B281" s="4" t="s">
        <v>141</v>
      </c>
      <c r="C281" s="3" t="s">
        <v>91</v>
      </c>
      <c r="D281" t="s">
        <v>96</v>
      </c>
      <c r="E281" s="3">
        <v>1543.95</v>
      </c>
      <c r="F281" s="3" t="s">
        <v>162</v>
      </c>
      <c r="G281" s="3" t="b">
        <v>0</v>
      </c>
      <c r="H281" s="3" t="s">
        <v>27</v>
      </c>
      <c r="I281" s="3" t="s">
        <v>30</v>
      </c>
      <c r="J281" s="6">
        <v>63</v>
      </c>
      <c r="K281" s="3" t="b">
        <v>1</v>
      </c>
    </row>
    <row r="282" spans="1:11" x14ac:dyDescent="0.2">
      <c r="A282" s="3" t="s">
        <v>140</v>
      </c>
      <c r="B282" s="4" t="s">
        <v>141</v>
      </c>
      <c r="C282" s="3" t="s">
        <v>91</v>
      </c>
      <c r="D282" t="s">
        <v>96</v>
      </c>
      <c r="E282" s="3">
        <v>1343.2</v>
      </c>
      <c r="F282" s="3" t="s">
        <v>162</v>
      </c>
      <c r="G282" s="3" t="b">
        <v>0</v>
      </c>
      <c r="H282" s="3" t="s">
        <v>27</v>
      </c>
      <c r="I282" s="3" t="s">
        <v>30</v>
      </c>
      <c r="J282" s="6">
        <v>60</v>
      </c>
      <c r="K282" s="3" t="b">
        <v>1</v>
      </c>
    </row>
    <row r="283" spans="1:11" x14ac:dyDescent="0.2">
      <c r="A283" s="3" t="s">
        <v>140</v>
      </c>
      <c r="B283" s="4" t="s">
        <v>141</v>
      </c>
      <c r="C283" s="3" t="s">
        <v>91</v>
      </c>
      <c r="D283" t="s">
        <v>96</v>
      </c>
      <c r="E283" s="3">
        <v>2149.85</v>
      </c>
      <c r="F283" s="3" t="s">
        <v>162</v>
      </c>
      <c r="G283" s="3" t="b">
        <v>0</v>
      </c>
      <c r="H283" s="3" t="s">
        <v>27</v>
      </c>
      <c r="I283" s="3" t="s">
        <v>30</v>
      </c>
      <c r="J283" s="6">
        <v>20</v>
      </c>
      <c r="K283" s="3" t="b">
        <v>1</v>
      </c>
    </row>
    <row r="284" spans="1:11" x14ac:dyDescent="0.2">
      <c r="A284" s="3" t="s">
        <v>140</v>
      </c>
      <c r="B284" s="4" t="s">
        <v>141</v>
      </c>
      <c r="C284" s="3" t="s">
        <v>91</v>
      </c>
      <c r="D284" t="s">
        <v>96</v>
      </c>
      <c r="E284" s="3">
        <v>1722.8</v>
      </c>
      <c r="F284" s="3" t="s">
        <v>162</v>
      </c>
      <c r="G284" s="3" t="b">
        <v>0</v>
      </c>
      <c r="H284" s="3" t="s">
        <v>27</v>
      </c>
      <c r="I284" s="3" t="s">
        <v>30</v>
      </c>
      <c r="J284" s="6">
        <v>23</v>
      </c>
      <c r="K284" s="3" t="b">
        <v>1</v>
      </c>
    </row>
    <row r="285" spans="1:11" x14ac:dyDescent="0.2">
      <c r="A285" s="3" t="s">
        <v>140</v>
      </c>
      <c r="B285" s="4" t="s">
        <v>141</v>
      </c>
      <c r="C285" s="3" t="s">
        <v>91</v>
      </c>
      <c r="D285" t="s">
        <v>96</v>
      </c>
      <c r="E285" s="3">
        <v>1412.55</v>
      </c>
      <c r="F285" s="3" t="s">
        <v>162</v>
      </c>
      <c r="G285" s="3" t="b">
        <v>0</v>
      </c>
      <c r="H285" s="3" t="s">
        <v>27</v>
      </c>
      <c r="I285" s="3" t="s">
        <v>30</v>
      </c>
      <c r="J285" s="6">
        <v>67</v>
      </c>
      <c r="K285" s="3" t="b">
        <v>1</v>
      </c>
    </row>
    <row r="286" spans="1:11" x14ac:dyDescent="0.2">
      <c r="A286" s="3" t="s">
        <v>140</v>
      </c>
      <c r="B286" s="4" t="s">
        <v>141</v>
      </c>
      <c r="C286" s="3" t="s">
        <v>91</v>
      </c>
      <c r="D286" t="s">
        <v>96</v>
      </c>
      <c r="E286" s="3">
        <v>1693.6</v>
      </c>
      <c r="F286" s="3" t="s">
        <v>162</v>
      </c>
      <c r="G286" s="3" t="b">
        <v>0</v>
      </c>
      <c r="H286" s="3" t="s">
        <v>27</v>
      </c>
      <c r="I286" s="3" t="s">
        <v>30</v>
      </c>
      <c r="J286" s="6">
        <v>54</v>
      </c>
      <c r="K286" s="3" t="b">
        <v>1</v>
      </c>
    </row>
    <row r="287" spans="1:11" x14ac:dyDescent="0.2">
      <c r="A287" s="3" t="s">
        <v>140</v>
      </c>
      <c r="B287" s="4" t="s">
        <v>141</v>
      </c>
      <c r="C287" s="3" t="s">
        <v>91</v>
      </c>
      <c r="D287" t="s">
        <v>96</v>
      </c>
      <c r="E287" s="3">
        <v>1306.7</v>
      </c>
      <c r="F287" s="3" t="s">
        <v>162</v>
      </c>
      <c r="G287" s="3" t="b">
        <v>0</v>
      </c>
      <c r="H287" s="3" t="s">
        <v>27</v>
      </c>
      <c r="I287" s="3" t="s">
        <v>30</v>
      </c>
      <c r="J287" s="6">
        <v>55</v>
      </c>
      <c r="K287" s="3" t="b">
        <v>1</v>
      </c>
    </row>
    <row r="288" spans="1:11" x14ac:dyDescent="0.2">
      <c r="A288" s="3" t="s">
        <v>140</v>
      </c>
      <c r="B288" s="4" t="s">
        <v>141</v>
      </c>
      <c r="C288" s="3" t="s">
        <v>91</v>
      </c>
      <c r="D288" t="s">
        <v>96</v>
      </c>
      <c r="E288" s="3">
        <v>1927.2</v>
      </c>
      <c r="F288" s="3" t="s">
        <v>162</v>
      </c>
      <c r="G288" s="3" t="b">
        <v>0</v>
      </c>
      <c r="H288" s="3" t="s">
        <v>27</v>
      </c>
      <c r="I288" s="3" t="s">
        <v>30</v>
      </c>
      <c r="J288" s="6">
        <v>35</v>
      </c>
      <c r="K288" s="3" t="b">
        <v>1</v>
      </c>
    </row>
    <row r="289" spans="1:11" x14ac:dyDescent="0.2">
      <c r="A289" s="3" t="s">
        <v>140</v>
      </c>
      <c r="B289" s="4" t="s">
        <v>141</v>
      </c>
      <c r="C289" s="3" t="s">
        <v>91</v>
      </c>
      <c r="D289" t="s">
        <v>96</v>
      </c>
      <c r="E289" s="3">
        <v>1328.6000000000001</v>
      </c>
      <c r="F289" s="3" t="s">
        <v>162</v>
      </c>
      <c r="G289" s="3" t="b">
        <v>0</v>
      </c>
      <c r="H289" s="3" t="s">
        <v>27</v>
      </c>
      <c r="I289" s="3" t="s">
        <v>30</v>
      </c>
      <c r="J289" s="6">
        <v>55</v>
      </c>
      <c r="K289" s="3" t="b">
        <v>1</v>
      </c>
    </row>
    <row r="290" spans="1:11" x14ac:dyDescent="0.2">
      <c r="A290" s="3" t="s">
        <v>140</v>
      </c>
      <c r="B290" s="4" t="s">
        <v>141</v>
      </c>
      <c r="C290" s="3" t="s">
        <v>91</v>
      </c>
      <c r="D290" t="s">
        <v>96</v>
      </c>
      <c r="E290" s="3">
        <v>1354.15</v>
      </c>
      <c r="F290" s="3" t="s">
        <v>162</v>
      </c>
      <c r="G290" s="3" t="b">
        <v>0</v>
      </c>
      <c r="H290" s="3" t="s">
        <v>27</v>
      </c>
      <c r="I290" s="3" t="s">
        <v>30</v>
      </c>
      <c r="J290" s="6">
        <v>41</v>
      </c>
      <c r="K290" s="3" t="b">
        <v>1</v>
      </c>
    </row>
    <row r="291" spans="1:11" x14ac:dyDescent="0.2">
      <c r="A291" s="3" t="s">
        <v>140</v>
      </c>
      <c r="B291" s="4" t="s">
        <v>141</v>
      </c>
      <c r="C291" s="3" t="s">
        <v>91</v>
      </c>
      <c r="D291" t="s">
        <v>96</v>
      </c>
      <c r="E291" s="3">
        <v>1047.55</v>
      </c>
      <c r="F291" s="3" t="s">
        <v>162</v>
      </c>
      <c r="G291" s="3" t="b">
        <v>0</v>
      </c>
      <c r="H291" s="3" t="s">
        <v>27</v>
      </c>
      <c r="I291" s="3" t="s">
        <v>29</v>
      </c>
      <c r="J291" s="6">
        <v>53</v>
      </c>
      <c r="K291" s="3" t="b">
        <v>1</v>
      </c>
    </row>
    <row r="292" spans="1:11" x14ac:dyDescent="0.2">
      <c r="A292" s="3" t="s">
        <v>140</v>
      </c>
      <c r="B292" s="4" t="s">
        <v>141</v>
      </c>
      <c r="C292" s="3" t="s">
        <v>91</v>
      </c>
      <c r="D292" t="s">
        <v>96</v>
      </c>
      <c r="E292" s="3">
        <v>861.4</v>
      </c>
      <c r="F292" s="3" t="s">
        <v>162</v>
      </c>
      <c r="G292" s="3" t="b">
        <v>0</v>
      </c>
      <c r="H292" s="3" t="s">
        <v>27</v>
      </c>
      <c r="I292" s="3" t="s">
        <v>29</v>
      </c>
      <c r="J292" s="6">
        <v>22</v>
      </c>
      <c r="K292" s="3" t="b">
        <v>1</v>
      </c>
    </row>
    <row r="293" spans="1:11" x14ac:dyDescent="0.2">
      <c r="A293" s="3" t="s">
        <v>140</v>
      </c>
      <c r="B293" s="4" t="s">
        <v>141</v>
      </c>
      <c r="C293" s="3" t="s">
        <v>91</v>
      </c>
      <c r="D293" t="s">
        <v>96</v>
      </c>
      <c r="E293" s="3">
        <v>832.19999999999993</v>
      </c>
      <c r="F293" s="3" t="s">
        <v>162</v>
      </c>
      <c r="G293" s="3" t="b">
        <v>0</v>
      </c>
      <c r="H293" s="3" t="s">
        <v>27</v>
      </c>
      <c r="I293" s="3" t="s">
        <v>30</v>
      </c>
      <c r="J293" s="6">
        <v>61</v>
      </c>
      <c r="K293" s="3" t="b">
        <v>1</v>
      </c>
    </row>
    <row r="294" spans="1:11" x14ac:dyDescent="0.2">
      <c r="A294" s="3" t="s">
        <v>140</v>
      </c>
      <c r="B294" s="4" t="s">
        <v>141</v>
      </c>
      <c r="C294" s="3" t="s">
        <v>91</v>
      </c>
      <c r="D294" t="s">
        <v>96</v>
      </c>
      <c r="E294" s="3">
        <v>1522.05</v>
      </c>
      <c r="F294" s="3" t="s">
        <v>162</v>
      </c>
      <c r="G294" s="3" t="b">
        <v>0</v>
      </c>
      <c r="H294" s="3" t="s">
        <v>27</v>
      </c>
      <c r="I294" s="3" t="s">
        <v>30</v>
      </c>
      <c r="J294" s="6">
        <v>51</v>
      </c>
      <c r="K294" s="3" t="b">
        <v>1</v>
      </c>
    </row>
    <row r="295" spans="1:11" x14ac:dyDescent="0.2">
      <c r="A295" s="3" t="s">
        <v>140</v>
      </c>
      <c r="B295" s="4" t="s">
        <v>141</v>
      </c>
      <c r="C295" s="3" t="s">
        <v>91</v>
      </c>
      <c r="D295" t="s">
        <v>96</v>
      </c>
      <c r="E295" s="3">
        <v>1401.6</v>
      </c>
      <c r="F295" s="3" t="s">
        <v>162</v>
      </c>
      <c r="G295" s="3" t="b">
        <v>0</v>
      </c>
      <c r="H295" s="3" t="s">
        <v>27</v>
      </c>
      <c r="I295" s="3" t="s">
        <v>30</v>
      </c>
      <c r="J295" s="6">
        <v>55</v>
      </c>
      <c r="K295" s="3" t="b">
        <v>1</v>
      </c>
    </row>
    <row r="296" spans="1:11" x14ac:dyDescent="0.2">
      <c r="A296" s="3" t="s">
        <v>140</v>
      </c>
      <c r="B296" s="4" t="s">
        <v>141</v>
      </c>
      <c r="C296" s="3" t="s">
        <v>91</v>
      </c>
      <c r="D296" t="s">
        <v>96</v>
      </c>
      <c r="E296" s="3">
        <v>934.4</v>
      </c>
      <c r="F296" s="3" t="s">
        <v>162</v>
      </c>
      <c r="G296" s="3" t="b">
        <v>0</v>
      </c>
      <c r="H296" s="3" t="s">
        <v>27</v>
      </c>
      <c r="I296" s="3" t="s">
        <v>29</v>
      </c>
      <c r="J296" s="6">
        <v>27</v>
      </c>
      <c r="K296" s="3" t="b">
        <v>1</v>
      </c>
    </row>
    <row r="297" spans="1:11" x14ac:dyDescent="0.2">
      <c r="A297" s="3" t="s">
        <v>140</v>
      </c>
      <c r="B297" s="4" t="s">
        <v>141</v>
      </c>
      <c r="C297" s="3" t="s">
        <v>91</v>
      </c>
      <c r="D297" t="s">
        <v>96</v>
      </c>
      <c r="E297" s="3">
        <v>938.05</v>
      </c>
      <c r="F297" s="3" t="s">
        <v>162</v>
      </c>
      <c r="G297" s="3" t="b">
        <v>0</v>
      </c>
      <c r="H297" s="3" t="s">
        <v>27</v>
      </c>
      <c r="I297" s="3" t="s">
        <v>30</v>
      </c>
      <c r="J297" s="6">
        <v>41</v>
      </c>
      <c r="K297" s="3" t="b">
        <v>1</v>
      </c>
    </row>
    <row r="298" spans="1:11" x14ac:dyDescent="0.2">
      <c r="A298" s="3" t="s">
        <v>140</v>
      </c>
      <c r="B298" s="4" t="s">
        <v>141</v>
      </c>
      <c r="C298" s="3" t="s">
        <v>91</v>
      </c>
      <c r="D298" t="s">
        <v>96</v>
      </c>
      <c r="E298" s="3">
        <v>1445.4</v>
      </c>
      <c r="F298" s="3" t="s">
        <v>162</v>
      </c>
      <c r="G298" s="3" t="b">
        <v>0</v>
      </c>
      <c r="H298" s="3" t="s">
        <v>27</v>
      </c>
      <c r="I298" s="3" t="s">
        <v>29</v>
      </c>
      <c r="J298" s="6">
        <v>41</v>
      </c>
      <c r="K298" s="3" t="b">
        <v>1</v>
      </c>
    </row>
    <row r="299" spans="1:11" x14ac:dyDescent="0.2">
      <c r="A299" s="3" t="s">
        <v>140</v>
      </c>
      <c r="B299" s="4" t="s">
        <v>141</v>
      </c>
      <c r="C299" s="3" t="s">
        <v>91</v>
      </c>
      <c r="D299" t="s">
        <v>96</v>
      </c>
      <c r="E299" s="3">
        <v>1113.25</v>
      </c>
      <c r="F299" s="3" t="s">
        <v>162</v>
      </c>
      <c r="G299" s="3" t="b">
        <v>0</v>
      </c>
      <c r="H299" s="3" t="s">
        <v>27</v>
      </c>
      <c r="I299" s="3" t="s">
        <v>30</v>
      </c>
      <c r="J299" s="6">
        <v>63</v>
      </c>
      <c r="K299" s="3" t="b">
        <v>1</v>
      </c>
    </row>
    <row r="300" spans="1:11" x14ac:dyDescent="0.2">
      <c r="A300" s="3" t="s">
        <v>140</v>
      </c>
      <c r="B300" s="4" t="s">
        <v>141</v>
      </c>
      <c r="C300" s="3" t="s">
        <v>91</v>
      </c>
      <c r="D300" t="s">
        <v>96</v>
      </c>
      <c r="E300" s="3">
        <v>18786.55</v>
      </c>
      <c r="F300" s="3" t="s">
        <v>162</v>
      </c>
      <c r="G300" s="3" t="b">
        <v>0</v>
      </c>
      <c r="H300" s="3" t="s">
        <v>27</v>
      </c>
      <c r="I300" s="3" t="s">
        <v>30</v>
      </c>
      <c r="J300" s="6">
        <v>53</v>
      </c>
      <c r="K300" s="3" t="b">
        <v>1</v>
      </c>
    </row>
    <row r="301" spans="1:11" x14ac:dyDescent="0.2">
      <c r="A301" s="3" t="s">
        <v>140</v>
      </c>
      <c r="B301" s="4" t="s">
        <v>141</v>
      </c>
      <c r="C301" s="3" t="s">
        <v>91</v>
      </c>
      <c r="D301" t="s">
        <v>96</v>
      </c>
      <c r="E301" s="3">
        <v>1901.65</v>
      </c>
      <c r="F301" s="3" t="s">
        <v>162</v>
      </c>
      <c r="G301" s="3" t="b">
        <v>0</v>
      </c>
      <c r="H301" s="3" t="s">
        <v>27</v>
      </c>
      <c r="I301" s="3" t="s">
        <v>30</v>
      </c>
      <c r="J301" s="6">
        <v>61</v>
      </c>
      <c r="K301" s="3" t="b">
        <v>1</v>
      </c>
    </row>
    <row r="302" spans="1:11" x14ac:dyDescent="0.2">
      <c r="A302" s="3" t="s">
        <v>140</v>
      </c>
      <c r="B302" s="4" t="s">
        <v>141</v>
      </c>
      <c r="C302" s="3" t="s">
        <v>91</v>
      </c>
      <c r="D302" t="s">
        <v>96</v>
      </c>
      <c r="E302" s="3">
        <v>2642.6</v>
      </c>
      <c r="F302" s="3" t="s">
        <v>162</v>
      </c>
      <c r="G302" s="3" t="b">
        <v>0</v>
      </c>
      <c r="H302" s="3" t="s">
        <v>27</v>
      </c>
      <c r="I302" s="3" t="s">
        <v>29</v>
      </c>
      <c r="J302" s="6">
        <v>55</v>
      </c>
      <c r="K302" s="3" t="b">
        <v>1</v>
      </c>
    </row>
    <row r="303" spans="1:11" x14ac:dyDescent="0.2">
      <c r="A303" s="3" t="s">
        <v>140</v>
      </c>
      <c r="B303" s="4" t="s">
        <v>141</v>
      </c>
      <c r="C303" s="3" t="s">
        <v>91</v>
      </c>
      <c r="D303" t="s">
        <v>96</v>
      </c>
      <c r="E303" s="3">
        <v>1595.05</v>
      </c>
      <c r="F303" s="3" t="s">
        <v>162</v>
      </c>
      <c r="G303" s="3" t="b">
        <v>0</v>
      </c>
      <c r="H303" s="3" t="s">
        <v>27</v>
      </c>
      <c r="I303" s="3" t="s">
        <v>30</v>
      </c>
      <c r="J303" s="6">
        <v>49</v>
      </c>
      <c r="K303" s="3" t="b">
        <v>1</v>
      </c>
    </row>
    <row r="304" spans="1:11" x14ac:dyDescent="0.2">
      <c r="A304" s="3" t="s">
        <v>140</v>
      </c>
      <c r="B304" s="4" t="s">
        <v>141</v>
      </c>
      <c r="C304" s="3" t="s">
        <v>91</v>
      </c>
      <c r="D304" t="s">
        <v>96</v>
      </c>
      <c r="E304" s="3">
        <v>1525.6999999999998</v>
      </c>
      <c r="F304" s="3" t="s">
        <v>162</v>
      </c>
      <c r="G304" s="3" t="b">
        <v>0</v>
      </c>
      <c r="H304" s="3" t="s">
        <v>27</v>
      </c>
      <c r="I304" s="3" t="s">
        <v>29</v>
      </c>
      <c r="J304" s="6">
        <v>57</v>
      </c>
      <c r="K304" s="3" t="b">
        <v>1</v>
      </c>
    </row>
    <row r="305" spans="1:11" x14ac:dyDescent="0.2">
      <c r="A305" s="3" t="s">
        <v>140</v>
      </c>
      <c r="B305" s="4" t="s">
        <v>141</v>
      </c>
      <c r="C305" s="3" t="s">
        <v>91</v>
      </c>
      <c r="D305" t="s">
        <v>96</v>
      </c>
      <c r="E305" s="3">
        <v>1803.1000000000001</v>
      </c>
      <c r="F305" s="3" t="s">
        <v>162</v>
      </c>
      <c r="G305" s="3" t="b">
        <v>0</v>
      </c>
      <c r="H305" s="3" t="s">
        <v>27</v>
      </c>
      <c r="I305" s="3" t="s">
        <v>29</v>
      </c>
      <c r="J305" s="6">
        <v>37</v>
      </c>
      <c r="K305" s="3" t="b">
        <v>1</v>
      </c>
    </row>
    <row r="306" spans="1:11" x14ac:dyDescent="0.2">
      <c r="A306" s="3" t="s">
        <v>140</v>
      </c>
      <c r="B306" s="4" t="s">
        <v>141</v>
      </c>
      <c r="C306" s="3" t="s">
        <v>91</v>
      </c>
      <c r="D306" t="s">
        <v>96</v>
      </c>
      <c r="E306" s="3">
        <v>1752</v>
      </c>
      <c r="F306" s="3" t="s">
        <v>162</v>
      </c>
      <c r="G306" s="3" t="b">
        <v>0</v>
      </c>
      <c r="H306" s="3" t="s">
        <v>27</v>
      </c>
      <c r="I306" s="3" t="s">
        <v>29</v>
      </c>
      <c r="J306" s="6">
        <v>51</v>
      </c>
      <c r="K306" s="3" t="b">
        <v>1</v>
      </c>
    </row>
    <row r="307" spans="1:11" x14ac:dyDescent="0.2">
      <c r="A307" s="3" t="s">
        <v>140</v>
      </c>
      <c r="B307" s="4" t="s">
        <v>141</v>
      </c>
      <c r="C307" s="3" t="s">
        <v>91</v>
      </c>
      <c r="D307" t="s">
        <v>96</v>
      </c>
      <c r="E307" s="3">
        <v>1755.6499999999999</v>
      </c>
      <c r="F307" s="3" t="s">
        <v>162</v>
      </c>
      <c r="G307" s="3" t="b">
        <v>0</v>
      </c>
      <c r="H307" s="3" t="s">
        <v>27</v>
      </c>
      <c r="I307" s="3" t="s">
        <v>29</v>
      </c>
      <c r="J307" s="6">
        <v>51</v>
      </c>
      <c r="K307" s="3" t="b">
        <v>1</v>
      </c>
    </row>
    <row r="308" spans="1:11" x14ac:dyDescent="0.2">
      <c r="A308" s="3" t="s">
        <v>140</v>
      </c>
      <c r="B308" s="4" t="s">
        <v>141</v>
      </c>
      <c r="C308" s="3" t="s">
        <v>91</v>
      </c>
      <c r="D308" t="s">
        <v>96</v>
      </c>
      <c r="E308" s="3">
        <v>1770.2499999999998</v>
      </c>
      <c r="F308" s="3" t="s">
        <v>162</v>
      </c>
      <c r="G308" s="3" t="b">
        <v>0</v>
      </c>
      <c r="H308" s="3" t="s">
        <v>27</v>
      </c>
      <c r="I308" s="3" t="s">
        <v>29</v>
      </c>
      <c r="J308" s="6">
        <v>45</v>
      </c>
      <c r="K308" s="3" t="b">
        <v>1</v>
      </c>
    </row>
    <row r="309" spans="1:11" x14ac:dyDescent="0.2">
      <c r="A309" s="3" t="s">
        <v>140</v>
      </c>
      <c r="B309" s="4" t="s">
        <v>141</v>
      </c>
      <c r="C309" s="3" t="s">
        <v>91</v>
      </c>
      <c r="D309" t="s">
        <v>96</v>
      </c>
      <c r="E309" s="3">
        <v>806.65</v>
      </c>
      <c r="F309" s="3" t="s">
        <v>162</v>
      </c>
      <c r="G309" s="3" t="b">
        <v>0</v>
      </c>
      <c r="H309" s="3" t="s">
        <v>27</v>
      </c>
      <c r="I309" s="3" t="s">
        <v>30</v>
      </c>
      <c r="J309" s="6">
        <v>30</v>
      </c>
      <c r="K309" s="3" t="b">
        <v>1</v>
      </c>
    </row>
    <row r="310" spans="1:11" x14ac:dyDescent="0.2">
      <c r="A310" s="3" t="s">
        <v>140</v>
      </c>
      <c r="B310" s="4" t="s">
        <v>141</v>
      </c>
      <c r="C310" s="3" t="s">
        <v>91</v>
      </c>
      <c r="D310" t="s">
        <v>96</v>
      </c>
      <c r="E310" s="3">
        <v>646.04999999999995</v>
      </c>
      <c r="F310" s="3" t="s">
        <v>162</v>
      </c>
      <c r="G310" s="3" t="b">
        <v>0</v>
      </c>
      <c r="H310" s="3" t="s">
        <v>27</v>
      </c>
      <c r="I310" s="3" t="s">
        <v>30</v>
      </c>
      <c r="J310" s="6">
        <v>37</v>
      </c>
      <c r="K310" s="3" t="b">
        <v>1</v>
      </c>
    </row>
    <row r="311" spans="1:11" x14ac:dyDescent="0.2">
      <c r="A311" s="3" t="s">
        <v>140</v>
      </c>
      <c r="B311" s="4" t="s">
        <v>141</v>
      </c>
      <c r="C311" s="3" t="s">
        <v>91</v>
      </c>
      <c r="D311" t="s">
        <v>96</v>
      </c>
      <c r="E311" s="3">
        <v>2000.2</v>
      </c>
      <c r="F311" s="3" t="s">
        <v>162</v>
      </c>
      <c r="G311" s="3" t="b">
        <v>0</v>
      </c>
      <c r="H311" s="3" t="s">
        <v>27</v>
      </c>
      <c r="I311" s="3" t="s">
        <v>30</v>
      </c>
      <c r="J311" s="6">
        <v>39</v>
      </c>
      <c r="K311" s="3" t="b">
        <v>1</v>
      </c>
    </row>
    <row r="312" spans="1:11" x14ac:dyDescent="0.2">
      <c r="A312" s="3" t="s">
        <v>140</v>
      </c>
      <c r="B312" s="4" t="s">
        <v>141</v>
      </c>
      <c r="C312" s="3" t="s">
        <v>91</v>
      </c>
      <c r="D312" t="s">
        <v>96</v>
      </c>
      <c r="E312" s="3">
        <v>744.6</v>
      </c>
      <c r="F312" s="3" t="s">
        <v>162</v>
      </c>
      <c r="G312" s="3" t="b">
        <v>0</v>
      </c>
      <c r="H312" s="3" t="s">
        <v>27</v>
      </c>
      <c r="I312" s="3" t="s">
        <v>30</v>
      </c>
      <c r="J312" s="6">
        <v>29</v>
      </c>
      <c r="K312" s="3" t="b">
        <v>1</v>
      </c>
    </row>
    <row r="313" spans="1:11" x14ac:dyDescent="0.2">
      <c r="A313" s="3" t="s">
        <v>140</v>
      </c>
      <c r="B313" s="4" t="s">
        <v>141</v>
      </c>
      <c r="C313" s="3" t="s">
        <v>91</v>
      </c>
      <c r="D313" t="s">
        <v>96</v>
      </c>
      <c r="E313" s="3">
        <v>1189.8999999999999</v>
      </c>
      <c r="F313" s="3" t="s">
        <v>162</v>
      </c>
      <c r="G313" s="3" t="b">
        <v>0</v>
      </c>
      <c r="H313" s="3" t="s">
        <v>27</v>
      </c>
      <c r="I313" s="3" t="s">
        <v>30</v>
      </c>
      <c r="J313" s="6">
        <v>72</v>
      </c>
      <c r="K313" s="3" t="b">
        <v>1</v>
      </c>
    </row>
    <row r="314" spans="1:11" x14ac:dyDescent="0.2">
      <c r="A314" s="3" t="s">
        <v>140</v>
      </c>
      <c r="B314" s="4" t="s">
        <v>141</v>
      </c>
      <c r="C314" s="3" t="s">
        <v>91</v>
      </c>
      <c r="D314" t="s">
        <v>96</v>
      </c>
      <c r="E314" s="3">
        <v>2544.0499999999997</v>
      </c>
      <c r="F314" s="3" t="s">
        <v>162</v>
      </c>
      <c r="G314" s="3" t="b">
        <v>0</v>
      </c>
      <c r="H314" s="3" t="s">
        <v>27</v>
      </c>
      <c r="I314" s="3" t="s">
        <v>30</v>
      </c>
      <c r="J314" s="6">
        <v>67</v>
      </c>
      <c r="K314" s="3" t="b">
        <v>1</v>
      </c>
    </row>
    <row r="315" spans="1:11" x14ac:dyDescent="0.2">
      <c r="A315" s="3" t="s">
        <v>140</v>
      </c>
      <c r="B315" s="4" t="s">
        <v>141</v>
      </c>
      <c r="C315" s="3" t="s">
        <v>91</v>
      </c>
      <c r="D315" t="s">
        <v>96</v>
      </c>
      <c r="E315" s="3">
        <v>1222.75</v>
      </c>
      <c r="F315" s="3" t="s">
        <v>162</v>
      </c>
      <c r="G315" s="3" t="b">
        <v>0</v>
      </c>
      <c r="H315" s="3" t="s">
        <v>27</v>
      </c>
      <c r="I315" s="3" t="s">
        <v>29</v>
      </c>
      <c r="J315" s="6">
        <v>64</v>
      </c>
      <c r="K315" s="3" t="b">
        <v>1</v>
      </c>
    </row>
    <row r="316" spans="1:11" x14ac:dyDescent="0.2">
      <c r="A316" s="3" t="s">
        <v>140</v>
      </c>
      <c r="B316" s="4" t="s">
        <v>141</v>
      </c>
      <c r="C316" s="3" t="s">
        <v>91</v>
      </c>
      <c r="D316" t="s">
        <v>96</v>
      </c>
      <c r="E316" s="3">
        <v>1222.75</v>
      </c>
      <c r="F316" s="3" t="s">
        <v>162</v>
      </c>
      <c r="G316" s="3" t="b">
        <v>0</v>
      </c>
      <c r="H316" s="3" t="s">
        <v>27</v>
      </c>
      <c r="I316" s="3" t="s">
        <v>29</v>
      </c>
      <c r="J316" s="6">
        <v>56</v>
      </c>
      <c r="K316" s="3" t="b">
        <v>1</v>
      </c>
    </row>
    <row r="317" spans="1:11" x14ac:dyDescent="0.2">
      <c r="A317" s="3" t="s">
        <v>140</v>
      </c>
      <c r="B317" s="4" t="s">
        <v>141</v>
      </c>
      <c r="C317" s="3" t="s">
        <v>91</v>
      </c>
      <c r="D317" t="s">
        <v>96</v>
      </c>
      <c r="E317" s="3">
        <v>1810.4</v>
      </c>
      <c r="F317" s="3" t="s">
        <v>162</v>
      </c>
      <c r="G317" s="3" t="b">
        <v>0</v>
      </c>
      <c r="H317" s="3" t="s">
        <v>27</v>
      </c>
      <c r="I317" s="3" t="s">
        <v>29</v>
      </c>
      <c r="J317" s="6">
        <v>57</v>
      </c>
      <c r="K317" s="3" t="b">
        <v>1</v>
      </c>
    </row>
    <row r="318" spans="1:11" x14ac:dyDescent="0.2">
      <c r="A318" s="3" t="s">
        <v>140</v>
      </c>
      <c r="B318" s="4" t="s">
        <v>141</v>
      </c>
      <c r="C318" s="3" t="s">
        <v>91</v>
      </c>
      <c r="D318" t="s">
        <v>96</v>
      </c>
      <c r="E318" s="3">
        <v>850.45</v>
      </c>
      <c r="F318" s="3" t="s">
        <v>162</v>
      </c>
      <c r="G318" s="3" t="b">
        <v>0</v>
      </c>
      <c r="H318" s="3" t="s">
        <v>27</v>
      </c>
      <c r="I318" s="3" t="s">
        <v>30</v>
      </c>
      <c r="J318" s="6">
        <v>59</v>
      </c>
      <c r="K318" s="3" t="b">
        <v>1</v>
      </c>
    </row>
    <row r="319" spans="1:11" x14ac:dyDescent="0.2">
      <c r="A319" s="3" t="s">
        <v>140</v>
      </c>
      <c r="B319" s="4" t="s">
        <v>141</v>
      </c>
      <c r="C319" s="3" t="s">
        <v>91</v>
      </c>
      <c r="D319" t="s">
        <v>96</v>
      </c>
      <c r="E319" s="3">
        <v>879.65000000000009</v>
      </c>
      <c r="F319" s="3" t="s">
        <v>162</v>
      </c>
      <c r="G319" s="3" t="b">
        <v>0</v>
      </c>
      <c r="H319" s="3" t="s">
        <v>27</v>
      </c>
      <c r="I319" s="3" t="s">
        <v>30</v>
      </c>
      <c r="J319" s="6">
        <v>34</v>
      </c>
      <c r="K319" s="3" t="b">
        <v>1</v>
      </c>
    </row>
    <row r="320" spans="1:11" x14ac:dyDescent="0.2">
      <c r="A320" s="3" t="s">
        <v>140</v>
      </c>
      <c r="B320" s="4" t="s">
        <v>141</v>
      </c>
      <c r="C320" s="3" t="s">
        <v>91</v>
      </c>
      <c r="D320" t="s">
        <v>96</v>
      </c>
      <c r="E320" s="3">
        <v>12026.750000000002</v>
      </c>
      <c r="F320" s="3" t="s">
        <v>162</v>
      </c>
      <c r="G320" s="3" t="b">
        <v>0</v>
      </c>
      <c r="H320" s="3" t="s">
        <v>27</v>
      </c>
      <c r="I320" s="3" t="s">
        <v>30</v>
      </c>
      <c r="J320" s="6">
        <v>60</v>
      </c>
      <c r="K320" s="3" t="b">
        <v>1</v>
      </c>
    </row>
    <row r="321" spans="1:11" x14ac:dyDescent="0.2">
      <c r="A321" s="3" t="s">
        <v>140</v>
      </c>
      <c r="B321" s="4" t="s">
        <v>141</v>
      </c>
      <c r="C321" s="3" t="s">
        <v>91</v>
      </c>
      <c r="D321" t="s">
        <v>96</v>
      </c>
      <c r="E321" s="3">
        <v>1401.6</v>
      </c>
      <c r="F321" s="3" t="s">
        <v>162</v>
      </c>
      <c r="G321" s="3" t="b">
        <v>0</v>
      </c>
      <c r="H321" s="3" t="s">
        <v>27</v>
      </c>
      <c r="I321" s="3" t="s">
        <v>30</v>
      </c>
      <c r="J321" s="6">
        <v>28</v>
      </c>
      <c r="K321" s="3" t="b">
        <v>1</v>
      </c>
    </row>
    <row r="322" spans="1:11" x14ac:dyDescent="0.2">
      <c r="A322" s="3" t="s">
        <v>140</v>
      </c>
      <c r="B322" s="4" t="s">
        <v>141</v>
      </c>
      <c r="C322" s="3" t="s">
        <v>91</v>
      </c>
      <c r="D322" t="s">
        <v>96</v>
      </c>
      <c r="E322" s="3">
        <v>306.59999999999997</v>
      </c>
      <c r="F322" s="3" t="s">
        <v>162</v>
      </c>
      <c r="G322" s="3" t="b">
        <v>0</v>
      </c>
      <c r="H322" s="3" t="s">
        <v>27</v>
      </c>
      <c r="I322" s="3" t="s">
        <v>30</v>
      </c>
      <c r="J322" s="6">
        <v>36</v>
      </c>
      <c r="K322" s="3" t="b">
        <v>1</v>
      </c>
    </row>
    <row r="323" spans="1:11" x14ac:dyDescent="0.2">
      <c r="A323" s="3" t="s">
        <v>140</v>
      </c>
      <c r="B323" s="4" t="s">
        <v>141</v>
      </c>
      <c r="C323" s="3" t="s">
        <v>91</v>
      </c>
      <c r="D323" t="s">
        <v>96</v>
      </c>
      <c r="E323" s="3">
        <v>149496.69999999998</v>
      </c>
      <c r="F323" s="3" t="s">
        <v>162</v>
      </c>
      <c r="G323" s="3" t="b">
        <v>0</v>
      </c>
      <c r="H323" s="3" t="s">
        <v>27</v>
      </c>
      <c r="I323" s="3" t="s">
        <v>30</v>
      </c>
      <c r="J323" s="6">
        <v>57</v>
      </c>
      <c r="K323" s="3" t="b">
        <v>1</v>
      </c>
    </row>
    <row r="324" spans="1:11" x14ac:dyDescent="0.2">
      <c r="A324" s="3" t="s">
        <v>140</v>
      </c>
      <c r="B324" s="4" t="s">
        <v>141</v>
      </c>
      <c r="C324" s="3" t="s">
        <v>91</v>
      </c>
      <c r="D324" t="s">
        <v>96</v>
      </c>
      <c r="E324" s="3">
        <v>777.44999999999993</v>
      </c>
      <c r="F324" s="3" t="s">
        <v>162</v>
      </c>
      <c r="G324" s="3" t="b">
        <v>0</v>
      </c>
      <c r="H324" s="3" t="s">
        <v>27</v>
      </c>
      <c r="I324" s="3" t="s">
        <v>30</v>
      </c>
      <c r="J324" s="6">
        <v>57</v>
      </c>
      <c r="K324" s="3" t="b">
        <v>1</v>
      </c>
    </row>
    <row r="325" spans="1:11" x14ac:dyDescent="0.2">
      <c r="A325" s="3" t="s">
        <v>140</v>
      </c>
      <c r="B325" s="4" t="s">
        <v>141</v>
      </c>
      <c r="C325" s="3" t="s">
        <v>91</v>
      </c>
      <c r="D325" t="s">
        <v>96</v>
      </c>
      <c r="E325" s="3">
        <v>1153.4000000000001</v>
      </c>
      <c r="F325" s="3" t="s">
        <v>162</v>
      </c>
      <c r="G325" s="3" t="b">
        <v>0</v>
      </c>
      <c r="H325" s="3" t="s">
        <v>27</v>
      </c>
      <c r="I325" s="3" t="s">
        <v>30</v>
      </c>
      <c r="J325" s="6">
        <v>32</v>
      </c>
      <c r="K325" s="3" t="b">
        <v>1</v>
      </c>
    </row>
    <row r="326" spans="1:11" x14ac:dyDescent="0.2">
      <c r="A326" s="3" t="s">
        <v>140</v>
      </c>
      <c r="B326" s="4" t="s">
        <v>141</v>
      </c>
      <c r="C326" s="3" t="s">
        <v>91</v>
      </c>
      <c r="D326" t="s">
        <v>96</v>
      </c>
      <c r="E326" s="3">
        <v>2211.8999999999996</v>
      </c>
      <c r="F326" s="3" t="s">
        <v>162</v>
      </c>
      <c r="G326" s="3" t="b">
        <v>0</v>
      </c>
      <c r="H326" s="3" t="s">
        <v>27</v>
      </c>
      <c r="I326" s="3" t="s">
        <v>29</v>
      </c>
      <c r="J326" s="6">
        <v>59</v>
      </c>
      <c r="K326" s="3" t="b">
        <v>1</v>
      </c>
    </row>
    <row r="327" spans="1:11" x14ac:dyDescent="0.2">
      <c r="A327" s="3" t="s">
        <v>140</v>
      </c>
      <c r="B327" s="4" t="s">
        <v>141</v>
      </c>
      <c r="C327" s="3" t="s">
        <v>91</v>
      </c>
      <c r="D327" t="s">
        <v>96</v>
      </c>
      <c r="E327" s="3">
        <v>1317.6499999999999</v>
      </c>
      <c r="F327" s="3" t="s">
        <v>162</v>
      </c>
      <c r="G327" s="3" t="b">
        <v>0</v>
      </c>
      <c r="H327" s="3" t="s">
        <v>27</v>
      </c>
      <c r="I327" s="3" t="s">
        <v>29</v>
      </c>
      <c r="J327" s="6">
        <v>46</v>
      </c>
      <c r="K327" s="3" t="b">
        <v>1</v>
      </c>
    </row>
    <row r="328" spans="1:11" x14ac:dyDescent="0.2">
      <c r="A328" s="3" t="s">
        <v>140</v>
      </c>
      <c r="B328" s="4" t="s">
        <v>141</v>
      </c>
      <c r="C328" s="3" t="s">
        <v>91</v>
      </c>
      <c r="D328" t="s">
        <v>96</v>
      </c>
      <c r="E328" s="3">
        <v>1616.9499999999998</v>
      </c>
      <c r="F328" s="3" t="s">
        <v>162</v>
      </c>
      <c r="G328" s="3" t="b">
        <v>0</v>
      </c>
      <c r="H328" s="3" t="s">
        <v>27</v>
      </c>
      <c r="I328" s="3" t="s">
        <v>29</v>
      </c>
      <c r="J328" s="6">
        <v>53</v>
      </c>
      <c r="K328" s="3" t="b">
        <v>1</v>
      </c>
    </row>
    <row r="329" spans="1:11" x14ac:dyDescent="0.2">
      <c r="A329" s="3" t="s">
        <v>140</v>
      </c>
      <c r="B329" s="4" t="s">
        <v>141</v>
      </c>
      <c r="C329" s="3" t="s">
        <v>91</v>
      </c>
      <c r="D329" t="s">
        <v>96</v>
      </c>
      <c r="E329" s="3">
        <v>1638.8500000000001</v>
      </c>
      <c r="F329" s="3" t="s">
        <v>162</v>
      </c>
      <c r="G329" s="3" t="b">
        <v>0</v>
      </c>
      <c r="H329" s="3" t="s">
        <v>27</v>
      </c>
      <c r="I329" s="3" t="s">
        <v>30</v>
      </c>
      <c r="J329" s="6">
        <v>58</v>
      </c>
      <c r="K329" s="3" t="b">
        <v>1</v>
      </c>
    </row>
    <row r="330" spans="1:11" x14ac:dyDescent="0.2">
      <c r="A330" s="3" t="s">
        <v>140</v>
      </c>
      <c r="B330" s="4" t="s">
        <v>141</v>
      </c>
      <c r="C330" s="3" t="s">
        <v>91</v>
      </c>
      <c r="D330" t="s">
        <v>96</v>
      </c>
      <c r="E330" s="3">
        <v>890.6</v>
      </c>
      <c r="F330" s="3" t="s">
        <v>162</v>
      </c>
      <c r="G330" s="3" t="b">
        <v>0</v>
      </c>
      <c r="H330" s="3" t="s">
        <v>27</v>
      </c>
      <c r="I330" s="3" t="s">
        <v>30</v>
      </c>
      <c r="J330" s="6">
        <v>72</v>
      </c>
      <c r="K330" s="3" t="b">
        <v>1</v>
      </c>
    </row>
    <row r="331" spans="1:11" x14ac:dyDescent="0.2">
      <c r="A331" s="3" t="s">
        <v>140</v>
      </c>
      <c r="B331" s="4" t="s">
        <v>141</v>
      </c>
      <c r="C331" s="3" t="s">
        <v>91</v>
      </c>
      <c r="D331" t="s">
        <v>96</v>
      </c>
      <c r="E331" s="3">
        <v>1868.8</v>
      </c>
      <c r="F331" s="3" t="s">
        <v>162</v>
      </c>
      <c r="G331" s="3" t="b">
        <v>0</v>
      </c>
      <c r="H331" s="3" t="s">
        <v>27</v>
      </c>
      <c r="I331" s="3" t="s">
        <v>30</v>
      </c>
      <c r="J331" s="6">
        <v>26</v>
      </c>
      <c r="K331" s="3" t="b">
        <v>1</v>
      </c>
    </row>
    <row r="332" spans="1:11" x14ac:dyDescent="0.2">
      <c r="A332" s="3" t="s">
        <v>140</v>
      </c>
      <c r="B332" s="4" t="s">
        <v>141</v>
      </c>
      <c r="C332" s="3" t="s">
        <v>91</v>
      </c>
      <c r="D332" t="s">
        <v>96</v>
      </c>
      <c r="E332" s="3">
        <v>1682.65</v>
      </c>
      <c r="F332" s="3" t="s">
        <v>162</v>
      </c>
      <c r="G332" s="3" t="b">
        <v>0</v>
      </c>
      <c r="H332" s="3" t="s">
        <v>27</v>
      </c>
      <c r="I332" s="3" t="s">
        <v>29</v>
      </c>
      <c r="J332" s="6">
        <v>60</v>
      </c>
      <c r="K332" s="3" t="b">
        <v>1</v>
      </c>
    </row>
    <row r="333" spans="1:11" x14ac:dyDescent="0.2">
      <c r="A333" s="3" t="s">
        <v>140</v>
      </c>
      <c r="B333" s="4" t="s">
        <v>141</v>
      </c>
      <c r="C333" s="3" t="s">
        <v>91</v>
      </c>
      <c r="D333" t="s">
        <v>96</v>
      </c>
      <c r="E333" s="3">
        <v>2153.5</v>
      </c>
      <c r="F333" s="3" t="s">
        <v>162</v>
      </c>
      <c r="G333" s="3" t="b">
        <v>0</v>
      </c>
      <c r="H333" s="3" t="s">
        <v>27</v>
      </c>
      <c r="I333" s="3" t="s">
        <v>30</v>
      </c>
      <c r="J333" s="6">
        <v>56</v>
      </c>
      <c r="K333" s="3" t="b">
        <v>1</v>
      </c>
    </row>
    <row r="334" spans="1:11" x14ac:dyDescent="0.2">
      <c r="A334" s="3" t="s">
        <v>140</v>
      </c>
      <c r="B334" s="4" t="s">
        <v>141</v>
      </c>
      <c r="C334" s="3" t="s">
        <v>91</v>
      </c>
      <c r="D334" t="s">
        <v>96</v>
      </c>
      <c r="E334" s="3">
        <v>10968.25</v>
      </c>
      <c r="F334" s="3" t="s">
        <v>162</v>
      </c>
      <c r="G334" s="3" t="b">
        <v>0</v>
      </c>
      <c r="H334" s="3" t="s">
        <v>27</v>
      </c>
      <c r="I334" s="3" t="s">
        <v>30</v>
      </c>
      <c r="J334" s="6">
        <v>24</v>
      </c>
      <c r="K334" s="3" t="b">
        <v>1</v>
      </c>
    </row>
    <row r="335" spans="1:11" x14ac:dyDescent="0.2">
      <c r="A335" s="3" t="s">
        <v>140</v>
      </c>
      <c r="B335" s="4" t="s">
        <v>141</v>
      </c>
      <c r="C335" s="3" t="s">
        <v>91</v>
      </c>
      <c r="D335" t="s">
        <v>96</v>
      </c>
      <c r="E335" s="3">
        <v>978.2</v>
      </c>
      <c r="F335" s="3" t="s">
        <v>162</v>
      </c>
      <c r="G335" s="3" t="b">
        <v>0</v>
      </c>
      <c r="H335" s="3" t="s">
        <v>27</v>
      </c>
      <c r="I335" s="3" t="s">
        <v>29</v>
      </c>
      <c r="J335" s="6">
        <v>27</v>
      </c>
      <c r="K335" s="3" t="b">
        <v>1</v>
      </c>
    </row>
    <row r="336" spans="1:11" x14ac:dyDescent="0.2">
      <c r="A336" s="3" t="s">
        <v>140</v>
      </c>
      <c r="B336" s="4" t="s">
        <v>141</v>
      </c>
      <c r="C336" s="3" t="s">
        <v>91</v>
      </c>
      <c r="D336" t="s">
        <v>96</v>
      </c>
      <c r="E336" s="3">
        <v>7227</v>
      </c>
      <c r="F336" s="3" t="s">
        <v>162</v>
      </c>
      <c r="G336" s="3" t="b">
        <v>0</v>
      </c>
      <c r="H336" s="3" t="s">
        <v>27</v>
      </c>
      <c r="I336" s="3" t="s">
        <v>30</v>
      </c>
      <c r="J336" s="6">
        <v>33</v>
      </c>
      <c r="K336" s="3" t="b">
        <v>1</v>
      </c>
    </row>
    <row r="337" spans="1:11" x14ac:dyDescent="0.2">
      <c r="A337" s="3" t="s">
        <v>140</v>
      </c>
      <c r="B337" s="4" t="s">
        <v>141</v>
      </c>
      <c r="C337" s="3" t="s">
        <v>91</v>
      </c>
      <c r="D337" t="s">
        <v>96</v>
      </c>
      <c r="E337" s="3">
        <v>2226.5</v>
      </c>
      <c r="F337" s="3" t="s">
        <v>162</v>
      </c>
      <c r="G337" s="3" t="b">
        <v>0</v>
      </c>
      <c r="H337" s="3" t="s">
        <v>27</v>
      </c>
      <c r="I337" s="3" t="s">
        <v>30</v>
      </c>
      <c r="J337" s="6">
        <v>47</v>
      </c>
      <c r="K337" s="3" t="b">
        <v>1</v>
      </c>
    </row>
    <row r="338" spans="1:11" x14ac:dyDescent="0.2">
      <c r="A338" s="3" t="s">
        <v>140</v>
      </c>
      <c r="B338" s="4" t="s">
        <v>141</v>
      </c>
      <c r="C338" s="3" t="s">
        <v>91</v>
      </c>
      <c r="D338" t="s">
        <v>96</v>
      </c>
      <c r="E338" s="3">
        <v>952.65</v>
      </c>
      <c r="F338" s="3" t="s">
        <v>162</v>
      </c>
      <c r="G338" s="3" t="b">
        <v>0</v>
      </c>
      <c r="H338" s="3" t="s">
        <v>27</v>
      </c>
      <c r="I338" s="3" t="s">
        <v>30</v>
      </c>
      <c r="J338" s="6">
        <v>37</v>
      </c>
      <c r="K338" s="3" t="b">
        <v>1</v>
      </c>
    </row>
    <row r="339" spans="1:11" x14ac:dyDescent="0.2">
      <c r="A339" s="3" t="s">
        <v>140</v>
      </c>
      <c r="B339" s="4" t="s">
        <v>141</v>
      </c>
      <c r="C339" s="3" t="s">
        <v>91</v>
      </c>
      <c r="D339" t="s">
        <v>96</v>
      </c>
      <c r="E339" s="3">
        <v>748.24999999999989</v>
      </c>
      <c r="F339" s="3" t="s">
        <v>162</v>
      </c>
      <c r="G339" s="3" t="b">
        <v>0</v>
      </c>
      <c r="H339" s="3" t="s">
        <v>27</v>
      </c>
      <c r="I339" s="3" t="s">
        <v>30</v>
      </c>
      <c r="J339" s="6">
        <v>35</v>
      </c>
      <c r="K339" s="3" t="b">
        <v>1</v>
      </c>
    </row>
    <row r="340" spans="1:11" x14ac:dyDescent="0.2">
      <c r="A340" s="3" t="s">
        <v>140</v>
      </c>
      <c r="B340" s="4" t="s">
        <v>141</v>
      </c>
      <c r="C340" s="3" t="s">
        <v>91</v>
      </c>
      <c r="D340" t="s">
        <v>96</v>
      </c>
      <c r="E340" s="3">
        <v>1310.3499999999999</v>
      </c>
      <c r="F340" s="3" t="s">
        <v>162</v>
      </c>
      <c r="G340" s="3" t="b">
        <v>0</v>
      </c>
      <c r="H340" s="3" t="s">
        <v>27</v>
      </c>
      <c r="I340" s="3" t="s">
        <v>30</v>
      </c>
      <c r="J340" s="6">
        <v>54</v>
      </c>
      <c r="K340" s="3" t="b">
        <v>1</v>
      </c>
    </row>
    <row r="341" spans="1:11" x14ac:dyDescent="0.2">
      <c r="A341" s="3" t="s">
        <v>140</v>
      </c>
      <c r="B341" s="4" t="s">
        <v>141</v>
      </c>
      <c r="C341" s="3" t="s">
        <v>91</v>
      </c>
      <c r="D341" t="s">
        <v>96</v>
      </c>
      <c r="E341" s="3">
        <v>5668.45</v>
      </c>
      <c r="F341" s="3" t="s">
        <v>162</v>
      </c>
      <c r="G341" s="3" t="b">
        <v>0</v>
      </c>
      <c r="H341" s="3" t="s">
        <v>27</v>
      </c>
      <c r="I341" s="3" t="s">
        <v>30</v>
      </c>
      <c r="J341" s="6">
        <v>31</v>
      </c>
      <c r="K341" s="3" t="b">
        <v>1</v>
      </c>
    </row>
    <row r="342" spans="1:11" x14ac:dyDescent="0.2">
      <c r="A342" s="3" t="s">
        <v>140</v>
      </c>
      <c r="B342" s="4" t="s">
        <v>141</v>
      </c>
      <c r="C342" s="3" t="s">
        <v>91</v>
      </c>
      <c r="D342" t="s">
        <v>96</v>
      </c>
      <c r="E342" s="3">
        <v>773.80000000000007</v>
      </c>
      <c r="F342" s="3" t="s">
        <v>162</v>
      </c>
      <c r="G342" s="3" t="b">
        <v>0</v>
      </c>
      <c r="H342" s="3" t="s">
        <v>27</v>
      </c>
      <c r="I342" s="3" t="s">
        <v>30</v>
      </c>
      <c r="J342" s="6">
        <v>39</v>
      </c>
      <c r="K342" s="3" t="b">
        <v>1</v>
      </c>
    </row>
    <row r="343" spans="1:11" x14ac:dyDescent="0.2">
      <c r="A343" s="3" t="s">
        <v>140</v>
      </c>
      <c r="B343" s="4" t="s">
        <v>141</v>
      </c>
      <c r="C343" s="3" t="s">
        <v>91</v>
      </c>
      <c r="D343" t="s">
        <v>96</v>
      </c>
      <c r="E343" s="3">
        <v>452.6</v>
      </c>
      <c r="F343" s="3" t="s">
        <v>162</v>
      </c>
      <c r="G343" s="3" t="b">
        <v>0</v>
      </c>
      <c r="H343" s="3" t="s">
        <v>27</v>
      </c>
      <c r="I343" s="3" t="s">
        <v>30</v>
      </c>
      <c r="J343" s="6">
        <v>45</v>
      </c>
      <c r="K343" s="3" t="b">
        <v>1</v>
      </c>
    </row>
    <row r="344" spans="1:11" x14ac:dyDescent="0.2">
      <c r="A344" s="3" t="s">
        <v>140</v>
      </c>
      <c r="B344" s="4" t="s">
        <v>141</v>
      </c>
      <c r="C344" s="3" t="s">
        <v>91</v>
      </c>
      <c r="D344" t="s">
        <v>96</v>
      </c>
      <c r="E344" s="3">
        <v>3796</v>
      </c>
      <c r="F344" s="3" t="s">
        <v>162</v>
      </c>
      <c r="G344" s="3" t="b">
        <v>0</v>
      </c>
      <c r="H344" s="3" t="s">
        <v>27</v>
      </c>
      <c r="I344" s="3" t="s">
        <v>30</v>
      </c>
      <c r="J344" s="6">
        <v>43</v>
      </c>
      <c r="K344" s="3" t="b">
        <v>1</v>
      </c>
    </row>
    <row r="345" spans="1:11" x14ac:dyDescent="0.2">
      <c r="A345" s="3" t="s">
        <v>140</v>
      </c>
      <c r="B345" s="4" t="s">
        <v>141</v>
      </c>
      <c r="C345" s="3" t="s">
        <v>91</v>
      </c>
      <c r="D345" t="s">
        <v>96</v>
      </c>
      <c r="E345" s="3">
        <v>3069.65</v>
      </c>
      <c r="F345" s="3" t="s">
        <v>162</v>
      </c>
      <c r="G345" s="3" t="b">
        <v>0</v>
      </c>
      <c r="H345" s="3" t="s">
        <v>27</v>
      </c>
      <c r="I345" s="3" t="s">
        <v>29</v>
      </c>
      <c r="J345" s="6">
        <v>54</v>
      </c>
      <c r="K345" s="3" t="b">
        <v>1</v>
      </c>
    </row>
    <row r="346" spans="1:11" x14ac:dyDescent="0.2">
      <c r="A346" s="3" t="s">
        <v>140</v>
      </c>
      <c r="B346" s="4" t="s">
        <v>141</v>
      </c>
      <c r="C346" s="3" t="s">
        <v>91</v>
      </c>
      <c r="D346" t="s">
        <v>96</v>
      </c>
      <c r="E346" s="3">
        <v>2387.1</v>
      </c>
      <c r="F346" s="3" t="s">
        <v>162</v>
      </c>
      <c r="G346" s="3" t="b">
        <v>0</v>
      </c>
      <c r="H346" s="3" t="s">
        <v>27</v>
      </c>
      <c r="I346" s="3" t="s">
        <v>29</v>
      </c>
      <c r="J346" s="6">
        <v>61</v>
      </c>
      <c r="K346" s="3" t="b">
        <v>1</v>
      </c>
    </row>
    <row r="347" spans="1:11" x14ac:dyDescent="0.2">
      <c r="A347" s="3" t="s">
        <v>140</v>
      </c>
      <c r="B347" s="4" t="s">
        <v>141</v>
      </c>
      <c r="C347" s="3" t="s">
        <v>91</v>
      </c>
      <c r="D347" t="s">
        <v>96</v>
      </c>
      <c r="E347" s="3">
        <v>2259.3500000000004</v>
      </c>
      <c r="F347" s="3" t="s">
        <v>162</v>
      </c>
      <c r="G347" s="3" t="b">
        <v>0</v>
      </c>
      <c r="H347" s="3" t="s">
        <v>27</v>
      </c>
      <c r="I347" s="3" t="s">
        <v>30</v>
      </c>
      <c r="J347" s="6">
        <v>64</v>
      </c>
      <c r="K347" s="3" t="b">
        <v>1</v>
      </c>
    </row>
    <row r="348" spans="1:11" x14ac:dyDescent="0.2">
      <c r="A348" s="3" t="s">
        <v>140</v>
      </c>
      <c r="B348" s="4" t="s">
        <v>141</v>
      </c>
      <c r="C348" s="3" t="s">
        <v>91</v>
      </c>
      <c r="D348" t="s">
        <v>96</v>
      </c>
      <c r="E348" s="3">
        <v>1551.25</v>
      </c>
      <c r="F348" s="3" t="s">
        <v>162</v>
      </c>
      <c r="G348" s="3" t="b">
        <v>0</v>
      </c>
      <c r="H348" s="3" t="s">
        <v>27</v>
      </c>
      <c r="I348" s="3" t="s">
        <v>30</v>
      </c>
      <c r="J348" s="6">
        <v>66</v>
      </c>
      <c r="K348" s="3" t="b">
        <v>1</v>
      </c>
    </row>
    <row r="349" spans="1:11" x14ac:dyDescent="0.2">
      <c r="A349" s="3" t="s">
        <v>140</v>
      </c>
      <c r="B349" s="4" t="s">
        <v>141</v>
      </c>
      <c r="C349" s="3" t="s">
        <v>91</v>
      </c>
      <c r="D349" t="s">
        <v>96</v>
      </c>
      <c r="E349" s="3">
        <v>1317.6499999999999</v>
      </c>
      <c r="F349" s="3" t="s">
        <v>162</v>
      </c>
      <c r="G349" s="3" t="b">
        <v>0</v>
      </c>
      <c r="H349" s="3" t="s">
        <v>27</v>
      </c>
      <c r="I349" s="3" t="s">
        <v>29</v>
      </c>
      <c r="J349" s="3">
        <v>55</v>
      </c>
      <c r="K349" s="3" t="b">
        <v>1</v>
      </c>
    </row>
    <row r="350" spans="1:11" x14ac:dyDescent="0.2">
      <c r="A350" t="s">
        <v>142</v>
      </c>
      <c r="B350" s="1" t="s">
        <v>143</v>
      </c>
      <c r="C350" t="s">
        <v>24</v>
      </c>
      <c r="D350" t="s">
        <v>25</v>
      </c>
      <c r="E350">
        <v>4.18</v>
      </c>
      <c r="F350" s="3" t="s">
        <v>162</v>
      </c>
      <c r="G350" s="3" t="b">
        <v>0</v>
      </c>
      <c r="H350" s="3" t="s">
        <v>27</v>
      </c>
      <c r="I350" s="3" t="s">
        <v>29</v>
      </c>
      <c r="J350" s="6">
        <v>67</v>
      </c>
      <c r="K350" s="3" t="b">
        <v>1</v>
      </c>
    </row>
    <row r="351" spans="1:11" x14ac:dyDescent="0.2">
      <c r="A351" t="s">
        <v>142</v>
      </c>
      <c r="B351" s="1" t="s">
        <v>143</v>
      </c>
      <c r="C351" t="s">
        <v>144</v>
      </c>
      <c r="D351" t="s">
        <v>150</v>
      </c>
      <c r="E351">
        <v>0.52</v>
      </c>
      <c r="F351" s="3" t="s">
        <v>162</v>
      </c>
      <c r="G351" s="3" t="b">
        <v>0</v>
      </c>
      <c r="H351" s="3" t="s">
        <v>27</v>
      </c>
      <c r="I351" s="3" t="s">
        <v>29</v>
      </c>
      <c r="J351" s="6">
        <v>67</v>
      </c>
      <c r="K351" s="3" t="b">
        <v>1</v>
      </c>
    </row>
    <row r="352" spans="1:11" x14ac:dyDescent="0.2">
      <c r="A352" t="s">
        <v>142</v>
      </c>
      <c r="B352" s="1" t="s">
        <v>143</v>
      </c>
      <c r="C352" t="s">
        <v>10</v>
      </c>
      <c r="D352" t="s">
        <v>12</v>
      </c>
      <c r="E352">
        <v>1.45</v>
      </c>
      <c r="F352" s="3" t="s">
        <v>162</v>
      </c>
      <c r="G352" s="3" t="b">
        <v>0</v>
      </c>
      <c r="H352" s="3" t="s">
        <v>27</v>
      </c>
      <c r="I352" s="3" t="s">
        <v>29</v>
      </c>
      <c r="J352" s="6">
        <v>67</v>
      </c>
      <c r="K352" s="3" t="b">
        <v>1</v>
      </c>
    </row>
    <row r="353" spans="1:11" x14ac:dyDescent="0.2">
      <c r="A353" t="s">
        <v>142</v>
      </c>
      <c r="B353" s="1" t="s">
        <v>143</v>
      </c>
      <c r="C353" t="s">
        <v>83</v>
      </c>
      <c r="D353" t="s">
        <v>85</v>
      </c>
      <c r="E353">
        <v>152</v>
      </c>
      <c r="F353" s="3" t="s">
        <v>162</v>
      </c>
      <c r="G353" s="3" t="b">
        <v>0</v>
      </c>
      <c r="H353" s="3" t="s">
        <v>27</v>
      </c>
      <c r="I353" s="3" t="s">
        <v>29</v>
      </c>
      <c r="J353" s="6">
        <v>67</v>
      </c>
      <c r="K353" s="3" t="b">
        <v>1</v>
      </c>
    </row>
    <row r="354" spans="1:11" x14ac:dyDescent="0.2">
      <c r="A354" t="s">
        <v>142</v>
      </c>
      <c r="B354" s="1" t="s">
        <v>143</v>
      </c>
      <c r="C354" t="s">
        <v>16</v>
      </c>
      <c r="D354" t="s">
        <v>18</v>
      </c>
      <c r="E354">
        <v>2011</v>
      </c>
      <c r="F354" s="3" t="s">
        <v>162</v>
      </c>
      <c r="G354" s="3" t="b">
        <v>0</v>
      </c>
      <c r="H354" s="3" t="s">
        <v>27</v>
      </c>
      <c r="I354" s="3" t="s">
        <v>29</v>
      </c>
      <c r="J354" s="6">
        <v>67</v>
      </c>
      <c r="K354" s="3" t="b">
        <v>1</v>
      </c>
    </row>
    <row r="355" spans="1:11" x14ac:dyDescent="0.2">
      <c r="A355" t="s">
        <v>142</v>
      </c>
      <c r="B355" s="1" t="s">
        <v>143</v>
      </c>
      <c r="C355" t="s">
        <v>91</v>
      </c>
      <c r="D355" t="s">
        <v>96</v>
      </c>
      <c r="E355">
        <v>1305</v>
      </c>
      <c r="F355" s="3" t="s">
        <v>162</v>
      </c>
      <c r="G355" s="3" t="b">
        <v>0</v>
      </c>
      <c r="H355" s="3" t="s">
        <v>27</v>
      </c>
      <c r="I355" s="3" t="s">
        <v>29</v>
      </c>
      <c r="J355" s="6">
        <v>67</v>
      </c>
      <c r="K355" s="3" t="b">
        <v>1</v>
      </c>
    </row>
    <row r="356" spans="1:11" x14ac:dyDescent="0.2">
      <c r="A356" t="s">
        <v>142</v>
      </c>
      <c r="B356" s="1" t="s">
        <v>143</v>
      </c>
      <c r="C356" t="s">
        <v>92</v>
      </c>
      <c r="D356" t="s">
        <v>98</v>
      </c>
      <c r="E356">
        <v>862</v>
      </c>
      <c r="F356" s="3" t="s">
        <v>162</v>
      </c>
      <c r="G356" s="3" t="b">
        <v>0</v>
      </c>
      <c r="H356" s="3" t="s">
        <v>27</v>
      </c>
      <c r="I356" s="3" t="s">
        <v>29</v>
      </c>
      <c r="J356" s="6">
        <v>67</v>
      </c>
      <c r="K356" s="3" t="b">
        <v>1</v>
      </c>
    </row>
    <row r="357" spans="1:11" x14ac:dyDescent="0.2">
      <c r="A357" t="s">
        <v>142</v>
      </c>
      <c r="B357" s="1" t="s">
        <v>143</v>
      </c>
      <c r="C357" t="s">
        <v>145</v>
      </c>
      <c r="D357" t="s">
        <v>100</v>
      </c>
      <c r="E357">
        <v>584</v>
      </c>
      <c r="F357" s="3" t="s">
        <v>162</v>
      </c>
      <c r="G357" s="3" t="b">
        <v>0</v>
      </c>
      <c r="H357" s="3" t="s">
        <v>27</v>
      </c>
      <c r="I357" s="3" t="s">
        <v>29</v>
      </c>
      <c r="J357" s="6">
        <v>67</v>
      </c>
      <c r="K357" s="3" t="b">
        <v>1</v>
      </c>
    </row>
    <row r="358" spans="1:11" x14ac:dyDescent="0.2">
      <c r="A358" t="s">
        <v>142</v>
      </c>
      <c r="B358" s="1" t="s">
        <v>143</v>
      </c>
      <c r="C358" t="s">
        <v>146</v>
      </c>
      <c r="D358" t="s">
        <v>152</v>
      </c>
      <c r="E358">
        <v>295</v>
      </c>
      <c r="F358" s="3" t="s">
        <v>162</v>
      </c>
      <c r="G358" s="3" t="b">
        <v>0</v>
      </c>
      <c r="H358" s="3" t="s">
        <v>27</v>
      </c>
      <c r="I358" s="3" t="s">
        <v>29</v>
      </c>
      <c r="J358" s="6">
        <v>67</v>
      </c>
      <c r="K358" s="3" t="b">
        <v>1</v>
      </c>
    </row>
    <row r="359" spans="1:11" x14ac:dyDescent="0.2">
      <c r="A359" t="s">
        <v>142</v>
      </c>
      <c r="B359" s="1" t="s">
        <v>143</v>
      </c>
      <c r="C359" t="s">
        <v>5</v>
      </c>
      <c r="D359" t="s">
        <v>7</v>
      </c>
      <c r="E359">
        <v>50.6</v>
      </c>
      <c r="F359" s="3" t="s">
        <v>162</v>
      </c>
      <c r="G359" s="3" t="b">
        <v>0</v>
      </c>
      <c r="H359" s="3" t="s">
        <v>27</v>
      </c>
      <c r="I359" s="3" t="s">
        <v>29</v>
      </c>
      <c r="J359" s="6">
        <v>67</v>
      </c>
      <c r="K359" s="3" t="b">
        <v>1</v>
      </c>
    </row>
    <row r="360" spans="1:11" x14ac:dyDescent="0.2">
      <c r="A360" t="s">
        <v>142</v>
      </c>
      <c r="B360" s="1" t="s">
        <v>143</v>
      </c>
      <c r="C360" t="s">
        <v>13</v>
      </c>
      <c r="D360" t="s">
        <v>15</v>
      </c>
      <c r="E360">
        <v>1634</v>
      </c>
      <c r="F360" s="3" t="s">
        <v>162</v>
      </c>
      <c r="G360" s="3" t="b">
        <v>0</v>
      </c>
      <c r="H360" s="3" t="s">
        <v>27</v>
      </c>
      <c r="I360" s="3" t="s">
        <v>29</v>
      </c>
      <c r="J360" s="6">
        <v>67</v>
      </c>
      <c r="K360" s="3" t="b">
        <v>1</v>
      </c>
    </row>
    <row r="361" spans="1:11" x14ac:dyDescent="0.2">
      <c r="A361" t="s">
        <v>142</v>
      </c>
      <c r="B361" s="1" t="s">
        <v>143</v>
      </c>
      <c r="C361" t="s">
        <v>38</v>
      </c>
      <c r="D361" t="s">
        <v>21</v>
      </c>
      <c r="E361">
        <v>1211</v>
      </c>
      <c r="F361" s="3" t="s">
        <v>162</v>
      </c>
      <c r="G361" s="3" t="b">
        <v>0</v>
      </c>
      <c r="H361" s="3" t="s">
        <v>27</v>
      </c>
      <c r="I361" s="3" t="s">
        <v>29</v>
      </c>
      <c r="J361" s="6">
        <v>67</v>
      </c>
      <c r="K361" s="3" t="b">
        <v>1</v>
      </c>
    </row>
    <row r="362" spans="1:11" x14ac:dyDescent="0.2">
      <c r="A362" t="s">
        <v>142</v>
      </c>
      <c r="B362" s="1" t="s">
        <v>143</v>
      </c>
      <c r="C362" t="s">
        <v>147</v>
      </c>
      <c r="D362" t="s">
        <v>154</v>
      </c>
      <c r="E362">
        <v>4.1399999999999997</v>
      </c>
      <c r="F362" s="3" t="s">
        <v>162</v>
      </c>
      <c r="G362" s="3" t="b">
        <v>0</v>
      </c>
      <c r="H362" s="3" t="s">
        <v>27</v>
      </c>
      <c r="I362" s="3" t="s">
        <v>29</v>
      </c>
      <c r="J362" s="6">
        <v>67</v>
      </c>
      <c r="K362" s="3" t="b">
        <v>1</v>
      </c>
    </row>
    <row r="363" spans="1:11" x14ac:dyDescent="0.2">
      <c r="A363" t="s">
        <v>142</v>
      </c>
      <c r="B363" s="1" t="s">
        <v>143</v>
      </c>
      <c r="C363" t="s">
        <v>148</v>
      </c>
      <c r="D363" t="s">
        <v>157</v>
      </c>
      <c r="E363">
        <v>2.86</v>
      </c>
      <c r="F363" s="3" t="s">
        <v>162</v>
      </c>
      <c r="G363" s="3" t="b">
        <v>0</v>
      </c>
      <c r="H363" s="3" t="s">
        <v>27</v>
      </c>
      <c r="I363" s="3" t="s">
        <v>29</v>
      </c>
      <c r="J363" s="6">
        <v>67</v>
      </c>
      <c r="K363" s="3" t="b">
        <v>1</v>
      </c>
    </row>
    <row r="364" spans="1:11" x14ac:dyDescent="0.2">
      <c r="A364" t="s">
        <v>142</v>
      </c>
      <c r="B364" s="1" t="s">
        <v>143</v>
      </c>
      <c r="C364" t="s">
        <v>149</v>
      </c>
      <c r="D364" t="s">
        <v>158</v>
      </c>
      <c r="E364">
        <v>34.700000000000003</v>
      </c>
      <c r="F364" s="3" t="s">
        <v>162</v>
      </c>
      <c r="G364" s="3" t="b">
        <v>0</v>
      </c>
      <c r="H364" s="3" t="s">
        <v>27</v>
      </c>
      <c r="I364" s="3" t="s">
        <v>29</v>
      </c>
      <c r="J364" s="6">
        <v>67</v>
      </c>
      <c r="K364" s="3" t="b">
        <v>1</v>
      </c>
    </row>
    <row r="365" spans="1:11" x14ac:dyDescent="0.2">
      <c r="F365" s="3"/>
      <c r="G365" s="3"/>
    </row>
    <row r="366" spans="1:11" x14ac:dyDescent="0.2">
      <c r="F366" s="3"/>
      <c r="G366" s="3"/>
    </row>
    <row r="367" spans="1:11" x14ac:dyDescent="0.2">
      <c r="F367" s="3"/>
      <c r="G367" s="3"/>
    </row>
    <row r="368" spans="1:11" x14ac:dyDescent="0.2">
      <c r="F368" s="3"/>
      <c r="G368" s="3"/>
    </row>
    <row r="369" spans="6:7" x14ac:dyDescent="0.2">
      <c r="F369" s="3"/>
      <c r="G369" s="3"/>
    </row>
    <row r="370" spans="6:7" x14ac:dyDescent="0.2">
      <c r="F370" s="3"/>
      <c r="G370" s="3"/>
    </row>
    <row r="371" spans="6:7" x14ac:dyDescent="0.2">
      <c r="F371" s="3"/>
      <c r="G371" s="3"/>
    </row>
    <row r="372" spans="6:7" x14ac:dyDescent="0.2">
      <c r="F372" s="3"/>
      <c r="G372" s="3"/>
    </row>
    <row r="373" spans="6:7" x14ac:dyDescent="0.2">
      <c r="F373" s="3"/>
      <c r="G373" s="3"/>
    </row>
    <row r="374" spans="6:7" x14ac:dyDescent="0.2">
      <c r="F374" s="3"/>
      <c r="G374" s="3"/>
    </row>
    <row r="375" spans="6:7" x14ac:dyDescent="0.2">
      <c r="F375" s="3"/>
      <c r="G375" s="3"/>
    </row>
    <row r="376" spans="6:7" x14ac:dyDescent="0.2">
      <c r="F376" s="3"/>
      <c r="G376" s="3"/>
    </row>
    <row r="377" spans="6:7" x14ac:dyDescent="0.2">
      <c r="F377" s="3"/>
      <c r="G377" s="3"/>
    </row>
    <row r="378" spans="6:7" x14ac:dyDescent="0.2">
      <c r="F378" s="3"/>
      <c r="G378" s="3"/>
    </row>
    <row r="379" spans="6:7" x14ac:dyDescent="0.2">
      <c r="F379" s="3"/>
      <c r="G379" s="3"/>
    </row>
    <row r="380" spans="6:7" x14ac:dyDescent="0.2">
      <c r="F380" s="3"/>
      <c r="G380" s="3"/>
    </row>
    <row r="381" spans="6:7" x14ac:dyDescent="0.2">
      <c r="F381" s="3"/>
      <c r="G381" s="3"/>
    </row>
    <row r="382" spans="6:7" x14ac:dyDescent="0.2">
      <c r="F382" s="3"/>
      <c r="G382" s="3"/>
    </row>
    <row r="383" spans="6:7" x14ac:dyDescent="0.2">
      <c r="F383" s="3"/>
      <c r="G383" s="3"/>
    </row>
    <row r="384" spans="6:7" x14ac:dyDescent="0.2">
      <c r="F384" s="3"/>
      <c r="G384" s="3"/>
    </row>
    <row r="385" spans="6:7" x14ac:dyDescent="0.2">
      <c r="F385" s="3"/>
      <c r="G385" s="3"/>
    </row>
    <row r="386" spans="6:7" x14ac:dyDescent="0.2">
      <c r="F386" s="3"/>
      <c r="G386" s="3"/>
    </row>
    <row r="387" spans="6:7" x14ac:dyDescent="0.2">
      <c r="F387" s="3"/>
      <c r="G387" s="3"/>
    </row>
    <row r="388" spans="6:7" x14ac:dyDescent="0.2">
      <c r="F388" s="3"/>
      <c r="G388" s="3"/>
    </row>
    <row r="389" spans="6:7" x14ac:dyDescent="0.2">
      <c r="F389" s="3"/>
      <c r="G389" s="3"/>
    </row>
    <row r="390" spans="6:7" x14ac:dyDescent="0.2">
      <c r="F390" s="3"/>
      <c r="G390" s="3"/>
    </row>
    <row r="391" spans="6:7" x14ac:dyDescent="0.2">
      <c r="F391" s="3"/>
      <c r="G391" s="3"/>
    </row>
    <row r="392" spans="6:7" x14ac:dyDescent="0.2">
      <c r="F392" s="3"/>
      <c r="G392" s="3"/>
    </row>
    <row r="393" spans="6:7" x14ac:dyDescent="0.2">
      <c r="F393" s="3"/>
      <c r="G393" s="3"/>
    </row>
    <row r="394" spans="6:7" x14ac:dyDescent="0.2">
      <c r="F394" s="3"/>
      <c r="G394" s="3"/>
    </row>
    <row r="395" spans="6:7" x14ac:dyDescent="0.2">
      <c r="F395" s="3"/>
      <c r="G395" s="3"/>
    </row>
    <row r="396" spans="6:7" x14ac:dyDescent="0.2">
      <c r="F396" s="3"/>
      <c r="G396" s="3"/>
    </row>
    <row r="397" spans="6:7" x14ac:dyDescent="0.2">
      <c r="F397" s="3"/>
      <c r="G397" s="3"/>
    </row>
    <row r="398" spans="6:7" x14ac:dyDescent="0.2">
      <c r="F398" s="3"/>
      <c r="G398" s="3"/>
    </row>
    <row r="399" spans="6:7" x14ac:dyDescent="0.2">
      <c r="F399" s="3"/>
      <c r="G399" s="3"/>
    </row>
    <row r="400" spans="6:7" x14ac:dyDescent="0.2">
      <c r="F400" s="3"/>
      <c r="G400" s="3"/>
    </row>
    <row r="401" spans="6:7" x14ac:dyDescent="0.2">
      <c r="F401" s="3"/>
      <c r="G401" s="3"/>
    </row>
    <row r="402" spans="6:7" x14ac:dyDescent="0.2">
      <c r="F402" s="3"/>
      <c r="G402" s="3"/>
    </row>
    <row r="403" spans="6:7" x14ac:dyDescent="0.2">
      <c r="F403" s="3"/>
      <c r="G403" s="3"/>
    </row>
    <row r="404" spans="6:7" x14ac:dyDescent="0.2">
      <c r="F404" s="3"/>
      <c r="G404" s="3"/>
    </row>
    <row r="405" spans="6:7" x14ac:dyDescent="0.2">
      <c r="F405" s="3"/>
      <c r="G405" s="3"/>
    </row>
    <row r="406" spans="6:7" x14ac:dyDescent="0.2">
      <c r="F406" s="3"/>
      <c r="G406" s="3"/>
    </row>
    <row r="407" spans="6:7" x14ac:dyDescent="0.2">
      <c r="F407" s="3"/>
      <c r="G407" s="3"/>
    </row>
    <row r="408" spans="6:7" x14ac:dyDescent="0.2">
      <c r="F408" s="3"/>
      <c r="G408" s="3"/>
    </row>
    <row r="409" spans="6:7" x14ac:dyDescent="0.2">
      <c r="F409" s="3"/>
      <c r="G409" s="3"/>
    </row>
    <row r="410" spans="6:7" x14ac:dyDescent="0.2">
      <c r="F410" s="3"/>
      <c r="G410" s="3"/>
    </row>
    <row r="411" spans="6:7" x14ac:dyDescent="0.2">
      <c r="F411" s="3"/>
      <c r="G411" s="3"/>
    </row>
    <row r="412" spans="6:7" x14ac:dyDescent="0.2">
      <c r="F412" s="3"/>
      <c r="G412" s="3"/>
    </row>
    <row r="413" spans="6:7" x14ac:dyDescent="0.2">
      <c r="F413" s="3"/>
      <c r="G413" s="3"/>
    </row>
    <row r="414" spans="6:7" x14ac:dyDescent="0.2">
      <c r="F414" s="3"/>
      <c r="G414" s="3"/>
    </row>
    <row r="415" spans="6:7" x14ac:dyDescent="0.2">
      <c r="F415" s="3"/>
      <c r="G415" s="3"/>
    </row>
    <row r="416" spans="6:7" x14ac:dyDescent="0.2">
      <c r="F416" s="3"/>
      <c r="G416" s="3"/>
    </row>
    <row r="417" spans="6:7" x14ac:dyDescent="0.2">
      <c r="F417" s="3"/>
      <c r="G417" s="3"/>
    </row>
    <row r="418" spans="6:7" x14ac:dyDescent="0.2">
      <c r="F418" s="3"/>
      <c r="G418" s="3"/>
    </row>
    <row r="419" spans="6:7" x14ac:dyDescent="0.2">
      <c r="F419" s="3"/>
      <c r="G419" s="3"/>
    </row>
    <row r="420" spans="6:7" x14ac:dyDescent="0.2">
      <c r="F420" s="3"/>
      <c r="G420" s="3"/>
    </row>
    <row r="421" spans="6:7" x14ac:dyDescent="0.2">
      <c r="F421" s="3"/>
      <c r="G421" s="3"/>
    </row>
    <row r="422" spans="6:7" x14ac:dyDescent="0.2">
      <c r="F422" s="3"/>
      <c r="G422" s="3"/>
    </row>
    <row r="423" spans="6:7" x14ac:dyDescent="0.2">
      <c r="F423" s="3"/>
      <c r="G423" s="3"/>
    </row>
    <row r="424" spans="6:7" x14ac:dyDescent="0.2">
      <c r="F424" s="3"/>
      <c r="G424" s="3"/>
    </row>
    <row r="425" spans="6:7" x14ac:dyDescent="0.2">
      <c r="F425" s="3"/>
      <c r="G425" s="3"/>
    </row>
    <row r="426" spans="6:7" x14ac:dyDescent="0.2">
      <c r="F426" s="3"/>
      <c r="G426" s="3"/>
    </row>
    <row r="427" spans="6:7" x14ac:dyDescent="0.2">
      <c r="F427" s="3"/>
      <c r="G427" s="3"/>
    </row>
    <row r="428" spans="6:7" x14ac:dyDescent="0.2">
      <c r="F428" s="3"/>
      <c r="G428" s="3"/>
    </row>
    <row r="429" spans="6:7" x14ac:dyDescent="0.2">
      <c r="F429" s="3"/>
      <c r="G429" s="3"/>
    </row>
    <row r="430" spans="6:7" x14ac:dyDescent="0.2">
      <c r="F430" s="3"/>
      <c r="G430" s="3"/>
    </row>
    <row r="431" spans="6:7" x14ac:dyDescent="0.2">
      <c r="F431" s="3"/>
      <c r="G431" s="3"/>
    </row>
    <row r="432" spans="6:7" x14ac:dyDescent="0.2">
      <c r="F432" s="3"/>
      <c r="G432" s="3"/>
    </row>
    <row r="433" spans="6:7" x14ac:dyDescent="0.2">
      <c r="F433" s="3"/>
      <c r="G433" s="3"/>
    </row>
    <row r="434" spans="6:7" x14ac:dyDescent="0.2">
      <c r="F434" s="3"/>
      <c r="G434" s="3"/>
    </row>
    <row r="435" spans="6:7" x14ac:dyDescent="0.2">
      <c r="F435" s="3"/>
      <c r="G435" s="3"/>
    </row>
    <row r="436" spans="6:7" x14ac:dyDescent="0.2">
      <c r="F436" s="3"/>
      <c r="G436" s="3"/>
    </row>
    <row r="437" spans="6:7" x14ac:dyDescent="0.2">
      <c r="F437" s="3"/>
      <c r="G437" s="3"/>
    </row>
    <row r="438" spans="6:7" x14ac:dyDescent="0.2">
      <c r="F438" s="3"/>
      <c r="G438" s="3"/>
    </row>
  </sheetData>
  <hyperlinks>
    <hyperlink ref="B5" r:id="rId1" xr:uid="{F2AE827A-EA22-DF41-BF34-19464BD477BA}"/>
    <hyperlink ref="B7" r:id="rId2" xr:uid="{C5165359-B716-BE4B-8A20-C38582DB5E79}"/>
    <hyperlink ref="B8" r:id="rId3" xr:uid="{31D43322-E5AA-C448-BE8F-D3C6ECA69EEE}"/>
    <hyperlink ref="B9" r:id="rId4" xr:uid="{7848188D-760A-504B-9CED-A8377926F9BF}"/>
    <hyperlink ref="B10" r:id="rId5" xr:uid="{F1C22070-FC73-B949-91CA-9A3A1C3D324E}"/>
    <hyperlink ref="B11" r:id="rId6" xr:uid="{60E8F6C2-A9AB-F143-9E5E-B7048B843EF3}"/>
    <hyperlink ref="B12" r:id="rId7" xr:uid="{488697B2-BD54-6040-9AC9-898B97B43D6F}"/>
    <hyperlink ref="B13" r:id="rId8" xr:uid="{F92D0B73-C161-384C-8BC0-4ADA7CEEDBA1}"/>
    <hyperlink ref="B14" r:id="rId9" xr:uid="{119BBEFA-6D21-1B41-8F50-1A624D255466}"/>
    <hyperlink ref="B15" r:id="rId10" xr:uid="{3D23CDB6-A6DC-F542-8A95-7FF515E133C6}"/>
    <hyperlink ref="B16" r:id="rId11" xr:uid="{C6FD5E03-032E-BC4E-A962-A85FE2992E21}"/>
    <hyperlink ref="B17" r:id="rId12" xr:uid="{92F511F6-C3C2-3A4D-B324-E0F57AF847F6}"/>
    <hyperlink ref="B6" r:id="rId13" xr:uid="{21B745EA-481A-0A49-9B27-5BA76E7CE4AF}"/>
    <hyperlink ref="B18" r:id="rId14" xr:uid="{0725D906-2551-F44E-8A11-71204B920153}"/>
    <hyperlink ref="B19" r:id="rId15" xr:uid="{2B56BEDD-2C9F-B448-97E8-870FEA54D00D}"/>
    <hyperlink ref="B20" r:id="rId16" xr:uid="{F9E562B4-56BA-9C4D-B9A0-D58D0A7F22C4}"/>
    <hyperlink ref="B21" r:id="rId17" xr:uid="{A975598F-DC93-3B4C-85D5-805F1D51A7BB}"/>
    <hyperlink ref="B22" r:id="rId18" xr:uid="{F4B434BE-53A5-DB48-8431-EC1CB0734E67}"/>
    <hyperlink ref="B23" r:id="rId19" xr:uid="{B96C89B6-DE22-F449-915B-A78489518DAB}"/>
    <hyperlink ref="B24" r:id="rId20" xr:uid="{4606820F-5308-0442-8493-6820CB9DC387}"/>
    <hyperlink ref="B25" r:id="rId21" xr:uid="{BCF36215-167B-B84C-8496-AD5CB610D08E}"/>
    <hyperlink ref="B26" r:id="rId22" xr:uid="{37BA2EAA-10C2-F544-B713-4D378C960C65}"/>
    <hyperlink ref="B27" r:id="rId23" xr:uid="{F8B45A4C-BA65-024C-B0C6-233890763020}"/>
    <hyperlink ref="B28" r:id="rId24" xr:uid="{6297B742-73D9-F64B-8DB9-0A935C26CE25}"/>
    <hyperlink ref="B29" r:id="rId25" xr:uid="{1C4D4404-1F27-E746-A75F-827DA8AF5C96}"/>
    <hyperlink ref="B30" r:id="rId26" xr:uid="{EF6D0A92-8414-4445-90B5-7144FC8ADBDD}"/>
    <hyperlink ref="B31" r:id="rId27" xr:uid="{D9DEE348-5C4B-B245-96EE-B8C128548222}"/>
    <hyperlink ref="B32" r:id="rId28" xr:uid="{B57E121B-D28B-3145-BAF2-09120ECF1392}"/>
    <hyperlink ref="B33" r:id="rId29" xr:uid="{BE6F6CAA-F84B-E047-9CF1-B08E73F48EA1}"/>
    <hyperlink ref="B34" r:id="rId30" xr:uid="{98A24FE3-7F34-7F44-99D7-D9FDB9D58F6A}"/>
    <hyperlink ref="B35" r:id="rId31" xr:uid="{1EA7271A-2DBA-A144-AF5A-0B831D533E40}"/>
    <hyperlink ref="B36" r:id="rId32" xr:uid="{573B21D3-2564-5D49-A3B7-A113E0DC831F}"/>
    <hyperlink ref="B37" r:id="rId33" xr:uid="{E3B84B21-5922-654C-83EA-DDC13EB2920B}"/>
    <hyperlink ref="B38" r:id="rId34" xr:uid="{09CBEF99-8030-9A41-8210-8E2AFE6A63CC}"/>
    <hyperlink ref="B39" r:id="rId35" xr:uid="{0A863D20-8E02-FF44-B559-F0F866A5E40B}"/>
    <hyperlink ref="B40" r:id="rId36" xr:uid="{A9EF49BA-19ED-444A-BF96-FBB236295253}"/>
    <hyperlink ref="B41" r:id="rId37" xr:uid="{E5AE488E-5706-5547-8A36-A96B687B4E25}"/>
    <hyperlink ref="B42" r:id="rId38" xr:uid="{52EF3035-05E6-4F4D-A7C0-B410D1B993A0}"/>
    <hyperlink ref="B43" r:id="rId39" xr:uid="{5528C70F-E4D3-8A4B-8E8B-3E44D4F58C6E}"/>
    <hyperlink ref="B44" r:id="rId40" xr:uid="{CFE209C6-8AE7-464B-9C18-58841CB30D5F}"/>
    <hyperlink ref="B45" r:id="rId41" xr:uid="{44F9B5BA-210E-A14F-ACF3-35C9CE8620A8}"/>
    <hyperlink ref="B46" r:id="rId42" xr:uid="{61E935DF-217D-8D4D-A369-C7F417618D2F}"/>
    <hyperlink ref="B47" r:id="rId43" xr:uid="{0296A065-098F-964C-8A3C-07139040C632}"/>
    <hyperlink ref="B48" r:id="rId44" xr:uid="{01381F26-1C89-6343-AABC-BC6AA573A37B}"/>
    <hyperlink ref="B49" r:id="rId45" xr:uid="{71F98632-114C-074B-A9D5-72E5F435EFCF}"/>
    <hyperlink ref="B50" r:id="rId46" xr:uid="{FB0CAB6E-BE4D-874F-A1B0-F2CECBB55046}"/>
    <hyperlink ref="B51" r:id="rId47" xr:uid="{DA8699A1-FDA8-EE42-935E-1A210FFBFB6E}"/>
    <hyperlink ref="B52" r:id="rId48" xr:uid="{20BA550B-78BA-434C-AB75-C1F421A1C076}"/>
    <hyperlink ref="B53" r:id="rId49" xr:uid="{63C7CA56-A534-4D41-BD8F-9C8B47296B0F}"/>
    <hyperlink ref="B54" r:id="rId50" xr:uid="{52F45A52-2FDE-C54B-A1D1-A5D949EF0EDB}"/>
    <hyperlink ref="B55" r:id="rId51" xr:uid="{977B007C-A6FC-B242-B75E-62DEE5D3DC00}"/>
    <hyperlink ref="B56" r:id="rId52" xr:uid="{B17E02E0-29B0-0145-A076-8C350853CB50}"/>
    <hyperlink ref="B57" r:id="rId53" xr:uid="{EE31EFBA-C5E7-D849-96DE-F44BCB22F9C7}"/>
    <hyperlink ref="B58" r:id="rId54" xr:uid="{80A58C01-D49C-8A4C-84C2-7D594B19AADA}"/>
    <hyperlink ref="B59" r:id="rId55" xr:uid="{D45A4E56-8157-924C-9C1F-2C2D0ED6F8BF}"/>
    <hyperlink ref="B60" r:id="rId56" xr:uid="{86CEFFC4-8EF0-7240-96AC-26562082CADC}"/>
    <hyperlink ref="B61" r:id="rId57" xr:uid="{59C59F09-4BC8-4F4B-87C4-EF3055E07960}"/>
    <hyperlink ref="B62" r:id="rId58" xr:uid="{05336BE7-0274-E945-B919-4422CE913E18}"/>
    <hyperlink ref="B63" r:id="rId59" xr:uid="{3FF5099F-F497-4643-907E-8DB03BEC7AE8}"/>
    <hyperlink ref="B64" r:id="rId60" xr:uid="{FFC0187C-0909-4642-8C7D-09B229EE857A}"/>
    <hyperlink ref="B65" r:id="rId61" xr:uid="{E38C81FB-0472-B340-9E12-38BDF33FAAE7}"/>
    <hyperlink ref="B66" r:id="rId62" xr:uid="{E18F143C-52A3-B340-93A5-B57EE630C5B6}"/>
    <hyperlink ref="B67" r:id="rId63" xr:uid="{D39BE180-2613-2F4F-B28F-EA63C90F0AB1}"/>
    <hyperlink ref="B68" r:id="rId64" xr:uid="{32994FBF-FDF8-9343-AEDD-5A6F520DA09F}"/>
    <hyperlink ref="B69" r:id="rId65" xr:uid="{E46D3717-BF29-6041-8644-9BD7AE25C9AD}"/>
    <hyperlink ref="B70" r:id="rId66" xr:uid="{2EF5A55C-D867-8248-893F-5B95BDDFC950}"/>
    <hyperlink ref="B71" r:id="rId67" xr:uid="{93860BD6-3BE9-F742-8EED-26A4975AD7A2}"/>
    <hyperlink ref="B72" r:id="rId68" xr:uid="{C57ACC87-8644-FE4A-9F94-0C6BB922507B}"/>
    <hyperlink ref="B73" r:id="rId69" xr:uid="{EB4D444C-2508-2041-9378-D21128D74363}"/>
    <hyperlink ref="B74" r:id="rId70" xr:uid="{6C80B4A1-5B9D-DA4B-8223-B80C821F09CE}"/>
    <hyperlink ref="B75" r:id="rId71" xr:uid="{0D239490-B8BA-A34F-9464-907C876A8033}"/>
    <hyperlink ref="B76" r:id="rId72" xr:uid="{51AB972A-1AC7-3D41-8F4B-48C897F45D92}"/>
    <hyperlink ref="B77" r:id="rId73" xr:uid="{3B5EF327-5D51-7043-BC33-1A4CA736E83D}"/>
    <hyperlink ref="B78" r:id="rId74" xr:uid="{4F3B66D5-C1C2-1C47-BA47-35C2DAA21616}"/>
    <hyperlink ref="B79" r:id="rId75" xr:uid="{CD645F69-02C3-E844-BB72-C84335E63978}"/>
    <hyperlink ref="B80" r:id="rId76" xr:uid="{964E18F3-5757-2248-91FB-22DCA4DD8326}"/>
    <hyperlink ref="B81" r:id="rId77" xr:uid="{DB016765-050A-7F46-BDE5-369C7B21E7AB}"/>
    <hyperlink ref="B82" r:id="rId78" xr:uid="{01DFEB73-37AD-FA4A-835F-9A4F7FFC758A}"/>
    <hyperlink ref="B83" r:id="rId79" xr:uid="{1A854FAD-EDFF-9442-8D70-277C77455103}"/>
    <hyperlink ref="B84" r:id="rId80" xr:uid="{01A5DCEB-F1EC-854A-B570-7107856387D9}"/>
    <hyperlink ref="B85" r:id="rId81" xr:uid="{24FDA909-8124-2F4D-B205-9BE517446AA4}"/>
    <hyperlink ref="B86" r:id="rId82" xr:uid="{CF6997A4-ACBB-964C-8DE1-D92B73376AE1}"/>
    <hyperlink ref="B87" r:id="rId83" xr:uid="{20D00C44-EC13-9F45-B62F-7B5A175DADCE}"/>
    <hyperlink ref="B88" r:id="rId84" xr:uid="{6B9419FA-3830-D240-9CDE-654BA57362F8}"/>
    <hyperlink ref="B89" r:id="rId85" xr:uid="{407C0B1E-8923-964E-A530-D75EC9F52057}"/>
    <hyperlink ref="B90" r:id="rId86" xr:uid="{707A5CB6-89DB-6C4B-AB83-FB11D7A35C10}"/>
    <hyperlink ref="B91" r:id="rId87" xr:uid="{6DE68634-09DB-0D40-BEF9-2677B3DCA882}"/>
    <hyperlink ref="B92" r:id="rId88" xr:uid="{433E9BCE-AE68-CF42-A9FB-E0B461EE4E2F}"/>
    <hyperlink ref="B93" r:id="rId89" xr:uid="{E92AD818-AF66-4B4A-9EF5-96E9A32057A1}"/>
    <hyperlink ref="B94" r:id="rId90" xr:uid="{2E3F8014-35F2-6843-A07D-8157151435BD}"/>
    <hyperlink ref="B95" r:id="rId91" xr:uid="{3EED59AA-B4B0-8B43-928B-BB66D6E271B1}"/>
    <hyperlink ref="B96" r:id="rId92" xr:uid="{94E85A87-B575-1F42-BD3C-C5E9F7E5C833}"/>
    <hyperlink ref="B97" r:id="rId93" xr:uid="{C29FC715-CA74-3643-8CFF-CA087B2D59C7}"/>
    <hyperlink ref="B98" r:id="rId94" xr:uid="{262B293E-6D1A-234D-B2BF-B70FE849F7AA}"/>
    <hyperlink ref="B99" r:id="rId95" xr:uid="{48DE7A15-539F-AB4C-8E9E-7F117EF26318}"/>
    <hyperlink ref="B100" r:id="rId96" xr:uid="{BBE81624-B924-FD48-AD59-6B1FC44D36B8}"/>
    <hyperlink ref="B101" r:id="rId97" xr:uid="{5945528E-66ED-4041-81D4-37134F81C878}"/>
    <hyperlink ref="B102" r:id="rId98" xr:uid="{44E1F385-A2CA-594A-AEEC-8CAAE68A3A80}"/>
    <hyperlink ref="B103" r:id="rId99" xr:uid="{F47C5766-E137-9049-8C98-E34A2C467F4F}"/>
    <hyperlink ref="B104" r:id="rId100" xr:uid="{E31C40C9-D71F-DF44-96E6-5B511C8A87FF}"/>
    <hyperlink ref="B105" r:id="rId101" xr:uid="{75DBE15D-11FE-ED42-A9CC-E10D4592EF46}"/>
    <hyperlink ref="B106" r:id="rId102" xr:uid="{5C307342-F941-0346-9845-7F027029A777}"/>
    <hyperlink ref="B107" r:id="rId103" xr:uid="{1186D9FE-9E9A-B448-81B4-264C50467263}"/>
    <hyperlink ref="B108" r:id="rId104" xr:uid="{C287256B-E990-FA40-9837-D48AAAB8D3AD}"/>
    <hyperlink ref="B109" r:id="rId105" xr:uid="{2484A924-87EF-AF49-8343-F4C944A52B7E}"/>
    <hyperlink ref="B110" r:id="rId106" xr:uid="{0B6EA9B2-A4B3-884C-B376-13EFA32FED34}"/>
    <hyperlink ref="B111" r:id="rId107" xr:uid="{ED674A7D-1847-034F-8107-E1B7D1D41948}"/>
    <hyperlink ref="B112" r:id="rId108" xr:uid="{CBDD0B49-BFDB-C54B-BC3C-32139357AB90}"/>
    <hyperlink ref="B113" r:id="rId109" xr:uid="{FB351F71-D1C1-CD40-B157-04D52B22B4A7}"/>
    <hyperlink ref="B114" r:id="rId110" xr:uid="{4FB4B842-4BD4-2A40-A9E0-84B624CDC695}"/>
    <hyperlink ref="B115" r:id="rId111" xr:uid="{2323EEF5-9B94-1644-AA2B-A25A543A5010}"/>
    <hyperlink ref="B116" r:id="rId112" xr:uid="{C57FB45F-84BE-0A41-B7D5-13537161232D}"/>
    <hyperlink ref="B117" r:id="rId113" xr:uid="{824F8951-A964-3D46-B46B-7EA14C3BA9F0}"/>
    <hyperlink ref="B118" r:id="rId114" xr:uid="{4FEEE4A2-AA86-8044-980D-7134A4BDCE58}"/>
    <hyperlink ref="B119" r:id="rId115" xr:uid="{ED546BF8-149F-BD46-8E1F-FAE56D9AD61F}"/>
    <hyperlink ref="B120" r:id="rId116" xr:uid="{87DC6E53-0E82-8F44-B83A-74CDD3795AC4}"/>
    <hyperlink ref="B121" r:id="rId117" xr:uid="{B01525E5-DD0F-DE45-A89F-5C483A98BD6E}"/>
    <hyperlink ref="B122" r:id="rId118" xr:uid="{716412CD-22B4-DC47-BA1B-C1EF86A21EC3}"/>
    <hyperlink ref="B123" r:id="rId119" xr:uid="{68D5562B-29F9-BF4B-A604-D8C4AF814062}"/>
    <hyperlink ref="B124" r:id="rId120" xr:uid="{2A6677B3-85EA-2744-9BE9-08A7CD0E17C6}"/>
    <hyperlink ref="B125" r:id="rId121" xr:uid="{BB7F45B3-3BC0-E444-A6E6-08EBDD6E5605}"/>
    <hyperlink ref="B126" r:id="rId122" xr:uid="{A60A4C69-4BBC-D54C-8CEB-181B7879D5AD}"/>
    <hyperlink ref="B127" r:id="rId123" xr:uid="{02A47E15-A1F3-C548-9666-EFBBBE18F9A6}"/>
    <hyperlink ref="B128" r:id="rId124" xr:uid="{4D3E3834-0494-A24C-BC7C-7A9478A8B277}"/>
    <hyperlink ref="B129" r:id="rId125" xr:uid="{53C20350-E329-8D43-B620-A7007A0CCF1D}"/>
    <hyperlink ref="B130" r:id="rId126" xr:uid="{093BE3F3-F964-0F40-9191-3191F1D4DF3E}"/>
    <hyperlink ref="B131" r:id="rId127" xr:uid="{C0307633-B3F2-2E4A-B487-314A2086AF8C}"/>
    <hyperlink ref="B132" r:id="rId128" xr:uid="{539A55AC-98AE-AA4F-B023-B99BB504E50D}"/>
    <hyperlink ref="B133" r:id="rId129" xr:uid="{28D74B63-9685-F345-B747-FF44866488DF}"/>
    <hyperlink ref="B134" r:id="rId130" xr:uid="{DC3F7345-22D3-E942-9E56-E7DF02804AE4}"/>
    <hyperlink ref="B135" r:id="rId131" xr:uid="{4B9F3F12-777E-B441-8DCA-C341A8F584CD}"/>
    <hyperlink ref="B136" r:id="rId132" xr:uid="{CD9278E0-4355-994F-AFF7-80CAF57876D5}"/>
    <hyperlink ref="B137" r:id="rId133" xr:uid="{5AF3DF0F-C337-754C-A1A3-1C21DD5733C9}"/>
    <hyperlink ref="B138" r:id="rId134" xr:uid="{4745C398-2817-A243-BE08-B2ED4F4FC8C0}"/>
    <hyperlink ref="B139" r:id="rId135" xr:uid="{C86D351B-24F3-384F-B316-769B44CAEBC7}"/>
    <hyperlink ref="B140" r:id="rId136" xr:uid="{33ABD316-B667-034E-8AAA-184CE99065F2}"/>
    <hyperlink ref="B141" r:id="rId137" xr:uid="{EE3EE2C0-18E9-0F43-A474-FCD73CA1CDF6}"/>
    <hyperlink ref="B142" r:id="rId138" xr:uid="{4365B6D4-1804-DB4F-859C-A71416CAFF0A}"/>
    <hyperlink ref="B143" r:id="rId139" xr:uid="{FE56FA12-CF38-DA43-80B7-F13ABC072357}"/>
    <hyperlink ref="B144" r:id="rId140" xr:uid="{13F9333A-A214-FC46-A89F-86D570D9C620}"/>
    <hyperlink ref="B145" r:id="rId141" xr:uid="{91D3E21B-4B1C-7540-A601-B0164A6912D8}"/>
    <hyperlink ref="B146" r:id="rId142" xr:uid="{0B79DD00-09F8-4F48-AA9C-6A0CE6550427}"/>
    <hyperlink ref="B147" r:id="rId143" xr:uid="{D3BAC5A0-0453-DD46-8A53-D2B349921AA6}"/>
    <hyperlink ref="B148" r:id="rId144" xr:uid="{FBC8AD4A-0DD6-054A-B684-CAE3C4DF666F}"/>
    <hyperlink ref="B149" r:id="rId145" xr:uid="{5902C32C-7737-8743-9176-C38006AEE4A8}"/>
    <hyperlink ref="B150" r:id="rId146" xr:uid="{F973A735-D7B3-7D4E-B272-DA65A87DB174}"/>
    <hyperlink ref="B151" r:id="rId147" xr:uid="{BF588008-E9D5-9440-8B49-545046C7B21D}"/>
    <hyperlink ref="B152" r:id="rId148" xr:uid="{08636F9A-F90E-3F4D-BF09-C56BC1A94735}"/>
    <hyperlink ref="B153" r:id="rId149" xr:uid="{2AB6F362-D238-8140-AB0D-F7480E5CD1A7}"/>
    <hyperlink ref="B154" r:id="rId150" xr:uid="{28D7638C-8620-8943-A7B4-CAFA78ABC3DD}"/>
    <hyperlink ref="B155" r:id="rId151" xr:uid="{DBD194D6-74E4-D540-89CE-6BE71DCB66A8}"/>
    <hyperlink ref="B156" r:id="rId152" xr:uid="{55153684-0992-3E46-897D-69267666CC0A}"/>
    <hyperlink ref="B157" r:id="rId153" xr:uid="{DF69961E-8C9D-F24E-81E7-9B17B12E1569}"/>
    <hyperlink ref="B158" r:id="rId154" xr:uid="{789CEADE-F05F-BA41-BA48-0B17CF51B97E}"/>
    <hyperlink ref="B159" r:id="rId155" xr:uid="{F72E08E1-4B49-2846-8B13-696F11929EC9}"/>
    <hyperlink ref="B160" r:id="rId156" xr:uid="{81C64327-4764-4348-A24B-38DB75BFC0BB}"/>
    <hyperlink ref="B161" r:id="rId157" xr:uid="{C4EB649B-DCD3-3D44-B9A6-AF56E4221F6A}"/>
    <hyperlink ref="B162" r:id="rId158" xr:uid="{8363AB52-24AD-6A43-B025-570477D65818}"/>
    <hyperlink ref="B163" r:id="rId159" xr:uid="{DA10540C-2FD7-3344-89B5-E07C85D69BE5}"/>
    <hyperlink ref="B164" r:id="rId160" xr:uid="{24A6A08A-86B0-E54F-8355-5F17E5513A2B}"/>
    <hyperlink ref="B165" r:id="rId161" xr:uid="{7326C5ED-1DF2-DA45-9F47-D673AC95EA56}"/>
    <hyperlink ref="B166" r:id="rId162" xr:uid="{CF6860D7-644F-BD4C-A367-D3E1D1BFE793}"/>
    <hyperlink ref="B167" r:id="rId163" xr:uid="{A2824FC1-0EE8-1440-9F85-2C5D3AACA62F}"/>
    <hyperlink ref="B168" r:id="rId164" xr:uid="{F6E8F46C-F839-9D4F-9D9F-DAB2F94BE985}"/>
    <hyperlink ref="B169" r:id="rId165" xr:uid="{E2F962EC-FB2E-B646-BD38-EAA960D9131A}"/>
    <hyperlink ref="B170" r:id="rId166" xr:uid="{170802B6-6812-2A46-B658-4FA055589DED}"/>
    <hyperlink ref="B171" r:id="rId167" xr:uid="{32189148-2F63-924B-A723-4D53FB67475B}"/>
    <hyperlink ref="B172" r:id="rId168" xr:uid="{C25DAA06-C3E2-854F-9C4F-1886A80B5390}"/>
    <hyperlink ref="B173" r:id="rId169" xr:uid="{DA72FA51-4E75-4542-BBFD-3CE27E95A645}"/>
    <hyperlink ref="B174" r:id="rId170" xr:uid="{4C030EAB-D1CE-DF46-9881-DFADC779CF1A}"/>
    <hyperlink ref="B175" r:id="rId171" xr:uid="{F9C6DD20-BE28-014E-8DF3-11BE38630CA5}"/>
    <hyperlink ref="B176" r:id="rId172" xr:uid="{33213D2E-80E8-A745-B105-A3A99228B4CF}"/>
    <hyperlink ref="B177" r:id="rId173" xr:uid="{4FFC1A5A-DDDE-E94F-AE6B-43C3D4BE932A}"/>
    <hyperlink ref="B178" r:id="rId174" xr:uid="{B380DDA4-E577-BD45-A266-E5979C03F619}"/>
    <hyperlink ref="B179" r:id="rId175" xr:uid="{23B5083B-6EE0-9E4E-A427-93D120CFD790}"/>
    <hyperlink ref="B187" r:id="rId176" xr:uid="{CADC8BBB-840B-5C48-A62E-FE33012CB3B3}"/>
    <hyperlink ref="B188" r:id="rId177" xr:uid="{75F3EE05-DD4E-C94F-922F-063047897338}"/>
    <hyperlink ref="B189" r:id="rId178" xr:uid="{E442B1C7-E936-C249-8E4E-0CF1A328073A}"/>
    <hyperlink ref="B190" r:id="rId179" xr:uid="{8C00F252-AF65-C04C-8422-DA5CE0EF1D3D}"/>
    <hyperlink ref="B191" r:id="rId180" xr:uid="{6F69467E-AC92-F244-9D06-A3EB0FFCD428}"/>
    <hyperlink ref="B192" r:id="rId181" xr:uid="{845BF089-60A0-084F-9253-A996FC883DA2}"/>
    <hyperlink ref="B193" r:id="rId182" xr:uid="{7C8F7077-0CCF-724B-8BB7-E8E2595A78CA}"/>
    <hyperlink ref="B194" r:id="rId183" xr:uid="{AD55456C-6F1B-6449-89CC-9BB457349B64}"/>
    <hyperlink ref="B195" r:id="rId184" xr:uid="{5FCC54FA-B1A3-7144-8698-0A9E2D496E5C}"/>
    <hyperlink ref="B196" r:id="rId185" xr:uid="{291027D0-AF11-5648-947E-00388AEF0072}"/>
    <hyperlink ref="B197" r:id="rId186" xr:uid="{F4156175-D272-2D45-954D-BB9DAF779AF6}"/>
    <hyperlink ref="B198" r:id="rId187" xr:uid="{91CF4747-B97E-884A-9287-60975A28AB2C}"/>
    <hyperlink ref="B199" r:id="rId188" xr:uid="{6A5A8C92-DBAB-1F41-A016-BF0B684572B7}"/>
    <hyperlink ref="B200" r:id="rId189" xr:uid="{6859377D-8DF2-6241-83EA-6536BF27CB65}"/>
    <hyperlink ref="B201" r:id="rId190" xr:uid="{6B5E2ED4-C0D2-2946-8DC4-5B23A82A4F4E}"/>
    <hyperlink ref="B202" r:id="rId191" xr:uid="{141D0CEC-5FE0-1F46-A872-6D176408F422}"/>
    <hyperlink ref="B217" r:id="rId192" xr:uid="{77E9A61D-A30C-0943-9BAF-52028CCC3320}"/>
    <hyperlink ref="B218" r:id="rId193" xr:uid="{53AE189A-1839-2C45-A374-697D9A4D62EE}"/>
    <hyperlink ref="B219" r:id="rId194" xr:uid="{554CFD80-2A54-0044-B127-8B0306B8AB4D}"/>
    <hyperlink ref="B220" r:id="rId195" xr:uid="{5E32F968-F826-CC4E-AA44-91B99E423BD8}"/>
    <hyperlink ref="B221" r:id="rId196" xr:uid="{A8B97F71-E8FC-0247-B5BA-878AF7C044EF}"/>
    <hyperlink ref="B222" r:id="rId197" xr:uid="{5285DB93-4925-E449-A01D-F0113D94ECB0}"/>
    <hyperlink ref="B223" r:id="rId198" xr:uid="{12C17AD3-9CB6-C94F-8527-9D80113B154D}"/>
    <hyperlink ref="B224" r:id="rId199" xr:uid="{13A51B80-468F-1345-B2F4-96838907C5CC}"/>
    <hyperlink ref="B225" r:id="rId200" xr:uid="{E13BFA5B-EED3-DD45-BB8B-3562E5A2820E}"/>
    <hyperlink ref="B226" r:id="rId201" xr:uid="{677008AE-EACE-1A4F-B4C4-455AFEEE497F}"/>
    <hyperlink ref="B227" r:id="rId202" xr:uid="{52BDEE09-73AF-494A-B79D-FA949D74E5BA}"/>
    <hyperlink ref="B228" r:id="rId203" xr:uid="{01BED2F2-FBB3-5C40-8936-D613F418D918}"/>
    <hyperlink ref="B229" r:id="rId204" xr:uid="{3084FB2A-7949-7047-B326-A8E2F9E70AE4}"/>
    <hyperlink ref="B230" r:id="rId205" xr:uid="{A173EF5F-06CC-A247-9693-35FBD20829EE}"/>
    <hyperlink ref="B231" r:id="rId206" xr:uid="{D8C193CC-AB13-BE44-9812-B3E840B415F4}"/>
    <hyperlink ref="B203" r:id="rId207" xr:uid="{B63E45A7-E6A8-C140-B426-F7B5EC61EE52}"/>
    <hyperlink ref="B204" r:id="rId208" xr:uid="{91E1D7EA-800C-7E46-B501-68BC79D3E1CC}"/>
    <hyperlink ref="B205" r:id="rId209" xr:uid="{CE322563-620C-2242-8ABC-C977F6C213DF}"/>
    <hyperlink ref="B206" r:id="rId210" xr:uid="{D313CD9A-4A0A-014C-ACE7-415DCC356F6E}"/>
    <hyperlink ref="B207" r:id="rId211" xr:uid="{40B24265-6A3C-6146-B90D-9680B807B326}"/>
    <hyperlink ref="B208" r:id="rId212" xr:uid="{1C268A11-56C4-DC4B-B78D-C69C9DF24FB6}"/>
    <hyperlink ref="B209" r:id="rId213" xr:uid="{6BACEBCA-38A2-844B-B2B7-BACA217AE62F}"/>
    <hyperlink ref="B210" r:id="rId214" xr:uid="{4296D98B-BA05-6347-823D-33EB518A5798}"/>
    <hyperlink ref="B211" r:id="rId215" xr:uid="{7C3B3F28-B92E-A04F-9D8D-B22B9C80CE8E}"/>
    <hyperlink ref="B212" r:id="rId216" xr:uid="{A3796E1D-A5FD-5B4F-98A4-0392F775265D}"/>
    <hyperlink ref="B213" r:id="rId217" xr:uid="{73D608ED-5C29-BE42-9A98-02A4F8986AED}"/>
    <hyperlink ref="B214" r:id="rId218" xr:uid="{09C61DA8-DFAA-7843-9D6A-55B2A63765DB}"/>
    <hyperlink ref="B215" r:id="rId219" xr:uid="{4D865569-1AA7-2847-A744-C305B289097A}"/>
    <hyperlink ref="B216" r:id="rId220" xr:uid="{E235A4A5-A5D3-0247-834B-FD013106D5C2}"/>
    <hyperlink ref="B232" r:id="rId221" xr:uid="{F9A14D32-B304-0D40-ACBD-2A07AFF1B553}"/>
    <hyperlink ref="B233" r:id="rId222" xr:uid="{90D4C5AE-EC39-024B-B16F-551708577157}"/>
    <hyperlink ref="B234" r:id="rId223" xr:uid="{017E0881-7B0E-4E4F-BBFD-1CDCD5781339}"/>
    <hyperlink ref="B235" r:id="rId224" xr:uid="{585C0FA8-9407-0D4D-A7D5-C58B41478A43}"/>
    <hyperlink ref="B236" r:id="rId225" xr:uid="{E89DCA90-C142-4542-9B9A-179762ED11A8}"/>
    <hyperlink ref="B237" r:id="rId226" xr:uid="{3115864F-C60B-814E-B590-F78849963BDC}"/>
    <hyperlink ref="B238" r:id="rId227" xr:uid="{11F79984-26C2-BB46-BAA7-4A67660AA25B}"/>
    <hyperlink ref="B239" r:id="rId228" xr:uid="{98C6BAB4-ED98-CD48-BBCF-2EA922752AC5}"/>
    <hyperlink ref="B240" r:id="rId229" xr:uid="{52B98C06-6547-AB42-8227-02364B6D6217}"/>
    <hyperlink ref="B241" r:id="rId230" xr:uid="{A313FC95-7B40-7E45-8060-DBE3C686F5D8}"/>
    <hyperlink ref="B242" r:id="rId231" xr:uid="{F5850256-520E-1B43-AC12-7D41FEFE5643}"/>
    <hyperlink ref="B243" r:id="rId232" xr:uid="{753F5135-6452-1448-A276-D88BA95EF1B8}"/>
    <hyperlink ref="B244" r:id="rId233" xr:uid="{1496C8C0-86FD-424D-902F-A1AA95DF9F41}"/>
    <hyperlink ref="B245" r:id="rId234" xr:uid="{B461A6B0-7939-BC48-8E12-9BEC9D7DACCB}"/>
    <hyperlink ref="B246" r:id="rId235" xr:uid="{42156E2A-4466-664F-A657-B095D089CDFA}"/>
    <hyperlink ref="B247" r:id="rId236" xr:uid="{C84602FD-1441-8445-8C4E-CF4C16CE3872}"/>
    <hyperlink ref="B248" r:id="rId237" xr:uid="{A1BD6945-0983-B04B-B773-5203F7DB56F1}"/>
    <hyperlink ref="B249" r:id="rId238" xr:uid="{A16C13ED-8F1E-F141-8477-263E191B9DF9}"/>
    <hyperlink ref="B250" r:id="rId239" xr:uid="{CA4AED54-3A4D-F446-821C-6078B08679F7}"/>
    <hyperlink ref="B251" r:id="rId240" xr:uid="{67C93A51-2FEC-BA4C-821B-1FD81F6BA160}"/>
    <hyperlink ref="B252" r:id="rId241" xr:uid="{E65AB875-3ABC-7F47-A07C-A1DFD5346395}"/>
    <hyperlink ref="B253" r:id="rId242" xr:uid="{C2FDEA2D-8093-344C-AA96-003E538207D5}"/>
    <hyperlink ref="B254" r:id="rId243" xr:uid="{BA67E9E5-EA42-674F-A380-3641A3A14AAA}"/>
    <hyperlink ref="B255" r:id="rId244" xr:uid="{CC99BF6C-E730-3748-BFE4-9CF1461884A7}"/>
    <hyperlink ref="B256" r:id="rId245" xr:uid="{1C631150-9068-224A-9637-B2F241C92912}"/>
    <hyperlink ref="B257" r:id="rId246" xr:uid="{1386E747-4AD8-C347-A213-1D3E1ACD5AA3}"/>
    <hyperlink ref="B258" r:id="rId247" xr:uid="{FA4FB7DB-D10B-E94E-A87D-FFE0CB84E10F}"/>
    <hyperlink ref="B259" r:id="rId248" xr:uid="{05CFDA31-929D-0646-989B-F6C79A7FB1BA}"/>
    <hyperlink ref="B260" r:id="rId249" xr:uid="{33FCDA0B-125B-3848-AA38-11B43A8F924B}"/>
    <hyperlink ref="B261" r:id="rId250" xr:uid="{16DDC686-12E4-6941-ADA2-6D9F7E0F1E2F}"/>
    <hyperlink ref="B262" r:id="rId251" xr:uid="{2B56B760-EF7E-5140-982C-0CD3D850FD77}"/>
    <hyperlink ref="B263" r:id="rId252" xr:uid="{08C81073-2BC6-CB45-8DFD-CE5FB9496EB7}"/>
    <hyperlink ref="B264" r:id="rId253" xr:uid="{2B31108B-598C-994A-B92A-B5339CFE476B}"/>
    <hyperlink ref="B265" r:id="rId254" xr:uid="{97657E96-EA7A-4F42-A34B-718984719524}"/>
    <hyperlink ref="B266" r:id="rId255" xr:uid="{DF28A47D-E200-BE45-902E-EF1407B73D28}"/>
    <hyperlink ref="B267" r:id="rId256" xr:uid="{DB1E2A4A-560C-454C-A9C4-FEBBB2AA0C54}"/>
    <hyperlink ref="B268" r:id="rId257" xr:uid="{340E9A7C-787C-4141-BA97-B425F27D9BDC}"/>
    <hyperlink ref="B269" r:id="rId258" xr:uid="{DB96BE08-415B-C441-B3A1-31DD0D739EDB}"/>
    <hyperlink ref="B270" r:id="rId259" xr:uid="{AD4382B7-3ED3-2F4C-91D3-40D7223ED2ED}"/>
    <hyperlink ref="B271" r:id="rId260" xr:uid="{D62F0983-066E-CA48-9939-99A3683D9AA0}"/>
    <hyperlink ref="B272" r:id="rId261" xr:uid="{ADFC247B-DF59-3140-8E56-AF6C22B78B07}"/>
    <hyperlink ref="B273" r:id="rId262" xr:uid="{A1FEA21C-C5E5-C44D-8C90-52FCAA0ED044}"/>
    <hyperlink ref="B274" r:id="rId263" xr:uid="{731E9773-5A37-034C-BE1F-67DDCAA7766A}"/>
    <hyperlink ref="B275" r:id="rId264" xr:uid="{2097088D-2874-E841-AF06-1937EB267631}"/>
    <hyperlink ref="B276" r:id="rId265" xr:uid="{D6F2ADBA-BEC8-7648-A2CA-56287171E52D}"/>
    <hyperlink ref="B277" r:id="rId266" xr:uid="{8B9A9CC9-35BA-2643-B95C-46EE9D2D6C5B}"/>
    <hyperlink ref="B278" r:id="rId267" xr:uid="{14E60A11-1DDE-8047-AED9-45116E71BDF5}"/>
    <hyperlink ref="B279" r:id="rId268" xr:uid="{1A624C7B-EFD9-0F41-9E05-80E0A8482F8B}"/>
    <hyperlink ref="B280" r:id="rId269" xr:uid="{8998A428-6562-A444-BDE4-89B03EF6EC73}"/>
    <hyperlink ref="B281" r:id="rId270" xr:uid="{5C032F52-7E7D-2544-9418-D1B04CCF92BE}"/>
    <hyperlink ref="B282" r:id="rId271" xr:uid="{55D6E970-9623-2441-9B62-DE30D45FA43F}"/>
    <hyperlink ref="B283" r:id="rId272" xr:uid="{051EC844-0981-0D4D-AD0A-A80AF3BB16D1}"/>
    <hyperlink ref="B284" r:id="rId273" xr:uid="{9C78C950-47BE-CF49-88EF-19E4BF127160}"/>
    <hyperlink ref="B285" r:id="rId274" xr:uid="{4949A873-6001-DE42-B6A0-74EB76CF6678}"/>
    <hyperlink ref="B286" r:id="rId275" xr:uid="{28D7F89A-10F1-2E46-83CC-39CBB104F0CF}"/>
    <hyperlink ref="B287" r:id="rId276" xr:uid="{57881833-3AC5-E241-AFD8-9AA2BBBEB8D1}"/>
    <hyperlink ref="B288" r:id="rId277" xr:uid="{9B390F25-A145-D44E-8C1D-FA754AE7BEF7}"/>
    <hyperlink ref="B289" r:id="rId278" xr:uid="{A422E1A6-1A5B-8F41-B983-9E8E8E8D35D5}"/>
    <hyperlink ref="B290" r:id="rId279" xr:uid="{4C2BCED5-9326-8D46-B127-B9E57DFA244A}"/>
    <hyperlink ref="B291" r:id="rId280" xr:uid="{D8E30E17-037F-4E4A-AC93-30DB41FD77C7}"/>
    <hyperlink ref="B292" r:id="rId281" xr:uid="{BB2BBA74-1B7D-A247-AF06-A5752F309060}"/>
    <hyperlink ref="B293" r:id="rId282" xr:uid="{96DADFA2-6CAF-184C-AA03-5B30D1E84DE3}"/>
    <hyperlink ref="B294" r:id="rId283" xr:uid="{77609C14-F07B-2340-833D-DCF2DBF97F0A}"/>
    <hyperlink ref="B295" r:id="rId284" xr:uid="{A29AD070-4A83-CB45-8DA3-B02FD8EB8A4C}"/>
    <hyperlink ref="B296" r:id="rId285" xr:uid="{E94F1D0D-9CD6-5E45-8B82-1443C7C38FAE}"/>
    <hyperlink ref="B297" r:id="rId286" xr:uid="{23D5215A-7877-6E48-B618-9B72C221A1A4}"/>
    <hyperlink ref="B298" r:id="rId287" xr:uid="{8E39F900-54B1-9846-8AF5-38C4549EEEBE}"/>
    <hyperlink ref="B299" r:id="rId288" xr:uid="{681B7E52-CC4A-EC40-8358-67E33C0EAD7B}"/>
    <hyperlink ref="B300" r:id="rId289" xr:uid="{3F56AC94-3F1B-6D43-93FD-15A03ADFB793}"/>
    <hyperlink ref="B301" r:id="rId290" xr:uid="{CE601156-B957-7B43-B016-A4B5FC47B3A4}"/>
    <hyperlink ref="B302" r:id="rId291" xr:uid="{0D590405-B639-E54B-BE40-8FF9DA7303BF}"/>
    <hyperlink ref="B303" r:id="rId292" xr:uid="{5FCE7336-F2E7-7F4F-9525-92150681EC0D}"/>
    <hyperlink ref="B304" r:id="rId293" xr:uid="{0089DE3F-246F-1046-A2AE-6D53D026F186}"/>
    <hyperlink ref="B305" r:id="rId294" xr:uid="{69B3E209-D21F-AD4C-A5BB-25CF52105599}"/>
    <hyperlink ref="B306" r:id="rId295" xr:uid="{03B1A3F9-3480-C24B-8834-17BF72D31932}"/>
    <hyperlink ref="B307" r:id="rId296" xr:uid="{67A06799-CD23-C547-A740-62B75BB43A52}"/>
    <hyperlink ref="B308" r:id="rId297" xr:uid="{ED852E16-D273-EC42-8E80-C99EAC0D05D0}"/>
    <hyperlink ref="B309" r:id="rId298" xr:uid="{D90D2535-CA1C-8049-8256-4C8677D371E8}"/>
    <hyperlink ref="B310" r:id="rId299" xr:uid="{01A3B05E-915D-0C43-AF81-B45EAFB390A2}"/>
    <hyperlink ref="B311" r:id="rId300" xr:uid="{CA2CD4A8-7C80-8F41-85E1-5418F2F31030}"/>
    <hyperlink ref="B312" r:id="rId301" xr:uid="{C38FCF88-0558-EE4C-A7BE-7FD1114E5C54}"/>
    <hyperlink ref="B313" r:id="rId302" xr:uid="{35AA6EE2-76C8-314F-A169-F6D8DFBDAD1E}"/>
    <hyperlink ref="B314" r:id="rId303" xr:uid="{D66E695E-4F9E-1B47-B58B-353512E754D0}"/>
    <hyperlink ref="B315" r:id="rId304" xr:uid="{133540D4-60AF-1343-8BAA-6F84C93026C0}"/>
    <hyperlink ref="B316" r:id="rId305" xr:uid="{D1EBA51B-05E6-C44B-A5EA-87F2EE401D0D}"/>
    <hyperlink ref="B317" r:id="rId306" xr:uid="{109B5CFE-F5AD-574E-84B2-C4C059D44C28}"/>
    <hyperlink ref="B318" r:id="rId307" xr:uid="{BA1EC0AC-D0C4-104D-91A9-897FFCF71690}"/>
    <hyperlink ref="B319" r:id="rId308" xr:uid="{094CCD28-0B96-1246-A79D-3465A9A8C7C2}"/>
    <hyperlink ref="B320" r:id="rId309" xr:uid="{D26388F8-8793-854D-8280-3620A1E94094}"/>
    <hyperlink ref="B321" r:id="rId310" xr:uid="{C9D9C96F-2245-7347-8F00-55951158B279}"/>
    <hyperlink ref="B322" r:id="rId311" xr:uid="{E1AE73BB-A8D8-AC48-B377-48F619494B15}"/>
    <hyperlink ref="B323" r:id="rId312" xr:uid="{C4B7B343-683F-244F-A72D-F68BF61BFDB4}"/>
    <hyperlink ref="B324" r:id="rId313" xr:uid="{33D1D3D2-D93E-AF40-9321-AB46B47D0013}"/>
    <hyperlink ref="B325" r:id="rId314" xr:uid="{B572BFC5-B3B6-8747-8B3D-55B1ABA0BB4C}"/>
    <hyperlink ref="B326" r:id="rId315" xr:uid="{F07EBD22-B9FD-E340-A44B-A6280E1F7207}"/>
    <hyperlink ref="B327" r:id="rId316" xr:uid="{644E6C17-C80B-1E40-9F9E-198A5FF4B93D}"/>
    <hyperlink ref="B328" r:id="rId317" xr:uid="{42E54A04-C7E0-3E41-9283-A94EC16C8ADF}"/>
    <hyperlink ref="B329" r:id="rId318" xr:uid="{E3FF54B8-BDD2-0D4A-8339-08864F0AA2E5}"/>
    <hyperlink ref="B330" r:id="rId319" xr:uid="{A96C12DB-A50E-6A48-96F4-ACFBB97AD2E9}"/>
    <hyperlink ref="B331" r:id="rId320" xr:uid="{0AAEADC9-15A6-D947-81C5-D6564832B444}"/>
    <hyperlink ref="B332" r:id="rId321" xr:uid="{471CC353-BC1D-724B-A6FD-4830CFDA3A21}"/>
    <hyperlink ref="B333" r:id="rId322" xr:uid="{968799EF-3D29-414F-9B15-96B2900A0633}"/>
    <hyperlink ref="B334" r:id="rId323" xr:uid="{152A1E48-5DBC-2546-82DF-4AA64CC393A4}"/>
    <hyperlink ref="B335" r:id="rId324" xr:uid="{E67F8B21-1172-034C-B220-1AEDB1C066C5}"/>
    <hyperlink ref="B336" r:id="rId325" xr:uid="{3248778D-4C3F-9544-85AB-BB020A496973}"/>
    <hyperlink ref="B337" r:id="rId326" xr:uid="{2778E3E1-436D-C74D-98C6-3012E3D4AF9A}"/>
    <hyperlink ref="B338" r:id="rId327" xr:uid="{7943075C-1789-944A-B948-ADB6FFB2D3C6}"/>
    <hyperlink ref="B339" r:id="rId328" xr:uid="{7EA9D33C-835B-5D46-BA0E-5AC7E369F2E6}"/>
    <hyperlink ref="B340" r:id="rId329" xr:uid="{0A7026FA-C9BB-EE47-9169-BF2F2EF7456A}"/>
    <hyperlink ref="B341" r:id="rId330" xr:uid="{B37F5047-D5C2-C544-A99E-B65F0A77CC4F}"/>
    <hyperlink ref="B342" r:id="rId331" xr:uid="{480BFCDF-DAD3-1043-84A2-8C393B010B6E}"/>
    <hyperlink ref="B343" r:id="rId332" xr:uid="{25DA439A-7056-DE4A-A50B-0F3E3A651BC7}"/>
    <hyperlink ref="B344" r:id="rId333" xr:uid="{9D72A5DB-ED1F-0B43-9EDB-342459815610}"/>
    <hyperlink ref="B345" r:id="rId334" xr:uid="{E215A8C5-33D0-8E45-B5D5-F876F604E727}"/>
    <hyperlink ref="B346" r:id="rId335" xr:uid="{3F4C4A47-2D61-E748-9150-67F3F3DAC9FB}"/>
    <hyperlink ref="B347" r:id="rId336" xr:uid="{3EEA194A-D83E-904B-8080-D2B60EFB4881}"/>
    <hyperlink ref="B348" r:id="rId337" xr:uid="{40E8C35A-A2D2-6C40-8C2C-2FAB756EF3F7}"/>
    <hyperlink ref="B349" r:id="rId338" xr:uid="{CA5B6A64-BECB-634F-828D-E18EE81F2F1A}"/>
    <hyperlink ref="B350" r:id="rId339" xr:uid="{EC822079-9B9B-104A-BA44-F51D83E7773C}"/>
    <hyperlink ref="B351" r:id="rId340" xr:uid="{8320DB6F-A6FB-6B44-83A6-E99BA26C67D8}"/>
    <hyperlink ref="B352" r:id="rId341" xr:uid="{7A04D238-FAC9-6F42-9FC6-FEB1DD4A2AAD}"/>
    <hyperlink ref="B353" r:id="rId342" xr:uid="{AFE5372E-6DEC-094F-BA07-A1C9DCDEFD15}"/>
    <hyperlink ref="B354" r:id="rId343" xr:uid="{A70B6A50-C83D-3645-BD97-51D4E4CA4044}"/>
    <hyperlink ref="B355" r:id="rId344" xr:uid="{791921B3-6947-6146-BCCD-A7743DEADA2F}"/>
    <hyperlink ref="B356" r:id="rId345" xr:uid="{CA0D443A-F704-E648-9A72-3FE1335A8F66}"/>
    <hyperlink ref="B357" r:id="rId346" xr:uid="{37738EE7-0327-CC44-8E99-EB713AB6786F}"/>
    <hyperlink ref="B358" r:id="rId347" xr:uid="{60750DEB-32BE-D84E-B904-AF05EF441C15}"/>
    <hyperlink ref="B359" r:id="rId348" xr:uid="{DCD01C0F-C645-D04C-B75E-6B2B242C8822}"/>
    <hyperlink ref="B360" r:id="rId349" xr:uid="{08C4D786-4EBD-6645-B27E-C5107FD4AFD9}"/>
    <hyperlink ref="B361" r:id="rId350" xr:uid="{FDAC8E5E-7AEE-0144-A240-47B8ACD419CC}"/>
    <hyperlink ref="B362" r:id="rId351" xr:uid="{8AAD81A0-7CCD-4841-8C56-44619418BDA4}"/>
    <hyperlink ref="B363" r:id="rId352" xr:uid="{A9779131-E546-004F-BDE7-850A91F4DE2F}"/>
    <hyperlink ref="B364" r:id="rId353" xr:uid="{5AA227C0-4456-C749-AD5E-0F6A862616D8}"/>
    <hyperlink ref="B185" r:id="rId354" xr:uid="{482129B0-B28A-004C-B465-FA762D992074}"/>
  </hyperlinks>
  <pageMargins left="0.7" right="0.7" top="0.75" bottom="0.75" header="0.3" footer="0.3"/>
  <legacyDrawing r:id="rId3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12D8-5C3E-8A45-9775-6F41525B44F9}">
  <dimension ref="A1:C34"/>
  <sheetViews>
    <sheetView topLeftCell="A15" zoomScale="200" zoomScaleNormal="200" workbookViewId="0">
      <selection activeCell="B34" sqref="B33:B34"/>
    </sheetView>
  </sheetViews>
  <sheetFormatPr baseColWidth="10" defaultRowHeight="16" x14ac:dyDescent="0.2"/>
  <cols>
    <col min="2" max="2" width="12.6640625" customWidth="1"/>
  </cols>
  <sheetData>
    <row r="1" spans="1:3" x14ac:dyDescent="0.2">
      <c r="A1" s="2" t="s">
        <v>31</v>
      </c>
      <c r="B1" s="2" t="s">
        <v>37</v>
      </c>
      <c r="C1" s="2" t="s">
        <v>0</v>
      </c>
    </row>
    <row r="2" spans="1:3" x14ac:dyDescent="0.2">
      <c r="A2" t="s">
        <v>38</v>
      </c>
      <c r="B2" t="s">
        <v>21</v>
      </c>
      <c r="C2" t="s">
        <v>20</v>
      </c>
    </row>
    <row r="3" spans="1:3" x14ac:dyDescent="0.2">
      <c r="A3" t="s">
        <v>5</v>
      </c>
      <c r="B3" t="s">
        <v>7</v>
      </c>
      <c r="C3" t="s">
        <v>6</v>
      </c>
    </row>
    <row r="4" spans="1:3" x14ac:dyDescent="0.2">
      <c r="A4" t="s">
        <v>10</v>
      </c>
      <c r="B4" t="s">
        <v>12</v>
      </c>
      <c r="C4" t="s">
        <v>11</v>
      </c>
    </row>
    <row r="5" spans="1:3" x14ac:dyDescent="0.2">
      <c r="A5" t="s">
        <v>13</v>
      </c>
      <c r="B5" t="s">
        <v>15</v>
      </c>
      <c r="C5" t="s">
        <v>14</v>
      </c>
    </row>
    <row r="6" spans="1:3" x14ac:dyDescent="0.2">
      <c r="A6" t="s">
        <v>16</v>
      </c>
      <c r="B6" t="s">
        <v>18</v>
      </c>
      <c r="C6" t="s">
        <v>17</v>
      </c>
    </row>
    <row r="7" spans="1:3" x14ac:dyDescent="0.2">
      <c r="A7" t="s">
        <v>24</v>
      </c>
      <c r="B7" t="s">
        <v>25</v>
      </c>
      <c r="C7" t="s">
        <v>26</v>
      </c>
    </row>
    <row r="8" spans="1:3" x14ac:dyDescent="0.2">
      <c r="A8" t="s">
        <v>42</v>
      </c>
      <c r="B8" t="s">
        <v>44</v>
      </c>
      <c r="C8" t="s">
        <v>45</v>
      </c>
    </row>
    <row r="9" spans="1:3" x14ac:dyDescent="0.2">
      <c r="A9" t="s">
        <v>43</v>
      </c>
      <c r="B9" t="s">
        <v>46</v>
      </c>
      <c r="C9" t="s">
        <v>47</v>
      </c>
    </row>
    <row r="10" spans="1:3" x14ac:dyDescent="0.2">
      <c r="A10" t="s">
        <v>49</v>
      </c>
      <c r="B10" t="s">
        <v>50</v>
      </c>
      <c r="C10" t="s">
        <v>51</v>
      </c>
    </row>
    <row r="11" spans="1:3" x14ac:dyDescent="0.2">
      <c r="A11" t="s">
        <v>55</v>
      </c>
      <c r="B11" t="s">
        <v>63</v>
      </c>
      <c r="C11" t="s">
        <v>64</v>
      </c>
    </row>
    <row r="12" spans="1:3" x14ac:dyDescent="0.2">
      <c r="A12" t="s">
        <v>52</v>
      </c>
      <c r="B12" t="s">
        <v>57</v>
      </c>
      <c r="C12" t="s">
        <v>58</v>
      </c>
    </row>
    <row r="13" spans="1:3" x14ac:dyDescent="0.2">
      <c r="A13" t="s">
        <v>54</v>
      </c>
      <c r="B13" t="s">
        <v>59</v>
      </c>
      <c r="C13" t="s">
        <v>60</v>
      </c>
    </row>
    <row r="14" spans="1:3" x14ac:dyDescent="0.2">
      <c r="A14" t="s">
        <v>53</v>
      </c>
      <c r="B14" t="s">
        <v>62</v>
      </c>
      <c r="C14" t="s">
        <v>61</v>
      </c>
    </row>
    <row r="15" spans="1:3" x14ac:dyDescent="0.2">
      <c r="A15" t="s">
        <v>89</v>
      </c>
      <c r="B15" t="s">
        <v>66</v>
      </c>
      <c r="C15" t="s">
        <v>65</v>
      </c>
    </row>
    <row r="16" spans="1:3" x14ac:dyDescent="0.2">
      <c r="A16" t="s">
        <v>77</v>
      </c>
      <c r="B16" t="s">
        <v>76</v>
      </c>
      <c r="C16" t="s">
        <v>78</v>
      </c>
    </row>
    <row r="17" spans="1:3" x14ac:dyDescent="0.2">
      <c r="A17" t="s">
        <v>83</v>
      </c>
      <c r="B17" t="s">
        <v>85</v>
      </c>
      <c r="C17" t="s">
        <v>86</v>
      </c>
    </row>
    <row r="18" spans="1:3" x14ac:dyDescent="0.2">
      <c r="A18" t="s">
        <v>91</v>
      </c>
      <c r="B18" t="s">
        <v>96</v>
      </c>
      <c r="C18" t="s">
        <v>97</v>
      </c>
    </row>
    <row r="19" spans="1:3" x14ac:dyDescent="0.2">
      <c r="A19" t="s">
        <v>92</v>
      </c>
      <c r="B19" t="s">
        <v>98</v>
      </c>
      <c r="C19" t="s">
        <v>99</v>
      </c>
    </row>
    <row r="20" spans="1:3" x14ac:dyDescent="0.2">
      <c r="A20" t="s">
        <v>93</v>
      </c>
      <c r="B20" t="s">
        <v>100</v>
      </c>
      <c r="C20" t="s">
        <v>101</v>
      </c>
    </row>
    <row r="21" spans="1:3" x14ac:dyDescent="0.2">
      <c r="A21" t="s">
        <v>94</v>
      </c>
      <c r="B21" t="s">
        <v>102</v>
      </c>
    </row>
    <row r="22" spans="1:3" x14ac:dyDescent="0.2">
      <c r="A22" t="s">
        <v>105</v>
      </c>
      <c r="B22" t="s">
        <v>104</v>
      </c>
      <c r="C22" t="s">
        <v>103</v>
      </c>
    </row>
    <row r="23" spans="1:3" x14ac:dyDescent="0.2">
      <c r="A23" t="s">
        <v>106</v>
      </c>
      <c r="B23" t="s">
        <v>107</v>
      </c>
      <c r="C23" t="s">
        <v>108</v>
      </c>
    </row>
    <row r="24" spans="1:3" x14ac:dyDescent="0.2">
      <c r="A24" t="s">
        <v>109</v>
      </c>
      <c r="B24" t="s">
        <v>111</v>
      </c>
      <c r="C24" t="s">
        <v>110</v>
      </c>
    </row>
    <row r="25" spans="1:3" x14ac:dyDescent="0.2">
      <c r="A25" t="s">
        <v>112</v>
      </c>
      <c r="B25" t="s">
        <v>114</v>
      </c>
      <c r="C25" t="s">
        <v>113</v>
      </c>
    </row>
    <row r="26" spans="1:3" x14ac:dyDescent="0.2">
      <c r="A26" t="s">
        <v>115</v>
      </c>
      <c r="B26" t="s">
        <v>117</v>
      </c>
      <c r="C26" t="s">
        <v>116</v>
      </c>
    </row>
    <row r="27" spans="1:3" x14ac:dyDescent="0.2">
      <c r="A27" t="s">
        <v>122</v>
      </c>
      <c r="B27" t="s">
        <v>124</v>
      </c>
      <c r="C27" t="s">
        <v>123</v>
      </c>
    </row>
    <row r="28" spans="1:3" x14ac:dyDescent="0.2">
      <c r="A28" t="s">
        <v>125</v>
      </c>
      <c r="B28" t="s">
        <v>126</v>
      </c>
      <c r="C28" t="s">
        <v>127</v>
      </c>
    </row>
    <row r="29" spans="1:3" x14ac:dyDescent="0.2">
      <c r="A29" t="s">
        <v>144</v>
      </c>
      <c r="B29" t="s">
        <v>150</v>
      </c>
      <c r="C29" t="s">
        <v>151</v>
      </c>
    </row>
    <row r="30" spans="1:3" x14ac:dyDescent="0.2">
      <c r="A30" t="s">
        <v>145</v>
      </c>
      <c r="B30" t="s">
        <v>100</v>
      </c>
      <c r="C30" t="s">
        <v>101</v>
      </c>
    </row>
    <row r="31" spans="1:3" x14ac:dyDescent="0.2">
      <c r="A31" t="s">
        <v>146</v>
      </c>
      <c r="B31" t="s">
        <v>152</v>
      </c>
      <c r="C31" t="s">
        <v>153</v>
      </c>
    </row>
    <row r="32" spans="1:3" x14ac:dyDescent="0.2">
      <c r="A32" t="s">
        <v>147</v>
      </c>
      <c r="B32" t="s">
        <v>154</v>
      </c>
      <c r="C32" t="s">
        <v>155</v>
      </c>
    </row>
    <row r="33" spans="1:3" x14ac:dyDescent="0.2">
      <c r="A33" t="s">
        <v>148</v>
      </c>
      <c r="B33" t="s">
        <v>157</v>
      </c>
      <c r="C33" t="s">
        <v>156</v>
      </c>
    </row>
    <row r="34" spans="1:3" x14ac:dyDescent="0.2">
      <c r="A34" t="s">
        <v>149</v>
      </c>
      <c r="B34" t="s">
        <v>158</v>
      </c>
      <c r="C34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PFAS_list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 Minadakis</dc:creator>
  <cp:lastModifiedBy>Vassilis Minadakis</cp:lastModifiedBy>
  <dcterms:created xsi:type="dcterms:W3CDTF">2025-01-03T09:15:42Z</dcterms:created>
  <dcterms:modified xsi:type="dcterms:W3CDTF">2025-01-24T15:03:26Z</dcterms:modified>
</cp:coreProperties>
</file>