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ESB13240/Dropbox/Social/VoteSimulator/2018/"/>
    </mc:Choice>
  </mc:AlternateContent>
  <xr:revisionPtr revIDLastSave="0" documentId="13_ncr:1_{5924FEA8-B449-A34E-A93A-ED6BAB6D89C4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chart.v1.0" hidden="1">Sheet1!$U$15:$W$15</definedName>
    <definedName name="_xlchart.v1.1" hidden="1">Sheet1!$U$1:$W$1</definedName>
    <definedName name="_xlchart.v1.2" hidden="1">Sheet1!$U$15:$W$15</definedName>
    <definedName name="_xlchart.v1.3" hidden="1">Sheet1!$U$1:$W$1</definedName>
  </definedNames>
  <calcPr calcId="162913"/>
</workbook>
</file>

<file path=xl/calcChain.xml><?xml version="1.0" encoding="utf-8"?>
<calcChain xmlns="http://schemas.openxmlformats.org/spreadsheetml/2006/main">
  <c r="V16" i="1" l="1"/>
  <c r="W16" i="1"/>
  <c r="U16" i="1"/>
  <c r="W15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V15" i="1"/>
  <c r="U15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V2" i="1"/>
  <c r="U2" i="1"/>
  <c r="H14" i="1"/>
  <c r="H2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I4" i="1" s="1"/>
  <c r="G5" i="1"/>
  <c r="G6" i="1"/>
  <c r="G7" i="1"/>
  <c r="G8" i="1"/>
  <c r="I8" i="1" s="1"/>
  <c r="G9" i="1"/>
  <c r="I9" i="1" s="1"/>
  <c r="G10" i="1"/>
  <c r="G11" i="1"/>
  <c r="G12" i="1"/>
  <c r="I12" i="1" s="1"/>
  <c r="G13" i="1"/>
  <c r="I13" i="1" s="1"/>
  <c r="G14" i="1"/>
  <c r="G2" i="1"/>
  <c r="I2" i="1" s="1"/>
  <c r="J3" i="1"/>
  <c r="J4" i="1"/>
  <c r="J5" i="1"/>
  <c r="J6" i="1"/>
  <c r="J7" i="1"/>
  <c r="J8" i="1"/>
  <c r="J9" i="1"/>
  <c r="J10" i="1"/>
  <c r="J11" i="1"/>
  <c r="J12" i="1"/>
  <c r="J13" i="1"/>
  <c r="J2" i="1"/>
  <c r="P2" i="1" s="1"/>
  <c r="I7" i="1" l="1"/>
  <c r="I10" i="1"/>
  <c r="I6" i="1"/>
  <c r="I11" i="1"/>
  <c r="I3" i="1"/>
  <c r="I5" i="1"/>
  <c r="G15" i="1"/>
  <c r="H15" i="1"/>
  <c r="I14" i="1"/>
  <c r="J14" i="1"/>
  <c r="P14" i="1" s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Q2" i="1"/>
  <c r="D15" i="1"/>
  <c r="E15" i="1"/>
  <c r="F15" i="1"/>
  <c r="C15" i="1"/>
  <c r="Q14" i="1" l="1"/>
  <c r="I15" i="1"/>
  <c r="K15" i="1" s="1"/>
  <c r="J15" i="1"/>
  <c r="L2" i="1" s="1"/>
  <c r="P15" i="1"/>
  <c r="P16" i="1" s="1"/>
  <c r="K3" i="1"/>
  <c r="K5" i="1"/>
  <c r="Q15" i="1"/>
  <c r="L12" i="1"/>
  <c r="L4" i="1"/>
  <c r="L7" i="1"/>
  <c r="L3" i="1"/>
  <c r="L5" i="1"/>
  <c r="L8" i="1"/>
  <c r="L10" i="1"/>
  <c r="L6" i="1"/>
  <c r="K12" i="1" l="1"/>
  <c r="K6" i="1"/>
  <c r="K13" i="1"/>
  <c r="K10" i="1"/>
  <c r="K2" i="1"/>
  <c r="K7" i="1"/>
  <c r="Q16" i="1"/>
  <c r="L14" i="1"/>
  <c r="L9" i="1"/>
  <c r="L11" i="1"/>
  <c r="K11" i="1"/>
  <c r="J16" i="1"/>
  <c r="L13" i="1"/>
  <c r="L15" i="1"/>
  <c r="K8" i="1"/>
  <c r="K9" i="1"/>
  <c r="K14" i="1"/>
  <c r="K4" i="1"/>
  <c r="R15" i="1"/>
  <c r="R16" i="1" s="1"/>
</calcChain>
</file>

<file path=xl/sharedStrings.xml><?xml version="1.0" encoding="utf-8"?>
<sst xmlns="http://schemas.openxmlformats.org/spreadsheetml/2006/main" count="19" uniqueCount="15">
  <si>
    <t>age</t>
  </si>
  <si>
    <t>man</t>
  </si>
  <si>
    <t>woman</t>
  </si>
  <si>
    <t>rate_man</t>
  </si>
  <si>
    <t>rate_woman</t>
  </si>
  <si>
    <t>vote_man</t>
  </si>
  <si>
    <t>vote_woman</t>
  </si>
  <si>
    <t>其他</t>
    <phoneticPr fontId="3" type="noConversion"/>
  </si>
  <si>
    <t>預估投票數</t>
    <phoneticPr fontId="3" type="noConversion"/>
  </si>
  <si>
    <t>總可投票數</t>
    <phoneticPr fontId="3" type="noConversion"/>
  </si>
  <si>
    <t>陳其邁
9/11</t>
    <phoneticPr fontId="3" type="noConversion"/>
  </si>
  <si>
    <t>韓國瑜
9/11</t>
    <phoneticPr fontId="3" type="noConversion"/>
  </si>
  <si>
    <t>陳其邁
7/4</t>
    <phoneticPr fontId="3" type="noConversion"/>
  </si>
  <si>
    <t>韓國瑜
7/4</t>
    <phoneticPr fontId="3" type="noConversion"/>
  </si>
  <si>
    <t>韓國瑜9/11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</si>
</sst>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9" fontId="0" fillId="0" borderId="0" xfId="1" applyFont="1" applyAlignment="1"/>
    <xf numFmtId="10" fontId="0" fillId="0" borderId="0" xfId="1" applyNumberFormat="1" applyFont="1" applyAlignment="1"/>
    <xf numFmtId="1" fontId="0" fillId="0" borderId="0" xfId="0" applyNumberFormat="1"/>
    <xf numFmtId="1" fontId="0" fillId="2" borderId="0" xfId="0" applyNumberFormat="1" applyFill="1"/>
    <xf numFmtId="176" fontId="0" fillId="2" borderId="0" xfId="1" applyNumberFormat="1" applyFont="1" applyFill="1" applyAlignment="1"/>
    <xf numFmtId="0" fontId="0" fillId="0" borderId="0" xfId="0" applyAlignment="1">
      <alignment wrapText="1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0-E640-BB29-56854688AB4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0-E640-BB29-56854688AB42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0-E640-BB29-56854688AB42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A0-E640-BB29-56854688AB42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A0-E640-BB29-56854688AB42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A0-E640-BB29-56854688A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Sheet1!$P$1:$R$1</c:f>
              <c:strCache>
                <c:ptCount val="3"/>
                <c:pt idx="0">
                  <c:v>陳其邁
7/4</c:v>
                </c:pt>
                <c:pt idx="1">
                  <c:v>韓國瑜
7/4</c:v>
                </c:pt>
                <c:pt idx="2">
                  <c:v>其他</c:v>
                </c:pt>
              </c:strCache>
            </c:strRef>
          </c:cat>
          <c:val>
            <c:numRef>
              <c:f>Sheet1!$P$15:$R$15</c:f>
              <c:numCache>
                <c:formatCode>0</c:formatCode>
                <c:ptCount val="3"/>
                <c:pt idx="0">
                  <c:v>936021.25</c:v>
                </c:pt>
                <c:pt idx="1">
                  <c:v>721999.95</c:v>
                </c:pt>
                <c:pt idx="2">
                  <c:v>630181.80000000005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0-E640-BB29-56854688AB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17</xdr:row>
      <xdr:rowOff>114300</xdr:rowOff>
    </xdr:from>
    <xdr:to>
      <xdr:col>21</xdr:col>
      <xdr:colOff>152400</xdr:colOff>
      <xdr:row>42</xdr:row>
      <xdr:rowOff>25400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16F1BB-7652-B441-A6C8-FF7C8E3D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selection activeCell="W38" sqref="W38"/>
    </sheetView>
  </sheetViews>
  <sheetFormatPr baseColWidth="10" defaultColWidth="9.19921875" defaultRowHeight="14"/>
  <cols>
    <col min="9" max="10" width="13.3984375" bestFit="1" customWidth="1"/>
    <col min="21" max="21" width="9.3984375" bestFit="1" customWidth="1"/>
    <col min="22" max="22" width="10" bestFit="1" customWidth="1"/>
  </cols>
  <sheetData>
    <row r="1" spans="1:23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N1" s="8" t="s">
        <v>12</v>
      </c>
      <c r="O1" s="8" t="s">
        <v>13</v>
      </c>
      <c r="P1" s="8" t="s">
        <v>12</v>
      </c>
      <c r="Q1" s="8" t="s">
        <v>13</v>
      </c>
      <c r="R1" t="s">
        <v>7</v>
      </c>
      <c r="S1" s="8" t="s">
        <v>10</v>
      </c>
      <c r="T1" s="8" t="s">
        <v>14</v>
      </c>
      <c r="U1" s="8" t="s">
        <v>10</v>
      </c>
      <c r="V1" s="8" t="s">
        <v>11</v>
      </c>
      <c r="W1" s="8" t="s">
        <v>7</v>
      </c>
    </row>
    <row r="2" spans="1:23">
      <c r="A2" s="1">
        <v>27</v>
      </c>
      <c r="B2">
        <v>20</v>
      </c>
      <c r="C2">
        <v>93873</v>
      </c>
      <c r="D2">
        <v>87383</v>
      </c>
      <c r="E2">
        <v>52.9</v>
      </c>
      <c r="F2">
        <v>60.2</v>
      </c>
      <c r="G2" s="5">
        <f>E2*C2/100</f>
        <v>49658.817000000003</v>
      </c>
      <c r="H2" s="5">
        <f>F2*D2/100</f>
        <v>52604.566000000006</v>
      </c>
      <c r="I2" s="5">
        <f>SUM(G2:H2)</f>
        <v>102263.383</v>
      </c>
      <c r="J2">
        <f>SUM(C2:D2)</f>
        <v>181256</v>
      </c>
      <c r="K2" s="7">
        <f t="shared" ref="K2:L14" si="0">I2/I$15</f>
        <v>6.5705527685372703E-2</v>
      </c>
      <c r="L2" s="7">
        <f t="shared" si="0"/>
        <v>7.9213251621468903E-2</v>
      </c>
      <c r="N2">
        <v>0.51</v>
      </c>
      <c r="O2">
        <v>0.22</v>
      </c>
      <c r="P2" s="5">
        <f>N2*J2</f>
        <v>92440.56</v>
      </c>
      <c r="Q2" s="5">
        <f>O2*J2</f>
        <v>39876.32</v>
      </c>
      <c r="S2">
        <v>0.39</v>
      </c>
      <c r="T2">
        <v>0.39</v>
      </c>
      <c r="U2" s="5">
        <f>S2*$J2</f>
        <v>70689.84</v>
      </c>
      <c r="V2" s="5">
        <f>T2*$J2</f>
        <v>70689.84</v>
      </c>
      <c r="W2" s="5">
        <f>$J2-U2-V2</f>
        <v>39876.320000000007</v>
      </c>
    </row>
    <row r="3" spans="1:23">
      <c r="A3" s="1">
        <v>29</v>
      </c>
      <c r="B3">
        <v>25</v>
      </c>
      <c r="C3">
        <v>96485</v>
      </c>
      <c r="D3">
        <v>89255</v>
      </c>
      <c r="E3">
        <v>55.7</v>
      </c>
      <c r="F3">
        <v>55.6</v>
      </c>
      <c r="G3" s="5">
        <f t="shared" ref="G3:H14" si="1">E3*C3/100</f>
        <v>53742.144999999997</v>
      </c>
      <c r="H3" s="5">
        <f t="shared" si="1"/>
        <v>49625.78</v>
      </c>
      <c r="I3" s="5">
        <f t="shared" ref="I3:I15" si="2">SUM(G3:H3)</f>
        <v>103367.92499999999</v>
      </c>
      <c r="J3">
        <f t="shared" ref="J3:J15" si="3">SUM(C3:D3)</f>
        <v>185740</v>
      </c>
      <c r="K3" s="7">
        <f t="shared" si="0"/>
        <v>6.6415210005980621E-2</v>
      </c>
      <c r="L3" s="7">
        <f t="shared" si="0"/>
        <v>8.117286796669701E-2</v>
      </c>
      <c r="N3">
        <v>0.51</v>
      </c>
      <c r="O3">
        <v>0.22</v>
      </c>
      <c r="P3" s="5">
        <f t="shared" ref="P3:P14" si="4">N3*J3</f>
        <v>94727.400000000009</v>
      </c>
      <c r="Q3" s="5">
        <f t="shared" ref="Q3:Q14" si="5">O3*J3</f>
        <v>40862.800000000003</v>
      </c>
      <c r="S3">
        <v>0.39</v>
      </c>
      <c r="T3">
        <v>0.39</v>
      </c>
      <c r="U3" s="5">
        <f t="shared" ref="U3:U14" si="6">S3*$J3</f>
        <v>72438.600000000006</v>
      </c>
      <c r="V3" s="5">
        <f t="shared" ref="V3:V14" si="7">T3*$J3</f>
        <v>72438.600000000006</v>
      </c>
      <c r="W3" s="5">
        <f t="shared" ref="W3:W16" si="8">$J3-U3-V3</f>
        <v>40862.799999999988</v>
      </c>
    </row>
    <row r="4" spans="1:23">
      <c r="A4" s="1">
        <v>31</v>
      </c>
      <c r="B4">
        <v>30</v>
      </c>
      <c r="C4">
        <v>97359</v>
      </c>
      <c r="D4">
        <v>94064</v>
      </c>
      <c r="E4">
        <v>60.2</v>
      </c>
      <c r="F4">
        <v>61.9</v>
      </c>
      <c r="G4" s="5">
        <f t="shared" si="1"/>
        <v>58610.117999999995</v>
      </c>
      <c r="H4" s="5">
        <f t="shared" si="1"/>
        <v>58225.615999999995</v>
      </c>
      <c r="I4" s="5">
        <f t="shared" si="2"/>
        <v>116835.734</v>
      </c>
      <c r="J4">
        <f t="shared" si="3"/>
        <v>191423</v>
      </c>
      <c r="K4" s="7">
        <f t="shared" si="0"/>
        <v>7.5068449035935375E-2</v>
      </c>
      <c r="L4" s="7">
        <f t="shared" si="0"/>
        <v>8.3656476282917211E-2</v>
      </c>
      <c r="N4">
        <v>0.47</v>
      </c>
      <c r="O4">
        <v>0.28999999999999998</v>
      </c>
      <c r="P4" s="5">
        <f t="shared" si="4"/>
        <v>89968.81</v>
      </c>
      <c r="Q4" s="5">
        <f t="shared" si="5"/>
        <v>55512.67</v>
      </c>
      <c r="S4">
        <v>0.37</v>
      </c>
      <c r="T4">
        <v>0.32</v>
      </c>
      <c r="U4" s="5">
        <f t="shared" si="6"/>
        <v>70826.509999999995</v>
      </c>
      <c r="V4" s="5">
        <f t="shared" si="7"/>
        <v>61255.360000000001</v>
      </c>
      <c r="W4" s="5">
        <f t="shared" si="8"/>
        <v>59341.130000000005</v>
      </c>
    </row>
    <row r="5" spans="1:23">
      <c r="A5" s="1">
        <v>33</v>
      </c>
      <c r="B5">
        <v>35</v>
      </c>
      <c r="C5">
        <v>117053</v>
      </c>
      <c r="D5">
        <v>119535</v>
      </c>
      <c r="E5">
        <v>60.1</v>
      </c>
      <c r="F5">
        <v>60.9</v>
      </c>
      <c r="G5" s="5">
        <f t="shared" si="1"/>
        <v>70348.853000000003</v>
      </c>
      <c r="H5" s="5">
        <f t="shared" si="1"/>
        <v>72796.815000000002</v>
      </c>
      <c r="I5" s="5">
        <f t="shared" si="2"/>
        <v>143145.66800000001</v>
      </c>
      <c r="J5">
        <f t="shared" si="3"/>
        <v>236588</v>
      </c>
      <c r="K5" s="7">
        <f t="shared" si="0"/>
        <v>9.1972917146845898E-2</v>
      </c>
      <c r="L5" s="7">
        <f t="shared" si="0"/>
        <v>0.10339467258805272</v>
      </c>
      <c r="N5">
        <v>0.47</v>
      </c>
      <c r="O5">
        <v>0.28999999999999998</v>
      </c>
      <c r="P5" s="5">
        <f t="shared" si="4"/>
        <v>111196.36</v>
      </c>
      <c r="Q5" s="5">
        <f t="shared" si="5"/>
        <v>68610.51999999999</v>
      </c>
      <c r="S5">
        <v>0.37</v>
      </c>
      <c r="T5">
        <v>0.32</v>
      </c>
      <c r="U5" s="5">
        <f t="shared" si="6"/>
        <v>87537.56</v>
      </c>
      <c r="V5" s="5">
        <f t="shared" si="7"/>
        <v>75708.160000000003</v>
      </c>
      <c r="W5" s="5">
        <f t="shared" si="8"/>
        <v>73342.28</v>
      </c>
    </row>
    <row r="6" spans="1:23">
      <c r="A6" s="1">
        <v>35</v>
      </c>
      <c r="B6">
        <v>40</v>
      </c>
      <c r="C6">
        <v>113832</v>
      </c>
      <c r="D6">
        <v>117752</v>
      </c>
      <c r="E6">
        <v>61.4</v>
      </c>
      <c r="F6">
        <v>67</v>
      </c>
      <c r="G6" s="5">
        <f t="shared" si="1"/>
        <v>69892.847999999998</v>
      </c>
      <c r="H6" s="5">
        <f t="shared" si="1"/>
        <v>78893.84</v>
      </c>
      <c r="I6" s="5">
        <f t="shared" si="2"/>
        <v>148786.68799999999</v>
      </c>
      <c r="J6">
        <f t="shared" si="3"/>
        <v>231584</v>
      </c>
      <c r="K6" s="7">
        <f t="shared" si="0"/>
        <v>9.5597344433626941E-2</v>
      </c>
      <c r="L6" s="7">
        <f t="shared" si="0"/>
        <v>0.10120780367825757</v>
      </c>
      <c r="N6">
        <v>0.39</v>
      </c>
      <c r="O6">
        <v>0.4</v>
      </c>
      <c r="P6" s="5">
        <f t="shared" si="4"/>
        <v>90317.760000000009</v>
      </c>
      <c r="Q6" s="5">
        <f t="shared" si="5"/>
        <v>92633.600000000006</v>
      </c>
      <c r="S6">
        <v>0.35</v>
      </c>
      <c r="T6">
        <v>0.47</v>
      </c>
      <c r="U6" s="5">
        <f t="shared" si="6"/>
        <v>81054.399999999994</v>
      </c>
      <c r="V6" s="5">
        <f t="shared" si="7"/>
        <v>108844.48</v>
      </c>
      <c r="W6" s="5">
        <f t="shared" si="8"/>
        <v>41685.12000000001</v>
      </c>
    </row>
    <row r="7" spans="1:23">
      <c r="A7" s="1">
        <v>37</v>
      </c>
      <c r="B7">
        <v>45</v>
      </c>
      <c r="C7">
        <v>107738</v>
      </c>
      <c r="D7">
        <v>111458</v>
      </c>
      <c r="E7">
        <v>63</v>
      </c>
      <c r="F7">
        <v>68.7</v>
      </c>
      <c r="G7" s="5">
        <f t="shared" si="1"/>
        <v>67874.94</v>
      </c>
      <c r="H7" s="5">
        <f t="shared" si="1"/>
        <v>76571.646000000008</v>
      </c>
      <c r="I7" s="5">
        <f t="shared" si="2"/>
        <v>144446.58600000001</v>
      </c>
      <c r="J7">
        <f t="shared" si="3"/>
        <v>219196</v>
      </c>
      <c r="K7" s="7">
        <f t="shared" si="0"/>
        <v>9.2808773551727397E-2</v>
      </c>
      <c r="L7" s="7">
        <f t="shared" si="0"/>
        <v>9.5793948351610411E-2</v>
      </c>
      <c r="N7">
        <v>0.39</v>
      </c>
      <c r="O7">
        <v>0.4</v>
      </c>
      <c r="P7" s="5">
        <f t="shared" si="4"/>
        <v>85486.44</v>
      </c>
      <c r="Q7" s="5">
        <f t="shared" si="5"/>
        <v>87678.400000000009</v>
      </c>
      <c r="S7">
        <v>0.35</v>
      </c>
      <c r="T7">
        <v>0.47</v>
      </c>
      <c r="U7" s="5">
        <f t="shared" si="6"/>
        <v>76718.599999999991</v>
      </c>
      <c r="V7" s="5">
        <f t="shared" si="7"/>
        <v>103022.12</v>
      </c>
      <c r="W7" s="5">
        <f t="shared" si="8"/>
        <v>39455.280000000028</v>
      </c>
    </row>
    <row r="8" spans="1:23">
      <c r="A8" s="1">
        <v>39</v>
      </c>
      <c r="B8">
        <v>50</v>
      </c>
      <c r="C8">
        <v>107807</v>
      </c>
      <c r="D8">
        <v>110043</v>
      </c>
      <c r="E8">
        <v>74.7</v>
      </c>
      <c r="F8">
        <v>74.900000000000006</v>
      </c>
      <c r="G8" s="5">
        <f t="shared" si="1"/>
        <v>80531.828999999998</v>
      </c>
      <c r="H8" s="5">
        <f t="shared" si="1"/>
        <v>82422.206999999995</v>
      </c>
      <c r="I8" s="5">
        <f t="shared" si="2"/>
        <v>162954.03599999999</v>
      </c>
      <c r="J8">
        <f t="shared" si="3"/>
        <v>217850</v>
      </c>
      <c r="K8" s="7">
        <f t="shared" si="0"/>
        <v>0.10470004619191231</v>
      </c>
      <c r="L8" s="7">
        <f t="shared" si="0"/>
        <v>9.5205713828711874E-2</v>
      </c>
      <c r="N8">
        <v>0.31</v>
      </c>
      <c r="O8">
        <v>0.44</v>
      </c>
      <c r="P8" s="5">
        <f t="shared" si="4"/>
        <v>67533.5</v>
      </c>
      <c r="Q8" s="5">
        <f t="shared" si="5"/>
        <v>95854</v>
      </c>
      <c r="S8">
        <v>0.38</v>
      </c>
      <c r="T8">
        <v>0.43</v>
      </c>
      <c r="U8" s="5">
        <f t="shared" si="6"/>
        <v>82783</v>
      </c>
      <c r="V8" s="5">
        <f t="shared" si="7"/>
        <v>93675.5</v>
      </c>
      <c r="W8" s="5">
        <f t="shared" si="8"/>
        <v>41391.5</v>
      </c>
    </row>
    <row r="9" spans="1:23">
      <c r="A9" s="1">
        <v>41</v>
      </c>
      <c r="B9">
        <v>55</v>
      </c>
      <c r="C9">
        <v>104117</v>
      </c>
      <c r="D9">
        <v>111262</v>
      </c>
      <c r="E9">
        <v>78</v>
      </c>
      <c r="F9">
        <v>77.5</v>
      </c>
      <c r="G9" s="5">
        <f t="shared" si="1"/>
        <v>81211.259999999995</v>
      </c>
      <c r="H9" s="5">
        <f t="shared" si="1"/>
        <v>86228.05</v>
      </c>
      <c r="I9" s="5">
        <f t="shared" si="2"/>
        <v>167439.31</v>
      </c>
      <c r="J9">
        <f t="shared" si="3"/>
        <v>215379</v>
      </c>
      <c r="K9" s="7">
        <f t="shared" si="0"/>
        <v>0.10758189193510939</v>
      </c>
      <c r="L9" s="7">
        <f t="shared" si="0"/>
        <v>9.412582712285579E-2</v>
      </c>
      <c r="N9">
        <v>0.31</v>
      </c>
      <c r="O9">
        <v>0.44</v>
      </c>
      <c r="P9" s="5">
        <f t="shared" si="4"/>
        <v>66767.490000000005</v>
      </c>
      <c r="Q9" s="5">
        <f t="shared" si="5"/>
        <v>94766.76</v>
      </c>
      <c r="S9">
        <v>0.38</v>
      </c>
      <c r="T9">
        <v>0.43</v>
      </c>
      <c r="U9" s="5">
        <f t="shared" si="6"/>
        <v>81844.02</v>
      </c>
      <c r="V9" s="5">
        <f t="shared" si="7"/>
        <v>92612.97</v>
      </c>
      <c r="W9" s="5">
        <f t="shared" si="8"/>
        <v>40922.00999999998</v>
      </c>
    </row>
    <row r="10" spans="1:23">
      <c r="A10" s="1">
        <v>43</v>
      </c>
      <c r="B10">
        <v>60</v>
      </c>
      <c r="C10">
        <v>94271</v>
      </c>
      <c r="D10">
        <v>105173</v>
      </c>
      <c r="E10">
        <v>80.599999999999994</v>
      </c>
      <c r="F10">
        <v>79.5</v>
      </c>
      <c r="G10" s="5">
        <f t="shared" si="1"/>
        <v>75982.425999999992</v>
      </c>
      <c r="H10" s="5">
        <f t="shared" si="1"/>
        <v>83612.535000000003</v>
      </c>
      <c r="I10" s="5">
        <f t="shared" si="2"/>
        <v>159594.96100000001</v>
      </c>
      <c r="J10">
        <f t="shared" si="3"/>
        <v>199444</v>
      </c>
      <c r="K10" s="7">
        <f t="shared" si="0"/>
        <v>0.1025417976680028</v>
      </c>
      <c r="L10" s="7">
        <f t="shared" si="0"/>
        <v>8.7161847091363834E-2</v>
      </c>
      <c r="N10">
        <v>0.39</v>
      </c>
      <c r="O10">
        <v>0.24</v>
      </c>
      <c r="P10" s="5">
        <f t="shared" si="4"/>
        <v>77783.16</v>
      </c>
      <c r="Q10" s="5">
        <f t="shared" si="5"/>
        <v>47866.559999999998</v>
      </c>
      <c r="S10">
        <v>0.43</v>
      </c>
      <c r="T10">
        <v>0.23</v>
      </c>
      <c r="U10" s="5">
        <f t="shared" si="6"/>
        <v>85760.92</v>
      </c>
      <c r="V10" s="5">
        <f t="shared" si="7"/>
        <v>45872.12</v>
      </c>
      <c r="W10" s="5">
        <f t="shared" si="8"/>
        <v>67810.959999999992</v>
      </c>
    </row>
    <row r="11" spans="1:23">
      <c r="A11" s="1">
        <v>45</v>
      </c>
      <c r="B11">
        <v>65</v>
      </c>
      <c r="C11">
        <v>77442</v>
      </c>
      <c r="D11">
        <v>88019</v>
      </c>
      <c r="E11">
        <v>83.9</v>
      </c>
      <c r="F11">
        <v>83.1</v>
      </c>
      <c r="G11" s="5">
        <f t="shared" si="1"/>
        <v>64973.838000000011</v>
      </c>
      <c r="H11" s="5">
        <f t="shared" si="1"/>
        <v>73143.78899999999</v>
      </c>
      <c r="I11" s="5">
        <f t="shared" si="2"/>
        <v>138117.62700000001</v>
      </c>
      <c r="J11">
        <f t="shared" si="3"/>
        <v>165461</v>
      </c>
      <c r="K11" s="7">
        <f t="shared" si="0"/>
        <v>8.8742336684544079E-2</v>
      </c>
      <c r="L11" s="7">
        <f t="shared" si="0"/>
        <v>7.2310454972744992E-2</v>
      </c>
      <c r="N11">
        <v>0.39</v>
      </c>
      <c r="O11">
        <v>0.24</v>
      </c>
      <c r="P11" s="5">
        <f t="shared" si="4"/>
        <v>64529.79</v>
      </c>
      <c r="Q11" s="5">
        <f t="shared" si="5"/>
        <v>39710.639999999999</v>
      </c>
      <c r="S11">
        <v>0.43</v>
      </c>
      <c r="T11">
        <v>0.23</v>
      </c>
      <c r="U11" s="5">
        <f t="shared" si="6"/>
        <v>71148.23</v>
      </c>
      <c r="V11" s="5">
        <f t="shared" si="7"/>
        <v>38056.03</v>
      </c>
      <c r="W11" s="5">
        <f t="shared" si="8"/>
        <v>56256.740000000005</v>
      </c>
    </row>
    <row r="12" spans="1:23">
      <c r="A12" s="1">
        <v>47</v>
      </c>
      <c r="B12">
        <v>70</v>
      </c>
      <c r="C12">
        <v>41819</v>
      </c>
      <c r="D12">
        <v>48403</v>
      </c>
      <c r="E12">
        <v>83</v>
      </c>
      <c r="F12">
        <v>77.099999999999994</v>
      </c>
      <c r="G12" s="5">
        <f t="shared" si="1"/>
        <v>34709.769999999997</v>
      </c>
      <c r="H12" s="5">
        <f t="shared" si="1"/>
        <v>37318.712999999996</v>
      </c>
      <c r="I12" s="5">
        <f t="shared" si="2"/>
        <v>72028.482999999993</v>
      </c>
      <c r="J12">
        <f t="shared" si="3"/>
        <v>90222</v>
      </c>
      <c r="K12" s="7">
        <f t="shared" si="0"/>
        <v>4.6279218866560445E-2</v>
      </c>
      <c r="L12" s="7">
        <f t="shared" si="0"/>
        <v>3.9429194000707102E-2</v>
      </c>
      <c r="N12">
        <v>0.39</v>
      </c>
      <c r="O12">
        <v>0.24</v>
      </c>
      <c r="P12" s="5">
        <f t="shared" si="4"/>
        <v>35186.58</v>
      </c>
      <c r="Q12" s="5">
        <f t="shared" si="5"/>
        <v>21653.279999999999</v>
      </c>
      <c r="S12">
        <v>0.43</v>
      </c>
      <c r="T12">
        <v>0.23</v>
      </c>
      <c r="U12" s="5">
        <f t="shared" si="6"/>
        <v>38795.46</v>
      </c>
      <c r="V12" s="5">
        <f t="shared" si="7"/>
        <v>20751.060000000001</v>
      </c>
      <c r="W12" s="5">
        <f t="shared" si="8"/>
        <v>30675.48</v>
      </c>
    </row>
    <row r="13" spans="1:23">
      <c r="A13" s="1">
        <v>49</v>
      </c>
      <c r="B13">
        <v>75</v>
      </c>
      <c r="C13">
        <v>31666</v>
      </c>
      <c r="D13">
        <v>39731</v>
      </c>
      <c r="E13">
        <v>80.099999999999994</v>
      </c>
      <c r="F13">
        <v>68.099999999999994</v>
      </c>
      <c r="G13" s="5">
        <f t="shared" si="1"/>
        <v>25364.465999999997</v>
      </c>
      <c r="H13" s="5">
        <f t="shared" si="1"/>
        <v>27056.810999999998</v>
      </c>
      <c r="I13" s="5">
        <f t="shared" si="2"/>
        <v>52421.276999999995</v>
      </c>
      <c r="J13">
        <f t="shared" si="3"/>
        <v>71397</v>
      </c>
      <c r="K13" s="7">
        <f t="shared" si="0"/>
        <v>3.3681338971800798E-2</v>
      </c>
      <c r="L13" s="7">
        <f t="shared" si="0"/>
        <v>3.1202214139217543E-2</v>
      </c>
      <c r="N13">
        <v>0.39</v>
      </c>
      <c r="O13">
        <v>0.24</v>
      </c>
      <c r="P13" s="5">
        <f t="shared" si="4"/>
        <v>27844.83</v>
      </c>
      <c r="Q13" s="5">
        <f t="shared" si="5"/>
        <v>17135.28</v>
      </c>
      <c r="S13">
        <v>0.43</v>
      </c>
      <c r="T13">
        <v>0.23</v>
      </c>
      <c r="U13" s="5">
        <f t="shared" si="6"/>
        <v>30700.71</v>
      </c>
      <c r="V13" s="5">
        <f t="shared" si="7"/>
        <v>16421.310000000001</v>
      </c>
      <c r="W13" s="5">
        <f t="shared" si="8"/>
        <v>24274.98</v>
      </c>
    </row>
    <row r="14" spans="1:23">
      <c r="A14" s="1">
        <v>51</v>
      </c>
      <c r="B14">
        <v>80</v>
      </c>
      <c r="C14">
        <v>36871</v>
      </c>
      <c r="D14">
        <v>45792</v>
      </c>
      <c r="E14">
        <v>62.4</v>
      </c>
      <c r="F14">
        <v>48</v>
      </c>
      <c r="G14" s="5">
        <f t="shared" si="1"/>
        <v>23007.504000000001</v>
      </c>
      <c r="H14" s="5">
        <f t="shared" si="1"/>
        <v>21980.16</v>
      </c>
      <c r="I14" s="5">
        <f t="shared" si="2"/>
        <v>44987.664000000004</v>
      </c>
      <c r="J14">
        <f t="shared" si="3"/>
        <v>82663</v>
      </c>
      <c r="K14" s="7">
        <f t="shared" si="0"/>
        <v>2.8905147822581276E-2</v>
      </c>
      <c r="L14" s="7">
        <f t="shared" si="0"/>
        <v>3.6125728355395043E-2</v>
      </c>
      <c r="N14">
        <v>0.39</v>
      </c>
      <c r="O14">
        <v>0.24</v>
      </c>
      <c r="P14" s="5">
        <f t="shared" si="4"/>
        <v>32238.57</v>
      </c>
      <c r="Q14" s="5">
        <f t="shared" si="5"/>
        <v>19839.12</v>
      </c>
      <c r="S14">
        <v>0.43</v>
      </c>
      <c r="T14">
        <v>0.23</v>
      </c>
      <c r="U14" s="5">
        <f t="shared" si="6"/>
        <v>35545.089999999997</v>
      </c>
      <c r="V14" s="5">
        <f t="shared" si="7"/>
        <v>19012.490000000002</v>
      </c>
      <c r="W14" s="5">
        <f t="shared" si="8"/>
        <v>28105.420000000002</v>
      </c>
    </row>
    <row r="15" spans="1:23" s="2" customFormat="1">
      <c r="C15" s="2">
        <f>SUM(C2:C14)</f>
        <v>1120333</v>
      </c>
      <c r="D15" s="2">
        <f t="shared" ref="D15:F15" si="9">SUM(D2:D14)</f>
        <v>1167870</v>
      </c>
      <c r="E15" s="2">
        <f t="shared" si="9"/>
        <v>896</v>
      </c>
      <c r="F15" s="2">
        <f t="shared" si="9"/>
        <v>882.50000000000011</v>
      </c>
      <c r="G15" s="6">
        <f>SUM(G2:G14)</f>
        <v>755908.8139999999</v>
      </c>
      <c r="H15" s="6">
        <f>SUM(H2:H14)</f>
        <v>800480.52800000005</v>
      </c>
      <c r="I15" s="5">
        <f t="shared" si="2"/>
        <v>1556389.3419999999</v>
      </c>
      <c r="J15">
        <f t="shared" si="3"/>
        <v>2288203</v>
      </c>
      <c r="K15" s="7">
        <f>I15/I$15</f>
        <v>1</v>
      </c>
      <c r="L15" s="7">
        <f>J15/J$15</f>
        <v>1</v>
      </c>
      <c r="P15" s="6">
        <f>SUM(P2:P14)</f>
        <v>936021.25</v>
      </c>
      <c r="Q15" s="6">
        <f>SUM(Q2:Q14)</f>
        <v>721999.95</v>
      </c>
      <c r="R15" s="6">
        <f>J15-P15-Q15</f>
        <v>630181.80000000005</v>
      </c>
      <c r="U15" s="6">
        <f>SUM(U2:U14)</f>
        <v>885842.94</v>
      </c>
      <c r="V15" s="6">
        <f>SUM(V2:V14)</f>
        <v>818360.04</v>
      </c>
      <c r="W15" s="5">
        <f>SUM(W2:W14)</f>
        <v>584000.02</v>
      </c>
    </row>
    <row r="16" spans="1:23">
      <c r="J16" s="4">
        <f>I15/J15</f>
        <v>0.68017974891213762</v>
      </c>
      <c r="P16" s="3">
        <f>P15/J15</f>
        <v>0.40906390298413209</v>
      </c>
      <c r="Q16" s="3">
        <f>Q15/J15</f>
        <v>0.31553142356687758</v>
      </c>
      <c r="R16" s="3">
        <f>R15/J15</f>
        <v>0.27540467344899033</v>
      </c>
      <c r="U16" s="4">
        <f>U15/$J15</f>
        <v>0.38713476907424732</v>
      </c>
      <c r="V16" s="4">
        <f t="shared" ref="V16:W16" si="10">V15/$J15</f>
        <v>0.35764311120997572</v>
      </c>
      <c r="W16" s="4">
        <f t="shared" si="10"/>
        <v>0.25522211971577696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林鉦育13240</cp:lastModifiedBy>
  <dcterms:created xsi:type="dcterms:W3CDTF">2018-10-26T23:13:15Z</dcterms:created>
  <dcterms:modified xsi:type="dcterms:W3CDTF">2018-10-30T14:02:54Z</dcterms:modified>
</cp:coreProperties>
</file>