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ESB13240/Dropbox/Social/VoteSimulator/2018/"/>
    </mc:Choice>
  </mc:AlternateContent>
  <xr:revisionPtr revIDLastSave="0" documentId="13_ncr:1_{F172AF7D-DDF9-1B41-A464-7EE2C8FEAB57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 (2)" sheetId="2" r:id="rId1"/>
    <sheet name="Sheet1" sheetId="1" r:id="rId2"/>
    <sheet name="工作表1" sheetId="3" r:id="rId3"/>
  </sheets>
  <calcPr calcId="162913"/>
</workbook>
</file>

<file path=xl/calcChain.xml><?xml version="1.0" encoding="utf-8"?>
<calcChain xmlns="http://schemas.openxmlformats.org/spreadsheetml/2006/main">
  <c r="Y15" i="2" l="1"/>
  <c r="W15" i="2"/>
  <c r="X16" i="2"/>
  <c r="Y16" i="2"/>
  <c r="W16" i="2"/>
  <c r="X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Y3" i="2"/>
  <c r="X3" i="2"/>
  <c r="W3" i="2"/>
  <c r="Y2" i="2"/>
  <c r="X2" i="2"/>
  <c r="W2" i="2"/>
  <c r="D31" i="2"/>
  <c r="D32" i="2"/>
  <c r="D33" i="2"/>
  <c r="D34" i="2"/>
  <c r="D35" i="2"/>
  <c r="D30" i="2"/>
  <c r="U19" i="2"/>
  <c r="S19" i="2"/>
  <c r="Q19" i="2"/>
  <c r="O19" i="2"/>
  <c r="M19" i="2"/>
  <c r="K19" i="2"/>
  <c r="I47" i="2"/>
  <c r="E36" i="2"/>
  <c r="G10" i="2" l="1"/>
  <c r="E15" i="2"/>
  <c r="G2" i="2"/>
  <c r="H46" i="2"/>
  <c r="H45" i="2"/>
  <c r="H44" i="2"/>
  <c r="J43" i="2"/>
  <c r="K42" i="2"/>
  <c r="H42" i="2"/>
  <c r="K41" i="2"/>
  <c r="H41" i="2"/>
  <c r="Q40" i="2"/>
  <c r="K40" i="2"/>
  <c r="H40" i="2"/>
  <c r="G40" i="2"/>
  <c r="K39" i="2"/>
  <c r="H39" i="2"/>
  <c r="Q38" i="2"/>
  <c r="K38" i="2"/>
  <c r="L38" i="2" s="1"/>
  <c r="H38" i="2"/>
  <c r="G38" i="2"/>
  <c r="K37" i="2"/>
  <c r="H37" i="2"/>
  <c r="Q36" i="2"/>
  <c r="L36" i="2"/>
  <c r="K36" i="2"/>
  <c r="H36" i="2"/>
  <c r="G36" i="2"/>
  <c r="K35" i="2"/>
  <c r="H35" i="2"/>
  <c r="Q34" i="2"/>
  <c r="K34" i="2"/>
  <c r="L34" i="2" s="1"/>
  <c r="H34" i="2"/>
  <c r="G34" i="2"/>
  <c r="K33" i="2"/>
  <c r="H33" i="2"/>
  <c r="Q32" i="2"/>
  <c r="K32" i="2"/>
  <c r="L32" i="2" s="1"/>
  <c r="H32" i="2"/>
  <c r="G32" i="2"/>
  <c r="K31" i="2"/>
  <c r="H31" i="2"/>
  <c r="Q30" i="2"/>
  <c r="K30" i="2"/>
  <c r="L30" i="2" s="1"/>
  <c r="H30" i="2"/>
  <c r="G30" i="2"/>
  <c r="D15" i="2"/>
  <c r="C15" i="2"/>
  <c r="R14" i="2"/>
  <c r="G14" i="2"/>
  <c r="Q14" i="2" s="1"/>
  <c r="G13" i="2"/>
  <c r="M13" i="2" s="1"/>
  <c r="M12" i="2"/>
  <c r="G12" i="2"/>
  <c r="S12" i="2" s="1"/>
  <c r="G11" i="2"/>
  <c r="R11" i="2" s="1"/>
  <c r="G9" i="2"/>
  <c r="M9" i="2" s="1"/>
  <c r="G8" i="2"/>
  <c r="S8" i="2" s="1"/>
  <c r="G7" i="2"/>
  <c r="R7" i="2" s="1"/>
  <c r="G5" i="2"/>
  <c r="M5" i="2" s="1"/>
  <c r="G4" i="2"/>
  <c r="S4" i="2" s="1"/>
  <c r="G3" i="2"/>
  <c r="R3" i="2" s="1"/>
  <c r="Q40" i="1"/>
  <c r="Q38" i="1"/>
  <c r="Q36" i="1"/>
  <c r="Q34" i="1"/>
  <c r="Q32" i="1"/>
  <c r="Q30" i="1"/>
  <c r="G40" i="1"/>
  <c r="G38" i="1"/>
  <c r="G36" i="1"/>
  <c r="G34" i="1"/>
  <c r="G32" i="1"/>
  <c r="G30" i="1"/>
  <c r="L40" i="1"/>
  <c r="L38" i="1"/>
  <c r="L36" i="1"/>
  <c r="L34" i="1"/>
  <c r="L32" i="1"/>
  <c r="L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0" i="1"/>
  <c r="J43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0" i="1"/>
  <c r="I15" i="1"/>
  <c r="J15" i="1"/>
  <c r="H15" i="1"/>
  <c r="O15" i="1"/>
  <c r="P15" i="1"/>
  <c r="N15" i="1"/>
  <c r="R27" i="1"/>
  <c r="S27" i="1"/>
  <c r="Q27" i="1"/>
  <c r="R21" i="1"/>
  <c r="S21" i="1"/>
  <c r="R22" i="1"/>
  <c r="S22" i="1"/>
  <c r="R23" i="1"/>
  <c r="S23" i="1"/>
  <c r="R24" i="1"/>
  <c r="S24" i="1"/>
  <c r="R25" i="1"/>
  <c r="S25" i="1"/>
  <c r="R26" i="1"/>
  <c r="S26" i="1"/>
  <c r="Q26" i="1"/>
  <c r="Q25" i="1"/>
  <c r="Q24" i="1"/>
  <c r="Q23" i="1"/>
  <c r="Q22" i="1"/>
  <c r="Q21" i="1"/>
  <c r="S15" i="1"/>
  <c r="R15" i="1"/>
  <c r="Q15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S2" i="1"/>
  <c r="R2" i="1"/>
  <c r="Q2" i="1"/>
  <c r="L4" i="1"/>
  <c r="M7" i="2" l="1"/>
  <c r="Q2" i="2"/>
  <c r="R2" i="2"/>
  <c r="Q10" i="2"/>
  <c r="R10" i="2"/>
  <c r="R25" i="2" s="1"/>
  <c r="G6" i="2"/>
  <c r="M3" i="2"/>
  <c r="M11" i="2"/>
  <c r="S14" i="2"/>
  <c r="K14" i="2"/>
  <c r="L14" i="2"/>
  <c r="S11" i="2"/>
  <c r="L11" i="2"/>
  <c r="S10" i="2"/>
  <c r="K10" i="2"/>
  <c r="L10" i="2"/>
  <c r="M8" i="2"/>
  <c r="S7" i="2"/>
  <c r="L7" i="2"/>
  <c r="S6" i="2"/>
  <c r="S23" i="2" s="1"/>
  <c r="K6" i="2"/>
  <c r="L6" i="2"/>
  <c r="M4" i="2"/>
  <c r="S3" i="2"/>
  <c r="S21" i="2" s="1"/>
  <c r="L3" i="2"/>
  <c r="S2" i="2"/>
  <c r="K2" i="2"/>
  <c r="L2" i="2"/>
  <c r="Q5" i="2"/>
  <c r="Q9" i="2"/>
  <c r="Q13" i="2"/>
  <c r="R21" i="2"/>
  <c r="Q4" i="2"/>
  <c r="Q22" i="2" s="1"/>
  <c r="K5" i="2"/>
  <c r="R5" i="2"/>
  <c r="Q8" i="2"/>
  <c r="K9" i="2"/>
  <c r="R9" i="2"/>
  <c r="Q12" i="2"/>
  <c r="Q26" i="2" s="1"/>
  <c r="K13" i="2"/>
  <c r="R13" i="2"/>
  <c r="M2" i="2"/>
  <c r="Q3" i="2"/>
  <c r="Q21" i="2" s="1"/>
  <c r="K4" i="2"/>
  <c r="R4" i="2"/>
  <c r="L5" i="2"/>
  <c r="S5" i="2"/>
  <c r="M6" i="2"/>
  <c r="Q7" i="2"/>
  <c r="K8" i="2"/>
  <c r="R8" i="2"/>
  <c r="L9" i="2"/>
  <c r="S9" i="2"/>
  <c r="S24" i="2" s="1"/>
  <c r="M10" i="2"/>
  <c r="Q11" i="2"/>
  <c r="K12" i="2"/>
  <c r="R12" i="2"/>
  <c r="L13" i="2"/>
  <c r="S13" i="2"/>
  <c r="M14" i="2"/>
  <c r="G15" i="2"/>
  <c r="F15" i="2" s="1"/>
  <c r="K3" i="2"/>
  <c r="L4" i="2"/>
  <c r="K7" i="2"/>
  <c r="L8" i="2"/>
  <c r="K11" i="2"/>
  <c r="L12" i="2"/>
  <c r="K3" i="1"/>
  <c r="L3" i="1"/>
  <c r="L15" i="1" s="1"/>
  <c r="M3" i="1"/>
  <c r="K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L2" i="1"/>
  <c r="M2" i="1"/>
  <c r="K2" i="1"/>
  <c r="K15" i="1"/>
  <c r="F15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C15" i="1"/>
  <c r="D15" i="1"/>
  <c r="E15" i="1"/>
  <c r="Q25" i="2" l="1"/>
  <c r="S25" i="2"/>
  <c r="Q6" i="2"/>
  <c r="Q23" i="2" s="1"/>
  <c r="R6" i="2"/>
  <c r="R23" i="2" s="1"/>
  <c r="S26" i="2"/>
  <c r="R24" i="2"/>
  <c r="S15" i="2"/>
  <c r="P15" i="2" s="1"/>
  <c r="Q24" i="2"/>
  <c r="S22" i="2"/>
  <c r="R22" i="2"/>
  <c r="K15" i="2"/>
  <c r="H15" i="2" s="1"/>
  <c r="L15" i="2"/>
  <c r="I15" i="2" s="1"/>
  <c r="M15" i="2"/>
  <c r="J15" i="2" s="1"/>
  <c r="H43" i="2"/>
  <c r="K43" i="2"/>
  <c r="L40" i="2" s="1"/>
  <c r="R26" i="2"/>
  <c r="M15" i="1"/>
  <c r="S27" i="2" l="1"/>
  <c r="Q27" i="2"/>
  <c r="R15" i="2"/>
  <c r="O15" i="2" s="1"/>
  <c r="R27" i="2"/>
  <c r="Q15" i="2"/>
  <c r="N15" i="2" s="1"/>
</calcChain>
</file>

<file path=xl/sharedStrings.xml><?xml version="1.0" encoding="utf-8"?>
<sst xmlns="http://schemas.openxmlformats.org/spreadsheetml/2006/main" count="50" uniqueCount="14">
  <si>
    <t>age</t>
  </si>
  <si>
    <t>man</t>
  </si>
  <si>
    <t>woman</t>
  </si>
  <si>
    <t>population</t>
  </si>
  <si>
    <t>vote_rate</t>
    <phoneticPr fontId="3" type="noConversion"/>
  </si>
  <si>
    <t>vote</t>
    <phoneticPr fontId="3" type="noConversion"/>
  </si>
  <si>
    <t>柯文哲</t>
    <phoneticPr fontId="3" type="noConversion"/>
  </si>
  <si>
    <t>連勝文</t>
    <phoneticPr fontId="3" type="noConversion"/>
  </si>
  <si>
    <t>其他</t>
    <phoneticPr fontId="3" type="noConversion"/>
  </si>
  <si>
    <t>柯P</t>
    <phoneticPr fontId="3" type="noConversion"/>
  </si>
  <si>
    <t># https://github.com/ntuaha/VoteSimulator/blob/gh-pages/simulator.html</t>
    <phoneticPr fontId="3" type="noConversion"/>
  </si>
  <si>
    <t>70+</t>
    <phoneticPr fontId="3" type="noConversion"/>
  </si>
  <si>
    <t>重算</t>
    <phoneticPr fontId="3" type="noConversion"/>
  </si>
  <si>
    <t>當時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</si>
</sst>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;\-#,##0;&quot;－&quot;"/>
  </numFmts>
  <fonts count="14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7"/>
      <color rgb="FF0000FF"/>
      <name val="Times New Roman"/>
      <family val="1"/>
    </font>
    <font>
      <b/>
      <sz val="7"/>
      <name val="Times New Roman"/>
      <family val="1"/>
    </font>
    <font>
      <b/>
      <sz val="7"/>
      <name val="細明體"/>
      <family val="1"/>
      <charset val="136"/>
    </font>
    <font>
      <b/>
      <sz val="7"/>
      <name val="細明體"/>
      <family val="3"/>
      <charset val="136"/>
    </font>
    <font>
      <sz val="14"/>
      <color rgb="FF404040"/>
      <name val="Heiti TC"/>
      <family val="2"/>
      <charset val="136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1" fontId="0" fillId="0" borderId="0" xfId="0" applyNumberFormat="1"/>
    <xf numFmtId="10" fontId="0" fillId="0" borderId="0" xfId="2" applyNumberFormat="1" applyFont="1" applyAlignment="1"/>
    <xf numFmtId="10" fontId="0" fillId="2" borderId="0" xfId="2" applyNumberFormat="1" applyFont="1" applyFill="1" applyAlignment="1"/>
    <xf numFmtId="1" fontId="0" fillId="2" borderId="0" xfId="0" applyNumberFormat="1" applyFill="1"/>
    <xf numFmtId="3" fontId="5" fillId="0" borderId="3" xfId="3" applyNumberFormat="1" applyFont="1" applyBorder="1"/>
    <xf numFmtId="3" fontId="5" fillId="0" borderId="4" xfId="3" applyNumberFormat="1" applyFont="1" applyBorder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176" fontId="7" fillId="0" borderId="1" xfId="0" applyNumberFormat="1" applyFont="1" applyBorder="1"/>
    <xf numFmtId="176" fontId="7" fillId="0" borderId="1" xfId="1" applyNumberFormat="1" applyFont="1" applyBorder="1" applyAlignment="1"/>
    <xf numFmtId="176" fontId="9" fillId="0" borderId="1" xfId="0" applyNumberFormat="1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4">
    <cellStyle name="一般" xfId="0" builtinId="0"/>
    <cellStyle name="一般_RCRPM10B" xfId="3" xr:uid="{B2164809-5999-8D44-8BB8-9FC8DCCB0DC6}"/>
    <cellStyle name="千分位[0]" xfId="1" builtinId="6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7CF7-F919-D348-95ED-1D39B715DD09}">
  <dimension ref="A1:AH47"/>
  <sheetViews>
    <sheetView tabSelected="1" workbookViewId="0">
      <selection activeCell="F2" sqref="F2:F14"/>
    </sheetView>
  </sheetViews>
  <sheetFormatPr baseColWidth="10" defaultColWidth="9" defaultRowHeight="14"/>
  <cols>
    <col min="1" max="1" width="4.3984375" bestFit="1" customWidth="1"/>
    <col min="2" max="2" width="5.3984375" bestFit="1" customWidth="1"/>
    <col min="3" max="4" width="8.3984375" bestFit="1" customWidth="1"/>
    <col min="5" max="5" width="11.19921875" bestFit="1" customWidth="1"/>
    <col min="9" max="9" width="10.59765625" bestFit="1" customWidth="1"/>
    <col min="11" max="11" width="11.59765625" bestFit="1" customWidth="1"/>
    <col min="12" max="13" width="10.19921875" bestFit="1" customWidth="1"/>
    <col min="17" max="17" width="10.19921875" bestFit="1" customWidth="1"/>
    <col min="24" max="24" width="12.19921875" bestFit="1" customWidth="1"/>
  </cols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6</v>
      </c>
      <c r="O1" s="2" t="s">
        <v>7</v>
      </c>
      <c r="P1" s="2" t="s">
        <v>8</v>
      </c>
      <c r="Q1" s="2" t="s">
        <v>6</v>
      </c>
      <c r="R1" s="2" t="s">
        <v>7</v>
      </c>
      <c r="S1" s="2" t="s">
        <v>8</v>
      </c>
      <c r="T1" s="2" t="s">
        <v>6</v>
      </c>
      <c r="U1" s="2" t="s">
        <v>7</v>
      </c>
      <c r="V1" s="2" t="s">
        <v>8</v>
      </c>
      <c r="W1" s="2" t="s">
        <v>6</v>
      </c>
      <c r="X1" s="2" t="s">
        <v>7</v>
      </c>
      <c r="Y1" s="2" t="s">
        <v>8</v>
      </c>
    </row>
    <row r="2" spans="1:25">
      <c r="A2" s="1">
        <v>1</v>
      </c>
      <c r="B2">
        <v>20</v>
      </c>
      <c r="C2">
        <v>78552</v>
      </c>
      <c r="D2">
        <v>73103</v>
      </c>
      <c r="E2" s="11">
        <v>310984</v>
      </c>
      <c r="F2" s="5">
        <v>0.68</v>
      </c>
      <c r="G2" s="4">
        <f>F2*E2</f>
        <v>211469.12000000002</v>
      </c>
      <c r="H2">
        <v>46.5</v>
      </c>
      <c r="I2">
        <v>30.6</v>
      </c>
      <c r="J2">
        <v>22.9</v>
      </c>
      <c r="K2" s="4">
        <f>H2*$G2/100</f>
        <v>98333.140800000023</v>
      </c>
      <c r="L2" s="4">
        <f t="shared" ref="L2:M14" si="0">I2*$G2/100</f>
        <v>64709.550720000007</v>
      </c>
      <c r="M2" s="4">
        <f t="shared" si="0"/>
        <v>48426.428480000002</v>
      </c>
      <c r="N2">
        <v>0.53800000000000003</v>
      </c>
      <c r="O2">
        <v>0.29499999999999998</v>
      </c>
      <c r="P2">
        <v>0.16700000000000001</v>
      </c>
      <c r="Q2" s="4">
        <f>N2*$G2</f>
        <v>113770.38656000001</v>
      </c>
      <c r="R2" s="4">
        <f t="shared" ref="R2:S14" si="1">O2*$G2</f>
        <v>62383.390400000004</v>
      </c>
      <c r="S2" s="4">
        <f t="shared" si="1"/>
        <v>35315.343040000007</v>
      </c>
      <c r="T2">
        <v>0.67</v>
      </c>
      <c r="U2">
        <v>0.19</v>
      </c>
      <c r="V2">
        <v>0.06</v>
      </c>
      <c r="W2" s="4">
        <f>T2*$G2</f>
        <v>141684.31040000002</v>
      </c>
      <c r="X2" s="4">
        <f t="shared" ref="X2:X14" si="2">U2*$G2</f>
        <v>40179.132800000007</v>
      </c>
      <c r="Y2" s="4">
        <f t="shared" ref="Y2:Y14" si="3">V2*$G2</f>
        <v>12688.147200000001</v>
      </c>
    </row>
    <row r="3" spans="1:25">
      <c r="A3" s="1">
        <v>3</v>
      </c>
      <c r="B3">
        <v>25</v>
      </c>
      <c r="C3">
        <v>78447</v>
      </c>
      <c r="D3">
        <v>80882</v>
      </c>
      <c r="E3" s="12"/>
      <c r="F3" s="5">
        <v>0.68</v>
      </c>
      <c r="G3" s="4">
        <f t="shared" ref="G3:G14" si="4">F3*E3</f>
        <v>0</v>
      </c>
      <c r="H3">
        <v>46.5</v>
      </c>
      <c r="I3">
        <v>30.6</v>
      </c>
      <c r="J3">
        <v>22.9</v>
      </c>
      <c r="K3" s="4">
        <f t="shared" ref="K3:K14" si="5">H3*$G3/100</f>
        <v>0</v>
      </c>
      <c r="L3" s="4">
        <f t="shared" si="0"/>
        <v>0</v>
      </c>
      <c r="M3" s="4">
        <f t="shared" si="0"/>
        <v>0</v>
      </c>
      <c r="N3">
        <v>0.53800000000000003</v>
      </c>
      <c r="O3">
        <v>0.29499999999999998</v>
      </c>
      <c r="P3">
        <v>0.16700000000000001</v>
      </c>
      <c r="Q3" s="4">
        <f t="shared" ref="Q3:Q14" si="6">N3*$G3</f>
        <v>0</v>
      </c>
      <c r="R3" s="4">
        <f t="shared" si="1"/>
        <v>0</v>
      </c>
      <c r="S3" s="4">
        <f t="shared" si="1"/>
        <v>0</v>
      </c>
      <c r="W3" s="4">
        <f t="shared" ref="W3:W14" si="7">T3*$G3</f>
        <v>0</v>
      </c>
      <c r="X3" s="4">
        <f t="shared" si="2"/>
        <v>0</v>
      </c>
      <c r="Y3" s="4">
        <f t="shared" si="3"/>
        <v>0</v>
      </c>
    </row>
    <row r="4" spans="1:25">
      <c r="A4" s="1">
        <v>5</v>
      </c>
      <c r="B4">
        <v>30</v>
      </c>
      <c r="C4">
        <v>105245</v>
      </c>
      <c r="D4">
        <v>118719</v>
      </c>
      <c r="E4" s="11">
        <v>455767</v>
      </c>
      <c r="F4" s="5">
        <v>0.78</v>
      </c>
      <c r="G4" s="4">
        <f t="shared" si="4"/>
        <v>355498.26</v>
      </c>
      <c r="H4">
        <v>61.1</v>
      </c>
      <c r="I4">
        <v>17</v>
      </c>
      <c r="J4">
        <v>21.9</v>
      </c>
      <c r="K4" s="4">
        <f t="shared" si="5"/>
        <v>217209.43686000002</v>
      </c>
      <c r="L4" s="4">
        <f>I4*$G4/100</f>
        <v>60434.7042</v>
      </c>
      <c r="M4" s="4">
        <f t="shared" si="0"/>
        <v>77854.11894</v>
      </c>
      <c r="N4">
        <v>0.54700000000000004</v>
      </c>
      <c r="O4">
        <v>0.183</v>
      </c>
      <c r="P4">
        <v>0.23899999999999999</v>
      </c>
      <c r="Q4" s="4">
        <f t="shared" si="6"/>
        <v>194457.54822000003</v>
      </c>
      <c r="R4" s="4">
        <f t="shared" si="1"/>
        <v>65056.181579999997</v>
      </c>
      <c r="S4" s="4">
        <f t="shared" si="1"/>
        <v>84964.084139999992</v>
      </c>
      <c r="T4">
        <v>0.52</v>
      </c>
      <c r="U4">
        <v>0.26</v>
      </c>
      <c r="V4">
        <v>0.16</v>
      </c>
      <c r="W4" s="4">
        <f t="shared" si="7"/>
        <v>184859.09520000001</v>
      </c>
      <c r="X4" s="4">
        <f t="shared" si="2"/>
        <v>92429.547600000005</v>
      </c>
      <c r="Y4" s="4">
        <f t="shared" si="3"/>
        <v>56879.721600000004</v>
      </c>
    </row>
    <row r="5" spans="1:25">
      <c r="A5" s="1">
        <v>7</v>
      </c>
      <c r="B5">
        <v>35</v>
      </c>
      <c r="C5">
        <v>107951</v>
      </c>
      <c r="D5">
        <v>123852</v>
      </c>
      <c r="F5" s="5">
        <v>0.78</v>
      </c>
      <c r="G5" s="4">
        <f t="shared" si="4"/>
        <v>0</v>
      </c>
      <c r="H5">
        <v>61.1</v>
      </c>
      <c r="I5">
        <v>17</v>
      </c>
      <c r="J5">
        <v>21.9</v>
      </c>
      <c r="K5" s="4">
        <f t="shared" si="5"/>
        <v>0</v>
      </c>
      <c r="L5" s="4">
        <f t="shared" si="0"/>
        <v>0</v>
      </c>
      <c r="M5" s="4">
        <f t="shared" si="0"/>
        <v>0</v>
      </c>
      <c r="N5">
        <v>0.54700000000000004</v>
      </c>
      <c r="O5">
        <v>0.183</v>
      </c>
      <c r="P5">
        <v>0.23899999999999999</v>
      </c>
      <c r="Q5" s="4">
        <f t="shared" si="6"/>
        <v>0</v>
      </c>
      <c r="R5" s="4">
        <f t="shared" si="1"/>
        <v>0</v>
      </c>
      <c r="S5" s="4">
        <f t="shared" si="1"/>
        <v>0</v>
      </c>
      <c r="W5" s="4">
        <f t="shared" si="7"/>
        <v>0</v>
      </c>
      <c r="X5" s="4">
        <f t="shared" si="2"/>
        <v>0</v>
      </c>
      <c r="Y5" s="4">
        <f t="shared" si="3"/>
        <v>0</v>
      </c>
    </row>
    <row r="6" spans="1:25">
      <c r="A6" s="1">
        <v>9</v>
      </c>
      <c r="B6">
        <v>40</v>
      </c>
      <c r="C6">
        <v>96222</v>
      </c>
      <c r="D6">
        <v>111729</v>
      </c>
      <c r="E6" s="11">
        <v>416535</v>
      </c>
      <c r="F6" s="5">
        <v>0.89</v>
      </c>
      <c r="G6" s="4">
        <f t="shared" si="4"/>
        <v>370716.15</v>
      </c>
      <c r="H6">
        <v>56.2</v>
      </c>
      <c r="I6">
        <v>19.7</v>
      </c>
      <c r="J6">
        <v>24.1</v>
      </c>
      <c r="K6" s="4">
        <f t="shared" si="5"/>
        <v>208342.47630000004</v>
      </c>
      <c r="L6" s="4">
        <f t="shared" si="0"/>
        <v>73031.081550000003</v>
      </c>
      <c r="M6" s="4">
        <f t="shared" si="0"/>
        <v>89342.592150000011</v>
      </c>
      <c r="N6">
        <v>0.40600000000000003</v>
      </c>
      <c r="O6">
        <v>0.311</v>
      </c>
      <c r="P6">
        <v>0.27500000000000002</v>
      </c>
      <c r="Q6" s="4">
        <f t="shared" si="6"/>
        <v>150510.75690000001</v>
      </c>
      <c r="R6" s="4">
        <f t="shared" si="1"/>
        <v>115292.72265000001</v>
      </c>
      <c r="S6" s="4">
        <f t="shared" si="1"/>
        <v>101946.94125000002</v>
      </c>
      <c r="T6">
        <v>0.45</v>
      </c>
      <c r="U6">
        <v>0.36</v>
      </c>
      <c r="V6">
        <v>0.15</v>
      </c>
      <c r="W6" s="4">
        <f t="shared" si="7"/>
        <v>166822.26750000002</v>
      </c>
      <c r="X6" s="4">
        <f t="shared" si="2"/>
        <v>133457.81400000001</v>
      </c>
      <c r="Y6" s="4">
        <f t="shared" si="3"/>
        <v>55607.422500000001</v>
      </c>
    </row>
    <row r="7" spans="1:25">
      <c r="A7" s="1">
        <v>11</v>
      </c>
      <c r="B7">
        <v>45</v>
      </c>
      <c r="C7">
        <v>96535</v>
      </c>
      <c r="D7">
        <v>112049</v>
      </c>
      <c r="F7" s="5">
        <v>0.89</v>
      </c>
      <c r="G7" s="4">
        <f t="shared" si="4"/>
        <v>0</v>
      </c>
      <c r="H7">
        <v>56.2</v>
      </c>
      <c r="I7">
        <v>19.7</v>
      </c>
      <c r="J7">
        <v>24.1</v>
      </c>
      <c r="K7" s="4">
        <f t="shared" si="5"/>
        <v>0</v>
      </c>
      <c r="L7" s="4">
        <f t="shared" si="0"/>
        <v>0</v>
      </c>
      <c r="M7" s="4">
        <f t="shared" si="0"/>
        <v>0</v>
      </c>
      <c r="N7">
        <v>0.40600000000000003</v>
      </c>
      <c r="O7">
        <v>0.311</v>
      </c>
      <c r="P7">
        <v>0.27500000000000002</v>
      </c>
      <c r="Q7" s="4">
        <f t="shared" si="6"/>
        <v>0</v>
      </c>
      <c r="R7" s="4">
        <f t="shared" si="1"/>
        <v>0</v>
      </c>
      <c r="S7" s="4">
        <f t="shared" si="1"/>
        <v>0</v>
      </c>
      <c r="W7" s="4">
        <f t="shared" si="7"/>
        <v>0</v>
      </c>
      <c r="X7" s="4">
        <f t="shared" si="2"/>
        <v>0</v>
      </c>
      <c r="Y7" s="4">
        <f t="shared" si="3"/>
        <v>0</v>
      </c>
    </row>
    <row r="8" spans="1:25">
      <c r="A8" s="1">
        <v>13</v>
      </c>
      <c r="B8">
        <v>50</v>
      </c>
      <c r="C8">
        <v>98411</v>
      </c>
      <c r="D8">
        <v>112322</v>
      </c>
      <c r="E8" s="11">
        <v>417460</v>
      </c>
      <c r="F8" s="5">
        <v>0.89</v>
      </c>
      <c r="G8" s="4">
        <f t="shared" si="4"/>
        <v>371539.4</v>
      </c>
      <c r="H8">
        <v>57.2</v>
      </c>
      <c r="I8">
        <v>15.3</v>
      </c>
      <c r="J8">
        <v>27.5</v>
      </c>
      <c r="K8" s="4">
        <f t="shared" si="5"/>
        <v>212520.53680000003</v>
      </c>
      <c r="L8" s="4">
        <f t="shared" si="0"/>
        <v>56845.528200000001</v>
      </c>
      <c r="M8" s="4">
        <f t="shared" si="0"/>
        <v>102173.33500000001</v>
      </c>
      <c r="N8">
        <v>0.40100000000000002</v>
      </c>
      <c r="O8">
        <v>0.307</v>
      </c>
      <c r="P8">
        <v>0.29199999999999998</v>
      </c>
      <c r="Q8" s="4">
        <f t="shared" si="6"/>
        <v>148987.29940000002</v>
      </c>
      <c r="R8" s="4">
        <f t="shared" si="1"/>
        <v>114062.59580000001</v>
      </c>
      <c r="S8" s="4">
        <f t="shared" si="1"/>
        <v>108489.5048</v>
      </c>
      <c r="T8">
        <v>0.36</v>
      </c>
      <c r="U8">
        <v>0.4</v>
      </c>
      <c r="V8">
        <v>0.21</v>
      </c>
      <c r="W8" s="4">
        <f t="shared" si="7"/>
        <v>133754.18400000001</v>
      </c>
      <c r="X8" s="4">
        <f t="shared" si="2"/>
        <v>148615.76</v>
      </c>
      <c r="Y8" s="4">
        <f t="shared" si="3"/>
        <v>78023.274000000005</v>
      </c>
    </row>
    <row r="9" spans="1:25">
      <c r="A9" s="1">
        <v>15</v>
      </c>
      <c r="B9">
        <v>55</v>
      </c>
      <c r="C9">
        <v>96092</v>
      </c>
      <c r="D9">
        <v>110635</v>
      </c>
      <c r="F9" s="5">
        <v>0.89</v>
      </c>
      <c r="G9" s="4">
        <f t="shared" si="4"/>
        <v>0</v>
      </c>
      <c r="H9">
        <v>57.2</v>
      </c>
      <c r="I9">
        <v>15.3</v>
      </c>
      <c r="J9">
        <v>27.5</v>
      </c>
      <c r="K9" s="4">
        <f t="shared" si="5"/>
        <v>0</v>
      </c>
      <c r="L9" s="4">
        <f t="shared" si="0"/>
        <v>0</v>
      </c>
      <c r="M9" s="4">
        <f t="shared" si="0"/>
        <v>0</v>
      </c>
      <c r="N9">
        <v>0.40100000000000002</v>
      </c>
      <c r="O9">
        <v>0.307</v>
      </c>
      <c r="P9">
        <v>0.29199999999999998</v>
      </c>
      <c r="Q9" s="4">
        <f t="shared" si="6"/>
        <v>0</v>
      </c>
      <c r="R9" s="4">
        <f t="shared" si="1"/>
        <v>0</v>
      </c>
      <c r="S9" s="4">
        <f t="shared" si="1"/>
        <v>0</v>
      </c>
      <c r="W9" s="4">
        <f t="shared" si="7"/>
        <v>0</v>
      </c>
      <c r="X9" s="4">
        <f t="shared" si="2"/>
        <v>0</v>
      </c>
      <c r="Y9" s="4">
        <f t="shared" si="3"/>
        <v>0</v>
      </c>
    </row>
    <row r="10" spans="1:25">
      <c r="A10" s="1">
        <v>17</v>
      </c>
      <c r="B10">
        <v>60</v>
      </c>
      <c r="C10">
        <v>87691</v>
      </c>
      <c r="D10">
        <v>100472</v>
      </c>
      <c r="E10" s="11">
        <v>308979</v>
      </c>
      <c r="F10" s="5">
        <v>0.9</v>
      </c>
      <c r="G10" s="4">
        <f t="shared" si="4"/>
        <v>278081.10000000003</v>
      </c>
      <c r="H10">
        <v>47.1</v>
      </c>
      <c r="I10">
        <v>20.6</v>
      </c>
      <c r="J10">
        <v>32.299999999999997</v>
      </c>
      <c r="K10" s="4">
        <f t="shared" si="5"/>
        <v>130976.19810000002</v>
      </c>
      <c r="L10" s="4">
        <f t="shared" si="0"/>
        <v>57284.706600000012</v>
      </c>
      <c r="M10" s="4">
        <f t="shared" si="0"/>
        <v>89820.195300000007</v>
      </c>
      <c r="N10">
        <v>0.38100000000000001</v>
      </c>
      <c r="O10">
        <v>0.39800000000000002</v>
      </c>
      <c r="P10">
        <v>0.221</v>
      </c>
      <c r="Q10" s="4">
        <f t="shared" si="6"/>
        <v>105948.89910000001</v>
      </c>
      <c r="R10" s="4">
        <f t="shared" si="1"/>
        <v>110676.27780000003</v>
      </c>
      <c r="S10" s="4">
        <f t="shared" si="1"/>
        <v>61455.923100000007</v>
      </c>
      <c r="T10">
        <v>0.32</v>
      </c>
      <c r="U10">
        <v>0.35</v>
      </c>
      <c r="V10">
        <v>0.3</v>
      </c>
      <c r="W10" s="4">
        <f t="shared" si="7"/>
        <v>88985.952000000019</v>
      </c>
      <c r="X10" s="4">
        <f t="shared" si="2"/>
        <v>97328.385000000009</v>
      </c>
      <c r="Y10" s="4">
        <f t="shared" si="3"/>
        <v>83424.33</v>
      </c>
    </row>
    <row r="11" spans="1:25">
      <c r="A11" s="1">
        <v>19</v>
      </c>
      <c r="B11">
        <v>65</v>
      </c>
      <c r="C11">
        <v>55867</v>
      </c>
      <c r="D11">
        <v>64949</v>
      </c>
      <c r="F11" s="5">
        <v>0.9</v>
      </c>
      <c r="G11" s="4">
        <f t="shared" si="4"/>
        <v>0</v>
      </c>
      <c r="H11">
        <v>47.1</v>
      </c>
      <c r="I11">
        <v>20.6</v>
      </c>
      <c r="J11">
        <v>32.299999999999997</v>
      </c>
      <c r="K11" s="4">
        <f t="shared" si="5"/>
        <v>0</v>
      </c>
      <c r="L11" s="4">
        <f t="shared" si="0"/>
        <v>0</v>
      </c>
      <c r="M11" s="4">
        <f t="shared" si="0"/>
        <v>0</v>
      </c>
      <c r="N11">
        <v>0.38100000000000001</v>
      </c>
      <c r="O11">
        <v>0.39800000000000002</v>
      </c>
      <c r="P11">
        <v>0.221</v>
      </c>
      <c r="Q11" s="4">
        <f t="shared" si="6"/>
        <v>0</v>
      </c>
      <c r="R11" s="4">
        <f t="shared" si="1"/>
        <v>0</v>
      </c>
      <c r="S11" s="4">
        <f t="shared" si="1"/>
        <v>0</v>
      </c>
      <c r="W11" s="4">
        <f t="shared" si="7"/>
        <v>0</v>
      </c>
      <c r="X11" s="4">
        <f t="shared" si="2"/>
        <v>0</v>
      </c>
      <c r="Y11" s="4">
        <f t="shared" si="3"/>
        <v>0</v>
      </c>
    </row>
    <row r="12" spans="1:25">
      <c r="A12" s="1">
        <v>21</v>
      </c>
      <c r="B12">
        <v>70</v>
      </c>
      <c r="C12">
        <v>40087</v>
      </c>
      <c r="D12">
        <v>50018</v>
      </c>
      <c r="E12" s="11">
        <v>259711</v>
      </c>
      <c r="F12" s="5">
        <v>0.9</v>
      </c>
      <c r="G12" s="4">
        <f t="shared" si="4"/>
        <v>233739.9</v>
      </c>
      <c r="H12">
        <v>38.200000000000003</v>
      </c>
      <c r="I12">
        <v>18.899999999999999</v>
      </c>
      <c r="J12">
        <v>42.9</v>
      </c>
      <c r="K12" s="4">
        <f t="shared" si="5"/>
        <v>89288.641799999998</v>
      </c>
      <c r="L12" s="4">
        <f t="shared" si="0"/>
        <v>44176.841099999991</v>
      </c>
      <c r="M12" s="4">
        <f t="shared" si="0"/>
        <v>100274.41709999999</v>
      </c>
      <c r="N12">
        <v>0.28199999999999997</v>
      </c>
      <c r="O12">
        <v>0.376</v>
      </c>
      <c r="P12">
        <v>0.34200000000000003</v>
      </c>
      <c r="Q12" s="4">
        <f t="shared" si="6"/>
        <v>65914.651799999992</v>
      </c>
      <c r="R12" s="4">
        <f t="shared" si="1"/>
        <v>87886.202399999995</v>
      </c>
      <c r="S12" s="4">
        <f t="shared" si="1"/>
        <v>79939.045800000007</v>
      </c>
      <c r="T12">
        <v>0.32</v>
      </c>
      <c r="U12">
        <v>0.35</v>
      </c>
      <c r="V12">
        <v>0.3</v>
      </c>
      <c r="W12" s="4">
        <f t="shared" si="7"/>
        <v>74796.767999999996</v>
      </c>
      <c r="X12" s="4">
        <f t="shared" si="2"/>
        <v>81808.964999999997</v>
      </c>
      <c r="Y12" s="4">
        <f t="shared" si="3"/>
        <v>70121.97</v>
      </c>
    </row>
    <row r="13" spans="1:25">
      <c r="A13" s="1">
        <v>23</v>
      </c>
      <c r="B13">
        <v>75</v>
      </c>
      <c r="C13">
        <v>28413</v>
      </c>
      <c r="D13">
        <v>39123</v>
      </c>
      <c r="E13">
        <v>0</v>
      </c>
      <c r="F13" s="5">
        <v>0.9</v>
      </c>
      <c r="G13" s="4">
        <f t="shared" si="4"/>
        <v>0</v>
      </c>
      <c r="H13">
        <v>38.200000000000003</v>
      </c>
      <c r="I13">
        <v>18.899999999999999</v>
      </c>
      <c r="J13">
        <v>42.9</v>
      </c>
      <c r="K13" s="4">
        <f t="shared" si="5"/>
        <v>0</v>
      </c>
      <c r="L13" s="4">
        <f t="shared" si="0"/>
        <v>0</v>
      </c>
      <c r="M13" s="4">
        <f t="shared" si="0"/>
        <v>0</v>
      </c>
      <c r="N13">
        <v>0.28199999999999997</v>
      </c>
      <c r="O13">
        <v>0.376</v>
      </c>
      <c r="P13">
        <v>0.34200000000000003</v>
      </c>
      <c r="Q13" s="4">
        <f t="shared" si="6"/>
        <v>0</v>
      </c>
      <c r="R13" s="4">
        <f t="shared" si="1"/>
        <v>0</v>
      </c>
      <c r="S13" s="4">
        <f t="shared" si="1"/>
        <v>0</v>
      </c>
      <c r="W13" s="4">
        <f t="shared" si="7"/>
        <v>0</v>
      </c>
      <c r="X13" s="4">
        <f t="shared" si="2"/>
        <v>0</v>
      </c>
      <c r="Y13" s="4">
        <f t="shared" si="3"/>
        <v>0</v>
      </c>
    </row>
    <row r="14" spans="1:25">
      <c r="A14" s="1">
        <v>25</v>
      </c>
      <c r="B14">
        <v>80</v>
      </c>
      <c r="C14">
        <v>49423</v>
      </c>
      <c r="D14">
        <v>52647</v>
      </c>
      <c r="E14">
        <v>0</v>
      </c>
      <c r="F14" s="5">
        <v>0.9</v>
      </c>
      <c r="G14" s="4">
        <f t="shared" si="4"/>
        <v>0</v>
      </c>
      <c r="H14">
        <v>38.200000000000003</v>
      </c>
      <c r="I14">
        <v>18.899999999999999</v>
      </c>
      <c r="J14">
        <v>42.9</v>
      </c>
      <c r="K14" s="4">
        <f t="shared" si="5"/>
        <v>0</v>
      </c>
      <c r="L14" s="4">
        <f t="shared" si="0"/>
        <v>0</v>
      </c>
      <c r="M14" s="4">
        <f t="shared" si="0"/>
        <v>0</v>
      </c>
      <c r="N14">
        <v>0.28199999999999997</v>
      </c>
      <c r="O14">
        <v>0.376</v>
      </c>
      <c r="P14">
        <v>0.34200000000000003</v>
      </c>
      <c r="Q14" s="4">
        <f t="shared" si="6"/>
        <v>0</v>
      </c>
      <c r="R14" s="4">
        <f t="shared" si="1"/>
        <v>0</v>
      </c>
      <c r="S14" s="4">
        <f t="shared" si="1"/>
        <v>0</v>
      </c>
      <c r="W14" s="4">
        <f t="shared" si="7"/>
        <v>0</v>
      </c>
      <c r="X14" s="4">
        <f t="shared" si="2"/>
        <v>0</v>
      </c>
      <c r="Y14" s="4">
        <f t="shared" si="3"/>
        <v>0</v>
      </c>
    </row>
    <row r="15" spans="1:25" s="3" customFormat="1">
      <c r="C15" s="3">
        <f t="shared" ref="C15:D15" si="8">SUM(C2:C14)</f>
        <v>1018936</v>
      </c>
      <c r="D15" s="3">
        <f t="shared" si="8"/>
        <v>1150500</v>
      </c>
      <c r="E15" s="3">
        <f>SUM(E2:E14)</f>
        <v>2169436</v>
      </c>
      <c r="F15" s="6">
        <f>G15/E15</f>
        <v>0.83940892010642409</v>
      </c>
      <c r="G15" s="3">
        <f>SUM(G2:G14)</f>
        <v>1821043.9300000002</v>
      </c>
      <c r="H15" s="6">
        <f>K15/$G15</f>
        <v>0.52534176408363753</v>
      </c>
      <c r="I15" s="6">
        <f t="shared" ref="I15:J15" si="9">L15/$G15</f>
        <v>0.19575717339778839</v>
      </c>
      <c r="J15" s="6">
        <f t="shared" si="9"/>
        <v>0.27890106251857416</v>
      </c>
      <c r="K15" s="7">
        <f>SUM(K2:K14)</f>
        <v>956670.43066000019</v>
      </c>
      <c r="L15" s="7">
        <f t="shared" ref="L15:M15" si="10">SUM(L2:L14)</f>
        <v>356482.41237000003</v>
      </c>
      <c r="M15" s="7">
        <f t="shared" si="10"/>
        <v>507891.08697000006</v>
      </c>
      <c r="N15" s="6">
        <f>Q15/$G15</f>
        <v>0.42810034900146532</v>
      </c>
      <c r="O15" s="6">
        <f t="shared" ref="O15:P15" si="11">R15/$G15</f>
        <v>0.30496648734333387</v>
      </c>
      <c r="P15" s="6">
        <f t="shared" si="11"/>
        <v>0.25925285730476583</v>
      </c>
      <c r="Q15" s="7">
        <f>SUM(Q2:Q14)</f>
        <v>779589.5419800001</v>
      </c>
      <c r="R15" s="7">
        <f t="shared" ref="R15:S15" si="12">SUM(R2:R14)</f>
        <v>555357.37063000002</v>
      </c>
      <c r="S15" s="7">
        <f t="shared" si="12"/>
        <v>472110.84213000006</v>
      </c>
      <c r="W15" s="7">
        <f>SUM(W2:W14)</f>
        <v>790902.57710000023</v>
      </c>
      <c r="X15" s="7">
        <f t="shared" ref="X15:Y15" si="13">SUM(X2:X14)</f>
        <v>593819.60440000007</v>
      </c>
      <c r="Y15" s="7">
        <f>SUM(Y2:Y14)</f>
        <v>356744.86530000006</v>
      </c>
    </row>
    <row r="16" spans="1:25">
      <c r="N16" t="s">
        <v>10</v>
      </c>
      <c r="W16" s="5">
        <f>W15/$E15</f>
        <v>0.36456598724276734</v>
      </c>
      <c r="X16" s="5">
        <f t="shared" ref="X16:Y16" si="14">X15/$E15</f>
        <v>0.27372072944304421</v>
      </c>
      <c r="Y16" s="5">
        <f t="shared" si="14"/>
        <v>0.16444129501861315</v>
      </c>
    </row>
    <row r="18" spans="1:31">
      <c r="E18" s="3">
        <v>2697644</v>
      </c>
      <c r="F18" s="3">
        <v>2146939</v>
      </c>
      <c r="K18" s="10">
        <v>150084</v>
      </c>
      <c r="L18" s="10">
        <v>151655</v>
      </c>
      <c r="M18" s="10">
        <v>159329</v>
      </c>
      <c r="N18" s="10">
        <v>223964</v>
      </c>
      <c r="O18" s="10">
        <v>231803</v>
      </c>
      <c r="P18" s="10">
        <v>207951</v>
      </c>
      <c r="Q18" s="10">
        <v>208584</v>
      </c>
      <c r="R18" s="10">
        <v>210733</v>
      </c>
      <c r="S18" s="10">
        <v>206727</v>
      </c>
      <c r="T18" s="10">
        <v>188163</v>
      </c>
      <c r="U18" s="10">
        <v>120816</v>
      </c>
      <c r="V18" s="10">
        <v>90105</v>
      </c>
      <c r="W18" s="10">
        <v>67536</v>
      </c>
      <c r="X18" s="10">
        <v>50074</v>
      </c>
      <c r="Y18" s="10">
        <v>34009</v>
      </c>
      <c r="Z18" s="10">
        <v>14049</v>
      </c>
      <c r="AA18" s="10">
        <v>3192</v>
      </c>
      <c r="AB18">
        <v>746</v>
      </c>
    </row>
    <row r="19" spans="1:31">
      <c r="K19" s="10">
        <f>SUM(K18:L18)</f>
        <v>301739</v>
      </c>
      <c r="M19" s="10">
        <f>SUM(M18:N18)</f>
        <v>383293</v>
      </c>
      <c r="O19" s="10">
        <f>SUM(O18:P18)</f>
        <v>439754</v>
      </c>
      <c r="Q19" s="10">
        <f>SUM(Q18:R18)</f>
        <v>419317</v>
      </c>
      <c r="S19" s="10">
        <f>SUM(S18:T18)</f>
        <v>394890</v>
      </c>
      <c r="U19" s="10">
        <f>SUM(U18:AB18)</f>
        <v>380527</v>
      </c>
      <c r="W19" s="10"/>
    </row>
    <row r="20" spans="1:31" ht="17">
      <c r="F20" s="18">
        <v>2697644</v>
      </c>
      <c r="G20" s="18">
        <v>2146939</v>
      </c>
      <c r="K20">
        <v>301739</v>
      </c>
      <c r="L20">
        <v>383293</v>
      </c>
      <c r="M20">
        <v>439754</v>
      </c>
      <c r="N20">
        <v>419317</v>
      </c>
      <c r="O20">
        <v>394890</v>
      </c>
      <c r="P20">
        <v>380527</v>
      </c>
    </row>
    <row r="21" spans="1:31">
      <c r="A21">
        <v>20</v>
      </c>
      <c r="B21">
        <v>29</v>
      </c>
      <c r="Q21" s="4">
        <f>SUM(Q2:Q3)</f>
        <v>113770.38656000001</v>
      </c>
      <c r="R21" s="4">
        <f t="shared" ref="R21:S21" si="15">SUM(R2:R3)</f>
        <v>62383.390400000004</v>
      </c>
      <c r="S21" s="4">
        <f t="shared" si="15"/>
        <v>35315.343040000007</v>
      </c>
    </row>
    <row r="22" spans="1:31">
      <c r="A22">
        <v>30</v>
      </c>
      <c r="B22">
        <v>39</v>
      </c>
      <c r="Q22" s="4">
        <f>SUM(Q4:Q5)</f>
        <v>194457.54822000003</v>
      </c>
      <c r="R22" s="4">
        <f t="shared" ref="R22:S22" si="16">SUM(R4:R5)</f>
        <v>65056.181579999997</v>
      </c>
      <c r="S22" s="4">
        <f t="shared" si="16"/>
        <v>84964.084139999992</v>
      </c>
    </row>
    <row r="23" spans="1:31">
      <c r="A23">
        <v>40</v>
      </c>
      <c r="B23">
        <v>49</v>
      </c>
      <c r="Q23" s="4">
        <f>SUM(Q6:Q7)</f>
        <v>150510.75690000001</v>
      </c>
      <c r="R23" s="4">
        <f t="shared" ref="R23:S23" si="17">SUM(R6:R7)</f>
        <v>115292.72265000001</v>
      </c>
      <c r="S23" s="4">
        <f t="shared" si="17"/>
        <v>101946.94125000002</v>
      </c>
    </row>
    <row r="24" spans="1:31">
      <c r="A24">
        <v>50</v>
      </c>
      <c r="B24">
        <v>59</v>
      </c>
      <c r="Q24" s="4">
        <f>SUM(Q8:Q9)</f>
        <v>148987.29940000002</v>
      </c>
      <c r="R24" s="4">
        <f t="shared" ref="R24:S24" si="18">SUM(R8:R9)</f>
        <v>114062.59580000001</v>
      </c>
      <c r="S24" s="4">
        <f t="shared" si="18"/>
        <v>108489.5048</v>
      </c>
    </row>
    <row r="25" spans="1:31">
      <c r="A25">
        <v>60</v>
      </c>
      <c r="B25">
        <v>69</v>
      </c>
      <c r="Q25" s="4">
        <f>SUM(Q10:Q11)</f>
        <v>105948.89910000001</v>
      </c>
      <c r="R25" s="4">
        <f t="shared" ref="R25:S25" si="19">SUM(R10:R11)</f>
        <v>110676.27780000003</v>
      </c>
      <c r="S25" s="4">
        <f t="shared" si="19"/>
        <v>61455.923100000007</v>
      </c>
    </row>
    <row r="26" spans="1:31">
      <c r="A26">
        <v>70</v>
      </c>
      <c r="B26" t="s">
        <v>11</v>
      </c>
      <c r="Q26" s="4">
        <f>SUM(Q12:Q14)</f>
        <v>65914.651799999992</v>
      </c>
      <c r="R26" s="4">
        <f t="shared" ref="R26:S26" si="20">SUM(R12:R14)</f>
        <v>87886.202399999995</v>
      </c>
      <c r="S26" s="4">
        <f t="shared" si="20"/>
        <v>79939.045800000007</v>
      </c>
    </row>
    <row r="27" spans="1:31">
      <c r="Q27" s="4">
        <f>SUM(Q21:Q26)</f>
        <v>779589.5419800001</v>
      </c>
      <c r="R27" s="4">
        <f t="shared" ref="R27:S27" si="21">SUM(R21:R26)</f>
        <v>555357.37063000002</v>
      </c>
      <c r="S27" s="4">
        <f t="shared" si="21"/>
        <v>472110.84213000006</v>
      </c>
    </row>
    <row r="29" spans="1:31">
      <c r="L29" t="s">
        <v>12</v>
      </c>
      <c r="M29" t="s">
        <v>13</v>
      </c>
    </row>
    <row r="30" spans="1:31" ht="16">
      <c r="C30">
        <v>301739</v>
      </c>
      <c r="D30" s="10">
        <f>E30-C30</f>
        <v>894</v>
      </c>
      <c r="E30">
        <v>302633</v>
      </c>
      <c r="F30" s="10">
        <v>312013</v>
      </c>
      <c r="G30" s="10">
        <f>SUM(J30:J31)</f>
        <v>312013</v>
      </c>
      <c r="H30">
        <f>I30*F2</f>
        <v>103145.8</v>
      </c>
      <c r="I30" s="8">
        <v>151685</v>
      </c>
      <c r="J30" s="8">
        <v>151685</v>
      </c>
      <c r="K30" s="8">
        <f>J30*F2</f>
        <v>103145.8</v>
      </c>
      <c r="L30" s="8">
        <f>SUM(K30:K31)</f>
        <v>212168.84000000003</v>
      </c>
      <c r="M30" s="8">
        <v>205790</v>
      </c>
      <c r="N30" s="8"/>
      <c r="O30" s="11">
        <v>1612774</v>
      </c>
      <c r="P30" s="15">
        <v>151655</v>
      </c>
      <c r="Q30" s="11">
        <f>SUM(P30:P31)</f>
        <v>310984</v>
      </c>
      <c r="R30" s="11">
        <v>1972083</v>
      </c>
      <c r="S30" s="11">
        <v>1801290</v>
      </c>
      <c r="T30" s="11">
        <v>1847758</v>
      </c>
      <c r="U30" s="11">
        <v>1868627</v>
      </c>
      <c r="V30" s="11">
        <v>1711824</v>
      </c>
      <c r="W30" s="11">
        <v>1428526</v>
      </c>
      <c r="X30" s="11">
        <v>852265</v>
      </c>
      <c r="Y30" s="11">
        <v>699695</v>
      </c>
      <c r="Z30" s="11">
        <v>537447</v>
      </c>
      <c r="AA30" s="11">
        <v>380617</v>
      </c>
      <c r="AB30" s="11">
        <v>221510</v>
      </c>
      <c r="AC30" s="11">
        <v>76691</v>
      </c>
      <c r="AD30" s="11">
        <v>15343</v>
      </c>
      <c r="AE30" s="11">
        <v>2963</v>
      </c>
    </row>
    <row r="31" spans="1:31" ht="16">
      <c r="C31">
        <v>383293</v>
      </c>
      <c r="D31" s="10">
        <f t="shared" ref="D31:D35" si="22">E31-C31</f>
        <v>1056</v>
      </c>
      <c r="E31">
        <v>384349</v>
      </c>
      <c r="F31" s="10">
        <v>453657</v>
      </c>
      <c r="H31">
        <f t="shared" ref="H31:H46" si="23">I31*F3</f>
        <v>109023.04000000001</v>
      </c>
      <c r="I31" s="8">
        <v>160328</v>
      </c>
      <c r="J31" s="8">
        <v>160328</v>
      </c>
      <c r="K31" s="8">
        <f t="shared" ref="K31:K43" si="24">J31*F3</f>
        <v>109023.04000000001</v>
      </c>
      <c r="O31" s="12">
        <v>151685</v>
      </c>
      <c r="P31" s="15">
        <v>159329</v>
      </c>
      <c r="Q31" s="12">
        <v>224021</v>
      </c>
      <c r="R31" s="12">
        <v>229636</v>
      </c>
      <c r="S31" s="12">
        <v>208670</v>
      </c>
      <c r="T31" s="12">
        <v>209212</v>
      </c>
      <c r="U31" s="12">
        <v>210583</v>
      </c>
      <c r="V31" s="12">
        <v>207017</v>
      </c>
      <c r="W31" s="12">
        <v>186450</v>
      </c>
      <c r="X31" s="12">
        <v>118292</v>
      </c>
      <c r="Y31" s="12">
        <v>90163</v>
      </c>
      <c r="Z31" s="12">
        <v>67119</v>
      </c>
      <c r="AA31" s="12">
        <v>49999</v>
      </c>
      <c r="AB31" s="12">
        <v>33650</v>
      </c>
      <c r="AC31" s="12">
        <v>13876</v>
      </c>
      <c r="AD31" s="13">
        <v>3146</v>
      </c>
      <c r="AE31" s="14">
        <v>746</v>
      </c>
    </row>
    <row r="32" spans="1:31" ht="16">
      <c r="C32">
        <v>439754</v>
      </c>
      <c r="D32" s="10">
        <f t="shared" si="22"/>
        <v>-1448</v>
      </c>
      <c r="E32">
        <v>438306</v>
      </c>
      <c r="F32" s="10">
        <v>417882</v>
      </c>
      <c r="G32" s="10">
        <f>SUM(J32:J33)</f>
        <v>453657</v>
      </c>
      <c r="H32">
        <f t="shared" si="23"/>
        <v>174736.38</v>
      </c>
      <c r="I32" s="8">
        <v>224021</v>
      </c>
      <c r="J32" s="8">
        <v>224021</v>
      </c>
      <c r="K32" s="8">
        <f t="shared" si="24"/>
        <v>174736.38</v>
      </c>
      <c r="L32" s="8">
        <f>SUM(K32:K33)</f>
        <v>353852.46</v>
      </c>
      <c r="M32">
        <v>299792</v>
      </c>
      <c r="N32" s="11">
        <v>310984</v>
      </c>
      <c r="O32">
        <v>302633</v>
      </c>
      <c r="P32" s="15">
        <v>223964</v>
      </c>
      <c r="Q32" s="11">
        <f>SUM(P32:P33)</f>
        <v>455767</v>
      </c>
    </row>
    <row r="33" spans="3:34" ht="16">
      <c r="C33">
        <v>419317</v>
      </c>
      <c r="D33" s="10">
        <f t="shared" si="22"/>
        <v>478</v>
      </c>
      <c r="E33">
        <v>419795</v>
      </c>
      <c r="F33" s="10">
        <v>417600</v>
      </c>
      <c r="H33">
        <f t="shared" si="23"/>
        <v>179116.08000000002</v>
      </c>
      <c r="I33" s="8">
        <v>229636</v>
      </c>
      <c r="J33" s="8">
        <v>229636</v>
      </c>
      <c r="K33" s="8">
        <f t="shared" si="24"/>
        <v>179116.08000000002</v>
      </c>
      <c r="N33" s="11">
        <v>455767</v>
      </c>
      <c r="O33">
        <v>384349</v>
      </c>
      <c r="P33" s="15">
        <v>231803</v>
      </c>
    </row>
    <row r="34" spans="3:34" ht="16">
      <c r="C34">
        <v>394890</v>
      </c>
      <c r="D34" s="10">
        <f t="shared" si="22"/>
        <v>-1423</v>
      </c>
      <c r="E34">
        <v>393467</v>
      </c>
      <c r="F34" s="10">
        <v>304742</v>
      </c>
      <c r="G34" s="10">
        <f>SUM(J34:J35)</f>
        <v>417882</v>
      </c>
      <c r="H34">
        <f t="shared" si="23"/>
        <v>185716.3</v>
      </c>
      <c r="I34" s="8">
        <v>208670</v>
      </c>
      <c r="J34" s="8">
        <v>208670</v>
      </c>
      <c r="K34" s="8">
        <f t="shared" si="24"/>
        <v>185716.3</v>
      </c>
      <c r="L34" s="8">
        <f>SUM(K34:K35)</f>
        <v>371914.98</v>
      </c>
      <c r="M34">
        <v>390092</v>
      </c>
      <c r="N34" s="11">
        <v>416535</v>
      </c>
      <c r="O34">
        <v>438306</v>
      </c>
      <c r="P34" s="16">
        <v>207951</v>
      </c>
      <c r="Q34" s="11">
        <f>SUM(P34:P35)</f>
        <v>416535</v>
      </c>
      <c r="R34" s="15">
        <v>151655</v>
      </c>
      <c r="S34" s="15">
        <v>159329</v>
      </c>
      <c r="T34" s="15">
        <v>223964</v>
      </c>
      <c r="U34" s="15">
        <v>231803</v>
      </c>
      <c r="V34" s="16">
        <v>207951</v>
      </c>
      <c r="W34" s="16">
        <v>208584</v>
      </c>
      <c r="X34" s="16">
        <v>210733</v>
      </c>
      <c r="Y34" s="15">
        <v>206727</v>
      </c>
      <c r="Z34" s="15">
        <v>188163</v>
      </c>
      <c r="AA34" s="15">
        <v>120816</v>
      </c>
      <c r="AB34" s="15">
        <v>90105</v>
      </c>
      <c r="AC34" s="15">
        <v>67536</v>
      </c>
      <c r="AD34" s="16">
        <v>50074</v>
      </c>
      <c r="AE34" s="16">
        <v>34009</v>
      </c>
      <c r="AF34" s="16">
        <v>14049</v>
      </c>
      <c r="AG34" s="17">
        <v>3192</v>
      </c>
      <c r="AH34" s="17">
        <v>746</v>
      </c>
    </row>
    <row r="35" spans="3:34" ht="16">
      <c r="C35">
        <v>380527</v>
      </c>
      <c r="D35" s="10">
        <f t="shared" si="22"/>
        <v>-4282</v>
      </c>
      <c r="E35">
        <v>376245</v>
      </c>
      <c r="F35" s="10">
        <v>258699</v>
      </c>
      <c r="H35">
        <f t="shared" si="23"/>
        <v>186198.68</v>
      </c>
      <c r="I35" s="8">
        <v>209212</v>
      </c>
      <c r="J35" s="8">
        <v>209212</v>
      </c>
      <c r="K35" s="8">
        <f t="shared" si="24"/>
        <v>186198.68</v>
      </c>
      <c r="N35" s="11">
        <v>417460</v>
      </c>
      <c r="O35">
        <v>419795</v>
      </c>
      <c r="P35" s="16">
        <v>208584</v>
      </c>
    </row>
    <row r="36" spans="3:34" ht="16">
      <c r="D36" s="10"/>
      <c r="E36">
        <f>SUM(E30:E35)</f>
        <v>2314795</v>
      </c>
      <c r="G36" s="10">
        <f>SUM(J36:J37)</f>
        <v>417600</v>
      </c>
      <c r="H36">
        <f t="shared" si="23"/>
        <v>187418.87</v>
      </c>
      <c r="I36" s="8">
        <v>210583</v>
      </c>
      <c r="J36" s="8">
        <v>210583</v>
      </c>
      <c r="K36" s="8">
        <f t="shared" si="24"/>
        <v>187418.87</v>
      </c>
      <c r="L36" s="8">
        <f>SUM(K36:K37)</f>
        <v>371664</v>
      </c>
      <c r="M36">
        <v>373618</v>
      </c>
      <c r="N36" s="11">
        <v>308979</v>
      </c>
      <c r="O36">
        <v>393467</v>
      </c>
      <c r="P36" s="16">
        <v>210733</v>
      </c>
      <c r="Q36" s="11">
        <f>SUM(P36:P37)</f>
        <v>417460</v>
      </c>
    </row>
    <row r="37" spans="3:34" ht="16">
      <c r="D37" s="10"/>
      <c r="H37">
        <f t="shared" si="23"/>
        <v>184245.13</v>
      </c>
      <c r="I37" s="8">
        <v>207017</v>
      </c>
      <c r="J37" s="8">
        <v>207017</v>
      </c>
      <c r="K37" s="8">
        <f t="shared" si="24"/>
        <v>184245.13</v>
      </c>
      <c r="N37" s="11">
        <v>259711</v>
      </c>
      <c r="O37">
        <v>376245</v>
      </c>
      <c r="P37" s="15">
        <v>206727</v>
      </c>
    </row>
    <row r="38" spans="3:34" ht="16">
      <c r="D38" s="10"/>
      <c r="G38" s="10">
        <f>SUM(J38:J39)</f>
        <v>304742</v>
      </c>
      <c r="H38">
        <f t="shared" si="23"/>
        <v>167805</v>
      </c>
      <c r="I38" s="8">
        <v>186450</v>
      </c>
      <c r="J38" s="8">
        <v>186450</v>
      </c>
      <c r="K38" s="8">
        <f t="shared" si="24"/>
        <v>167805</v>
      </c>
      <c r="L38" s="8">
        <f>SUM(K38:K39)</f>
        <v>274267.8</v>
      </c>
      <c r="M38">
        <v>354120</v>
      </c>
      <c r="P38" s="15">
        <v>188163</v>
      </c>
      <c r="Q38" s="11">
        <f>SUM(P38:P39)</f>
        <v>308979</v>
      </c>
    </row>
    <row r="39" spans="3:34" ht="16">
      <c r="D39" s="10"/>
      <c r="H39">
        <f t="shared" si="23"/>
        <v>106462.8</v>
      </c>
      <c r="I39" s="8">
        <v>118292</v>
      </c>
      <c r="J39" s="8">
        <v>118292</v>
      </c>
      <c r="K39" s="8">
        <f t="shared" si="24"/>
        <v>106462.8</v>
      </c>
      <c r="P39" s="15">
        <v>120816</v>
      </c>
    </row>
    <row r="40" spans="3:34" ht="16">
      <c r="D40" s="10"/>
      <c r="G40" s="10">
        <f>SUM(I40:I46)</f>
        <v>258699</v>
      </c>
      <c r="H40">
        <f t="shared" si="23"/>
        <v>81146.7</v>
      </c>
      <c r="I40" s="8">
        <v>90163</v>
      </c>
      <c r="J40" s="8">
        <v>90163</v>
      </c>
      <c r="K40" s="8">
        <f t="shared" si="24"/>
        <v>81146.7</v>
      </c>
      <c r="L40" s="8">
        <f>SUM(K40:K43)</f>
        <v>229713.62785403209</v>
      </c>
      <c r="M40">
        <v>338621</v>
      </c>
      <c r="P40" s="15">
        <v>90105</v>
      </c>
      <c r="Q40" s="11">
        <f>SUM(P40:P46)</f>
        <v>259711</v>
      </c>
    </row>
    <row r="41" spans="3:34" ht="16">
      <c r="D41" s="10"/>
      <c r="H41">
        <f t="shared" si="23"/>
        <v>60407.1</v>
      </c>
      <c r="I41" s="8">
        <v>67119</v>
      </c>
      <c r="J41" s="8">
        <v>67119</v>
      </c>
      <c r="K41" s="8">
        <f t="shared" si="24"/>
        <v>60407.1</v>
      </c>
      <c r="P41" s="15">
        <v>67536</v>
      </c>
    </row>
    <row r="42" spans="3:34" ht="16">
      <c r="D42" s="10"/>
      <c r="H42">
        <f t="shared" si="23"/>
        <v>44999.1</v>
      </c>
      <c r="I42" s="8">
        <v>49999</v>
      </c>
      <c r="J42" s="8">
        <v>49999</v>
      </c>
      <c r="K42" s="8">
        <f t="shared" si="24"/>
        <v>44999.1</v>
      </c>
      <c r="L42" s="8"/>
      <c r="P42" s="16">
        <v>50074</v>
      </c>
    </row>
    <row r="43" spans="3:34" ht="16">
      <c r="D43" s="10"/>
      <c r="H43">
        <f t="shared" si="23"/>
        <v>28246.110161581171</v>
      </c>
      <c r="I43" s="8">
        <v>33650</v>
      </c>
      <c r="J43" s="10">
        <f>SUM(I43:I46)</f>
        <v>51418</v>
      </c>
      <c r="K43" s="8">
        <f t="shared" si="24"/>
        <v>43160.727854032113</v>
      </c>
      <c r="P43" s="16">
        <v>34009</v>
      </c>
    </row>
    <row r="44" spans="3:34" ht="16">
      <c r="D44" s="10"/>
      <c r="H44">
        <f t="shared" si="23"/>
        <v>0</v>
      </c>
      <c r="I44" s="8">
        <v>13876</v>
      </c>
      <c r="P44" s="16">
        <v>14049</v>
      </c>
    </row>
    <row r="45" spans="3:34" ht="16">
      <c r="D45" s="10"/>
      <c r="H45">
        <f t="shared" si="23"/>
        <v>0</v>
      </c>
      <c r="I45" s="8">
        <v>3146</v>
      </c>
      <c r="P45" s="17">
        <v>3192</v>
      </c>
    </row>
    <row r="46" spans="3:34" ht="16">
      <c r="D46" s="10"/>
      <c r="H46">
        <f t="shared" si="23"/>
        <v>1601616494</v>
      </c>
      <c r="I46" s="9">
        <v>746</v>
      </c>
      <c r="P46" s="17">
        <v>746</v>
      </c>
    </row>
    <row r="47" spans="3:34">
      <c r="I47" s="10">
        <f>SUM(I30:I46)</f>
        <v>2164593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6"/>
  <sheetViews>
    <sheetView topLeftCell="E4" workbookViewId="0">
      <selection activeCell="N32" sqref="N32:N37"/>
    </sheetView>
  </sheetViews>
  <sheetFormatPr baseColWidth="10" defaultColWidth="9" defaultRowHeight="14"/>
  <cols>
    <col min="1" max="1" width="4.3984375" bestFit="1" customWidth="1"/>
    <col min="2" max="2" width="5.3984375" bestFit="1" customWidth="1"/>
    <col min="3" max="4" width="8.3984375" bestFit="1" customWidth="1"/>
    <col min="5" max="5" width="11.19921875" bestFit="1" customWidth="1"/>
    <col min="11" max="11" width="11.59765625" bestFit="1" customWidth="1"/>
    <col min="12" max="13" width="10.19921875" bestFit="1" customWidth="1"/>
    <col min="17" max="17" width="10.19921875" bestFit="1" customWidth="1"/>
  </cols>
  <sheetData>
    <row r="1" spans="1:20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6</v>
      </c>
      <c r="O1" s="2" t="s">
        <v>7</v>
      </c>
      <c r="P1" s="2" t="s">
        <v>8</v>
      </c>
      <c r="Q1" s="2" t="s">
        <v>6</v>
      </c>
      <c r="R1" s="2" t="s">
        <v>7</v>
      </c>
      <c r="S1" s="2" t="s">
        <v>8</v>
      </c>
    </row>
    <row r="2" spans="1:20">
      <c r="A2" s="1">
        <v>1</v>
      </c>
      <c r="B2">
        <v>20</v>
      </c>
      <c r="C2">
        <v>78552</v>
      </c>
      <c r="D2">
        <v>73103</v>
      </c>
      <c r="E2">
        <v>151655</v>
      </c>
      <c r="F2" s="5">
        <v>0.68</v>
      </c>
      <c r="G2" s="4">
        <f>F2*E2</f>
        <v>103125.40000000001</v>
      </c>
      <c r="H2">
        <v>46.5</v>
      </c>
      <c r="I2">
        <v>30.6</v>
      </c>
      <c r="J2">
        <v>22.9</v>
      </c>
      <c r="K2" s="4">
        <f>H2*$G2/100</f>
        <v>47953.311000000009</v>
      </c>
      <c r="L2" s="4">
        <f t="shared" ref="L2:M2" si="0">I2*$G2/100</f>
        <v>31556.372400000004</v>
      </c>
      <c r="M2" s="4">
        <f t="shared" si="0"/>
        <v>23615.7166</v>
      </c>
      <c r="N2">
        <v>0.53800000000000003</v>
      </c>
      <c r="O2">
        <v>0.29499999999999998</v>
      </c>
      <c r="P2">
        <v>0.16700000000000001</v>
      </c>
      <c r="Q2" s="4">
        <f>N2*$G2</f>
        <v>55481.465200000006</v>
      </c>
      <c r="R2" s="4">
        <f t="shared" ref="R2:S2" si="1">O2*$G2</f>
        <v>30421.993000000002</v>
      </c>
      <c r="S2" s="4">
        <f t="shared" si="1"/>
        <v>17221.941800000004</v>
      </c>
      <c r="T2" s="4"/>
    </row>
    <row r="3" spans="1:20">
      <c r="A3" s="1">
        <v>3</v>
      </c>
      <c r="B3">
        <v>25</v>
      </c>
      <c r="C3">
        <v>78447</v>
      </c>
      <c r="D3">
        <v>80882</v>
      </c>
      <c r="E3">
        <v>159329</v>
      </c>
      <c r="F3" s="5">
        <v>0.68</v>
      </c>
      <c r="G3" s="4">
        <f t="shared" ref="G3:G14" si="2">F3*E3</f>
        <v>108343.72</v>
      </c>
      <c r="H3">
        <v>46.5</v>
      </c>
      <c r="I3">
        <v>30.6</v>
      </c>
      <c r="J3">
        <v>22.9</v>
      </c>
      <c r="K3" s="4">
        <f t="shared" ref="K3:K14" si="3">H3*$G3/100</f>
        <v>50379.829800000007</v>
      </c>
      <c r="L3" s="4">
        <f t="shared" ref="L3:L14" si="4">I3*$G3/100</f>
        <v>33153.178320000006</v>
      </c>
      <c r="M3" s="4">
        <f t="shared" ref="M3:M14" si="5">J3*$G3/100</f>
        <v>24810.711880000003</v>
      </c>
      <c r="N3">
        <v>0.53800000000000003</v>
      </c>
      <c r="O3">
        <v>0.29499999999999998</v>
      </c>
      <c r="P3">
        <v>0.16700000000000001</v>
      </c>
      <c r="Q3" s="4">
        <f t="shared" ref="Q3:Q14" si="6">N3*$G3</f>
        <v>58288.921360000008</v>
      </c>
      <c r="R3" s="4">
        <f t="shared" ref="R3:R14" si="7">O3*$G3</f>
        <v>31961.397399999998</v>
      </c>
      <c r="S3" s="4">
        <f t="shared" ref="S3:S14" si="8">P3*$G3</f>
        <v>18093.401240000003</v>
      </c>
    </row>
    <row r="4" spans="1:20">
      <c r="A4" s="1">
        <v>5</v>
      </c>
      <c r="B4">
        <v>30</v>
      </c>
      <c r="C4">
        <v>105245</v>
      </c>
      <c r="D4">
        <v>118719</v>
      </c>
      <c r="E4">
        <v>223964</v>
      </c>
      <c r="F4" s="5">
        <v>0.78</v>
      </c>
      <c r="G4" s="4">
        <f t="shared" si="2"/>
        <v>174691.92</v>
      </c>
      <c r="H4">
        <v>61.1</v>
      </c>
      <c r="I4">
        <v>17</v>
      </c>
      <c r="J4">
        <v>21.9</v>
      </c>
      <c r="K4" s="4">
        <f t="shared" si="3"/>
        <v>106736.76312</v>
      </c>
      <c r="L4" s="4">
        <f>I4*$G4/100</f>
        <v>29697.626400000001</v>
      </c>
      <c r="M4" s="4">
        <f t="shared" si="5"/>
        <v>38257.530480000001</v>
      </c>
      <c r="N4">
        <v>0.54700000000000004</v>
      </c>
      <c r="O4">
        <v>0.183</v>
      </c>
      <c r="P4">
        <v>0.23899999999999999</v>
      </c>
      <c r="Q4" s="4">
        <f t="shared" si="6"/>
        <v>95556.480240000019</v>
      </c>
      <c r="R4" s="4">
        <f t="shared" si="7"/>
        <v>31968.621360000001</v>
      </c>
      <c r="S4" s="4">
        <f t="shared" si="8"/>
        <v>41751.368880000002</v>
      </c>
    </row>
    <row r="5" spans="1:20">
      <c r="A5" s="1">
        <v>7</v>
      </c>
      <c r="B5">
        <v>35</v>
      </c>
      <c r="C5">
        <v>107951</v>
      </c>
      <c r="D5">
        <v>123852</v>
      </c>
      <c r="E5">
        <v>231803</v>
      </c>
      <c r="F5" s="5">
        <v>0.78</v>
      </c>
      <c r="G5" s="4">
        <f t="shared" si="2"/>
        <v>180806.34</v>
      </c>
      <c r="H5">
        <v>61.1</v>
      </c>
      <c r="I5">
        <v>17</v>
      </c>
      <c r="J5">
        <v>21.9</v>
      </c>
      <c r="K5" s="4">
        <f t="shared" si="3"/>
        <v>110472.67374</v>
      </c>
      <c r="L5" s="4">
        <f t="shared" si="4"/>
        <v>30737.077799999999</v>
      </c>
      <c r="M5" s="4">
        <f t="shared" si="5"/>
        <v>39596.588459999992</v>
      </c>
      <c r="N5">
        <v>0.54700000000000004</v>
      </c>
      <c r="O5">
        <v>0.183</v>
      </c>
      <c r="P5">
        <v>0.23899999999999999</v>
      </c>
      <c r="Q5" s="4">
        <f t="shared" si="6"/>
        <v>98901.067980000007</v>
      </c>
      <c r="R5" s="4">
        <f t="shared" si="7"/>
        <v>33087.560219999999</v>
      </c>
      <c r="S5" s="4">
        <f t="shared" si="8"/>
        <v>43212.715259999997</v>
      </c>
    </row>
    <row r="6" spans="1:20">
      <c r="A6" s="1">
        <v>9</v>
      </c>
      <c r="B6">
        <v>40</v>
      </c>
      <c r="C6">
        <v>96222</v>
      </c>
      <c r="D6">
        <v>111729</v>
      </c>
      <c r="E6">
        <v>207951</v>
      </c>
      <c r="F6" s="5">
        <v>0.89</v>
      </c>
      <c r="G6" s="4">
        <f t="shared" si="2"/>
        <v>185076.39</v>
      </c>
      <c r="H6">
        <v>56.2</v>
      </c>
      <c r="I6">
        <v>19.7</v>
      </c>
      <c r="J6">
        <v>24.1</v>
      </c>
      <c r="K6" s="4">
        <f t="shared" si="3"/>
        <v>104012.93118000001</v>
      </c>
      <c r="L6" s="4">
        <f t="shared" si="4"/>
        <v>36460.04883</v>
      </c>
      <c r="M6" s="4">
        <f t="shared" si="5"/>
        <v>44603.409990000007</v>
      </c>
      <c r="N6">
        <v>0.40600000000000003</v>
      </c>
      <c r="O6">
        <v>0.311</v>
      </c>
      <c r="P6">
        <v>0.27500000000000002</v>
      </c>
      <c r="Q6" s="4">
        <f t="shared" si="6"/>
        <v>75141.014340000009</v>
      </c>
      <c r="R6" s="4">
        <f t="shared" si="7"/>
        <v>57558.757290000001</v>
      </c>
      <c r="S6" s="4">
        <f t="shared" si="8"/>
        <v>50896.00725000001</v>
      </c>
    </row>
    <row r="7" spans="1:20">
      <c r="A7" s="1">
        <v>11</v>
      </c>
      <c r="B7">
        <v>45</v>
      </c>
      <c r="C7">
        <v>96535</v>
      </c>
      <c r="D7">
        <v>112049</v>
      </c>
      <c r="E7">
        <v>208584</v>
      </c>
      <c r="F7" s="5">
        <v>0.89</v>
      </c>
      <c r="G7" s="4">
        <f t="shared" si="2"/>
        <v>185639.76</v>
      </c>
      <c r="H7">
        <v>56.2</v>
      </c>
      <c r="I7">
        <v>19.7</v>
      </c>
      <c r="J7">
        <v>24.1</v>
      </c>
      <c r="K7" s="4">
        <f t="shared" si="3"/>
        <v>104329.54512000002</v>
      </c>
      <c r="L7" s="4">
        <f t="shared" si="4"/>
        <v>36571.032719999996</v>
      </c>
      <c r="M7" s="4">
        <f t="shared" si="5"/>
        <v>44739.182160000011</v>
      </c>
      <c r="N7">
        <v>0.40600000000000003</v>
      </c>
      <c r="O7">
        <v>0.311</v>
      </c>
      <c r="P7">
        <v>0.27500000000000002</v>
      </c>
      <c r="Q7" s="4">
        <f t="shared" si="6"/>
        <v>75369.742560000013</v>
      </c>
      <c r="R7" s="4">
        <f t="shared" si="7"/>
        <v>57733.965360000002</v>
      </c>
      <c r="S7" s="4">
        <f t="shared" si="8"/>
        <v>51050.934000000008</v>
      </c>
    </row>
    <row r="8" spans="1:20">
      <c r="A8" s="1">
        <v>13</v>
      </c>
      <c r="B8">
        <v>50</v>
      </c>
      <c r="C8">
        <v>98411</v>
      </c>
      <c r="D8">
        <v>112322</v>
      </c>
      <c r="E8">
        <v>210733</v>
      </c>
      <c r="F8" s="5">
        <v>0.89</v>
      </c>
      <c r="G8" s="4">
        <f t="shared" si="2"/>
        <v>187552.37</v>
      </c>
      <c r="H8">
        <v>57.2</v>
      </c>
      <c r="I8">
        <v>15.3</v>
      </c>
      <c r="J8">
        <v>27.5</v>
      </c>
      <c r="K8" s="4">
        <f t="shared" si="3"/>
        <v>107279.95564000001</v>
      </c>
      <c r="L8" s="4">
        <f t="shared" si="4"/>
        <v>28695.512609999998</v>
      </c>
      <c r="M8" s="4">
        <f t="shared" si="5"/>
        <v>51576.901749999997</v>
      </c>
      <c r="N8">
        <v>0.40100000000000002</v>
      </c>
      <c r="O8">
        <v>0.307</v>
      </c>
      <c r="P8">
        <v>0.29199999999999998</v>
      </c>
      <c r="Q8" s="4">
        <f t="shared" si="6"/>
        <v>75208.500370000009</v>
      </c>
      <c r="R8" s="4">
        <f t="shared" si="7"/>
        <v>57578.577590000001</v>
      </c>
      <c r="S8" s="4">
        <f t="shared" si="8"/>
        <v>54765.292039999993</v>
      </c>
    </row>
    <row r="9" spans="1:20">
      <c r="A9" s="1">
        <v>15</v>
      </c>
      <c r="B9">
        <v>55</v>
      </c>
      <c r="C9">
        <v>96092</v>
      </c>
      <c r="D9">
        <v>110635</v>
      </c>
      <c r="E9">
        <v>206727</v>
      </c>
      <c r="F9" s="5">
        <v>0.89</v>
      </c>
      <c r="G9" s="4">
        <f t="shared" si="2"/>
        <v>183987.03</v>
      </c>
      <c r="H9">
        <v>57.2</v>
      </c>
      <c r="I9">
        <v>15.3</v>
      </c>
      <c r="J9">
        <v>27.5</v>
      </c>
      <c r="K9" s="4">
        <f t="shared" si="3"/>
        <v>105240.58116</v>
      </c>
      <c r="L9" s="4">
        <f t="shared" si="4"/>
        <v>28150.015589999999</v>
      </c>
      <c r="M9" s="4">
        <f t="shared" si="5"/>
        <v>50596.433250000002</v>
      </c>
      <c r="N9">
        <v>0.40100000000000002</v>
      </c>
      <c r="O9">
        <v>0.307</v>
      </c>
      <c r="P9">
        <v>0.29199999999999998</v>
      </c>
      <c r="Q9" s="4">
        <f t="shared" si="6"/>
        <v>73778.799030000009</v>
      </c>
      <c r="R9" s="4">
        <f t="shared" si="7"/>
        <v>56484.018210000002</v>
      </c>
      <c r="S9" s="4">
        <f t="shared" si="8"/>
        <v>53724.212759999995</v>
      </c>
    </row>
    <row r="10" spans="1:20">
      <c r="A10" s="1">
        <v>17</v>
      </c>
      <c r="B10">
        <v>60</v>
      </c>
      <c r="C10">
        <v>87691</v>
      </c>
      <c r="D10">
        <v>100472</v>
      </c>
      <c r="E10">
        <v>188163</v>
      </c>
      <c r="F10" s="5">
        <v>0.9</v>
      </c>
      <c r="G10" s="4">
        <f t="shared" si="2"/>
        <v>169346.7</v>
      </c>
      <c r="H10">
        <v>47.1</v>
      </c>
      <c r="I10">
        <v>20.6</v>
      </c>
      <c r="J10">
        <v>32.299999999999997</v>
      </c>
      <c r="K10" s="4">
        <f t="shared" si="3"/>
        <v>79762.295700000017</v>
      </c>
      <c r="L10" s="4">
        <f t="shared" si="4"/>
        <v>34885.420200000008</v>
      </c>
      <c r="M10" s="4">
        <f t="shared" si="5"/>
        <v>54698.984100000001</v>
      </c>
      <c r="N10">
        <v>0.38100000000000001</v>
      </c>
      <c r="O10">
        <v>0.39800000000000002</v>
      </c>
      <c r="P10">
        <v>0.221</v>
      </c>
      <c r="Q10" s="4">
        <f t="shared" si="6"/>
        <v>64521.092700000008</v>
      </c>
      <c r="R10" s="4">
        <f t="shared" si="7"/>
        <v>67399.986600000004</v>
      </c>
      <c r="S10" s="4">
        <f t="shared" si="8"/>
        <v>37425.620699999999</v>
      </c>
    </row>
    <row r="11" spans="1:20">
      <c r="A11" s="1">
        <v>19</v>
      </c>
      <c r="B11">
        <v>65</v>
      </c>
      <c r="C11">
        <v>55867</v>
      </c>
      <c r="D11">
        <v>64949</v>
      </c>
      <c r="E11">
        <v>120816</v>
      </c>
      <c r="F11" s="5">
        <v>0.9</v>
      </c>
      <c r="G11" s="4">
        <f t="shared" si="2"/>
        <v>108734.40000000001</v>
      </c>
      <c r="H11">
        <v>47.1</v>
      </c>
      <c r="I11">
        <v>20.6</v>
      </c>
      <c r="J11">
        <v>32.299999999999997</v>
      </c>
      <c r="K11" s="4">
        <f t="shared" si="3"/>
        <v>51213.902399999999</v>
      </c>
      <c r="L11" s="4">
        <f t="shared" si="4"/>
        <v>22399.286400000001</v>
      </c>
      <c r="M11" s="4">
        <f t="shared" si="5"/>
        <v>35121.211199999998</v>
      </c>
      <c r="N11">
        <v>0.38100000000000001</v>
      </c>
      <c r="O11">
        <v>0.39800000000000002</v>
      </c>
      <c r="P11">
        <v>0.221</v>
      </c>
      <c r="Q11" s="4">
        <f t="shared" si="6"/>
        <v>41427.806400000001</v>
      </c>
      <c r="R11" s="4">
        <f t="shared" si="7"/>
        <v>43276.291200000007</v>
      </c>
      <c r="S11" s="4">
        <f t="shared" si="8"/>
        <v>24030.3024</v>
      </c>
    </row>
    <row r="12" spans="1:20">
      <c r="A12" s="1">
        <v>21</v>
      </c>
      <c r="B12">
        <v>70</v>
      </c>
      <c r="C12">
        <v>40087</v>
      </c>
      <c r="D12">
        <v>50018</v>
      </c>
      <c r="E12">
        <v>90105</v>
      </c>
      <c r="F12" s="5">
        <v>0.9</v>
      </c>
      <c r="G12" s="4">
        <f t="shared" si="2"/>
        <v>81094.5</v>
      </c>
      <c r="H12">
        <v>38.200000000000003</v>
      </c>
      <c r="I12">
        <v>18.899999999999999</v>
      </c>
      <c r="J12">
        <v>42.9</v>
      </c>
      <c r="K12" s="4">
        <f t="shared" si="3"/>
        <v>30978.099000000002</v>
      </c>
      <c r="L12" s="4">
        <f t="shared" si="4"/>
        <v>15326.860499999999</v>
      </c>
      <c r="M12" s="4">
        <f t="shared" si="5"/>
        <v>34789.540499999996</v>
      </c>
      <c r="N12">
        <v>0.28199999999999997</v>
      </c>
      <c r="O12">
        <v>0.376</v>
      </c>
      <c r="P12">
        <v>0.34200000000000003</v>
      </c>
      <c r="Q12" s="4">
        <f t="shared" si="6"/>
        <v>22868.648999999998</v>
      </c>
      <c r="R12" s="4">
        <f t="shared" si="7"/>
        <v>30491.531999999999</v>
      </c>
      <c r="S12" s="4">
        <f t="shared" si="8"/>
        <v>27734.319000000003</v>
      </c>
    </row>
    <row r="13" spans="1:20">
      <c r="A13" s="1">
        <v>23</v>
      </c>
      <c r="B13">
        <v>75</v>
      </c>
      <c r="C13">
        <v>28413</v>
      </c>
      <c r="D13">
        <v>39123</v>
      </c>
      <c r="E13">
        <v>67536</v>
      </c>
      <c r="F13" s="5">
        <v>0.9</v>
      </c>
      <c r="G13" s="4">
        <f t="shared" si="2"/>
        <v>60782.400000000001</v>
      </c>
      <c r="H13">
        <v>38.200000000000003</v>
      </c>
      <c r="I13">
        <v>18.899999999999999</v>
      </c>
      <c r="J13">
        <v>42.9</v>
      </c>
      <c r="K13" s="4">
        <f t="shared" si="3"/>
        <v>23218.876800000002</v>
      </c>
      <c r="L13" s="4">
        <f t="shared" si="4"/>
        <v>11487.873599999999</v>
      </c>
      <c r="M13" s="4">
        <f t="shared" si="5"/>
        <v>26075.649600000001</v>
      </c>
      <c r="N13">
        <v>0.28199999999999997</v>
      </c>
      <c r="O13">
        <v>0.376</v>
      </c>
      <c r="P13">
        <v>0.34200000000000003</v>
      </c>
      <c r="Q13" s="4">
        <f t="shared" si="6"/>
        <v>17140.6368</v>
      </c>
      <c r="R13" s="4">
        <f t="shared" si="7"/>
        <v>22854.182400000002</v>
      </c>
      <c r="S13" s="4">
        <f t="shared" si="8"/>
        <v>20787.580800000003</v>
      </c>
    </row>
    <row r="14" spans="1:20">
      <c r="A14" s="1">
        <v>25</v>
      </c>
      <c r="B14">
        <v>80</v>
      </c>
      <c r="C14">
        <v>49423</v>
      </c>
      <c r="D14">
        <v>52647</v>
      </c>
      <c r="E14">
        <v>102070</v>
      </c>
      <c r="F14" s="5">
        <v>0.9</v>
      </c>
      <c r="G14" s="4">
        <f t="shared" si="2"/>
        <v>91863</v>
      </c>
      <c r="H14">
        <v>38.200000000000003</v>
      </c>
      <c r="I14">
        <v>18.899999999999999</v>
      </c>
      <c r="J14">
        <v>42.9</v>
      </c>
      <c r="K14" s="4">
        <f t="shared" si="3"/>
        <v>35091.665999999997</v>
      </c>
      <c r="L14" s="4">
        <f t="shared" si="4"/>
        <v>17362.107</v>
      </c>
      <c r="M14" s="4">
        <f t="shared" si="5"/>
        <v>39409.226999999999</v>
      </c>
      <c r="N14">
        <v>0.28199999999999997</v>
      </c>
      <c r="O14">
        <v>0.376</v>
      </c>
      <c r="P14">
        <v>0.34200000000000003</v>
      </c>
      <c r="Q14" s="4">
        <f t="shared" si="6"/>
        <v>25905.365999999998</v>
      </c>
      <c r="R14" s="4">
        <f t="shared" si="7"/>
        <v>34540.487999999998</v>
      </c>
      <c r="S14" s="4">
        <f t="shared" si="8"/>
        <v>31417.146000000001</v>
      </c>
    </row>
    <row r="15" spans="1:20" s="3" customFormat="1">
      <c r="C15" s="3">
        <f t="shared" ref="C15:D15" si="9">SUM(C2:C14)</f>
        <v>1018936</v>
      </c>
      <c r="D15" s="3">
        <f t="shared" si="9"/>
        <v>1150500</v>
      </c>
      <c r="E15" s="3">
        <f>SUM(E2:E14)</f>
        <v>2169436</v>
      </c>
      <c r="F15" s="6">
        <f>G15/E15</f>
        <v>0.83940892010642387</v>
      </c>
      <c r="G15" s="3">
        <f>SUM(G2:G14)</f>
        <v>1821043.9299999997</v>
      </c>
      <c r="H15" s="6">
        <f>K15/$G15</f>
        <v>0.52534176408363753</v>
      </c>
      <c r="I15" s="6">
        <f t="shared" ref="I15:J15" si="10">L15/$G15</f>
        <v>0.19575717339778842</v>
      </c>
      <c r="J15" s="6">
        <f t="shared" si="10"/>
        <v>0.27890106251857427</v>
      </c>
      <c r="K15" s="7">
        <f>SUM(K2:K14)</f>
        <v>956670.43066000007</v>
      </c>
      <c r="L15" s="7">
        <f t="shared" ref="L15:M15" si="11">SUM(L2:L14)</f>
        <v>356482.41237000003</v>
      </c>
      <c r="M15" s="7">
        <f t="shared" si="11"/>
        <v>507891.08697000006</v>
      </c>
      <c r="N15" s="6">
        <f>Q15/$G15</f>
        <v>0.42810034900146543</v>
      </c>
      <c r="O15" s="6">
        <f t="shared" ref="O15:P15" si="12">R15/$G15</f>
        <v>0.30496648734333393</v>
      </c>
      <c r="P15" s="6">
        <f t="shared" si="12"/>
        <v>0.25925285730476588</v>
      </c>
      <c r="Q15" s="7">
        <f>SUM(Q2:Q14)</f>
        <v>779589.5419800001</v>
      </c>
      <c r="R15" s="7">
        <f t="shared" ref="R15" si="13">SUM(R2:R14)</f>
        <v>555357.37063000002</v>
      </c>
      <c r="S15" s="7">
        <f t="shared" ref="S15" si="14">SUM(S2:S14)</f>
        <v>472110.84213</v>
      </c>
    </row>
    <row r="16" spans="1:20">
      <c r="N16" t="s">
        <v>10</v>
      </c>
    </row>
    <row r="21" spans="1:31">
      <c r="A21">
        <v>20</v>
      </c>
      <c r="B21">
        <v>29</v>
      </c>
      <c r="Q21" s="4">
        <f>SUM(Q2:Q3)</f>
        <v>113770.38656000001</v>
      </c>
      <c r="R21" s="4">
        <f t="shared" ref="R21:S21" si="15">SUM(R2:R3)</f>
        <v>62383.390400000004</v>
      </c>
      <c r="S21" s="4">
        <f t="shared" si="15"/>
        <v>35315.343040000007</v>
      </c>
    </row>
    <row r="22" spans="1:31">
      <c r="A22">
        <v>30</v>
      </c>
      <c r="B22">
        <v>39</v>
      </c>
      <c r="Q22" s="4">
        <f>SUM(Q4:Q5)</f>
        <v>194457.54822000003</v>
      </c>
      <c r="R22" s="4">
        <f t="shared" ref="R22:S22" si="16">SUM(R4:R5)</f>
        <v>65056.181580000004</v>
      </c>
      <c r="S22" s="4">
        <f t="shared" si="16"/>
        <v>84964.084139999992</v>
      </c>
    </row>
    <row r="23" spans="1:31">
      <c r="A23">
        <v>40</v>
      </c>
      <c r="B23">
        <v>49</v>
      </c>
      <c r="Q23" s="4">
        <f>SUM(Q6:Q7)</f>
        <v>150510.75690000004</v>
      </c>
      <c r="R23" s="4">
        <f t="shared" ref="R23:S23" si="17">SUM(R6:R7)</f>
        <v>115292.72265000001</v>
      </c>
      <c r="S23" s="4">
        <f t="shared" si="17"/>
        <v>101946.94125000002</v>
      </c>
    </row>
    <row r="24" spans="1:31">
      <c r="A24">
        <v>50</v>
      </c>
      <c r="B24">
        <v>59</v>
      </c>
      <c r="Q24" s="4">
        <f>SUM(Q8:Q9)</f>
        <v>148987.29940000002</v>
      </c>
      <c r="R24" s="4">
        <f t="shared" ref="R24:S24" si="18">SUM(R8:R9)</f>
        <v>114062.59580000001</v>
      </c>
      <c r="S24" s="4">
        <f t="shared" si="18"/>
        <v>108489.5048</v>
      </c>
    </row>
    <row r="25" spans="1:31">
      <c r="A25">
        <v>60</v>
      </c>
      <c r="B25">
        <v>69</v>
      </c>
      <c r="Q25" s="4">
        <f>SUM(Q10:Q11)</f>
        <v>105948.89910000001</v>
      </c>
      <c r="R25" s="4">
        <f t="shared" ref="R25:S25" si="19">SUM(R10:R11)</f>
        <v>110676.27780000001</v>
      </c>
      <c r="S25" s="4">
        <f t="shared" si="19"/>
        <v>61455.9231</v>
      </c>
    </row>
    <row r="26" spans="1:31">
      <c r="A26">
        <v>70</v>
      </c>
      <c r="B26" t="s">
        <v>11</v>
      </c>
      <c r="Q26" s="4">
        <f>SUM(Q12:Q14)</f>
        <v>65914.651799999992</v>
      </c>
      <c r="R26" s="4">
        <f t="shared" ref="R26:S26" si="20">SUM(R12:R14)</f>
        <v>87886.202399999995</v>
      </c>
      <c r="S26" s="4">
        <f t="shared" si="20"/>
        <v>79939.045800000007</v>
      </c>
    </row>
    <row r="27" spans="1:31">
      <c r="Q27" s="4">
        <f>SUM(Q21:Q26)</f>
        <v>779589.5419800001</v>
      </c>
      <c r="R27" s="4">
        <f t="shared" ref="R27:S27" si="21">SUM(R21:R26)</f>
        <v>555357.37063000002</v>
      </c>
      <c r="S27" s="4">
        <f t="shared" si="21"/>
        <v>472110.84213000006</v>
      </c>
    </row>
    <row r="29" spans="1:31">
      <c r="L29" t="s">
        <v>12</v>
      </c>
      <c r="M29" t="s">
        <v>13</v>
      </c>
    </row>
    <row r="30" spans="1:31" ht="16">
      <c r="E30">
        <v>302633</v>
      </c>
      <c r="G30" s="10">
        <f>SUM(J30:J31)</f>
        <v>312013</v>
      </c>
      <c r="H30">
        <f>I30*F2</f>
        <v>103145.8</v>
      </c>
      <c r="I30" s="8">
        <v>151685</v>
      </c>
      <c r="J30" s="8">
        <v>151685</v>
      </c>
      <c r="K30" s="8">
        <f>J30*F2</f>
        <v>103145.8</v>
      </c>
      <c r="L30" s="8">
        <f>SUM(K30:K31)</f>
        <v>212168.84000000003</v>
      </c>
      <c r="M30" s="8">
        <v>205790</v>
      </c>
      <c r="N30" s="8"/>
      <c r="O30" s="11">
        <v>1612774</v>
      </c>
      <c r="P30" s="15">
        <v>151655</v>
      </c>
      <c r="Q30" s="11">
        <f>SUM(P30:P31)</f>
        <v>310984</v>
      </c>
      <c r="R30" s="11">
        <v>1972083</v>
      </c>
      <c r="S30" s="11">
        <v>1801290</v>
      </c>
      <c r="T30" s="11">
        <v>1847758</v>
      </c>
      <c r="U30" s="11">
        <v>1868627</v>
      </c>
      <c r="V30" s="11">
        <v>1711824</v>
      </c>
      <c r="W30" s="11">
        <v>1428526</v>
      </c>
      <c r="X30" s="11">
        <v>852265</v>
      </c>
      <c r="Y30" s="11">
        <v>699695</v>
      </c>
      <c r="Z30" s="11">
        <v>537447</v>
      </c>
      <c r="AA30" s="11">
        <v>380617</v>
      </c>
      <c r="AB30" s="11">
        <v>221510</v>
      </c>
      <c r="AC30" s="11">
        <v>76691</v>
      </c>
      <c r="AD30" s="11">
        <v>15343</v>
      </c>
      <c r="AE30" s="11">
        <v>2963</v>
      </c>
    </row>
    <row r="31" spans="1:31" ht="16">
      <c r="E31">
        <v>384349</v>
      </c>
      <c r="H31">
        <f t="shared" ref="H31:H46" si="22">I31*F3</f>
        <v>109023.04000000001</v>
      </c>
      <c r="I31" s="8">
        <v>160328</v>
      </c>
      <c r="J31" s="8">
        <v>160328</v>
      </c>
      <c r="K31" s="8">
        <f t="shared" ref="K31:K43" si="23">J31*F3</f>
        <v>109023.04000000001</v>
      </c>
      <c r="O31" s="12">
        <v>151685</v>
      </c>
      <c r="P31" s="15">
        <v>159329</v>
      </c>
      <c r="Q31" s="12">
        <v>224021</v>
      </c>
      <c r="R31" s="12">
        <v>229636</v>
      </c>
      <c r="S31" s="12">
        <v>208670</v>
      </c>
      <c r="T31" s="12">
        <v>209212</v>
      </c>
      <c r="U31" s="12">
        <v>210583</v>
      </c>
      <c r="V31" s="12">
        <v>207017</v>
      </c>
      <c r="W31" s="12">
        <v>186450</v>
      </c>
      <c r="X31" s="12">
        <v>118292</v>
      </c>
      <c r="Y31" s="12">
        <v>90163</v>
      </c>
      <c r="Z31" s="12">
        <v>67119</v>
      </c>
      <c r="AA31" s="12">
        <v>49999</v>
      </c>
      <c r="AB31" s="12">
        <v>33650</v>
      </c>
      <c r="AC31" s="12">
        <v>13876</v>
      </c>
      <c r="AD31" s="13">
        <v>3146</v>
      </c>
      <c r="AE31" s="14">
        <v>746</v>
      </c>
    </row>
    <row r="32" spans="1:31" ht="16">
      <c r="E32">
        <v>438306</v>
      </c>
      <c r="G32" s="10">
        <f>SUM(J32:J33)</f>
        <v>453657</v>
      </c>
      <c r="H32">
        <f t="shared" si="22"/>
        <v>174736.38</v>
      </c>
      <c r="I32" s="8">
        <v>224021</v>
      </c>
      <c r="J32" s="8">
        <v>224021</v>
      </c>
      <c r="K32" s="8">
        <f t="shared" si="23"/>
        <v>174736.38</v>
      </c>
      <c r="L32" s="8">
        <f>SUM(K32:K33)</f>
        <v>353852.46</v>
      </c>
      <c r="M32">
        <v>299792</v>
      </c>
      <c r="N32" s="11">
        <v>310984</v>
      </c>
      <c r="O32">
        <v>302633</v>
      </c>
      <c r="P32" s="15">
        <v>223964</v>
      </c>
      <c r="Q32" s="11">
        <f>SUM(P32:P33)</f>
        <v>455767</v>
      </c>
    </row>
    <row r="33" spans="5:34" ht="16">
      <c r="E33">
        <v>419795</v>
      </c>
      <c r="H33">
        <f t="shared" si="22"/>
        <v>179116.08000000002</v>
      </c>
      <c r="I33" s="8">
        <v>229636</v>
      </c>
      <c r="J33" s="8">
        <v>229636</v>
      </c>
      <c r="K33" s="8">
        <f t="shared" si="23"/>
        <v>179116.08000000002</v>
      </c>
      <c r="N33" s="11">
        <v>455767</v>
      </c>
      <c r="O33">
        <v>384349</v>
      </c>
      <c r="P33" s="15">
        <v>231803</v>
      </c>
    </row>
    <row r="34" spans="5:34" ht="16">
      <c r="E34">
        <v>393467</v>
      </c>
      <c r="G34" s="10">
        <f>SUM(J34:J35)</f>
        <v>417882</v>
      </c>
      <c r="H34">
        <f t="shared" si="22"/>
        <v>185716.3</v>
      </c>
      <c r="I34" s="8">
        <v>208670</v>
      </c>
      <c r="J34" s="8">
        <v>208670</v>
      </c>
      <c r="K34" s="8">
        <f t="shared" si="23"/>
        <v>185716.3</v>
      </c>
      <c r="L34" s="8">
        <f>SUM(K34:K35)</f>
        <v>371914.98</v>
      </c>
      <c r="M34">
        <v>390092</v>
      </c>
      <c r="N34" s="11">
        <v>416535</v>
      </c>
      <c r="O34">
        <v>438306</v>
      </c>
      <c r="P34" s="16">
        <v>207951</v>
      </c>
      <c r="Q34" s="11">
        <f>SUM(P34:P35)</f>
        <v>416535</v>
      </c>
      <c r="R34" s="15">
        <v>151655</v>
      </c>
      <c r="S34" s="15">
        <v>159329</v>
      </c>
      <c r="T34" s="15">
        <v>223964</v>
      </c>
      <c r="U34" s="15">
        <v>231803</v>
      </c>
      <c r="V34" s="16">
        <v>207951</v>
      </c>
      <c r="W34" s="16">
        <v>208584</v>
      </c>
      <c r="X34" s="16">
        <v>210733</v>
      </c>
      <c r="Y34" s="15">
        <v>206727</v>
      </c>
      <c r="Z34" s="15">
        <v>188163</v>
      </c>
      <c r="AA34" s="15">
        <v>120816</v>
      </c>
      <c r="AB34" s="15">
        <v>90105</v>
      </c>
      <c r="AC34" s="15">
        <v>67536</v>
      </c>
      <c r="AD34" s="16">
        <v>50074</v>
      </c>
      <c r="AE34" s="16">
        <v>34009</v>
      </c>
      <c r="AF34" s="16">
        <v>14049</v>
      </c>
      <c r="AG34" s="17">
        <v>3192</v>
      </c>
      <c r="AH34" s="17">
        <v>746</v>
      </c>
    </row>
    <row r="35" spans="5:34" ht="16">
      <c r="E35">
        <v>376245</v>
      </c>
      <c r="H35">
        <f t="shared" si="22"/>
        <v>186198.68</v>
      </c>
      <c r="I35" s="8">
        <v>209212</v>
      </c>
      <c r="J35" s="8">
        <v>209212</v>
      </c>
      <c r="K35" s="8">
        <f t="shared" si="23"/>
        <v>186198.68</v>
      </c>
      <c r="N35" s="11">
        <v>417460</v>
      </c>
      <c r="O35">
        <v>419795</v>
      </c>
      <c r="P35" s="16">
        <v>208584</v>
      </c>
    </row>
    <row r="36" spans="5:34" ht="16">
      <c r="G36" s="10">
        <f>SUM(J36:J37)</f>
        <v>417600</v>
      </c>
      <c r="H36">
        <f t="shared" si="22"/>
        <v>187418.87</v>
      </c>
      <c r="I36" s="8">
        <v>210583</v>
      </c>
      <c r="J36" s="8">
        <v>210583</v>
      </c>
      <c r="K36" s="8">
        <f t="shared" si="23"/>
        <v>187418.87</v>
      </c>
      <c r="L36" s="8">
        <f>SUM(K36:K37)</f>
        <v>371664</v>
      </c>
      <c r="M36">
        <v>373618</v>
      </c>
      <c r="N36" s="11">
        <v>308979</v>
      </c>
      <c r="O36">
        <v>393467</v>
      </c>
      <c r="P36" s="16">
        <v>210733</v>
      </c>
      <c r="Q36" s="11">
        <f>SUM(P36:P37)</f>
        <v>417460</v>
      </c>
    </row>
    <row r="37" spans="5:34" ht="16">
      <c r="H37">
        <f t="shared" si="22"/>
        <v>184245.13</v>
      </c>
      <c r="I37" s="8">
        <v>207017</v>
      </c>
      <c r="J37" s="8">
        <v>207017</v>
      </c>
      <c r="K37" s="8">
        <f t="shared" si="23"/>
        <v>184245.13</v>
      </c>
      <c r="N37" s="11">
        <v>259711</v>
      </c>
      <c r="O37">
        <v>376245</v>
      </c>
      <c r="P37" s="15">
        <v>206727</v>
      </c>
    </row>
    <row r="38" spans="5:34" ht="16">
      <c r="G38" s="10">
        <f>SUM(J38:J39)</f>
        <v>304742</v>
      </c>
      <c r="H38">
        <f t="shared" si="22"/>
        <v>167805</v>
      </c>
      <c r="I38" s="8">
        <v>186450</v>
      </c>
      <c r="J38" s="8">
        <v>186450</v>
      </c>
      <c r="K38" s="8">
        <f t="shared" si="23"/>
        <v>167805</v>
      </c>
      <c r="L38" s="8">
        <f>SUM(K38:K39)</f>
        <v>274267.8</v>
      </c>
      <c r="M38">
        <v>354120</v>
      </c>
      <c r="P38" s="15">
        <v>188163</v>
      </c>
      <c r="Q38" s="11">
        <f>SUM(P38:P39)</f>
        <v>308979</v>
      </c>
    </row>
    <row r="39" spans="5:34" ht="16">
      <c r="H39">
        <f t="shared" si="22"/>
        <v>106462.8</v>
      </c>
      <c r="I39" s="8">
        <v>118292</v>
      </c>
      <c r="J39" s="8">
        <v>118292</v>
      </c>
      <c r="K39" s="8">
        <f t="shared" si="23"/>
        <v>106462.8</v>
      </c>
      <c r="P39" s="15">
        <v>120816</v>
      </c>
    </row>
    <row r="40" spans="5:34" ht="16">
      <c r="G40" s="10">
        <f>SUM(I40:I46)</f>
        <v>258699</v>
      </c>
      <c r="H40">
        <f t="shared" si="22"/>
        <v>81146.7</v>
      </c>
      <c r="I40" s="8">
        <v>90163</v>
      </c>
      <c r="J40" s="8">
        <v>90163</v>
      </c>
      <c r="K40" s="8">
        <f t="shared" si="23"/>
        <v>81146.7</v>
      </c>
      <c r="L40" s="8">
        <f>SUM(K40:K43)</f>
        <v>229713.62785403209</v>
      </c>
      <c r="M40">
        <v>338621</v>
      </c>
      <c r="P40" s="15">
        <v>90105</v>
      </c>
      <c r="Q40" s="11">
        <f>SUM(P40:P46)</f>
        <v>259711</v>
      </c>
    </row>
    <row r="41" spans="5:34" ht="16">
      <c r="H41">
        <f t="shared" si="22"/>
        <v>60407.1</v>
      </c>
      <c r="I41" s="8">
        <v>67119</v>
      </c>
      <c r="J41" s="8">
        <v>67119</v>
      </c>
      <c r="K41" s="8">
        <f t="shared" si="23"/>
        <v>60407.1</v>
      </c>
      <c r="P41" s="15">
        <v>67536</v>
      </c>
    </row>
    <row r="42" spans="5:34" ht="16">
      <c r="H42">
        <f t="shared" si="22"/>
        <v>44999.1</v>
      </c>
      <c r="I42" s="8">
        <v>49999</v>
      </c>
      <c r="J42" s="8">
        <v>49999</v>
      </c>
      <c r="K42" s="8">
        <f t="shared" si="23"/>
        <v>44999.1</v>
      </c>
      <c r="L42" s="8"/>
      <c r="P42" s="16">
        <v>50074</v>
      </c>
    </row>
    <row r="43" spans="5:34" ht="16">
      <c r="H43">
        <f t="shared" si="22"/>
        <v>28246.110161581164</v>
      </c>
      <c r="I43" s="8">
        <v>33650</v>
      </c>
      <c r="J43" s="10">
        <f>SUM(I43:I46)</f>
        <v>51418</v>
      </c>
      <c r="K43" s="8">
        <f t="shared" si="23"/>
        <v>43160.727854032106</v>
      </c>
      <c r="P43" s="16">
        <v>34009</v>
      </c>
    </row>
    <row r="44" spans="5:34" ht="16">
      <c r="H44">
        <f t="shared" si="22"/>
        <v>0</v>
      </c>
      <c r="I44" s="8">
        <v>13876</v>
      </c>
      <c r="P44" s="16">
        <v>14049</v>
      </c>
    </row>
    <row r="45" spans="5:34" ht="16">
      <c r="H45">
        <f t="shared" si="22"/>
        <v>0</v>
      </c>
      <c r="I45" s="8">
        <v>3146</v>
      </c>
      <c r="P45" s="17">
        <v>3192</v>
      </c>
    </row>
    <row r="46" spans="5:34" ht="16">
      <c r="H46">
        <f t="shared" si="22"/>
        <v>0</v>
      </c>
      <c r="I46" s="9">
        <v>746</v>
      </c>
      <c r="P46" s="17">
        <v>746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AAA7-396C-F747-ACED-50F5E614326C}">
  <dimension ref="A1:H13"/>
  <sheetViews>
    <sheetView workbookViewId="0">
      <selection activeCell="C1" sqref="C1:D13"/>
    </sheetView>
  </sheetViews>
  <sheetFormatPr baseColWidth="10" defaultRowHeight="14"/>
  <sheetData>
    <row r="1" spans="1:8" ht="16">
      <c r="A1" s="19">
        <v>1</v>
      </c>
      <c r="B1" s="20">
        <v>20</v>
      </c>
      <c r="C1" s="20">
        <v>75112</v>
      </c>
      <c r="D1" s="20">
        <v>70544</v>
      </c>
      <c r="E1" s="20">
        <v>63.2</v>
      </c>
      <c r="F1" s="20">
        <v>66.5</v>
      </c>
      <c r="G1" s="20">
        <v>47470.784</v>
      </c>
      <c r="H1" s="20">
        <v>46911.76</v>
      </c>
    </row>
    <row r="2" spans="1:8" ht="16">
      <c r="A2" s="19">
        <v>3</v>
      </c>
      <c r="B2" s="20">
        <v>25</v>
      </c>
      <c r="C2" s="20">
        <v>77563</v>
      </c>
      <c r="D2" s="20">
        <v>75878</v>
      </c>
      <c r="E2" s="20">
        <v>61.4</v>
      </c>
      <c r="F2" s="20">
        <v>63.5</v>
      </c>
      <c r="G2" s="20">
        <v>47623.682000000001</v>
      </c>
      <c r="H2" s="20">
        <v>48182.53</v>
      </c>
    </row>
    <row r="3" spans="1:8" ht="16">
      <c r="A3" s="19">
        <v>5</v>
      </c>
      <c r="B3" s="20">
        <v>30</v>
      </c>
      <c r="C3" s="20">
        <v>85936</v>
      </c>
      <c r="D3" s="20">
        <v>96102</v>
      </c>
      <c r="E3" s="20">
        <v>60.5</v>
      </c>
      <c r="F3" s="20">
        <v>66.099999999999994</v>
      </c>
      <c r="G3" s="20">
        <v>51991.28</v>
      </c>
      <c r="H3" s="20">
        <v>63523.421999999999</v>
      </c>
    </row>
    <row r="4" spans="1:8" ht="16">
      <c r="A4" s="19">
        <v>7</v>
      </c>
      <c r="B4" s="20">
        <v>35</v>
      </c>
      <c r="C4" s="20">
        <v>110995</v>
      </c>
      <c r="D4" s="20">
        <v>125472</v>
      </c>
      <c r="E4" s="20">
        <v>63.2</v>
      </c>
      <c r="F4" s="20">
        <v>64.5</v>
      </c>
      <c r="G4" s="20">
        <v>70148.84</v>
      </c>
      <c r="H4" s="20">
        <v>80929.440000000002</v>
      </c>
    </row>
    <row r="5" spans="1:8" ht="16">
      <c r="A5" s="19">
        <v>9</v>
      </c>
      <c r="B5" s="20">
        <v>40</v>
      </c>
      <c r="C5" s="20">
        <v>99979</v>
      </c>
      <c r="D5" s="20">
        <v>114473</v>
      </c>
      <c r="E5" s="20">
        <v>59.7</v>
      </c>
      <c r="F5" s="20">
        <v>63.6</v>
      </c>
      <c r="G5" s="20">
        <v>59687.463000000003</v>
      </c>
      <c r="H5" s="20">
        <v>72804.827999999994</v>
      </c>
    </row>
    <row r="6" spans="1:8" ht="16">
      <c r="A6" s="19">
        <v>11</v>
      </c>
      <c r="B6" s="20">
        <v>45</v>
      </c>
      <c r="C6" s="20">
        <v>92548</v>
      </c>
      <c r="D6" s="20">
        <v>107549</v>
      </c>
      <c r="E6" s="20">
        <v>64.599999999999994</v>
      </c>
      <c r="F6" s="20">
        <v>71.2</v>
      </c>
      <c r="G6" s="20">
        <v>59786.008000000002</v>
      </c>
      <c r="H6" s="20">
        <v>76574.888000000006</v>
      </c>
    </row>
    <row r="7" spans="1:8" ht="16">
      <c r="A7" s="19">
        <v>13</v>
      </c>
      <c r="B7" s="20">
        <v>50</v>
      </c>
      <c r="C7" s="20">
        <v>92256</v>
      </c>
      <c r="D7" s="20">
        <v>106787</v>
      </c>
      <c r="E7" s="20">
        <v>62.7</v>
      </c>
      <c r="F7" s="20">
        <v>72.900000000000006</v>
      </c>
      <c r="G7" s="20">
        <v>57844.512000000002</v>
      </c>
      <c r="H7" s="20">
        <v>77847.722999999998</v>
      </c>
    </row>
    <row r="8" spans="1:8" ht="16">
      <c r="A8" s="19">
        <v>15</v>
      </c>
      <c r="B8" s="20">
        <v>55</v>
      </c>
      <c r="C8" s="20">
        <v>92784</v>
      </c>
      <c r="D8" s="20">
        <v>107688</v>
      </c>
      <c r="E8" s="20">
        <v>69.900000000000006</v>
      </c>
      <c r="F8" s="20">
        <v>73.599999999999994</v>
      </c>
      <c r="G8" s="20">
        <v>64856.016000000003</v>
      </c>
      <c r="H8" s="20">
        <v>79258.368000000002</v>
      </c>
    </row>
    <row r="9" spans="1:8" ht="16">
      <c r="A9" s="19">
        <v>17</v>
      </c>
      <c r="B9" s="20">
        <v>60</v>
      </c>
      <c r="C9" s="20">
        <v>90161</v>
      </c>
      <c r="D9" s="20">
        <v>104362</v>
      </c>
      <c r="E9" s="20">
        <v>76.2</v>
      </c>
      <c r="F9" s="20">
        <v>76.099999999999994</v>
      </c>
      <c r="G9" s="20">
        <v>68702.682000000001</v>
      </c>
      <c r="H9" s="20">
        <v>79419.482000000004</v>
      </c>
    </row>
    <row r="10" spans="1:8" ht="16">
      <c r="A10" s="19">
        <v>19</v>
      </c>
      <c r="B10" s="20">
        <v>65</v>
      </c>
      <c r="C10" s="20">
        <v>78113</v>
      </c>
      <c r="D10" s="20">
        <v>92385</v>
      </c>
      <c r="E10" s="20">
        <v>78.5</v>
      </c>
      <c r="F10" s="20">
        <v>77.7</v>
      </c>
      <c r="G10" s="20">
        <v>61318.705000000002</v>
      </c>
      <c r="H10" s="20">
        <v>71783.145000000004</v>
      </c>
    </row>
    <row r="11" spans="1:8" ht="16">
      <c r="A11" s="19">
        <v>21</v>
      </c>
      <c r="B11" s="20">
        <v>70</v>
      </c>
      <c r="C11" s="20">
        <v>44243</v>
      </c>
      <c r="D11" s="20">
        <v>53456</v>
      </c>
      <c r="E11" s="20">
        <v>81</v>
      </c>
      <c r="F11" s="20">
        <v>80.7</v>
      </c>
      <c r="G11" s="20">
        <v>35836.83</v>
      </c>
      <c r="H11" s="20">
        <v>43138.991999999998</v>
      </c>
    </row>
    <row r="12" spans="1:8" ht="16">
      <c r="A12" s="19">
        <v>23</v>
      </c>
      <c r="B12" s="20">
        <v>75</v>
      </c>
      <c r="C12" s="20">
        <v>32947</v>
      </c>
      <c r="D12" s="20">
        <v>43929</v>
      </c>
      <c r="E12" s="20">
        <v>75.7</v>
      </c>
      <c r="F12" s="20">
        <v>73.599999999999994</v>
      </c>
      <c r="G12" s="20">
        <v>24940.879000000001</v>
      </c>
      <c r="H12" s="20">
        <v>32331.743999999999</v>
      </c>
    </row>
    <row r="13" spans="1:8" ht="16">
      <c r="A13" s="19">
        <v>25</v>
      </c>
      <c r="B13" s="20">
        <v>80</v>
      </c>
      <c r="C13" s="20">
        <v>46969</v>
      </c>
      <c r="D13" s="20">
        <v>60717</v>
      </c>
      <c r="E13" s="20">
        <v>66.2</v>
      </c>
      <c r="F13" s="20">
        <v>56.5</v>
      </c>
      <c r="G13" s="20">
        <v>31093.477999999999</v>
      </c>
      <c r="H13" s="20">
        <v>34305.105000000003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林鉦育13240</cp:lastModifiedBy>
  <dcterms:created xsi:type="dcterms:W3CDTF">2018-10-26T23:13:15Z</dcterms:created>
  <dcterms:modified xsi:type="dcterms:W3CDTF">2018-10-29T00:23:24Z</dcterms:modified>
</cp:coreProperties>
</file>