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A22B66C6-2D19-2C4C-B046-5C906F744F3C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2018" sheetId="1" r:id="rId1"/>
    <sheet name="2018_2" sheetId="3" r:id="rId2"/>
    <sheet name="2014" sheetId="2" r:id="rId3"/>
  </sheets>
  <calcPr calcId="162913"/>
</workbook>
</file>

<file path=xl/calcChain.xml><?xml version="1.0" encoding="utf-8"?>
<calcChain xmlns="http://schemas.openxmlformats.org/spreadsheetml/2006/main">
  <c r="V32" i="1" l="1"/>
  <c r="U32" i="1"/>
  <c r="T32" i="1"/>
  <c r="W32" i="1" s="1"/>
  <c r="X32" i="1" s="1"/>
  <c r="V31" i="1"/>
  <c r="U31" i="1"/>
  <c r="W31" i="1" s="1"/>
  <c r="X31" i="1" s="1"/>
  <c r="T31" i="1"/>
  <c r="V30" i="1"/>
  <c r="U30" i="1"/>
  <c r="T30" i="1"/>
  <c r="W30" i="1" s="1"/>
  <c r="X30" i="1" s="1"/>
  <c r="W29" i="1"/>
  <c r="X29" i="1" s="1"/>
  <c r="V29" i="1"/>
  <c r="U29" i="1"/>
  <c r="T29" i="1"/>
  <c r="V28" i="1"/>
  <c r="U28" i="1"/>
  <c r="T28" i="1"/>
  <c r="W28" i="1" s="1"/>
  <c r="X28" i="1" s="1"/>
  <c r="V27" i="1"/>
  <c r="U27" i="1"/>
  <c r="W27" i="1" s="1"/>
  <c r="X27" i="1" s="1"/>
  <c r="T27" i="1"/>
  <c r="V26" i="1"/>
  <c r="W26" i="1" s="1"/>
  <c r="X26" i="1" s="1"/>
  <c r="U26" i="1"/>
  <c r="T26" i="1"/>
  <c r="W25" i="1"/>
  <c r="X25" i="1" s="1"/>
  <c r="V25" i="1"/>
  <c r="U25" i="1"/>
  <c r="T25" i="1"/>
  <c r="V24" i="1"/>
  <c r="U24" i="1"/>
  <c r="T24" i="1"/>
  <c r="W24" i="1" s="1"/>
  <c r="X24" i="1" s="1"/>
  <c r="V23" i="1"/>
  <c r="U23" i="1"/>
  <c r="W23" i="1" s="1"/>
  <c r="X23" i="1" s="1"/>
  <c r="T23" i="1"/>
  <c r="V22" i="1"/>
  <c r="W22" i="1" s="1"/>
  <c r="X22" i="1" s="1"/>
  <c r="U22" i="1"/>
  <c r="T22" i="1"/>
  <c r="W21" i="1"/>
  <c r="X21" i="1" s="1"/>
  <c r="V21" i="1"/>
  <c r="U21" i="1"/>
  <c r="T21" i="1"/>
  <c r="V20" i="1"/>
  <c r="V33" i="1" s="1"/>
  <c r="V34" i="1" s="1"/>
  <c r="U20" i="1"/>
  <c r="U33" i="1" s="1"/>
  <c r="U34" i="1" s="1"/>
  <c r="T20" i="1"/>
  <c r="T33" i="1" s="1"/>
  <c r="T34" i="1" s="1"/>
  <c r="P19" i="3"/>
  <c r="Q19" i="3"/>
  <c r="O19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7" i="3"/>
  <c r="W20" i="1" l="1"/>
  <c r="J9" i="3"/>
  <c r="J10" i="3"/>
  <c r="J11" i="3"/>
  <c r="J12" i="3"/>
  <c r="J8" i="3"/>
  <c r="I13" i="3"/>
  <c r="G12" i="3"/>
  <c r="G11" i="3"/>
  <c r="G10" i="3"/>
  <c r="G9" i="3"/>
  <c r="G8" i="3"/>
  <c r="G13" i="3" s="1"/>
  <c r="G7" i="3"/>
  <c r="X20" i="1" l="1"/>
  <c r="W33" i="1"/>
  <c r="J3" i="1"/>
  <c r="V3" i="1" s="1"/>
  <c r="J4" i="1"/>
  <c r="AC4" i="1" s="1"/>
  <c r="J5" i="1"/>
  <c r="U5" i="1" s="1"/>
  <c r="J6" i="1"/>
  <c r="AD6" i="1" s="1"/>
  <c r="J7" i="1"/>
  <c r="V7" i="1" s="1"/>
  <c r="J8" i="1"/>
  <c r="AC8" i="1" s="1"/>
  <c r="J9" i="1"/>
  <c r="U9" i="1" s="1"/>
  <c r="J10" i="1"/>
  <c r="V10" i="1" s="1"/>
  <c r="J11" i="1"/>
  <c r="V11" i="1" s="1"/>
  <c r="J12" i="1"/>
  <c r="AC12" i="1" s="1"/>
  <c r="J13" i="1"/>
  <c r="U13" i="1" s="1"/>
  <c r="J14" i="1"/>
  <c r="J2" i="1"/>
  <c r="V2" i="1" s="1"/>
  <c r="I3" i="1"/>
  <c r="I4" i="1"/>
  <c r="I5" i="1"/>
  <c r="I6" i="1"/>
  <c r="K6" i="1" s="1"/>
  <c r="I7" i="1"/>
  <c r="I8" i="1"/>
  <c r="I9" i="1"/>
  <c r="I10" i="1"/>
  <c r="K10" i="1" s="1"/>
  <c r="I11" i="1"/>
  <c r="I12" i="1"/>
  <c r="I13" i="1"/>
  <c r="I14" i="1"/>
  <c r="I2" i="1"/>
  <c r="H15" i="1"/>
  <c r="G15" i="1"/>
  <c r="I15" i="1" s="1"/>
  <c r="D15" i="1"/>
  <c r="C15" i="1"/>
  <c r="W34" i="1" l="1"/>
  <c r="X33" i="1"/>
  <c r="U12" i="1"/>
  <c r="K12" i="1"/>
  <c r="K8" i="1"/>
  <c r="K4" i="1"/>
  <c r="AD12" i="1"/>
  <c r="AD11" i="1"/>
  <c r="AC7" i="1"/>
  <c r="AE7" i="1" s="1"/>
  <c r="AF7" i="1" s="1"/>
  <c r="AD7" i="1"/>
  <c r="AC2" i="1"/>
  <c r="AC6" i="1"/>
  <c r="U11" i="1"/>
  <c r="AC11" i="1"/>
  <c r="AC3" i="1"/>
  <c r="AD10" i="1"/>
  <c r="AD4" i="1"/>
  <c r="U3" i="1"/>
  <c r="J15" i="1"/>
  <c r="K2" i="1"/>
  <c r="K11" i="1"/>
  <c r="K7" i="1"/>
  <c r="K3" i="1"/>
  <c r="U4" i="1"/>
  <c r="AC10" i="1"/>
  <c r="AD2" i="1"/>
  <c r="AD8" i="1"/>
  <c r="AD3" i="1"/>
  <c r="AB9" i="1"/>
  <c r="K9" i="1"/>
  <c r="AB12" i="1"/>
  <c r="AB8" i="1"/>
  <c r="AB4" i="1"/>
  <c r="AE4" i="1" s="1"/>
  <c r="AF4" i="1" s="1"/>
  <c r="AC14" i="1"/>
  <c r="AE12" i="1"/>
  <c r="AF12" i="1" s="1"/>
  <c r="AE8" i="1"/>
  <c r="AF8" i="1" s="1"/>
  <c r="K14" i="1"/>
  <c r="K5" i="1"/>
  <c r="U8" i="1"/>
  <c r="AB2" i="1"/>
  <c r="AB11" i="1"/>
  <c r="AB7" i="1"/>
  <c r="AB3" i="1"/>
  <c r="AE3" i="1" s="1"/>
  <c r="AF3" i="1" s="1"/>
  <c r="AC13" i="1"/>
  <c r="AC9" i="1"/>
  <c r="AC5" i="1"/>
  <c r="AD14" i="1"/>
  <c r="AE2" i="1"/>
  <c r="AF2" i="1" s="1"/>
  <c r="K13" i="1"/>
  <c r="AB13" i="1"/>
  <c r="AB5" i="1"/>
  <c r="K15" i="1"/>
  <c r="U2" i="1"/>
  <c r="U7" i="1"/>
  <c r="AB14" i="1"/>
  <c r="AB10" i="1"/>
  <c r="AB6" i="1"/>
  <c r="AE6" i="1" s="1"/>
  <c r="AD13" i="1"/>
  <c r="AD9" i="1"/>
  <c r="AD5" i="1"/>
  <c r="T10" i="1"/>
  <c r="V14" i="1"/>
  <c r="T9" i="1"/>
  <c r="V9" i="1"/>
  <c r="T12" i="1"/>
  <c r="T8" i="1"/>
  <c r="T4" i="1"/>
  <c r="U14" i="1"/>
  <c r="U10" i="1"/>
  <c r="U6" i="1"/>
  <c r="V12" i="1"/>
  <c r="V8" i="1"/>
  <c r="V4" i="1"/>
  <c r="T14" i="1"/>
  <c r="T6" i="1"/>
  <c r="V6" i="1"/>
  <c r="T13" i="1"/>
  <c r="T5" i="1"/>
  <c r="W5" i="1" s="1"/>
  <c r="X5" i="1" s="1"/>
  <c r="V13" i="1"/>
  <c r="V5" i="1"/>
  <c r="T2" i="1"/>
  <c r="T11" i="1"/>
  <c r="W11" i="1" s="1"/>
  <c r="X11" i="1" s="1"/>
  <c r="T7" i="1"/>
  <c r="T3" i="1"/>
  <c r="W7" i="1" l="1"/>
  <c r="X7" i="1" s="1"/>
  <c r="AE9" i="1"/>
  <c r="AF9" i="1" s="1"/>
  <c r="AE14" i="1"/>
  <c r="AF14" i="1" s="1"/>
  <c r="AD15" i="1"/>
  <c r="AD16" i="1" s="1"/>
  <c r="AE11" i="1"/>
  <c r="AF11" i="1" s="1"/>
  <c r="W3" i="1"/>
  <c r="X3" i="1" s="1"/>
  <c r="AE10" i="1"/>
  <c r="AF10" i="1" s="1"/>
  <c r="AE5" i="1"/>
  <c r="AF5" i="1" s="1"/>
  <c r="W9" i="1"/>
  <c r="X9" i="1" s="1"/>
  <c r="AE13" i="1"/>
  <c r="AF13" i="1" s="1"/>
  <c r="AC15" i="1"/>
  <c r="AC16" i="1" s="1"/>
  <c r="AB15" i="1"/>
  <c r="AB16" i="1" s="1"/>
  <c r="AF6" i="1"/>
  <c r="W14" i="1"/>
  <c r="X14" i="1" s="1"/>
  <c r="W4" i="1"/>
  <c r="X4" i="1" s="1"/>
  <c r="W13" i="1"/>
  <c r="X13" i="1" s="1"/>
  <c r="U15" i="1"/>
  <c r="U16" i="1" s="1"/>
  <c r="W8" i="1"/>
  <c r="X8" i="1" s="1"/>
  <c r="W6" i="1"/>
  <c r="X6" i="1" s="1"/>
  <c r="W12" i="1"/>
  <c r="X12" i="1" s="1"/>
  <c r="W10" i="1"/>
  <c r="X10" i="1" s="1"/>
  <c r="W2" i="1"/>
  <c r="T15" i="1"/>
  <c r="T16" i="1" s="1"/>
  <c r="V15" i="1"/>
  <c r="V16" i="1" s="1"/>
  <c r="AE15" i="1" l="1"/>
  <c r="AF15" i="1" s="1"/>
  <c r="AE16" i="1"/>
  <c r="X2" i="1"/>
  <c r="W15" i="1"/>
  <c r="X15" i="1" l="1"/>
  <c r="W16" i="1"/>
</calcChain>
</file>

<file path=xl/sharedStrings.xml><?xml version="1.0" encoding="utf-8"?>
<sst xmlns="http://schemas.openxmlformats.org/spreadsheetml/2006/main" count="45" uniqueCount="36">
  <si>
    <t>age</t>
  </si>
  <si>
    <t>man</t>
  </si>
  <si>
    <t>woman</t>
  </si>
  <si>
    <t>rate_man</t>
  </si>
  <si>
    <t>rate_woman</t>
  </si>
  <si>
    <t>總預測投票人數
G+H</t>
    <phoneticPr fontId="3" type="noConversion"/>
  </si>
  <si>
    <t>vote_man
C*E / 100</t>
    <phoneticPr fontId="3" type="noConversion"/>
  </si>
  <si>
    <t>vote_woman
D*F / 100</t>
    <phoneticPr fontId="3" type="noConversion"/>
  </si>
  <si>
    <t>總分群人數
C+D</t>
    <phoneticPr fontId="3" type="noConversion"/>
  </si>
  <si>
    <t>分群投票率
I / J</t>
    <phoneticPr fontId="3" type="noConversion"/>
  </si>
  <si>
    <t>2016 
朱立倫支持率</t>
    <phoneticPr fontId="3" type="noConversion"/>
  </si>
  <si>
    <t>2008 
謝長廷支持率</t>
    <phoneticPr fontId="3" type="noConversion"/>
  </si>
  <si>
    <t>2002 
李應元支持率</t>
    <phoneticPr fontId="3" type="noConversion"/>
  </si>
  <si>
    <t>TVBS 10/25
姚文智</t>
    <phoneticPr fontId="3" type="noConversion"/>
  </si>
  <si>
    <t>TVBS 10/25
丁守中</t>
    <phoneticPr fontId="3" type="noConversion"/>
  </si>
  <si>
    <t>TVBS 10/25
柯P</t>
    <phoneticPr fontId="3" type="noConversion"/>
  </si>
  <si>
    <t>柯P
J * O</t>
    <phoneticPr fontId="3" type="noConversion"/>
  </si>
  <si>
    <t>丁守中
J*P</t>
    <phoneticPr fontId="3" type="noConversion"/>
  </si>
  <si>
    <t>姚文智
J*Q</t>
    <phoneticPr fontId="3" type="noConversion"/>
  </si>
  <si>
    <t>其他
J - R -S -T</t>
    <phoneticPr fontId="3" type="noConversion"/>
  </si>
  <si>
    <t>其他比率
U / J</t>
    <phoneticPr fontId="3" type="noConversion"/>
  </si>
  <si>
    <t>美麗島 10/15
柯文哲</t>
    <phoneticPr fontId="3" type="noConversion"/>
  </si>
  <si>
    <t>美麗島 10/15
丁守中</t>
    <phoneticPr fontId="3" type="noConversion"/>
  </si>
  <si>
    <t>美麗島 10/15
姚文智</t>
    <phoneticPr fontId="3" type="noConversion"/>
  </si>
  <si>
    <t>其他
J - Z- AA-AB</t>
    <phoneticPr fontId="3" type="noConversion"/>
  </si>
  <si>
    <t>其他比率
AC / J</t>
    <phoneticPr fontId="3" type="noConversion"/>
  </si>
  <si>
    <t>柯P
J * W / 100</t>
    <phoneticPr fontId="3" type="noConversion"/>
  </si>
  <si>
    <t>丁守中
J*X / 100</t>
    <phoneticPr fontId="3" type="noConversion"/>
  </si>
  <si>
    <t>姚文智
J*Y / 100</t>
    <phoneticPr fontId="3" type="noConversion"/>
  </si>
  <si>
    <t>總人數</t>
    <phoneticPr fontId="5" type="noConversion"/>
  </si>
  <si>
    <t>男</t>
    <phoneticPr fontId="5" type="noConversion"/>
  </si>
  <si>
    <t>女</t>
    <phoneticPr fontId="5" type="noConversion"/>
  </si>
  <si>
    <t>TVBS</t>
    <phoneticPr fontId="3" type="noConversion"/>
  </si>
  <si>
    <t>美麗島</t>
    <phoneticPr fontId="3" type="noConversion"/>
  </si>
  <si>
    <t>2016
洪秀柱</t>
    <phoneticPr fontId="3" type="noConversion"/>
  </si>
  <si>
    <t>aha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</si>
</sst>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;\-#,##0;&quot;－&quot;"/>
  </numFmts>
  <fonts count="10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7"/>
      <name val="Times New Roman"/>
      <family val="1"/>
    </font>
    <font>
      <b/>
      <sz val="7"/>
      <name val="細明體"/>
      <family val="3"/>
      <charset val="136"/>
    </font>
    <font>
      <sz val="7"/>
      <color indexed="12"/>
      <name val="Times New Roman"/>
      <family val="1"/>
    </font>
    <font>
      <sz val="7"/>
      <color indexed="12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/>
    <xf numFmtId="1" fontId="0" fillId="0" borderId="0" xfId="0" applyNumberFormat="1"/>
    <xf numFmtId="9" fontId="0" fillId="0" borderId="0" xfId="1" applyFont="1" applyAlignment="1"/>
    <xf numFmtId="10" fontId="0" fillId="0" borderId="0" xfId="1" applyNumberFormat="1" applyFont="1" applyAlignment="1"/>
    <xf numFmtId="0" fontId="0" fillId="2" borderId="0" xfId="0" applyFill="1"/>
    <xf numFmtId="1" fontId="0" fillId="2" borderId="0" xfId="0" applyNumberFormat="1" applyFill="1"/>
    <xf numFmtId="10" fontId="0" fillId="2" borderId="0" xfId="1" applyNumberFormat="1" applyFont="1" applyFill="1" applyAlignment="1"/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4" fillId="0" borderId="2" xfId="3" applyNumberFormat="1" applyFont="1" applyBorder="1"/>
    <xf numFmtId="3" fontId="4" fillId="0" borderId="3" xfId="3" applyNumberFormat="1" applyFont="1" applyBorder="1"/>
    <xf numFmtId="3" fontId="4" fillId="0" borderId="4" xfId="3" applyNumberFormat="1" applyFont="1" applyBorder="1"/>
    <xf numFmtId="3" fontId="4" fillId="0" borderId="5" xfId="3" applyNumberFormat="1" applyFont="1" applyBorder="1"/>
    <xf numFmtId="3" fontId="4" fillId="0" borderId="0" xfId="3" applyNumberFormat="1" applyFont="1" applyFill="1" applyBorder="1"/>
    <xf numFmtId="3" fontId="0" fillId="0" borderId="0" xfId="0" applyNumberFormat="1"/>
    <xf numFmtId="3" fontId="4" fillId="0" borderId="2" xfId="3" applyNumberFormat="1" applyFont="1" applyFill="1" applyBorder="1"/>
    <xf numFmtId="17" fontId="0" fillId="0" borderId="0" xfId="0" applyNumberFormat="1"/>
    <xf numFmtId="176" fontId="6" fillId="0" borderId="1" xfId="0" applyNumberFormat="1" applyFont="1" applyBorder="1"/>
    <xf numFmtId="176" fontId="6" fillId="0" borderId="1" xfId="2" applyNumberFormat="1" applyFont="1" applyBorder="1" applyAlignment="1"/>
    <xf numFmtId="176" fontId="7" fillId="0" borderId="1" xfId="0" applyNumberFormat="1" applyFont="1" applyBorder="1"/>
    <xf numFmtId="176" fontId="8" fillId="0" borderId="1" xfId="0" applyNumberFormat="1" applyFont="1" applyBorder="1"/>
    <xf numFmtId="176" fontId="8" fillId="0" borderId="1" xfId="2" applyNumberFormat="1" applyFont="1" applyBorder="1" applyAlignment="1"/>
    <xf numFmtId="176" fontId="9" fillId="0" borderId="1" xfId="2" applyNumberFormat="1" applyFont="1" applyBorder="1" applyAlignment="1"/>
    <xf numFmtId="176" fontId="9" fillId="0" borderId="1" xfId="0" applyNumberFormat="1" applyFont="1" applyBorder="1"/>
    <xf numFmtId="176" fontId="0" fillId="0" borderId="0" xfId="0" applyNumberFormat="1"/>
    <xf numFmtId="0" fontId="0" fillId="3" borderId="0" xfId="0" applyFill="1"/>
  </cellXfs>
  <cellStyles count="4">
    <cellStyle name="一般" xfId="0" builtinId="0"/>
    <cellStyle name="一般_RCRPM10B" xfId="3" xr:uid="{6C43B151-CDAB-804E-BA39-9F8924A33CA8}"/>
    <cellStyle name="千分位[0]" xfId="2" builtinId="6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workbookViewId="0">
      <pane xSplit="2" topLeftCell="C1" activePane="topRight" state="frozen"/>
      <selection pane="topRight" activeCell="B20" sqref="B20:B32"/>
    </sheetView>
  </sheetViews>
  <sheetFormatPr baseColWidth="10" defaultColWidth="9" defaultRowHeight="14"/>
  <cols>
    <col min="1" max="1" width="4.3984375" bestFit="1" customWidth="1"/>
    <col min="2" max="2" width="5.3984375" bestFit="1" customWidth="1"/>
    <col min="3" max="4" width="9.3984375" bestFit="1" customWidth="1"/>
    <col min="5" max="5" width="10.19921875" bestFit="1" customWidth="1"/>
    <col min="6" max="6" width="12.59765625" bestFit="1" customWidth="1"/>
    <col min="7" max="7" width="11.3984375" bestFit="1" customWidth="1"/>
    <col min="8" max="8" width="13" bestFit="1" customWidth="1"/>
    <col min="9" max="9" width="19.796875" customWidth="1"/>
    <col min="10" max="10" width="17.3984375" customWidth="1"/>
    <col min="11" max="11" width="15.19921875" customWidth="1"/>
    <col min="12" max="14" width="16" bestFit="1" customWidth="1"/>
    <col min="15" max="16" width="16" customWidth="1"/>
    <col min="17" max="17" width="12.796875" bestFit="1" customWidth="1"/>
    <col min="18" max="18" width="12.796875" customWidth="1"/>
    <col min="19" max="19" width="14.3984375" customWidth="1"/>
    <col min="20" max="21" width="10" bestFit="1" customWidth="1"/>
    <col min="24" max="24" width="11.59765625" customWidth="1"/>
    <col min="25" max="25" width="13.796875" customWidth="1"/>
    <col min="26" max="26" width="14" customWidth="1"/>
    <col min="27" max="27" width="14.796875" customWidth="1"/>
    <col min="28" max="28" width="12.19921875" bestFit="1" customWidth="1"/>
    <col min="31" max="31" width="13.796875" customWidth="1"/>
  </cols>
  <sheetData>
    <row r="1" spans="1:32" ht="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6</v>
      </c>
      <c r="H1" s="4" t="s">
        <v>7</v>
      </c>
      <c r="I1" s="3" t="s">
        <v>5</v>
      </c>
      <c r="J1" s="3" t="s">
        <v>8</v>
      </c>
      <c r="K1" s="3" t="s">
        <v>9</v>
      </c>
      <c r="L1" s="3" t="s">
        <v>12</v>
      </c>
      <c r="M1" s="3" t="s">
        <v>11</v>
      </c>
      <c r="N1" s="3" t="s">
        <v>10</v>
      </c>
      <c r="O1" s="3" t="s">
        <v>34</v>
      </c>
      <c r="P1" s="3" t="s">
        <v>34</v>
      </c>
      <c r="Q1" s="3" t="s">
        <v>15</v>
      </c>
      <c r="R1" s="3" t="s">
        <v>14</v>
      </c>
      <c r="S1" s="3" t="s">
        <v>13</v>
      </c>
      <c r="T1" s="2" t="s">
        <v>16</v>
      </c>
      <c r="U1" s="2" t="s">
        <v>17</v>
      </c>
      <c r="V1" s="3" t="s">
        <v>18</v>
      </c>
      <c r="W1" s="3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26</v>
      </c>
      <c r="AC1" s="2" t="s">
        <v>27</v>
      </c>
      <c r="AD1" s="3" t="s">
        <v>28</v>
      </c>
      <c r="AE1" s="3" t="s">
        <v>24</v>
      </c>
      <c r="AF1" s="2" t="s">
        <v>25</v>
      </c>
    </row>
    <row r="2" spans="1:32">
      <c r="A2" s="1">
        <v>1</v>
      </c>
      <c r="B2">
        <v>20</v>
      </c>
      <c r="C2">
        <v>75112</v>
      </c>
      <c r="D2">
        <v>70544</v>
      </c>
      <c r="E2">
        <v>63.2</v>
      </c>
      <c r="F2">
        <v>66.5</v>
      </c>
      <c r="G2" s="6">
        <v>47470.784000000007</v>
      </c>
      <c r="H2" s="6">
        <v>46911.76</v>
      </c>
      <c r="I2" s="6">
        <f>SUM(G2:H2)</f>
        <v>94382.544000000009</v>
      </c>
      <c r="J2">
        <f>SUM(C2:D2)</f>
        <v>145656</v>
      </c>
      <c r="K2" s="8">
        <f>I2/J2</f>
        <v>0.64798253419014673</v>
      </c>
      <c r="N2">
        <v>0.37490000000000001</v>
      </c>
      <c r="O2">
        <v>0.28999999999999998</v>
      </c>
      <c r="P2">
        <v>0.16</v>
      </c>
      <c r="Q2">
        <v>0.59</v>
      </c>
      <c r="R2">
        <v>0.18</v>
      </c>
      <c r="S2">
        <v>0.11</v>
      </c>
      <c r="T2" s="6">
        <f>Q2*J2</f>
        <v>85937.04</v>
      </c>
      <c r="U2" s="6">
        <f>J2*R2</f>
        <v>26218.079999999998</v>
      </c>
      <c r="V2" s="6">
        <f>J2*S2</f>
        <v>16022.16</v>
      </c>
      <c r="W2" s="6">
        <f>J2-T2-U2-V2</f>
        <v>17478.720000000005</v>
      </c>
      <c r="X2" s="8">
        <f>W2/J2</f>
        <v>0.12000000000000004</v>
      </c>
      <c r="Y2" s="5">
        <v>61.4</v>
      </c>
      <c r="Z2" s="5">
        <v>16.399999999999999</v>
      </c>
      <c r="AA2" s="5">
        <v>3.8</v>
      </c>
      <c r="AB2" s="12">
        <f>Y2*J2 / 100</f>
        <v>89432.784</v>
      </c>
      <c r="AC2" s="12">
        <f>Z2*J2 / 100</f>
        <v>23887.583999999999</v>
      </c>
      <c r="AD2" s="12">
        <f>AA2*J2 / 100</f>
        <v>5534.927999999999</v>
      </c>
      <c r="AE2" s="6">
        <f>J2-AB2-AC2-AD2</f>
        <v>26800.704000000002</v>
      </c>
      <c r="AF2" s="7">
        <f>AE2/J2</f>
        <v>0.184</v>
      </c>
    </row>
    <row r="3" spans="1:32">
      <c r="A3" s="1">
        <v>3</v>
      </c>
      <c r="B3">
        <v>25</v>
      </c>
      <c r="C3">
        <v>77563</v>
      </c>
      <c r="D3">
        <v>75878</v>
      </c>
      <c r="E3">
        <v>61.4</v>
      </c>
      <c r="F3">
        <v>63.5</v>
      </c>
      <c r="G3" s="6">
        <v>47623.682000000001</v>
      </c>
      <c r="H3" s="6">
        <v>48182.53</v>
      </c>
      <c r="I3" s="6">
        <f t="shared" ref="I3:I14" si="0">SUM(G3:H3)</f>
        <v>95806.212</v>
      </c>
      <c r="J3">
        <f t="shared" ref="J3:J14" si="1">SUM(C3:D3)</f>
        <v>153441</v>
      </c>
      <c r="K3" s="8">
        <f t="shared" ref="K3:K15" si="2">I3/J3</f>
        <v>0.62438469509453143</v>
      </c>
      <c r="N3">
        <v>0.37490000000000001</v>
      </c>
      <c r="O3">
        <v>0.28999999999999998</v>
      </c>
      <c r="P3">
        <v>0.16</v>
      </c>
      <c r="Q3">
        <v>0.59</v>
      </c>
      <c r="R3">
        <v>0.18</v>
      </c>
      <c r="S3">
        <v>0.11</v>
      </c>
      <c r="T3" s="6">
        <f t="shared" ref="T3:T14" si="3">Q3*J3</f>
        <v>90530.19</v>
      </c>
      <c r="U3" s="6">
        <f t="shared" ref="U3:U14" si="4">J3*R3</f>
        <v>27619.379999999997</v>
      </c>
      <c r="V3" s="6">
        <f t="shared" ref="V3:V14" si="5">J3*S3</f>
        <v>16878.509999999998</v>
      </c>
      <c r="W3" s="6">
        <f t="shared" ref="W3:W14" si="6">J3-T3-U3-V3</f>
        <v>18412.920000000002</v>
      </c>
      <c r="X3" s="8">
        <f t="shared" ref="X3:X15" si="7">W3/J3</f>
        <v>0.12000000000000001</v>
      </c>
      <c r="Y3" s="5">
        <v>61.4</v>
      </c>
      <c r="Z3" s="5">
        <v>16.399999999999999</v>
      </c>
      <c r="AA3" s="5">
        <v>3.8</v>
      </c>
      <c r="AB3" s="12">
        <f t="shared" ref="AB3:AB14" si="8">Y3*J3 / 100</f>
        <v>94212.774000000005</v>
      </c>
      <c r="AC3" s="12">
        <f t="shared" ref="AC3:AC14" si="9">Z3*J3 / 100</f>
        <v>25164.324000000001</v>
      </c>
      <c r="AD3" s="12">
        <f t="shared" ref="AD3:AD14" si="10">AA3*J3 / 100</f>
        <v>5830.7579999999989</v>
      </c>
      <c r="AE3" s="6">
        <f t="shared" ref="AE3:AE14" si="11">J3-AB3-AC3-AD3</f>
        <v>28233.143999999997</v>
      </c>
      <c r="AF3" s="7">
        <f t="shared" ref="AF3:AF15" si="12">AE3/J3</f>
        <v>0.18399999999999997</v>
      </c>
    </row>
    <row r="4" spans="1:32">
      <c r="A4" s="1">
        <v>5</v>
      </c>
      <c r="B4">
        <v>30</v>
      </c>
      <c r="C4">
        <v>85936</v>
      </c>
      <c r="D4">
        <v>96102</v>
      </c>
      <c r="E4">
        <v>60.5</v>
      </c>
      <c r="F4">
        <v>66.099999999999994</v>
      </c>
      <c r="G4" s="6">
        <v>51991.28</v>
      </c>
      <c r="H4" s="6">
        <v>63523.421999999991</v>
      </c>
      <c r="I4" s="6">
        <f t="shared" si="0"/>
        <v>115514.70199999999</v>
      </c>
      <c r="J4">
        <f t="shared" si="1"/>
        <v>182038</v>
      </c>
      <c r="K4" s="8">
        <f t="shared" si="2"/>
        <v>0.63456367351871579</v>
      </c>
      <c r="M4">
        <v>0.36959999999999998</v>
      </c>
      <c r="N4">
        <v>0.37490000000000001</v>
      </c>
      <c r="O4">
        <v>0.28999999999999998</v>
      </c>
      <c r="P4">
        <v>0.22</v>
      </c>
      <c r="Q4">
        <v>0.64</v>
      </c>
      <c r="R4">
        <v>0.2</v>
      </c>
      <c r="S4">
        <v>0.08</v>
      </c>
      <c r="T4" s="6">
        <f t="shared" si="3"/>
        <v>116504.32000000001</v>
      </c>
      <c r="U4" s="6">
        <f t="shared" si="4"/>
        <v>36407.599999999999</v>
      </c>
      <c r="V4" s="6">
        <f t="shared" si="5"/>
        <v>14563.04</v>
      </c>
      <c r="W4" s="6">
        <f t="shared" si="6"/>
        <v>14563.039999999994</v>
      </c>
      <c r="X4" s="8">
        <f t="shared" si="7"/>
        <v>7.999999999999996E-2</v>
      </c>
      <c r="Y4" s="5">
        <v>63</v>
      </c>
      <c r="Z4" s="5">
        <v>8</v>
      </c>
      <c r="AA4" s="5">
        <v>9.6</v>
      </c>
      <c r="AB4" s="12">
        <f t="shared" si="8"/>
        <v>114683.94</v>
      </c>
      <c r="AC4" s="12">
        <f t="shared" si="9"/>
        <v>14563.04</v>
      </c>
      <c r="AD4" s="12">
        <f t="shared" si="10"/>
        <v>17475.648000000001</v>
      </c>
      <c r="AE4" s="6">
        <f t="shared" si="11"/>
        <v>35315.371999999996</v>
      </c>
      <c r="AF4" s="7">
        <f t="shared" si="12"/>
        <v>0.19399999999999998</v>
      </c>
    </row>
    <row r="5" spans="1:32">
      <c r="A5" s="1">
        <v>7</v>
      </c>
      <c r="B5">
        <v>35</v>
      </c>
      <c r="C5">
        <v>110995</v>
      </c>
      <c r="D5">
        <v>125472</v>
      </c>
      <c r="E5">
        <v>63.2</v>
      </c>
      <c r="F5">
        <v>64.5</v>
      </c>
      <c r="G5" s="6">
        <v>70148.84</v>
      </c>
      <c r="H5" s="6">
        <v>80929.440000000002</v>
      </c>
      <c r="I5" s="6">
        <f t="shared" si="0"/>
        <v>151078.28</v>
      </c>
      <c r="J5">
        <f t="shared" si="1"/>
        <v>236467</v>
      </c>
      <c r="K5" s="8">
        <f t="shared" si="2"/>
        <v>0.63889794347625672</v>
      </c>
      <c r="L5">
        <v>0.3589</v>
      </c>
      <c r="M5">
        <v>0.36959999999999998</v>
      </c>
      <c r="N5">
        <v>0.37490000000000001</v>
      </c>
      <c r="O5">
        <v>0.28999999999999998</v>
      </c>
      <c r="P5">
        <v>0.22</v>
      </c>
      <c r="Q5">
        <v>0.64</v>
      </c>
      <c r="R5">
        <v>0.2</v>
      </c>
      <c r="S5">
        <v>0.08</v>
      </c>
      <c r="T5" s="6">
        <f t="shared" si="3"/>
        <v>151338.88</v>
      </c>
      <c r="U5" s="6">
        <f t="shared" si="4"/>
        <v>47293.4</v>
      </c>
      <c r="V5" s="6">
        <f t="shared" si="5"/>
        <v>18917.36</v>
      </c>
      <c r="W5" s="6">
        <f t="shared" si="6"/>
        <v>18917.359999999993</v>
      </c>
      <c r="X5" s="8">
        <f t="shared" si="7"/>
        <v>7.9999999999999974E-2</v>
      </c>
      <c r="Y5" s="5">
        <v>63</v>
      </c>
      <c r="Z5" s="5">
        <v>8</v>
      </c>
      <c r="AA5" s="5">
        <v>9.6</v>
      </c>
      <c r="AB5" s="12">
        <f t="shared" si="8"/>
        <v>148974.21</v>
      </c>
      <c r="AC5" s="12">
        <f t="shared" si="9"/>
        <v>18917.36</v>
      </c>
      <c r="AD5" s="12">
        <f t="shared" si="10"/>
        <v>22700.831999999999</v>
      </c>
      <c r="AE5" s="6">
        <f t="shared" si="11"/>
        <v>45874.598000000013</v>
      </c>
      <c r="AF5" s="7">
        <f t="shared" si="12"/>
        <v>0.19400000000000006</v>
      </c>
    </row>
    <row r="6" spans="1:32">
      <c r="A6" s="1">
        <v>9</v>
      </c>
      <c r="B6">
        <v>40</v>
      </c>
      <c r="C6">
        <v>99979</v>
      </c>
      <c r="D6">
        <v>114473</v>
      </c>
      <c r="E6">
        <v>59.7</v>
      </c>
      <c r="F6">
        <v>63.6</v>
      </c>
      <c r="G6" s="6">
        <v>59687.463000000011</v>
      </c>
      <c r="H6" s="6">
        <v>72804.827999999994</v>
      </c>
      <c r="I6" s="6">
        <f t="shared" si="0"/>
        <v>132492.291</v>
      </c>
      <c r="J6">
        <f t="shared" si="1"/>
        <v>214452</v>
      </c>
      <c r="K6" s="8">
        <f t="shared" si="2"/>
        <v>0.61781793128532259</v>
      </c>
      <c r="L6">
        <v>0.3589</v>
      </c>
      <c r="M6">
        <v>0.36959999999999998</v>
      </c>
      <c r="N6">
        <v>0.37490000000000001</v>
      </c>
      <c r="O6">
        <v>0.28999999999999998</v>
      </c>
      <c r="P6">
        <v>0.34</v>
      </c>
      <c r="Q6">
        <v>0.52</v>
      </c>
      <c r="R6">
        <v>0.35</v>
      </c>
      <c r="S6">
        <v>7.0000000000000007E-2</v>
      </c>
      <c r="T6" s="6">
        <f t="shared" si="3"/>
        <v>111515.04000000001</v>
      </c>
      <c r="U6" s="6">
        <f t="shared" si="4"/>
        <v>75058.2</v>
      </c>
      <c r="V6" s="6">
        <f t="shared" si="5"/>
        <v>15011.640000000001</v>
      </c>
      <c r="W6" s="6">
        <f t="shared" si="6"/>
        <v>12867.119999999994</v>
      </c>
      <c r="X6" s="8">
        <f t="shared" si="7"/>
        <v>5.999999999999997E-2</v>
      </c>
      <c r="Y6" s="5">
        <v>41.2</v>
      </c>
      <c r="Z6" s="5">
        <v>23.1</v>
      </c>
      <c r="AA6" s="5">
        <v>8.5</v>
      </c>
      <c r="AB6" s="12">
        <f t="shared" si="8"/>
        <v>88354.224000000002</v>
      </c>
      <c r="AC6" s="12">
        <f t="shared" si="9"/>
        <v>49538.412000000004</v>
      </c>
      <c r="AD6" s="12">
        <f t="shared" si="10"/>
        <v>18228.419999999998</v>
      </c>
      <c r="AE6" s="6">
        <f t="shared" si="11"/>
        <v>58330.944000000003</v>
      </c>
      <c r="AF6" s="7">
        <f t="shared" si="12"/>
        <v>0.27200000000000002</v>
      </c>
    </row>
    <row r="7" spans="1:32">
      <c r="A7" s="1">
        <v>11</v>
      </c>
      <c r="B7">
        <v>45</v>
      </c>
      <c r="C7">
        <v>92548</v>
      </c>
      <c r="D7">
        <v>107549</v>
      </c>
      <c r="E7">
        <v>64.599999999999994</v>
      </c>
      <c r="F7">
        <v>71.2</v>
      </c>
      <c r="G7" s="6">
        <v>59786.008000000002</v>
      </c>
      <c r="H7" s="6">
        <v>76574.888000000006</v>
      </c>
      <c r="I7" s="6">
        <f t="shared" si="0"/>
        <v>136360.89600000001</v>
      </c>
      <c r="J7">
        <f t="shared" si="1"/>
        <v>200097</v>
      </c>
      <c r="K7" s="8">
        <f t="shared" si="2"/>
        <v>0.68147396512691349</v>
      </c>
      <c r="L7">
        <v>0.3589</v>
      </c>
      <c r="M7">
        <v>0.36959999999999998</v>
      </c>
      <c r="N7">
        <v>0.37490000000000001</v>
      </c>
      <c r="O7">
        <v>0.28999999999999998</v>
      </c>
      <c r="P7">
        <v>0.34</v>
      </c>
      <c r="Q7">
        <v>0.52</v>
      </c>
      <c r="R7">
        <v>0.35</v>
      </c>
      <c r="S7">
        <v>7.0000000000000007E-2</v>
      </c>
      <c r="T7" s="6">
        <f t="shared" si="3"/>
        <v>104050.44</v>
      </c>
      <c r="U7" s="6">
        <f t="shared" si="4"/>
        <v>70033.95</v>
      </c>
      <c r="V7" s="6">
        <f t="shared" si="5"/>
        <v>14006.79</v>
      </c>
      <c r="W7" s="6">
        <f t="shared" si="6"/>
        <v>12005.82</v>
      </c>
      <c r="X7" s="8">
        <f t="shared" si="7"/>
        <v>0.06</v>
      </c>
      <c r="Y7" s="5">
        <v>41.2</v>
      </c>
      <c r="Z7" s="5">
        <v>23.1</v>
      </c>
      <c r="AA7" s="5">
        <v>8.5</v>
      </c>
      <c r="AB7" s="12">
        <f t="shared" si="8"/>
        <v>82439.964000000007</v>
      </c>
      <c r="AC7" s="12">
        <f t="shared" si="9"/>
        <v>46222.406999999999</v>
      </c>
      <c r="AD7" s="12">
        <f t="shared" si="10"/>
        <v>17008.244999999999</v>
      </c>
      <c r="AE7" s="6">
        <f t="shared" si="11"/>
        <v>54426.383999999991</v>
      </c>
      <c r="AF7" s="7">
        <f t="shared" si="12"/>
        <v>0.27199999999999996</v>
      </c>
    </row>
    <row r="8" spans="1:32">
      <c r="A8" s="1">
        <v>13</v>
      </c>
      <c r="B8">
        <v>50</v>
      </c>
      <c r="C8">
        <v>92256</v>
      </c>
      <c r="D8">
        <v>106787</v>
      </c>
      <c r="E8">
        <v>62.7</v>
      </c>
      <c r="F8">
        <v>72.900000000000006</v>
      </c>
      <c r="G8" s="6">
        <v>57844.512000000002</v>
      </c>
      <c r="H8" s="6">
        <v>77847.723000000013</v>
      </c>
      <c r="I8" s="6">
        <f t="shared" si="0"/>
        <v>135692.23500000002</v>
      </c>
      <c r="J8">
        <f t="shared" si="1"/>
        <v>199043</v>
      </c>
      <c r="K8" s="8">
        <f t="shared" si="2"/>
        <v>0.68172322061062185</v>
      </c>
      <c r="L8">
        <v>0.3589</v>
      </c>
      <c r="M8">
        <v>0.36959999999999998</v>
      </c>
      <c r="N8">
        <v>0.37490000000000001</v>
      </c>
      <c r="O8">
        <v>0.28999999999999998</v>
      </c>
      <c r="P8">
        <v>0.28999999999999998</v>
      </c>
      <c r="Q8">
        <v>0.32</v>
      </c>
      <c r="R8">
        <v>0.42</v>
      </c>
      <c r="S8">
        <v>0.12</v>
      </c>
      <c r="T8" s="6">
        <f t="shared" si="3"/>
        <v>63693.760000000002</v>
      </c>
      <c r="U8" s="6">
        <f t="shared" si="4"/>
        <v>83598.06</v>
      </c>
      <c r="V8" s="6">
        <f t="shared" si="5"/>
        <v>23885.16</v>
      </c>
      <c r="W8" s="6">
        <f t="shared" si="6"/>
        <v>27866.019999999993</v>
      </c>
      <c r="X8" s="8">
        <f t="shared" si="7"/>
        <v>0.13999999999999996</v>
      </c>
      <c r="Y8" s="5">
        <v>30.7</v>
      </c>
      <c r="Z8" s="5">
        <v>30.9</v>
      </c>
      <c r="AA8" s="5">
        <v>12</v>
      </c>
      <c r="AB8" s="12">
        <f t="shared" si="8"/>
        <v>61106.200999999994</v>
      </c>
      <c r="AC8" s="12">
        <f t="shared" si="9"/>
        <v>61504.286999999989</v>
      </c>
      <c r="AD8" s="12">
        <f t="shared" si="10"/>
        <v>23885.16</v>
      </c>
      <c r="AE8" s="6">
        <f t="shared" si="11"/>
        <v>52547.352000000014</v>
      </c>
      <c r="AF8" s="7">
        <f t="shared" si="12"/>
        <v>0.26400000000000007</v>
      </c>
    </row>
    <row r="9" spans="1:32">
      <c r="A9" s="1">
        <v>15</v>
      </c>
      <c r="B9">
        <v>55</v>
      </c>
      <c r="C9">
        <v>92784</v>
      </c>
      <c r="D9">
        <v>107688</v>
      </c>
      <c r="E9">
        <v>69.900000000000006</v>
      </c>
      <c r="F9">
        <v>73.599999999999994</v>
      </c>
      <c r="G9" s="6">
        <v>64856.016000000003</v>
      </c>
      <c r="H9" s="6">
        <v>79258.368000000002</v>
      </c>
      <c r="I9" s="6">
        <f t="shared" si="0"/>
        <v>144114.38400000002</v>
      </c>
      <c r="J9">
        <f t="shared" si="1"/>
        <v>200472</v>
      </c>
      <c r="K9" s="8">
        <f t="shared" si="2"/>
        <v>0.7188753741170838</v>
      </c>
      <c r="L9">
        <v>0.3589</v>
      </c>
      <c r="M9">
        <v>0.36959999999999998</v>
      </c>
      <c r="N9">
        <v>0.37490000000000001</v>
      </c>
      <c r="O9">
        <v>0.28999999999999998</v>
      </c>
      <c r="P9">
        <v>0.28999999999999998</v>
      </c>
      <c r="Q9">
        <v>0.32</v>
      </c>
      <c r="R9">
        <v>0.42</v>
      </c>
      <c r="S9">
        <v>0.12</v>
      </c>
      <c r="T9" s="6">
        <f t="shared" si="3"/>
        <v>64151.040000000001</v>
      </c>
      <c r="U9" s="6">
        <f t="shared" si="4"/>
        <v>84198.239999999991</v>
      </c>
      <c r="V9" s="6">
        <f t="shared" si="5"/>
        <v>24056.639999999999</v>
      </c>
      <c r="W9" s="6">
        <f t="shared" si="6"/>
        <v>28066.080000000002</v>
      </c>
      <c r="X9" s="8">
        <f t="shared" si="7"/>
        <v>0.14000000000000001</v>
      </c>
      <c r="Y9" s="5">
        <v>30.7</v>
      </c>
      <c r="Z9" s="5">
        <v>30.9</v>
      </c>
      <c r="AA9" s="5">
        <v>12</v>
      </c>
      <c r="AB9" s="12">
        <f t="shared" si="8"/>
        <v>61544.903999999995</v>
      </c>
      <c r="AC9" s="12">
        <f t="shared" si="9"/>
        <v>61945.847999999998</v>
      </c>
      <c r="AD9" s="12">
        <f t="shared" si="10"/>
        <v>24056.639999999999</v>
      </c>
      <c r="AE9" s="6">
        <f t="shared" si="11"/>
        <v>52924.608000000022</v>
      </c>
      <c r="AF9" s="7">
        <f t="shared" si="12"/>
        <v>0.26400000000000012</v>
      </c>
    </row>
    <row r="10" spans="1:32">
      <c r="A10" s="1">
        <v>17</v>
      </c>
      <c r="B10">
        <v>60</v>
      </c>
      <c r="C10">
        <v>90161</v>
      </c>
      <c r="D10">
        <v>104362</v>
      </c>
      <c r="E10">
        <v>76.2</v>
      </c>
      <c r="F10">
        <v>76.099999999999994</v>
      </c>
      <c r="G10" s="6">
        <v>68702.682000000001</v>
      </c>
      <c r="H10" s="6">
        <v>79419.481999999989</v>
      </c>
      <c r="I10" s="6">
        <f t="shared" si="0"/>
        <v>148122.16399999999</v>
      </c>
      <c r="J10">
        <f t="shared" si="1"/>
        <v>194523</v>
      </c>
      <c r="K10" s="8">
        <f t="shared" si="2"/>
        <v>0.76146349788970968</v>
      </c>
      <c r="L10">
        <v>0.3589</v>
      </c>
      <c r="M10">
        <v>0.36959999999999998</v>
      </c>
      <c r="N10">
        <v>0.37490000000000001</v>
      </c>
      <c r="O10">
        <v>0.28999999999999998</v>
      </c>
      <c r="P10">
        <v>0.26</v>
      </c>
      <c r="Q10">
        <v>0.13</v>
      </c>
      <c r="R10">
        <v>0.44</v>
      </c>
      <c r="S10">
        <v>0.2</v>
      </c>
      <c r="T10" s="6">
        <f t="shared" si="3"/>
        <v>25287.99</v>
      </c>
      <c r="U10" s="6">
        <f t="shared" si="4"/>
        <v>85590.12</v>
      </c>
      <c r="V10" s="6">
        <f t="shared" si="5"/>
        <v>38904.6</v>
      </c>
      <c r="W10" s="6">
        <f t="shared" si="6"/>
        <v>44740.290000000015</v>
      </c>
      <c r="X10" s="8">
        <f t="shared" si="7"/>
        <v>0.23000000000000007</v>
      </c>
      <c r="Y10" s="5">
        <v>17</v>
      </c>
      <c r="Z10" s="5">
        <v>39.200000000000003</v>
      </c>
      <c r="AA10" s="5">
        <v>14.5</v>
      </c>
      <c r="AB10" s="12">
        <f t="shared" si="8"/>
        <v>33068.910000000003</v>
      </c>
      <c r="AC10" s="12">
        <f t="shared" si="9"/>
        <v>76253.016000000003</v>
      </c>
      <c r="AD10" s="12">
        <f t="shared" si="10"/>
        <v>28205.834999999999</v>
      </c>
      <c r="AE10" s="6">
        <f t="shared" si="11"/>
        <v>56995.238999999994</v>
      </c>
      <c r="AF10" s="7">
        <f t="shared" si="12"/>
        <v>0.29299999999999998</v>
      </c>
    </row>
    <row r="11" spans="1:32">
      <c r="A11" s="1">
        <v>19</v>
      </c>
      <c r="B11">
        <v>65</v>
      </c>
      <c r="C11">
        <v>78113</v>
      </c>
      <c r="D11">
        <v>92385</v>
      </c>
      <c r="E11">
        <v>78.5</v>
      </c>
      <c r="F11">
        <v>77.7</v>
      </c>
      <c r="G11" s="6">
        <v>61318.705000000002</v>
      </c>
      <c r="H11" s="6">
        <v>71783.145000000004</v>
      </c>
      <c r="I11" s="6">
        <f t="shared" si="0"/>
        <v>133101.85</v>
      </c>
      <c r="J11">
        <f t="shared" si="1"/>
        <v>170498</v>
      </c>
      <c r="K11" s="8">
        <f t="shared" si="2"/>
        <v>0.78066516909289263</v>
      </c>
      <c r="L11">
        <v>0.3589</v>
      </c>
      <c r="M11">
        <v>0.36959999999999998</v>
      </c>
      <c r="N11">
        <v>0.37490000000000001</v>
      </c>
      <c r="O11">
        <v>0.28999999999999998</v>
      </c>
      <c r="P11">
        <v>0.26</v>
      </c>
      <c r="Q11">
        <v>0.13</v>
      </c>
      <c r="R11">
        <v>0.44</v>
      </c>
      <c r="S11">
        <v>0.2</v>
      </c>
      <c r="T11" s="6">
        <f t="shared" si="3"/>
        <v>22164.74</v>
      </c>
      <c r="U11" s="6">
        <f t="shared" si="4"/>
        <v>75019.12</v>
      </c>
      <c r="V11" s="6">
        <f t="shared" si="5"/>
        <v>34099.599999999999</v>
      </c>
      <c r="W11" s="6">
        <f t="shared" si="6"/>
        <v>39214.540000000015</v>
      </c>
      <c r="X11" s="8">
        <f t="shared" si="7"/>
        <v>0.23000000000000009</v>
      </c>
      <c r="Y11" s="5">
        <v>17</v>
      </c>
      <c r="Z11" s="5">
        <v>39.200000000000003</v>
      </c>
      <c r="AA11" s="5">
        <v>14.5</v>
      </c>
      <c r="AB11" s="12">
        <f t="shared" si="8"/>
        <v>28984.66</v>
      </c>
      <c r="AC11" s="12">
        <f t="shared" si="9"/>
        <v>66835.216</v>
      </c>
      <c r="AD11" s="12">
        <f t="shared" si="10"/>
        <v>24722.21</v>
      </c>
      <c r="AE11" s="6">
        <f t="shared" si="11"/>
        <v>49955.913999999997</v>
      </c>
      <c r="AF11" s="7">
        <f t="shared" si="12"/>
        <v>0.29299999999999998</v>
      </c>
    </row>
    <row r="12" spans="1:32">
      <c r="A12" s="1">
        <v>21</v>
      </c>
      <c r="B12">
        <v>70</v>
      </c>
      <c r="C12">
        <v>44243</v>
      </c>
      <c r="D12">
        <v>53456</v>
      </c>
      <c r="E12">
        <v>81</v>
      </c>
      <c r="F12">
        <v>80.7</v>
      </c>
      <c r="G12" s="6">
        <v>35836.83</v>
      </c>
      <c r="H12" s="6">
        <v>43138.991999999998</v>
      </c>
      <c r="I12" s="6">
        <f t="shared" si="0"/>
        <v>78975.822</v>
      </c>
      <c r="J12">
        <f t="shared" si="1"/>
        <v>97699</v>
      </c>
      <c r="K12" s="8">
        <f t="shared" si="2"/>
        <v>0.80835855024104653</v>
      </c>
      <c r="L12">
        <v>0.3589</v>
      </c>
      <c r="M12">
        <v>0.36959999999999998</v>
      </c>
      <c r="N12">
        <v>0.37490000000000001</v>
      </c>
      <c r="O12">
        <v>0.28999999999999998</v>
      </c>
      <c r="P12">
        <v>0.26</v>
      </c>
      <c r="Q12">
        <v>0.13</v>
      </c>
      <c r="R12">
        <v>0.44</v>
      </c>
      <c r="S12">
        <v>0.2</v>
      </c>
      <c r="T12" s="6">
        <f t="shared" si="3"/>
        <v>12700.87</v>
      </c>
      <c r="U12" s="6">
        <f t="shared" si="4"/>
        <v>42987.56</v>
      </c>
      <c r="V12" s="6">
        <f t="shared" si="5"/>
        <v>19539.8</v>
      </c>
      <c r="W12" s="6">
        <f t="shared" si="6"/>
        <v>22470.770000000008</v>
      </c>
      <c r="X12" s="8">
        <f t="shared" si="7"/>
        <v>0.23000000000000007</v>
      </c>
      <c r="Y12" s="5">
        <v>6.7</v>
      </c>
      <c r="Z12" s="5">
        <v>35.4</v>
      </c>
      <c r="AA12" s="5">
        <v>20.3</v>
      </c>
      <c r="AB12" s="12">
        <f t="shared" si="8"/>
        <v>6545.8330000000005</v>
      </c>
      <c r="AC12" s="12">
        <f t="shared" si="9"/>
        <v>34585.446000000004</v>
      </c>
      <c r="AD12" s="12">
        <f t="shared" si="10"/>
        <v>19832.897000000001</v>
      </c>
      <c r="AE12" s="6">
        <f t="shared" si="11"/>
        <v>36734.823999999993</v>
      </c>
      <c r="AF12" s="7">
        <f t="shared" si="12"/>
        <v>0.37599999999999995</v>
      </c>
    </row>
    <row r="13" spans="1:32">
      <c r="A13" s="1">
        <v>23</v>
      </c>
      <c r="B13">
        <v>75</v>
      </c>
      <c r="C13">
        <v>32947</v>
      </c>
      <c r="D13">
        <v>43929</v>
      </c>
      <c r="E13">
        <v>75.7</v>
      </c>
      <c r="F13">
        <v>73.599999999999994</v>
      </c>
      <c r="G13" s="6">
        <v>24940.879000000001</v>
      </c>
      <c r="H13" s="6">
        <v>32331.743999999999</v>
      </c>
      <c r="I13" s="6">
        <f t="shared" si="0"/>
        <v>57272.623</v>
      </c>
      <c r="J13">
        <f t="shared" si="1"/>
        <v>76876</v>
      </c>
      <c r="K13" s="8">
        <f t="shared" si="2"/>
        <v>0.74500003902388257</v>
      </c>
      <c r="L13">
        <v>0.3589</v>
      </c>
      <c r="M13">
        <v>0.36959999999999998</v>
      </c>
      <c r="N13">
        <v>0.37490000000000001</v>
      </c>
      <c r="O13">
        <v>0.28999999999999998</v>
      </c>
      <c r="P13">
        <v>0.26</v>
      </c>
      <c r="Q13">
        <v>0.13</v>
      </c>
      <c r="R13">
        <v>0.44</v>
      </c>
      <c r="S13">
        <v>0.2</v>
      </c>
      <c r="T13" s="6">
        <f t="shared" si="3"/>
        <v>9993.880000000001</v>
      </c>
      <c r="U13" s="6">
        <f t="shared" si="4"/>
        <v>33825.440000000002</v>
      </c>
      <c r="V13" s="6">
        <f t="shared" si="5"/>
        <v>15375.2</v>
      </c>
      <c r="W13" s="6">
        <f t="shared" si="6"/>
        <v>17681.479999999992</v>
      </c>
      <c r="X13" s="8">
        <f t="shared" si="7"/>
        <v>0.2299999999999999</v>
      </c>
      <c r="Y13" s="5">
        <v>6.7</v>
      </c>
      <c r="Z13" s="5">
        <v>35.4</v>
      </c>
      <c r="AA13" s="5">
        <v>20.3</v>
      </c>
      <c r="AB13" s="12">
        <f t="shared" si="8"/>
        <v>5150.692</v>
      </c>
      <c r="AC13" s="12">
        <f t="shared" si="9"/>
        <v>27214.103999999999</v>
      </c>
      <c r="AD13" s="12">
        <f t="shared" si="10"/>
        <v>15605.828000000001</v>
      </c>
      <c r="AE13" s="6">
        <f t="shared" si="11"/>
        <v>28905.376000000004</v>
      </c>
      <c r="AF13" s="7">
        <f t="shared" si="12"/>
        <v>0.37600000000000006</v>
      </c>
    </row>
    <row r="14" spans="1:32">
      <c r="A14" s="1">
        <v>25</v>
      </c>
      <c r="B14">
        <v>80</v>
      </c>
      <c r="C14">
        <v>46969</v>
      </c>
      <c r="D14">
        <v>60717</v>
      </c>
      <c r="E14">
        <v>66.2</v>
      </c>
      <c r="F14">
        <v>56.5</v>
      </c>
      <c r="G14" s="6">
        <v>31093.477999999999</v>
      </c>
      <c r="H14" s="6">
        <v>102787.625</v>
      </c>
      <c r="I14" s="6">
        <f t="shared" si="0"/>
        <v>133881.103</v>
      </c>
      <c r="J14">
        <f t="shared" si="1"/>
        <v>107686</v>
      </c>
      <c r="K14" s="8">
        <f t="shared" si="2"/>
        <v>1.2432544899058373</v>
      </c>
      <c r="L14">
        <v>0.3589</v>
      </c>
      <c r="M14">
        <v>0.36959999999999998</v>
      </c>
      <c r="N14">
        <v>0.37490000000000001</v>
      </c>
      <c r="O14">
        <v>0.28999999999999998</v>
      </c>
      <c r="P14">
        <v>0.26</v>
      </c>
      <c r="Q14">
        <v>0.13</v>
      </c>
      <c r="R14">
        <v>0.44</v>
      </c>
      <c r="S14">
        <v>0.2</v>
      </c>
      <c r="T14" s="6">
        <f t="shared" si="3"/>
        <v>13999.18</v>
      </c>
      <c r="U14" s="6">
        <f t="shared" si="4"/>
        <v>47381.840000000004</v>
      </c>
      <c r="V14" s="6">
        <f t="shared" si="5"/>
        <v>21537.200000000001</v>
      </c>
      <c r="W14" s="6">
        <f t="shared" si="6"/>
        <v>24767.780000000002</v>
      </c>
      <c r="X14" s="8">
        <f t="shared" si="7"/>
        <v>0.23</v>
      </c>
      <c r="Y14" s="5">
        <v>6.7</v>
      </c>
      <c r="Z14" s="5">
        <v>35.4</v>
      </c>
      <c r="AA14" s="5">
        <v>20.3</v>
      </c>
      <c r="AB14" s="12">
        <f t="shared" si="8"/>
        <v>7214.9620000000004</v>
      </c>
      <c r="AC14" s="12">
        <f t="shared" si="9"/>
        <v>38120.843999999997</v>
      </c>
      <c r="AD14" s="12">
        <f t="shared" si="10"/>
        <v>21860.258000000002</v>
      </c>
      <c r="AE14" s="6">
        <f t="shared" si="11"/>
        <v>40489.936000000002</v>
      </c>
      <c r="AF14" s="7">
        <f t="shared" si="12"/>
        <v>0.376</v>
      </c>
    </row>
    <row r="15" spans="1:32" s="9" customFormat="1">
      <c r="C15" s="9">
        <f>SUM(C2:C14)</f>
        <v>1019606</v>
      </c>
      <c r="D15" s="9">
        <f>SUM(D2:D14)</f>
        <v>1159342</v>
      </c>
      <c r="G15" s="10">
        <f>SUM(G2:G14)</f>
        <v>681301.15899999987</v>
      </c>
      <c r="H15" s="10">
        <f>SUM(H2:H14)</f>
        <v>875493.94699999993</v>
      </c>
      <c r="I15" s="10">
        <f>SUM(G15:H15)</f>
        <v>1556795.1059999997</v>
      </c>
      <c r="J15" s="9">
        <f>SUM(C15:D15)</f>
        <v>2178948</v>
      </c>
      <c r="K15" s="11">
        <f t="shared" si="2"/>
        <v>0.7144709768200066</v>
      </c>
      <c r="T15" s="10">
        <f>SUM(T2:T14)</f>
        <v>871867.37</v>
      </c>
      <c r="U15" s="10">
        <f t="shared" ref="U15:W15" si="13">SUM(U2:U14)</f>
        <v>735230.98999999987</v>
      </c>
      <c r="V15" s="10">
        <f t="shared" si="13"/>
        <v>272797.7</v>
      </c>
      <c r="W15" s="10">
        <f t="shared" si="13"/>
        <v>299051.94</v>
      </c>
      <c r="X15" s="8">
        <f t="shared" si="7"/>
        <v>0.1372460196388349</v>
      </c>
      <c r="AB15" s="10">
        <f>SUM(AB2:AB14)</f>
        <v>821714.05800000019</v>
      </c>
      <c r="AC15" s="10">
        <f t="shared" ref="AC15" si="14">SUM(AC2:AC14)</f>
        <v>544751.88800000004</v>
      </c>
      <c r="AD15" s="10">
        <f t="shared" ref="AD15" si="15">SUM(AD2:AD14)</f>
        <v>244947.65899999999</v>
      </c>
      <c r="AE15" s="10">
        <f t="shared" ref="AE15" si="16">SUM(AE2:AE14)</f>
        <v>567534.39500000002</v>
      </c>
      <c r="AF15" s="7">
        <f t="shared" si="12"/>
        <v>0.26046256955191222</v>
      </c>
    </row>
    <row r="16" spans="1:32">
      <c r="T16" s="13">
        <f t="shared" ref="T16:W16" si="17">T15/$J$15</f>
        <v>0.40013225189403329</v>
      </c>
      <c r="U16" s="13">
        <f t="shared" si="17"/>
        <v>0.33742475267881561</v>
      </c>
      <c r="V16" s="13">
        <f t="shared" si="17"/>
        <v>0.12519697578831621</v>
      </c>
      <c r="W16" s="13">
        <f t="shared" si="17"/>
        <v>0.1372460196388349</v>
      </c>
      <c r="AB16" s="13">
        <f>AB15/$J$15</f>
        <v>0.37711503808259772</v>
      </c>
      <c r="AC16" s="13">
        <f>AC15/J15</f>
        <v>0.25000683265502438</v>
      </c>
      <c r="AD16" s="13">
        <f>AD15/J15</f>
        <v>0.11241555971046578</v>
      </c>
      <c r="AE16" s="13">
        <f>AE15/$J$15</f>
        <v>0.26046256955191222</v>
      </c>
    </row>
    <row r="17" spans="2:32">
      <c r="T17" s="30" t="s">
        <v>32</v>
      </c>
      <c r="U17" s="30"/>
      <c r="V17" s="30"/>
      <c r="W17" s="30"/>
      <c r="X17" s="30"/>
      <c r="AB17" s="30" t="s">
        <v>33</v>
      </c>
      <c r="AC17" s="30"/>
      <c r="AD17" s="30"/>
      <c r="AE17" s="30"/>
      <c r="AF17" s="30"/>
    </row>
    <row r="19" spans="2:32" ht="45">
      <c r="Q19" s="3" t="s">
        <v>15</v>
      </c>
      <c r="R19" s="3" t="s">
        <v>14</v>
      </c>
      <c r="S19" s="3" t="s">
        <v>13</v>
      </c>
      <c r="T19" s="2" t="s">
        <v>16</v>
      </c>
      <c r="U19" s="2" t="s">
        <v>17</v>
      </c>
      <c r="V19" s="3" t="s">
        <v>18</v>
      </c>
      <c r="W19" s="3" t="s">
        <v>19</v>
      </c>
      <c r="X19" s="2" t="s">
        <v>20</v>
      </c>
    </row>
    <row r="20" spans="2:32">
      <c r="B20">
        <v>20</v>
      </c>
      <c r="Q20">
        <v>0.59</v>
      </c>
      <c r="R20">
        <v>0.18</v>
      </c>
      <c r="S20">
        <v>0.11</v>
      </c>
      <c r="T20" s="6">
        <f>Q20*J20</f>
        <v>0</v>
      </c>
      <c r="U20" s="6">
        <f>J20*R20</f>
        <v>0</v>
      </c>
      <c r="V20" s="6">
        <f>J20*S20</f>
        <v>0</v>
      </c>
      <c r="W20" s="6">
        <f>J20-T20-U20-V20</f>
        <v>0</v>
      </c>
      <c r="X20" s="8" t="e">
        <f>W20/J20</f>
        <v>#DIV/0!</v>
      </c>
    </row>
    <row r="21" spans="2:32">
      <c r="B21">
        <v>25</v>
      </c>
      <c r="Q21">
        <v>0.59</v>
      </c>
      <c r="R21">
        <v>0.18</v>
      </c>
      <c r="S21">
        <v>0.11</v>
      </c>
      <c r="T21" s="6">
        <f t="shared" ref="T21:T32" si="18">Q21*J21</f>
        <v>0</v>
      </c>
      <c r="U21" s="6">
        <f t="shared" ref="U21:U32" si="19">J21*R21</f>
        <v>0</v>
      </c>
      <c r="V21" s="6">
        <f t="shared" ref="V21:V32" si="20">J21*S21</f>
        <v>0</v>
      </c>
      <c r="W21" s="6">
        <f t="shared" ref="W21:W32" si="21">J21-T21-U21-V21</f>
        <v>0</v>
      </c>
      <c r="X21" s="8" t="e">
        <f t="shared" ref="X21:X33" si="22">W21/J21</f>
        <v>#DIV/0!</v>
      </c>
    </row>
    <row r="22" spans="2:32">
      <c r="B22">
        <v>30</v>
      </c>
      <c r="Q22">
        <v>0.64</v>
      </c>
      <c r="R22">
        <v>0.2</v>
      </c>
      <c r="S22">
        <v>0.08</v>
      </c>
      <c r="T22" s="6">
        <f t="shared" si="18"/>
        <v>0</v>
      </c>
      <c r="U22" s="6">
        <f t="shared" si="19"/>
        <v>0</v>
      </c>
      <c r="V22" s="6">
        <f t="shared" si="20"/>
        <v>0</v>
      </c>
      <c r="W22" s="6">
        <f t="shared" si="21"/>
        <v>0</v>
      </c>
      <c r="X22" s="8" t="e">
        <f t="shared" si="22"/>
        <v>#DIV/0!</v>
      </c>
    </row>
    <row r="23" spans="2:32">
      <c r="B23">
        <v>35</v>
      </c>
      <c r="Q23">
        <v>0.64</v>
      </c>
      <c r="R23">
        <v>0.2</v>
      </c>
      <c r="S23">
        <v>0.08</v>
      </c>
      <c r="T23" s="6">
        <f t="shared" si="18"/>
        <v>0</v>
      </c>
      <c r="U23" s="6">
        <f t="shared" si="19"/>
        <v>0</v>
      </c>
      <c r="V23" s="6">
        <f t="shared" si="20"/>
        <v>0</v>
      </c>
      <c r="W23" s="6">
        <f t="shared" si="21"/>
        <v>0</v>
      </c>
      <c r="X23" s="8" t="e">
        <f t="shared" si="22"/>
        <v>#DIV/0!</v>
      </c>
    </row>
    <row r="24" spans="2:32">
      <c r="B24">
        <v>40</v>
      </c>
      <c r="Q24">
        <v>0.52</v>
      </c>
      <c r="R24">
        <v>0.35</v>
      </c>
      <c r="S24">
        <v>7.0000000000000007E-2</v>
      </c>
      <c r="T24" s="6">
        <f t="shared" si="18"/>
        <v>0</v>
      </c>
      <c r="U24" s="6">
        <f t="shared" si="19"/>
        <v>0</v>
      </c>
      <c r="V24" s="6">
        <f t="shared" si="20"/>
        <v>0</v>
      </c>
      <c r="W24" s="6">
        <f t="shared" si="21"/>
        <v>0</v>
      </c>
      <c r="X24" s="8" t="e">
        <f t="shared" si="22"/>
        <v>#DIV/0!</v>
      </c>
    </row>
    <row r="25" spans="2:32">
      <c r="B25">
        <v>45</v>
      </c>
      <c r="Q25">
        <v>0.52</v>
      </c>
      <c r="R25">
        <v>0.35</v>
      </c>
      <c r="S25">
        <v>7.0000000000000007E-2</v>
      </c>
      <c r="T25" s="6">
        <f t="shared" si="18"/>
        <v>0</v>
      </c>
      <c r="U25" s="6">
        <f t="shared" si="19"/>
        <v>0</v>
      </c>
      <c r="V25" s="6">
        <f t="shared" si="20"/>
        <v>0</v>
      </c>
      <c r="W25" s="6">
        <f t="shared" si="21"/>
        <v>0</v>
      </c>
      <c r="X25" s="8" t="e">
        <f t="shared" si="22"/>
        <v>#DIV/0!</v>
      </c>
    </row>
    <row r="26" spans="2:32">
      <c r="B26">
        <v>50</v>
      </c>
      <c r="Q26">
        <v>0.32</v>
      </c>
      <c r="R26">
        <v>0.42</v>
      </c>
      <c r="S26">
        <v>0.12</v>
      </c>
      <c r="T26" s="6">
        <f t="shared" si="18"/>
        <v>0</v>
      </c>
      <c r="U26" s="6">
        <f t="shared" si="19"/>
        <v>0</v>
      </c>
      <c r="V26" s="6">
        <f t="shared" si="20"/>
        <v>0</v>
      </c>
      <c r="W26" s="6">
        <f t="shared" si="21"/>
        <v>0</v>
      </c>
      <c r="X26" s="8" t="e">
        <f t="shared" si="22"/>
        <v>#DIV/0!</v>
      </c>
    </row>
    <row r="27" spans="2:32">
      <c r="B27">
        <v>55</v>
      </c>
      <c r="Q27">
        <v>0.32</v>
      </c>
      <c r="R27">
        <v>0.42</v>
      </c>
      <c r="S27">
        <v>0.12</v>
      </c>
      <c r="T27" s="6">
        <f t="shared" si="18"/>
        <v>0</v>
      </c>
      <c r="U27" s="6">
        <f t="shared" si="19"/>
        <v>0</v>
      </c>
      <c r="V27" s="6">
        <f t="shared" si="20"/>
        <v>0</v>
      </c>
      <c r="W27" s="6">
        <f t="shared" si="21"/>
        <v>0</v>
      </c>
      <c r="X27" s="8" t="e">
        <f t="shared" si="22"/>
        <v>#DIV/0!</v>
      </c>
    </row>
    <row r="28" spans="2:32">
      <c r="B28">
        <v>60</v>
      </c>
      <c r="Q28">
        <v>0.13</v>
      </c>
      <c r="R28">
        <v>0.44</v>
      </c>
      <c r="S28">
        <v>0.2</v>
      </c>
      <c r="T28" s="6">
        <f t="shared" si="18"/>
        <v>0</v>
      </c>
      <c r="U28" s="6">
        <f t="shared" si="19"/>
        <v>0</v>
      </c>
      <c r="V28" s="6">
        <f t="shared" si="20"/>
        <v>0</v>
      </c>
      <c r="W28" s="6">
        <f t="shared" si="21"/>
        <v>0</v>
      </c>
      <c r="X28" s="8" t="e">
        <f t="shared" si="22"/>
        <v>#DIV/0!</v>
      </c>
    </row>
    <row r="29" spans="2:32">
      <c r="B29">
        <v>65</v>
      </c>
      <c r="Q29">
        <v>0.13</v>
      </c>
      <c r="R29">
        <v>0.44</v>
      </c>
      <c r="S29">
        <v>0.2</v>
      </c>
      <c r="T29" s="6">
        <f t="shared" si="18"/>
        <v>0</v>
      </c>
      <c r="U29" s="6">
        <f t="shared" si="19"/>
        <v>0</v>
      </c>
      <c r="V29" s="6">
        <f t="shared" si="20"/>
        <v>0</v>
      </c>
      <c r="W29" s="6">
        <f t="shared" si="21"/>
        <v>0</v>
      </c>
      <c r="X29" s="8" t="e">
        <f t="shared" si="22"/>
        <v>#DIV/0!</v>
      </c>
    </row>
    <row r="30" spans="2:32">
      <c r="B30">
        <v>70</v>
      </c>
      <c r="Q30">
        <v>0.13</v>
      </c>
      <c r="R30">
        <v>0.44</v>
      </c>
      <c r="S30">
        <v>0.2</v>
      </c>
      <c r="T30" s="6">
        <f t="shared" si="18"/>
        <v>0</v>
      </c>
      <c r="U30" s="6">
        <f t="shared" si="19"/>
        <v>0</v>
      </c>
      <c r="V30" s="6">
        <f t="shared" si="20"/>
        <v>0</v>
      </c>
      <c r="W30" s="6">
        <f t="shared" si="21"/>
        <v>0</v>
      </c>
      <c r="X30" s="8" t="e">
        <f t="shared" si="22"/>
        <v>#DIV/0!</v>
      </c>
    </row>
    <row r="31" spans="2:32">
      <c r="B31">
        <v>75</v>
      </c>
      <c r="Q31">
        <v>0.13</v>
      </c>
      <c r="R31">
        <v>0.44</v>
      </c>
      <c r="S31">
        <v>0.2</v>
      </c>
      <c r="T31" s="6">
        <f t="shared" si="18"/>
        <v>0</v>
      </c>
      <c r="U31" s="6">
        <f t="shared" si="19"/>
        <v>0</v>
      </c>
      <c r="V31" s="6">
        <f t="shared" si="20"/>
        <v>0</v>
      </c>
      <c r="W31" s="6">
        <f t="shared" si="21"/>
        <v>0</v>
      </c>
      <c r="X31" s="8" t="e">
        <f t="shared" si="22"/>
        <v>#DIV/0!</v>
      </c>
    </row>
    <row r="32" spans="2:32">
      <c r="B32">
        <v>80</v>
      </c>
      <c r="Q32">
        <v>0.13</v>
      </c>
      <c r="R32">
        <v>0.44</v>
      </c>
      <c r="S32">
        <v>0.2</v>
      </c>
      <c r="T32" s="6">
        <f t="shared" si="18"/>
        <v>0</v>
      </c>
      <c r="U32" s="6">
        <f t="shared" si="19"/>
        <v>0</v>
      </c>
      <c r="V32" s="6">
        <f t="shared" si="20"/>
        <v>0</v>
      </c>
      <c r="W32" s="6">
        <f t="shared" si="21"/>
        <v>0</v>
      </c>
      <c r="X32" s="8" t="e">
        <f t="shared" si="22"/>
        <v>#DIV/0!</v>
      </c>
    </row>
    <row r="33" spans="17:24">
      <c r="Q33" s="9"/>
      <c r="R33" s="9"/>
      <c r="S33" s="9"/>
      <c r="T33" s="10">
        <f>SUM(T20:T32)</f>
        <v>0</v>
      </c>
      <c r="U33" s="10">
        <f t="shared" ref="U33:W33" si="23">SUM(U20:U32)</f>
        <v>0</v>
      </c>
      <c r="V33" s="10">
        <f t="shared" si="23"/>
        <v>0</v>
      </c>
      <c r="W33" s="10">
        <f t="shared" si="23"/>
        <v>0</v>
      </c>
      <c r="X33" s="8" t="e">
        <f t="shared" si="22"/>
        <v>#DIV/0!</v>
      </c>
    </row>
    <row r="34" spans="17:24">
      <c r="T34" s="13">
        <f t="shared" ref="T34:W34" si="24">T33/$J$15</f>
        <v>0</v>
      </c>
      <c r="U34" s="13">
        <f t="shared" si="24"/>
        <v>0</v>
      </c>
      <c r="V34" s="13">
        <f t="shared" si="24"/>
        <v>0</v>
      </c>
      <c r="W34" s="13">
        <f t="shared" si="24"/>
        <v>0</v>
      </c>
    </row>
    <row r="35" spans="17:24">
      <c r="T35" s="30" t="s">
        <v>35</v>
      </c>
      <c r="U35" s="30"/>
      <c r="V35" s="30"/>
      <c r="W35" s="30"/>
      <c r="X35" s="30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3759-5E1D-BD42-8A7D-BEE0763D4D81}">
  <dimension ref="A1:R29"/>
  <sheetViews>
    <sheetView workbookViewId="0">
      <selection activeCell="P7" sqref="P7:Q19"/>
    </sheetView>
  </sheetViews>
  <sheetFormatPr baseColWidth="10" defaultRowHeight="14"/>
  <sheetData>
    <row r="1" spans="1:18" ht="15">
      <c r="B1" s="14">
        <v>145656</v>
      </c>
      <c r="C1" s="14">
        <v>153441</v>
      </c>
      <c r="D1" s="14">
        <v>182038</v>
      </c>
      <c r="E1" s="14">
        <v>236467</v>
      </c>
      <c r="F1" s="14">
        <v>214452</v>
      </c>
      <c r="G1" s="14">
        <v>200097</v>
      </c>
      <c r="H1" s="14">
        <v>199043</v>
      </c>
      <c r="I1" s="14">
        <v>200472</v>
      </c>
      <c r="J1" s="14">
        <v>194523</v>
      </c>
      <c r="K1" s="14">
        <v>170498</v>
      </c>
      <c r="L1" s="14">
        <v>97699</v>
      </c>
      <c r="M1" s="14">
        <v>76876</v>
      </c>
      <c r="N1" s="14">
        <v>50961</v>
      </c>
      <c r="O1" s="14">
        <v>34457</v>
      </c>
      <c r="P1" s="14">
        <v>16899</v>
      </c>
      <c r="Q1" s="14">
        <v>4603</v>
      </c>
      <c r="R1" s="16">
        <v>766</v>
      </c>
    </row>
    <row r="2" spans="1:18" ht="15">
      <c r="B2" s="14">
        <v>145656</v>
      </c>
      <c r="C2" s="14">
        <v>153441</v>
      </c>
      <c r="D2" s="14">
        <v>182038</v>
      </c>
      <c r="E2" s="14">
        <v>236467</v>
      </c>
      <c r="F2" s="14">
        <v>214452</v>
      </c>
      <c r="G2" s="14">
        <v>200097</v>
      </c>
      <c r="H2" s="14">
        <v>199043</v>
      </c>
      <c r="I2" s="14">
        <v>200472</v>
      </c>
      <c r="J2" s="14">
        <v>194523</v>
      </c>
      <c r="K2" s="14">
        <v>170498</v>
      </c>
      <c r="L2" s="14">
        <v>97699</v>
      </c>
      <c r="M2" s="14">
        <v>76876</v>
      </c>
      <c r="N2" s="14">
        <v>50961</v>
      </c>
      <c r="O2" s="14">
        <v>34457</v>
      </c>
      <c r="P2" s="14">
        <v>16899</v>
      </c>
      <c r="Q2" s="14">
        <v>4603</v>
      </c>
      <c r="R2" s="16">
        <v>766</v>
      </c>
    </row>
    <row r="3" spans="1:18" ht="15">
      <c r="B3" s="14">
        <v>75112</v>
      </c>
      <c r="C3" s="14">
        <v>77563</v>
      </c>
      <c r="D3" s="14">
        <v>85936</v>
      </c>
      <c r="E3" s="14">
        <v>110995</v>
      </c>
      <c r="F3" s="14">
        <v>99979</v>
      </c>
      <c r="G3" s="14">
        <v>92548</v>
      </c>
      <c r="H3" s="14">
        <v>92256</v>
      </c>
      <c r="I3" s="14">
        <v>92784</v>
      </c>
      <c r="J3" s="14">
        <v>90161</v>
      </c>
      <c r="K3" s="14">
        <v>78113</v>
      </c>
      <c r="L3" s="14">
        <v>44243</v>
      </c>
      <c r="M3" s="14">
        <v>32947</v>
      </c>
      <c r="N3" s="14">
        <v>20546</v>
      </c>
      <c r="O3" s="14">
        <v>15798</v>
      </c>
      <c r="P3" s="14">
        <v>8041</v>
      </c>
      <c r="Q3" s="14">
        <v>2223</v>
      </c>
      <c r="R3" s="16">
        <v>361</v>
      </c>
    </row>
    <row r="4" spans="1:18" ht="15">
      <c r="B4" s="15">
        <v>70544</v>
      </c>
      <c r="C4" s="15">
        <v>75878</v>
      </c>
      <c r="D4" s="15">
        <v>96102</v>
      </c>
      <c r="E4" s="15">
        <v>125472</v>
      </c>
      <c r="F4" s="15">
        <v>114473</v>
      </c>
      <c r="G4" s="15">
        <v>107549</v>
      </c>
      <c r="H4" s="15">
        <v>106787</v>
      </c>
      <c r="I4" s="15">
        <v>107688</v>
      </c>
      <c r="J4" s="15">
        <v>104362</v>
      </c>
      <c r="K4" s="15">
        <v>92385</v>
      </c>
      <c r="L4" s="15">
        <v>53456</v>
      </c>
      <c r="M4" s="15">
        <v>43929</v>
      </c>
      <c r="N4" s="15">
        <v>30415</v>
      </c>
      <c r="O4" s="15">
        <v>18659</v>
      </c>
      <c r="P4" s="15">
        <v>8858</v>
      </c>
      <c r="Q4" s="15">
        <v>2380</v>
      </c>
      <c r="R4" s="17">
        <v>405</v>
      </c>
    </row>
    <row r="5" spans="1:18" ht="15">
      <c r="B5" s="20"/>
    </row>
    <row r="6" spans="1:18" ht="15">
      <c r="A6" s="21"/>
      <c r="B6" t="s">
        <v>29</v>
      </c>
      <c r="C6" t="s">
        <v>30</v>
      </c>
      <c r="D6" t="s">
        <v>31</v>
      </c>
      <c r="I6" s="18">
        <v>2014</v>
      </c>
    </row>
    <row r="7" spans="1:18" ht="15">
      <c r="A7">
        <v>20</v>
      </c>
      <c r="B7" s="14">
        <v>145656</v>
      </c>
      <c r="C7" s="14">
        <v>75112</v>
      </c>
      <c r="D7" s="15">
        <v>70544</v>
      </c>
      <c r="F7" s="18">
        <v>20</v>
      </c>
      <c r="G7" s="19">
        <f>SUM(B7:B8)</f>
        <v>299097</v>
      </c>
      <c r="I7">
        <v>312013</v>
      </c>
      <c r="J7" s="19"/>
      <c r="K7" s="22">
        <v>145656</v>
      </c>
      <c r="L7" s="25">
        <v>75112</v>
      </c>
      <c r="M7" s="25">
        <v>70544</v>
      </c>
      <c r="N7" s="29">
        <f>K7-B7</f>
        <v>0</v>
      </c>
      <c r="O7" s="22">
        <v>145656</v>
      </c>
      <c r="P7" s="25">
        <v>75112</v>
      </c>
      <c r="Q7" s="25">
        <v>70544</v>
      </c>
    </row>
    <row r="8" spans="1:18" ht="15">
      <c r="A8">
        <v>25</v>
      </c>
      <c r="B8" s="14">
        <v>153441</v>
      </c>
      <c r="C8" s="14">
        <v>77563</v>
      </c>
      <c r="D8" s="15">
        <v>75878</v>
      </c>
      <c r="F8" s="18">
        <v>30</v>
      </c>
      <c r="G8" s="19">
        <f>SUM(B9:B10)</f>
        <v>418505</v>
      </c>
      <c r="I8">
        <v>453657</v>
      </c>
      <c r="J8" s="19">
        <f>G8-I7</f>
        <v>106492</v>
      </c>
      <c r="K8" s="22">
        <v>153441</v>
      </c>
      <c r="L8" s="25">
        <v>77563</v>
      </c>
      <c r="M8" s="25">
        <v>75878</v>
      </c>
      <c r="N8" s="29">
        <f t="shared" ref="N8:N23" si="0">K8-B8</f>
        <v>0</v>
      </c>
      <c r="O8" s="22">
        <v>153441</v>
      </c>
      <c r="P8" s="25">
        <v>77563</v>
      </c>
      <c r="Q8" s="25">
        <v>75878</v>
      </c>
    </row>
    <row r="9" spans="1:18" ht="15">
      <c r="A9">
        <v>30</v>
      </c>
      <c r="B9" s="14">
        <v>182038</v>
      </c>
      <c r="C9" s="14">
        <v>85936</v>
      </c>
      <c r="D9" s="15">
        <v>96102</v>
      </c>
      <c r="F9" s="18">
        <v>40</v>
      </c>
      <c r="G9" s="19">
        <f>SUM(B11:B12)</f>
        <v>414549</v>
      </c>
      <c r="I9">
        <v>417882</v>
      </c>
      <c r="J9" s="19">
        <f t="shared" ref="J9:J12" si="1">G9-I8</f>
        <v>-39108</v>
      </c>
      <c r="K9" s="22">
        <v>182038</v>
      </c>
      <c r="L9" s="25">
        <v>85936</v>
      </c>
      <c r="M9" s="25">
        <v>96102</v>
      </c>
      <c r="N9" s="29">
        <f t="shared" si="0"/>
        <v>0</v>
      </c>
      <c r="O9" s="22">
        <v>182038</v>
      </c>
      <c r="P9" s="25">
        <v>85936</v>
      </c>
      <c r="Q9" s="25">
        <v>96102</v>
      </c>
    </row>
    <row r="10" spans="1:18" ht="15">
      <c r="A10">
        <v>35</v>
      </c>
      <c r="B10" s="14">
        <v>236467</v>
      </c>
      <c r="C10" s="14">
        <v>110995</v>
      </c>
      <c r="D10" s="15">
        <v>125472</v>
      </c>
      <c r="F10" s="18">
        <v>50</v>
      </c>
      <c r="G10" s="19">
        <f>SUM(B13:B14)</f>
        <v>399515</v>
      </c>
      <c r="I10">
        <v>417600</v>
      </c>
      <c r="J10" s="19">
        <f t="shared" si="1"/>
        <v>-18367</v>
      </c>
      <c r="K10" s="22">
        <v>236467</v>
      </c>
      <c r="L10" s="25">
        <v>110995</v>
      </c>
      <c r="M10" s="25">
        <v>125472</v>
      </c>
      <c r="N10" s="29">
        <f t="shared" si="0"/>
        <v>0</v>
      </c>
      <c r="O10" s="22">
        <v>236467</v>
      </c>
      <c r="P10" s="25">
        <v>110995</v>
      </c>
      <c r="Q10" s="25">
        <v>125472</v>
      </c>
    </row>
    <row r="11" spans="1:18" ht="15">
      <c r="A11">
        <v>40</v>
      </c>
      <c r="B11" s="14">
        <v>214452</v>
      </c>
      <c r="C11" s="14">
        <v>99979</v>
      </c>
      <c r="D11" s="15">
        <v>114473</v>
      </c>
      <c r="F11" s="18">
        <v>60</v>
      </c>
      <c r="G11" s="19">
        <f>SUM(B15:B16)</f>
        <v>365021</v>
      </c>
      <c r="I11">
        <v>304742</v>
      </c>
      <c r="J11" s="19">
        <f t="shared" si="1"/>
        <v>-52579</v>
      </c>
      <c r="K11" s="23">
        <v>214452</v>
      </c>
      <c r="L11" s="26">
        <v>99979</v>
      </c>
      <c r="M11" s="26">
        <v>114473</v>
      </c>
      <c r="N11" s="29">
        <f t="shared" si="0"/>
        <v>0</v>
      </c>
      <c r="O11" s="23">
        <v>214452</v>
      </c>
      <c r="P11" s="26">
        <v>99979</v>
      </c>
      <c r="Q11" s="26">
        <v>114473</v>
      </c>
    </row>
    <row r="12" spans="1:18" ht="15">
      <c r="A12">
        <v>45</v>
      </c>
      <c r="B12" s="14">
        <v>200097</v>
      </c>
      <c r="C12" s="14">
        <v>92548</v>
      </c>
      <c r="D12" s="15">
        <v>107549</v>
      </c>
      <c r="F12" s="18">
        <v>70</v>
      </c>
      <c r="G12" s="19">
        <f>SUM(B17:B23)</f>
        <v>282261</v>
      </c>
      <c r="I12">
        <v>258699</v>
      </c>
      <c r="J12" s="19">
        <f t="shared" si="1"/>
        <v>-22481</v>
      </c>
      <c r="K12" s="23">
        <v>200097</v>
      </c>
      <c r="L12" s="26">
        <v>92548</v>
      </c>
      <c r="M12" s="26">
        <v>107549</v>
      </c>
      <c r="N12" s="29">
        <f t="shared" si="0"/>
        <v>0</v>
      </c>
      <c r="O12" s="23">
        <v>200097</v>
      </c>
      <c r="P12" s="26">
        <v>92548</v>
      </c>
      <c r="Q12" s="26">
        <v>107549</v>
      </c>
    </row>
    <row r="13" spans="1:18" ht="15">
      <c r="A13">
        <v>50</v>
      </c>
      <c r="B13" s="14">
        <v>199043</v>
      </c>
      <c r="C13" s="14">
        <v>92256</v>
      </c>
      <c r="D13" s="15">
        <v>106787</v>
      </c>
      <c r="G13" s="19">
        <f>SUM(G7:G12)</f>
        <v>2178948</v>
      </c>
      <c r="I13" s="19">
        <f>SUM(I7:I12)</f>
        <v>2164593</v>
      </c>
      <c r="K13" s="23">
        <v>199043</v>
      </c>
      <c r="L13" s="26">
        <v>92256</v>
      </c>
      <c r="M13" s="26">
        <v>106787</v>
      </c>
      <c r="N13" s="29">
        <f t="shared" si="0"/>
        <v>0</v>
      </c>
      <c r="O13" s="23">
        <v>199043</v>
      </c>
      <c r="P13" s="26">
        <v>92256</v>
      </c>
      <c r="Q13" s="26">
        <v>106787</v>
      </c>
    </row>
    <row r="14" spans="1:18" ht="15">
      <c r="A14">
        <v>55</v>
      </c>
      <c r="B14" s="14">
        <v>200472</v>
      </c>
      <c r="C14" s="14">
        <v>92784</v>
      </c>
      <c r="D14" s="15">
        <v>107688</v>
      </c>
      <c r="K14" s="22">
        <v>200472</v>
      </c>
      <c r="L14" s="25">
        <v>92784</v>
      </c>
      <c r="M14" s="25">
        <v>107688</v>
      </c>
      <c r="N14" s="29">
        <f t="shared" si="0"/>
        <v>0</v>
      </c>
      <c r="O14" s="22">
        <v>200472</v>
      </c>
      <c r="P14" s="25">
        <v>92784</v>
      </c>
      <c r="Q14" s="25">
        <v>107688</v>
      </c>
    </row>
    <row r="15" spans="1:18" ht="15">
      <c r="A15">
        <v>60</v>
      </c>
      <c r="B15" s="14">
        <v>194523</v>
      </c>
      <c r="C15" s="14">
        <v>90161</v>
      </c>
      <c r="D15" s="15">
        <v>104362</v>
      </c>
      <c r="K15" s="22">
        <v>194523</v>
      </c>
      <c r="L15" s="25">
        <v>90161</v>
      </c>
      <c r="M15" s="25">
        <v>104362</v>
      </c>
      <c r="N15" s="29">
        <f t="shared" si="0"/>
        <v>0</v>
      </c>
      <c r="O15" s="22">
        <v>194523</v>
      </c>
      <c r="P15" s="25">
        <v>90161</v>
      </c>
      <c r="Q15" s="25">
        <v>104362</v>
      </c>
    </row>
    <row r="16" spans="1:18" ht="15">
      <c r="A16">
        <v>65</v>
      </c>
      <c r="B16" s="14">
        <v>170498</v>
      </c>
      <c r="C16" s="14">
        <v>78113</v>
      </c>
      <c r="D16" s="15">
        <v>92385</v>
      </c>
      <c r="K16" s="22">
        <v>170498</v>
      </c>
      <c r="L16" s="25">
        <v>78113</v>
      </c>
      <c r="M16" s="25">
        <v>92385</v>
      </c>
      <c r="N16" s="29">
        <f t="shared" si="0"/>
        <v>0</v>
      </c>
      <c r="O16" s="22">
        <v>170498</v>
      </c>
      <c r="P16" s="25">
        <v>78113</v>
      </c>
      <c r="Q16" s="25">
        <v>92385</v>
      </c>
    </row>
    <row r="17" spans="1:18" ht="15">
      <c r="A17">
        <v>70</v>
      </c>
      <c r="B17" s="14">
        <v>97699</v>
      </c>
      <c r="C17" s="14">
        <v>44243</v>
      </c>
      <c r="D17" s="15">
        <v>53456</v>
      </c>
      <c r="K17" s="22">
        <v>97699</v>
      </c>
      <c r="L17" s="25">
        <v>44243</v>
      </c>
      <c r="M17" s="25">
        <v>53456</v>
      </c>
      <c r="N17" s="29">
        <f t="shared" si="0"/>
        <v>0</v>
      </c>
      <c r="O17" s="22">
        <v>97699</v>
      </c>
      <c r="P17" s="25">
        <v>44243</v>
      </c>
      <c r="Q17" s="25">
        <v>53456</v>
      </c>
    </row>
    <row r="18" spans="1:18" ht="15">
      <c r="A18">
        <v>75</v>
      </c>
      <c r="B18" s="14">
        <v>76876</v>
      </c>
      <c r="C18" s="14">
        <v>32947</v>
      </c>
      <c r="D18" s="15">
        <v>43929</v>
      </c>
      <c r="K18" s="22">
        <v>76876</v>
      </c>
      <c r="L18" s="25">
        <v>32947</v>
      </c>
      <c r="M18" s="25">
        <v>43929</v>
      </c>
      <c r="N18" s="29">
        <f t="shared" si="0"/>
        <v>0</v>
      </c>
      <c r="O18" s="22">
        <v>76876</v>
      </c>
      <c r="P18" s="25">
        <v>32947</v>
      </c>
      <c r="Q18" s="25">
        <v>43929</v>
      </c>
    </row>
    <row r="19" spans="1:18" ht="15">
      <c r="A19">
        <v>80</v>
      </c>
      <c r="B19" s="14">
        <v>50961</v>
      </c>
      <c r="C19" s="14">
        <v>20546</v>
      </c>
      <c r="D19" s="15">
        <v>30415</v>
      </c>
      <c r="K19" s="23">
        <v>50961</v>
      </c>
      <c r="L19" s="26">
        <v>20546</v>
      </c>
      <c r="M19" s="26">
        <v>30415</v>
      </c>
      <c r="N19" s="29">
        <f t="shared" si="0"/>
        <v>0</v>
      </c>
      <c r="O19" s="29">
        <f>SUM(K19:K23)</f>
        <v>107686</v>
      </c>
      <c r="P19" s="29">
        <f t="shared" ref="P19:Q19" si="2">SUM(L19:L23)</f>
        <v>46969</v>
      </c>
      <c r="Q19" s="29">
        <f t="shared" si="2"/>
        <v>60717</v>
      </c>
    </row>
    <row r="20" spans="1:18" ht="15">
      <c r="A20">
        <v>85</v>
      </c>
      <c r="B20" s="14">
        <v>34457</v>
      </c>
      <c r="C20" s="14">
        <v>15798</v>
      </c>
      <c r="D20" s="15">
        <v>18659</v>
      </c>
      <c r="K20" s="23">
        <v>34457</v>
      </c>
      <c r="L20" s="26">
        <v>15798</v>
      </c>
      <c r="M20" s="26">
        <v>18659</v>
      </c>
      <c r="N20" s="29">
        <f t="shared" si="0"/>
        <v>0</v>
      </c>
    </row>
    <row r="21" spans="1:18" ht="15">
      <c r="A21">
        <v>90</v>
      </c>
      <c r="B21" s="14">
        <v>16899</v>
      </c>
      <c r="C21" s="14">
        <v>8041</v>
      </c>
      <c r="D21" s="15">
        <v>8858</v>
      </c>
      <c r="K21" s="23">
        <v>16899</v>
      </c>
      <c r="L21" s="27">
        <v>8041</v>
      </c>
      <c r="M21" s="26">
        <v>8858</v>
      </c>
      <c r="N21" s="29">
        <f t="shared" si="0"/>
        <v>0</v>
      </c>
    </row>
    <row r="22" spans="1:18" ht="15">
      <c r="A22">
        <v>95</v>
      </c>
      <c r="B22" s="14">
        <v>4603</v>
      </c>
      <c r="C22" s="14">
        <v>2223</v>
      </c>
      <c r="D22" s="15">
        <v>2380</v>
      </c>
      <c r="K22" s="24">
        <v>4603</v>
      </c>
      <c r="L22" s="28">
        <v>2223</v>
      </c>
      <c r="M22" s="28">
        <v>2380</v>
      </c>
      <c r="N22" s="29">
        <f t="shared" si="0"/>
        <v>0</v>
      </c>
    </row>
    <row r="23" spans="1:18" ht="15">
      <c r="A23">
        <v>100</v>
      </c>
      <c r="B23" s="16">
        <v>766</v>
      </c>
      <c r="C23" s="16">
        <v>361</v>
      </c>
      <c r="D23" s="17">
        <v>405</v>
      </c>
      <c r="K23" s="24">
        <v>766</v>
      </c>
      <c r="L23" s="28">
        <v>361</v>
      </c>
      <c r="M23" s="28">
        <v>405</v>
      </c>
      <c r="N23" s="29">
        <f t="shared" si="0"/>
        <v>0</v>
      </c>
    </row>
    <row r="27" spans="1:18">
      <c r="B27" s="22">
        <v>145656</v>
      </c>
      <c r="C27" s="22">
        <v>153441</v>
      </c>
      <c r="D27" s="22">
        <v>182038</v>
      </c>
      <c r="E27" s="22">
        <v>236467</v>
      </c>
      <c r="F27" s="23">
        <v>214452</v>
      </c>
      <c r="G27" s="23">
        <v>200097</v>
      </c>
      <c r="H27" s="23">
        <v>199043</v>
      </c>
      <c r="I27" s="22">
        <v>200472</v>
      </c>
      <c r="J27" s="22">
        <v>194523</v>
      </c>
      <c r="K27" s="22">
        <v>170498</v>
      </c>
      <c r="L27" s="22">
        <v>97699</v>
      </c>
      <c r="M27" s="22">
        <v>76876</v>
      </c>
      <c r="N27" s="23">
        <v>50961</v>
      </c>
      <c r="O27" s="23">
        <v>34457</v>
      </c>
      <c r="P27" s="23">
        <v>16899</v>
      </c>
      <c r="Q27" s="24">
        <v>4603</v>
      </c>
      <c r="R27" s="24">
        <v>766</v>
      </c>
    </row>
    <row r="28" spans="1:18">
      <c r="B28" s="25">
        <v>75112</v>
      </c>
      <c r="C28" s="25">
        <v>77563</v>
      </c>
      <c r="D28" s="25">
        <v>85936</v>
      </c>
      <c r="E28" s="25">
        <v>110995</v>
      </c>
      <c r="F28" s="26">
        <v>99979</v>
      </c>
      <c r="G28" s="26">
        <v>92548</v>
      </c>
      <c r="H28" s="26">
        <v>92256</v>
      </c>
      <c r="I28" s="25">
        <v>92784</v>
      </c>
      <c r="J28" s="25">
        <v>90161</v>
      </c>
      <c r="K28" s="25">
        <v>78113</v>
      </c>
      <c r="L28" s="25">
        <v>44243</v>
      </c>
      <c r="M28" s="25">
        <v>32947</v>
      </c>
      <c r="N28" s="26">
        <v>20546</v>
      </c>
      <c r="O28" s="26">
        <v>15798</v>
      </c>
      <c r="P28" s="27">
        <v>8041</v>
      </c>
      <c r="Q28" s="28">
        <v>2223</v>
      </c>
      <c r="R28" s="28">
        <v>361</v>
      </c>
    </row>
    <row r="29" spans="1:18">
      <c r="B29" s="25">
        <v>70544</v>
      </c>
      <c r="C29" s="25">
        <v>75878</v>
      </c>
      <c r="D29" s="25">
        <v>96102</v>
      </c>
      <c r="E29" s="25">
        <v>125472</v>
      </c>
      <c r="F29" s="26">
        <v>114473</v>
      </c>
      <c r="G29" s="26">
        <v>107549</v>
      </c>
      <c r="H29" s="26">
        <v>106787</v>
      </c>
      <c r="I29" s="25">
        <v>107688</v>
      </c>
      <c r="J29" s="25">
        <v>104362</v>
      </c>
      <c r="K29" s="25">
        <v>92385</v>
      </c>
      <c r="L29" s="25">
        <v>53456</v>
      </c>
      <c r="M29" s="25">
        <v>43929</v>
      </c>
      <c r="N29" s="26">
        <v>30415</v>
      </c>
      <c r="O29" s="26">
        <v>18659</v>
      </c>
      <c r="P29" s="26">
        <v>8858</v>
      </c>
      <c r="Q29" s="28">
        <v>2380</v>
      </c>
      <c r="R29" s="28">
        <v>405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86A2-E542-C542-8118-EA2442E6EA6A}">
  <dimension ref="A1"/>
  <sheetViews>
    <sheetView workbookViewId="0"/>
  </sheetViews>
  <sheetFormatPr baseColWidth="10" defaultRowHeight="1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</vt:lpstr>
      <vt:lpstr>2018_2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2018-10-28T02:28:50Z</dcterms:modified>
</cp:coreProperties>
</file>