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ma\OneDrive\Desktop\Work\My Courses\Stocks\"/>
    </mc:Choice>
  </mc:AlternateContent>
  <xr:revisionPtr revIDLastSave="0" documentId="13_ncr:1_{C8A4342B-897C-4DE6-BE54-320A7120728C}" xr6:coauthVersionLast="47" xr6:coauthVersionMax="47" xr10:uidLastSave="{00000000-0000-0000-0000-000000000000}"/>
  <bookViews>
    <workbookView xWindow="-120" yWindow="-120" windowWidth="29040" windowHeight="16440" xr2:uid="{B880952F-2ADC-443C-9205-372D2B2A9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F25" i="1" s="1"/>
  <c r="G25" i="1" s="1"/>
  <c r="H25" i="1" s="1"/>
  <c r="C25" i="1"/>
  <c r="F26" i="1" l="1"/>
  <c r="G26" i="1" s="1"/>
  <c r="F30" i="1" l="1"/>
  <c r="F31" i="1" s="1"/>
  <c r="G31" i="1" s="1"/>
  <c r="H31" i="1" s="1"/>
  <c r="H26" i="1"/>
  <c r="G30" i="1" l="1"/>
  <c r="H34" i="1"/>
  <c r="G34" i="1"/>
</calcChain>
</file>

<file path=xl/sharedStrings.xml><?xml version="1.0" encoding="utf-8"?>
<sst xmlns="http://schemas.openxmlformats.org/spreadsheetml/2006/main" count="23" uniqueCount="22">
  <si>
    <t>Shares</t>
  </si>
  <si>
    <t>Commission</t>
  </si>
  <si>
    <t>Sell</t>
  </si>
  <si>
    <t>Comm. per Share</t>
  </si>
  <si>
    <t>Max per Order</t>
  </si>
  <si>
    <t>Min per Order</t>
  </si>
  <si>
    <t>Bid Price</t>
  </si>
  <si>
    <t>Ask Price</t>
  </si>
  <si>
    <t>Buy</t>
  </si>
  <si>
    <t>Bid-Ask-Spread</t>
  </si>
  <si>
    <t>Trading Costs (Exampe: MSFT)</t>
  </si>
  <si>
    <t>PTC (in %)</t>
  </si>
  <si>
    <t>Trade Value</t>
  </si>
  <si>
    <t>Full Trade</t>
  </si>
  <si>
    <t>Hidden Costs</t>
  </si>
  <si>
    <t>Per Trade</t>
  </si>
  <si>
    <t>Mid Price</t>
  </si>
  <si>
    <t>Spread Costs</t>
  </si>
  <si>
    <t>Half Spread Costs</t>
  </si>
  <si>
    <t>Total Trading Costs (per Trade)</t>
  </si>
  <si>
    <t>SEC Fee (Sell)</t>
  </si>
  <si>
    <t>FINRA Fee (sell)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</si>
</sst>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0.000%"/>
    <numFmt numFmtId="165" formatCode="[$$-409]#,##0.00"/>
    <numFmt numFmtId="166" formatCode="[$$-409]#,##0.0"/>
    <numFmt numFmtId="167" formatCode="0.0%"/>
    <numFmt numFmtId="168" formatCode="[$$-409]#,##0.00_ ;\-[$$-409]#,##0.00\ "/>
    <numFmt numFmtId="169" formatCode="0.0000%"/>
    <numFmt numFmtId="170" formatCode="[$$-409]#,##0.000"/>
    <numFmt numFmtId="171" formatCode="[$$-409]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8" fontId="0" fillId="2" borderId="0" xfId="2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7" fontId="2" fillId="3" borderId="1" xfId="1" applyNumberFormat="1" applyFont="1" applyFill="1" applyBorder="1" applyAlignment="1">
      <alignment horizontal="center" vertical="center"/>
    </xf>
    <xf numFmtId="169" fontId="0" fillId="4" borderId="1" xfId="1" applyNumberFormat="1" applyFont="1" applyFill="1" applyBorder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2" borderId="0" xfId="0" applyFont="1" applyFill="1"/>
    <xf numFmtId="165" fontId="2" fillId="3" borderId="1" xfId="0" applyNumberFormat="1" applyFont="1" applyFill="1" applyBorder="1" applyAlignment="1">
      <alignment horizontal="center" vertical="center"/>
    </xf>
    <xf numFmtId="170" fontId="2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68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168" fontId="5" fillId="2" borderId="0" xfId="0" applyNumberFormat="1" applyFont="1" applyFill="1" applyAlignment="1">
      <alignment horizontal="center" vertical="center"/>
    </xf>
    <xf numFmtId="0" fontId="2" fillId="5" borderId="2" xfId="0" applyFont="1" applyFill="1" applyBorder="1"/>
    <xf numFmtId="168" fontId="2" fillId="5" borderId="2" xfId="0" applyNumberFormat="1" applyFont="1" applyFill="1" applyBorder="1" applyAlignment="1">
      <alignment horizontal="center" vertical="center"/>
    </xf>
    <xf numFmtId="169" fontId="2" fillId="5" borderId="2" xfId="0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0" fillId="2" borderId="0" xfId="1" applyNumberFormat="1" applyFont="1" applyFill="1" applyAlignment="1">
      <alignment horizontal="left" vertical="center"/>
    </xf>
    <xf numFmtId="170" fontId="0" fillId="2" borderId="0" xfId="0" applyNumberFormat="1" applyFill="1"/>
    <xf numFmtId="171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2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1</xdr:row>
      <xdr:rowOff>107950</xdr:rowOff>
    </xdr:from>
    <xdr:to>
      <xdr:col>22</xdr:col>
      <xdr:colOff>576262</xdr:colOff>
      <xdr:row>26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4564B9-33F4-FC85-6540-B3410679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0450" y="298450"/>
          <a:ext cx="7175500" cy="4819650"/>
        </a:xfrm>
        <a:prstGeom prst="rect">
          <a:avLst/>
        </a:prstGeom>
      </xdr:spPr>
    </xdr:pic>
    <xdr:clientData/>
  </xdr:twoCellAnchor>
  <xdr:twoCellAnchor editAs="oneCell">
    <xdr:from>
      <xdr:col>0</xdr:col>
      <xdr:colOff>36513</xdr:colOff>
      <xdr:row>1</xdr:row>
      <xdr:rowOff>9525</xdr:rowOff>
    </xdr:from>
    <xdr:to>
      <xdr:col>10</xdr:col>
      <xdr:colOff>559190</xdr:colOff>
      <xdr:row>19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C62107-D7C9-C01E-8EE8-A60562D702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773"/>
        <a:stretch/>
      </xdr:blipFill>
      <xdr:spPr>
        <a:xfrm>
          <a:off x="36513" y="200025"/>
          <a:ext cx="9587302" cy="3667125"/>
        </a:xfrm>
        <a:prstGeom prst="rect">
          <a:avLst/>
        </a:prstGeom>
      </xdr:spPr>
    </xdr:pic>
    <xdr:clientData/>
  </xdr:twoCellAnchor>
  <xdr:twoCellAnchor>
    <xdr:from>
      <xdr:col>7</xdr:col>
      <xdr:colOff>153988</xdr:colOff>
      <xdr:row>1</xdr:row>
      <xdr:rowOff>139700</xdr:rowOff>
    </xdr:from>
    <xdr:to>
      <xdr:col>11</xdr:col>
      <xdr:colOff>1588</xdr:colOff>
      <xdr:row>20</xdr:row>
      <xdr:rowOff>3175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90F8FEF-2200-F91D-324E-04D548816733}"/>
            </a:ext>
          </a:extLst>
        </xdr:cNvPr>
        <xdr:cNvSpPr/>
      </xdr:nvSpPr>
      <xdr:spPr>
        <a:xfrm>
          <a:off x="6496051" y="330200"/>
          <a:ext cx="3332162" cy="356235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26989</xdr:colOff>
      <xdr:row>37</xdr:row>
      <xdr:rowOff>1</xdr:rowOff>
    </xdr:from>
    <xdr:to>
      <xdr:col>9</xdr:col>
      <xdr:colOff>684214</xdr:colOff>
      <xdr:row>45</xdr:row>
      <xdr:rowOff>38101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61BF91A-5433-8210-B463-2AC328234E66}"/>
            </a:ext>
          </a:extLst>
        </xdr:cNvPr>
        <xdr:cNvSpPr/>
      </xdr:nvSpPr>
      <xdr:spPr>
        <a:xfrm>
          <a:off x="2678114" y="7127876"/>
          <a:ext cx="6213475" cy="15621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10B1-9DC8-4204-881F-530F8EC33257}">
  <dimension ref="A1:O46"/>
  <sheetViews>
    <sheetView tabSelected="1" topLeftCell="A3" zoomScale="120" zoomScaleNormal="120" workbookViewId="0">
      <selection activeCell="C26" sqref="C26"/>
    </sheetView>
  </sheetViews>
  <sheetFormatPr defaultRowHeight="15" x14ac:dyDescent="0.25"/>
  <cols>
    <col min="2" max="2" width="20.5703125" customWidth="1"/>
    <col min="3" max="3" width="10" bestFit="1" customWidth="1"/>
    <col min="5" max="5" width="11.28515625" customWidth="1"/>
    <col min="6" max="6" width="20.5703125" customWidth="1"/>
    <col min="7" max="7" width="14.28515625" customWidth="1"/>
    <col min="8" max="8" width="18.85546875" customWidth="1"/>
    <col min="10" max="10" width="12.85546875" customWidth="1"/>
    <col min="11" max="11" width="11.42578125" customWidth="1"/>
  </cols>
  <sheetData>
    <row r="1" spans="1:1" s="1" customFormat="1" x14ac:dyDescent="0.25"/>
    <row r="2" spans="1:1" s="1" customFormat="1" ht="21" x14ac:dyDescent="0.35">
      <c r="A2" s="2" t="s">
        <v>10</v>
      </c>
    </row>
    <row r="3" spans="1:1" s="1" customFormat="1" x14ac:dyDescent="0.25"/>
    <row r="4" spans="1:1" s="1" customFormat="1" x14ac:dyDescent="0.25"/>
    <row r="5" spans="1:1" s="1" customFormat="1" x14ac:dyDescent="0.25"/>
    <row r="6" spans="1:1" s="1" customFormat="1" x14ac:dyDescent="0.25"/>
    <row r="7" spans="1:1" s="1" customFormat="1" x14ac:dyDescent="0.25"/>
    <row r="8" spans="1:1" s="1" customFormat="1" x14ac:dyDescent="0.25"/>
    <row r="9" spans="1:1" s="1" customFormat="1" x14ac:dyDescent="0.25"/>
    <row r="10" spans="1:1" s="1" customFormat="1" x14ac:dyDescent="0.25"/>
    <row r="11" spans="1:1" s="1" customFormat="1" x14ac:dyDescent="0.25"/>
    <row r="12" spans="1:1" s="1" customFormat="1" x14ac:dyDescent="0.25"/>
    <row r="13" spans="1:1" s="1" customFormat="1" x14ac:dyDescent="0.25"/>
    <row r="14" spans="1:1" s="1" customFormat="1" x14ac:dyDescent="0.25"/>
    <row r="15" spans="1:1" s="1" customFormat="1" x14ac:dyDescent="0.25"/>
    <row r="16" spans="1:1" s="1" customFormat="1" x14ac:dyDescent="0.25"/>
    <row r="17" spans="1:15" s="1" customFormat="1" x14ac:dyDescent="0.25"/>
    <row r="18" spans="1:15" s="1" customFormat="1" x14ac:dyDescent="0.25"/>
    <row r="19" spans="1:15" s="1" customFormat="1" x14ac:dyDescent="0.25"/>
    <row r="20" spans="1:15" s="1" customFormat="1" x14ac:dyDescent="0.25"/>
    <row r="21" spans="1:15" s="1" customFormat="1" x14ac:dyDescent="0.25"/>
    <row r="22" spans="1:15" s="1" customFormat="1" x14ac:dyDescent="0.25"/>
    <row r="23" spans="1:15" s="1" customFormat="1" x14ac:dyDescent="0.25"/>
    <row r="24" spans="1:15" s="1" customFormat="1" x14ac:dyDescent="0.25">
      <c r="A24" s="3"/>
      <c r="B24" s="5" t="s">
        <v>0</v>
      </c>
      <c r="C24" s="8">
        <v>200</v>
      </c>
      <c r="D24" s="3"/>
      <c r="E24" s="3"/>
      <c r="F24" s="6" t="s">
        <v>12</v>
      </c>
      <c r="G24" s="6" t="s">
        <v>1</v>
      </c>
      <c r="H24" s="6" t="s">
        <v>11</v>
      </c>
      <c r="I24" s="3"/>
      <c r="J24" s="3"/>
      <c r="K24" s="3"/>
      <c r="L24" s="3"/>
      <c r="M24" s="3"/>
      <c r="N24" s="3"/>
      <c r="O24" s="3"/>
    </row>
    <row r="25" spans="1:15" s="1" customFormat="1" x14ac:dyDescent="0.25">
      <c r="A25" s="3"/>
      <c r="B25" s="5" t="s">
        <v>6</v>
      </c>
      <c r="C25" s="14">
        <f>C27-C28/2</f>
        <v>252.44</v>
      </c>
      <c r="D25" s="3"/>
      <c r="E25" s="4" t="s">
        <v>8</v>
      </c>
      <c r="F25" s="7">
        <f>C24*C26</f>
        <v>50496</v>
      </c>
      <c r="G25" s="7">
        <f>MIN(MAX($C$24*$C$29, $C$30), F25*$C$31)</f>
        <v>1</v>
      </c>
      <c r="H25" s="11">
        <f>G25/F25</f>
        <v>1.9803548795944232E-5</v>
      </c>
      <c r="I25" s="3"/>
      <c r="J25" s="3"/>
      <c r="K25" s="3"/>
      <c r="L25" s="3"/>
      <c r="M25" s="3"/>
      <c r="N25" s="3"/>
      <c r="O25" s="3"/>
    </row>
    <row r="26" spans="1:15" s="1" customFormat="1" x14ac:dyDescent="0.25">
      <c r="A26" s="3"/>
      <c r="B26" s="5" t="s">
        <v>7</v>
      </c>
      <c r="C26" s="14">
        <f>C27+C28/2</f>
        <v>252.48000000000002</v>
      </c>
      <c r="D26" s="3"/>
      <c r="E26" s="4" t="s">
        <v>2</v>
      </c>
      <c r="F26" s="7">
        <f>C24*C25</f>
        <v>50488</v>
      </c>
      <c r="G26" s="7">
        <f>MIN(MAX($C$24*$C$29, $C$30), F26*$C$31) + C32*F26+C33*C24</f>
        <v>2.1821751999999996</v>
      </c>
      <c r="H26" s="11">
        <f>G26/F26</f>
        <v>4.3221660592616062E-5</v>
      </c>
      <c r="I26" s="3"/>
      <c r="J26" s="3"/>
      <c r="K26" s="3"/>
      <c r="L26" s="3"/>
      <c r="M26" s="3"/>
      <c r="N26" s="3"/>
      <c r="O26" s="3"/>
    </row>
    <row r="27" spans="1:15" s="1" customFormat="1" x14ac:dyDescent="0.25">
      <c r="A27" s="3"/>
      <c r="B27" s="5" t="s">
        <v>16</v>
      </c>
      <c r="C27" s="14">
        <v>252.46</v>
      </c>
      <c r="D27" s="3"/>
      <c r="I27" s="3"/>
      <c r="J27" s="3"/>
      <c r="K27" s="3"/>
      <c r="L27" s="3"/>
      <c r="M27" s="3"/>
      <c r="N27" s="3"/>
      <c r="O27" s="3"/>
    </row>
    <row r="28" spans="1:15" s="1" customFormat="1" x14ac:dyDescent="0.25">
      <c r="A28" s="3"/>
      <c r="B28" s="5" t="s">
        <v>9</v>
      </c>
      <c r="C28" s="14">
        <v>0.04</v>
      </c>
      <c r="D28" s="3"/>
      <c r="I28" s="3"/>
      <c r="J28" s="3"/>
      <c r="K28" s="3"/>
      <c r="L28" s="3"/>
      <c r="M28" s="3"/>
      <c r="N28" s="3"/>
      <c r="O28" s="3"/>
    </row>
    <row r="29" spans="1:15" s="1" customFormat="1" x14ac:dyDescent="0.25">
      <c r="A29" s="3"/>
      <c r="B29" s="5" t="s">
        <v>3</v>
      </c>
      <c r="C29" s="15">
        <v>5.0000000000000001E-3</v>
      </c>
      <c r="D29" s="3"/>
      <c r="E29" s="3"/>
      <c r="F29" s="3"/>
      <c r="G29" s="6" t="s">
        <v>14</v>
      </c>
      <c r="H29" s="6" t="s">
        <v>11</v>
      </c>
      <c r="I29" s="3"/>
      <c r="J29" s="3"/>
      <c r="K29" s="3"/>
      <c r="L29" s="3"/>
      <c r="M29" s="3"/>
      <c r="N29" s="3"/>
      <c r="O29" s="3"/>
    </row>
    <row r="30" spans="1:15" s="1" customFormat="1" x14ac:dyDescent="0.25">
      <c r="A30" s="3"/>
      <c r="B30" s="5" t="s">
        <v>5</v>
      </c>
      <c r="C30" s="9">
        <v>1</v>
      </c>
      <c r="E30" s="18" t="s">
        <v>13</v>
      </c>
      <c r="F30" s="19">
        <f>F26-F25</f>
        <v>-8</v>
      </c>
      <c r="G30" s="19">
        <f>-F30</f>
        <v>8</v>
      </c>
      <c r="H30" s="18"/>
      <c r="I30" s="16" t="s">
        <v>17</v>
      </c>
      <c r="O30" s="3"/>
    </row>
    <row r="31" spans="1:15" s="1" customFormat="1" x14ac:dyDescent="0.25">
      <c r="A31" s="3"/>
      <c r="B31" s="5" t="s">
        <v>4</v>
      </c>
      <c r="C31" s="10">
        <v>0.01</v>
      </c>
      <c r="E31" s="13" t="s">
        <v>15</v>
      </c>
      <c r="F31" s="12">
        <f>F30/2</f>
        <v>-4</v>
      </c>
      <c r="G31" s="17">
        <f>-F31</f>
        <v>4</v>
      </c>
      <c r="H31" s="11">
        <f>G31/(C24*C27)</f>
        <v>7.9220470569595189E-5</v>
      </c>
      <c r="I31" s="16" t="s">
        <v>18</v>
      </c>
      <c r="O31" s="3"/>
    </row>
    <row r="32" spans="1:15" s="1" customFormat="1" x14ac:dyDescent="0.25">
      <c r="A32" s="3"/>
      <c r="B32" s="27" t="s">
        <v>20</v>
      </c>
      <c r="C32" s="26">
        <v>2.2900000000000001E-5</v>
      </c>
      <c r="G32" s="23"/>
      <c r="H32" s="28"/>
      <c r="O32" s="3"/>
    </row>
    <row r="33" spans="1:15" s="1" customFormat="1" x14ac:dyDescent="0.25">
      <c r="A33" s="3"/>
      <c r="B33" s="27" t="s">
        <v>21</v>
      </c>
      <c r="C33" s="26">
        <v>1.2999999999999999E-4</v>
      </c>
      <c r="O33" s="3"/>
    </row>
    <row r="34" spans="1:15" s="1" customFormat="1" x14ac:dyDescent="0.25">
      <c r="A34" s="3"/>
      <c r="B34" s="3"/>
      <c r="E34" s="20" t="s">
        <v>19</v>
      </c>
      <c r="F34" s="20"/>
      <c r="G34" s="21">
        <f>(G25+G26) / 2 + G31</f>
        <v>5.5910875999999998</v>
      </c>
      <c r="H34" s="22">
        <f>(H25+H26)/2+H31</f>
        <v>1.1073307526387533E-4</v>
      </c>
      <c r="O34" s="3"/>
    </row>
    <row r="35" spans="1:15" s="1" customFormat="1" x14ac:dyDescent="0.25">
      <c r="A35" s="3"/>
      <c r="B35" s="3"/>
      <c r="C35" s="25"/>
      <c r="O35" s="3"/>
    </row>
    <row r="36" spans="1:15" s="1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s="1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s="1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s="1" customForma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5" s="1" customFormat="1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s="1" customFormat="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5" s="1" customFormat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 s="1" customFormat="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s="1" customFormat="1" x14ac:dyDescent="0.25">
      <c r="C44" s="3"/>
      <c r="D44" s="3"/>
      <c r="E44" s="24"/>
      <c r="F44" s="3"/>
      <c r="G44" s="3"/>
      <c r="H44" s="3"/>
      <c r="I44" s="3"/>
      <c r="J44" s="3"/>
      <c r="K44" s="3"/>
      <c r="L44" s="3"/>
      <c r="M44" s="3"/>
      <c r="N44" s="3"/>
    </row>
    <row r="45" spans="1:15" s="1" customFormat="1" x14ac:dyDescent="0.25"/>
    <row r="46" spans="1:15" s="1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Alexander Hagmann</cp:lastModifiedBy>
  <dcterms:created xsi:type="dcterms:W3CDTF">2022-12-05T15:58:33Z</dcterms:created>
  <dcterms:modified xsi:type="dcterms:W3CDTF">2022-12-19T14:07:54Z</dcterms:modified>
</cp:coreProperties>
</file>