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8_{7F34FC03-225D-4795-9BA4-EE5E90E657A5}" xr6:coauthVersionLast="46" xr6:coauthVersionMax="46" xr10:uidLastSave="{00000000-0000-0000-0000-000000000000}"/>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5" i="11" l="1"/>
  <c r="I5" i="11"/>
  <c r="J5" i="11" s="1"/>
  <c r="H7" i="11"/>
  <c r="H8" i="11"/>
  <c r="E9" i="11"/>
  <c r="F11" i="11"/>
  <c r="H11" i="11" s="1"/>
  <c r="E12" i="11"/>
  <c r="H14" i="11"/>
  <c r="H20" i="11"/>
  <c r="F21" i="11"/>
  <c r="E22" i="11" s="1"/>
  <c r="F22" i="11" s="1"/>
  <c r="H21" i="11"/>
  <c r="F23" i="11"/>
  <c r="H23" i="11" s="1"/>
  <c r="H24" i="11"/>
  <c r="H25" i="11"/>
  <c r="H12" i="11" l="1"/>
  <c r="F9" i="11"/>
  <c r="E10" i="11" s="1"/>
  <c r="E13" i="11" s="1"/>
  <c r="F12" i="11"/>
  <c r="K5" i="11"/>
  <c r="J6" i="11"/>
  <c r="H22" i="11"/>
  <c r="I6" i="11"/>
  <c r="H9" i="11" l="1"/>
  <c r="F10" i="11"/>
  <c r="H10" i="11" s="1"/>
  <c r="H13" i="11"/>
  <c r="E15" i="11"/>
  <c r="F13" i="11"/>
  <c r="L5" i="11"/>
  <c r="K6" i="11"/>
  <c r="L6" i="11" l="1"/>
  <c r="M5" i="11"/>
  <c r="E16" i="11"/>
  <c r="F15" i="11"/>
  <c r="H15" i="11"/>
  <c r="F16" i="11" l="1"/>
  <c r="E17" i="11" s="1"/>
  <c r="M6" i="11"/>
  <c r="N5" i="11"/>
  <c r="N6" i="11" l="1"/>
  <c r="O5" i="11"/>
  <c r="H17" i="11"/>
  <c r="F17" i="11"/>
  <c r="E18" i="11"/>
  <c r="H16" i="11"/>
  <c r="P5" i="11" l="1"/>
  <c r="O6" i="11"/>
  <c r="E19" i="11"/>
  <c r="F18" i="11"/>
  <c r="H18" i="11" s="1"/>
  <c r="Q5" i="11" l="1"/>
  <c r="P6" i="11"/>
  <c r="H19" i="11"/>
  <c r="F19" i="11"/>
  <c r="R5" i="11" l="1"/>
  <c r="Q6" i="11"/>
  <c r="S5" i="11" l="1"/>
  <c r="R6" i="11"/>
  <c r="S6" i="11" l="1"/>
  <c r="T5" i="11"/>
  <c r="T6" i="11" l="1"/>
  <c r="U5" i="11"/>
  <c r="U6" i="11" l="1"/>
  <c r="V5" i="11"/>
  <c r="V6" i="11" s="1"/>
</calcChain>
</file>

<file path=xl/sharedStrings.xml><?xml version="1.0" encoding="utf-8"?>
<sst xmlns="http://schemas.openxmlformats.org/spreadsheetml/2006/main" count="58" uniqueCount="58">
  <si>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</si>
  <si>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</si>
  <si>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</si>
  <si>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</si>
  <si>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</si>
  <si>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</si>
  <si>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</si>
  <si>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</si>
  <si>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</si>
  <si>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</si>
  <si>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</si>
  <si>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</si>
  <si>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</si>
  <si>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</si>
  <si>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</si>
  <si>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</si>
  <si>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</si>
  <si>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</si>
  <si>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</si>
  <si>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</si>
  <si>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</si>
  <si>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</si>
  <si>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</si>
  <si>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</si>
  <si>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</si>
  <si>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</si>
  <si>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</si>
  <si>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</si>
  <si>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</si>
  <si>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</si>
  <si>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</si>
  <si>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</si>
  <si>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</si>
  <si>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</si>
  <si>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</si>
  <si>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Board Design</t>
  </si>
  <si>
    <t>Nupur Purohit</t>
  </si>
  <si>
    <t>Chess Engine</t>
  </si>
  <si>
    <t>Company Name: LTTS</t>
  </si>
  <si>
    <t>1.Board Representation</t>
  </si>
  <si>
    <t>2.Bitboards</t>
  </si>
  <si>
    <t>3.Piece List</t>
  </si>
  <si>
    <t>4.Position Key(FEN)</t>
  </si>
  <si>
    <t>5.Board Printing on Screen</t>
  </si>
  <si>
    <t>Phase 2 Move Generation</t>
  </si>
  <si>
    <t>1.Rank &amp; File Arrays</t>
  </si>
  <si>
    <t>2.Checkboard</t>
  </si>
  <si>
    <t>SFID: 259899</t>
  </si>
  <si>
    <t>Name: Nupur Purohit</t>
  </si>
  <si>
    <t>3.Attack Square</t>
  </si>
  <si>
    <t>4.Castling</t>
  </si>
  <si>
    <t>5. EnPassant</t>
  </si>
  <si>
    <t>Phase 3 Evaluation</t>
  </si>
  <si>
    <t>1.Repition Detector</t>
  </si>
  <si>
    <t>2.Principle Variation Table</t>
  </si>
  <si>
    <t>3.Defining Search Functions</t>
  </si>
  <si>
    <t>4.Picking a move</t>
  </si>
  <si>
    <t>5.Solving a 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</si>
</sst>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8" fontId="9" fillId="5" borderId="0" xfId="0" applyNumberFormat="1" applyFont="1" applyFill="1" applyAlignment="1">
      <alignment horizontal="center" vertical="center"/>
    </xf>
    <xf numFmtId="168" fontId="9" fillId="5" borderId="6" xfId="0" applyNumberFormat="1" applyFont="1" applyFill="1" applyBorder="1" applyAlignment="1">
      <alignment horizontal="center" vertical="center"/>
    </xf>
    <xf numFmtId="168"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165" fontId="7" fillId="2" borderId="2" xfId="10" applyFill="1">
      <alignment horizontal="center" vertical="center"/>
    </xf>
    <xf numFmtId="165" fontId="7" fillId="3" borderId="2" xfId="10" applyFill="1">
      <alignment horizontal="center" vertical="center"/>
    </xf>
    <xf numFmtId="165" fontId="7" fillId="8" borderId="2" xfId="10" applyFill="1">
      <alignment horizontal="center" vertical="center"/>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0" fontId="0" fillId="0" borderId="10" xfId="0" applyBorder="1"/>
    <xf numFmtId="0" fontId="8" fillId="0" borderId="0" xfId="7" applyAlignment="1">
      <alignment vertical="top"/>
    </xf>
    <xf numFmtId="0" fontId="7" fillId="0" borderId="0" xfId="8" applyAlignment="1"/>
    <xf numFmtId="0" fontId="0" fillId="0" borderId="0" xfId="0" applyBorder="1"/>
    <xf numFmtId="0" fontId="7" fillId="0" borderId="0" xfId="8" applyBorder="1" applyAlignment="1">
      <alignment wrapText="1"/>
    </xf>
    <xf numFmtId="166" fontId="7" fillId="0" borderId="7" xfId="9" applyBorder="1">
      <alignment horizontal="center" vertical="center"/>
    </xf>
    <xf numFmtId="166" fontId="7" fillId="0" borderId="6" xfId="9" applyBorder="1">
      <alignment horizontal="center" vertical="center"/>
    </xf>
    <xf numFmtId="0" fontId="0" fillId="0" borderId="0" xfId="0" applyBorder="1" applyAlignment="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V28"/>
  <sheetViews>
    <sheetView showGridLines="0" tabSelected="1" showRuler="0" topLeftCell="B1" zoomScaleNormal="100" zoomScalePageLayoutView="70" workbookViewId="0">
      <pane ySplit="6" topLeftCell="A23" activePane="bottomLeft" state="frozen"/>
      <selection pane="bottomLeft" activeCell="V26" sqref="V26"/>
    </sheetView>
  </sheetViews>
  <sheetFormatPr defaultRowHeight="30" customHeight="1" x14ac:dyDescent="0.35"/>
  <cols>
    <col min="1" max="1" width="2.7265625" style="44"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36" width="2.54296875" customWidth="1"/>
    <col min="41" max="42" width="10.26953125"/>
  </cols>
  <sheetData>
    <row r="1" spans="1:22" ht="30" customHeight="1" x14ac:dyDescent="0.65">
      <c r="A1" s="45" t="s">
        <v>26</v>
      </c>
      <c r="B1" s="49" t="s">
        <v>37</v>
      </c>
      <c r="C1" s="1"/>
      <c r="D1" s="2"/>
      <c r="E1" s="4"/>
      <c r="F1" s="33"/>
      <c r="H1" s="2"/>
      <c r="I1" s="13"/>
    </row>
    <row r="2" spans="1:22" ht="30" customHeight="1" x14ac:dyDescent="0.45">
      <c r="A2" s="44" t="s">
        <v>23</v>
      </c>
      <c r="B2" s="50" t="s">
        <v>38</v>
      </c>
      <c r="I2" s="47"/>
    </row>
    <row r="3" spans="1:22" ht="30" customHeight="1" x14ac:dyDescent="0.35">
      <c r="A3" s="44" t="s">
        <v>27</v>
      </c>
      <c r="B3" s="67" t="s">
        <v>47</v>
      </c>
      <c r="C3" s="68"/>
      <c r="D3" s="70" t="s">
        <v>0</v>
      </c>
      <c r="E3" s="71">
        <v>44292</v>
      </c>
      <c r="F3" s="72"/>
      <c r="G3" s="69"/>
    </row>
    <row r="4" spans="1:22" ht="30" customHeight="1" x14ac:dyDescent="0.35">
      <c r="A4" s="45" t="s">
        <v>28</v>
      </c>
      <c r="B4" s="67" t="s">
        <v>48</v>
      </c>
      <c r="C4" s="68"/>
      <c r="D4" s="70" t="s">
        <v>7</v>
      </c>
      <c r="E4" s="73">
        <v>1</v>
      </c>
      <c r="F4" s="69"/>
      <c r="I4" s="63">
        <v>44291</v>
      </c>
      <c r="J4" s="64"/>
      <c r="K4" s="64"/>
      <c r="L4" s="64"/>
      <c r="M4" s="64"/>
      <c r="N4" s="64"/>
      <c r="O4" s="65"/>
      <c r="P4" s="63">
        <v>44298</v>
      </c>
      <c r="Q4" s="64"/>
      <c r="R4" s="64"/>
      <c r="S4" s="64"/>
      <c r="T4" s="64"/>
      <c r="U4" s="64"/>
      <c r="V4" s="65"/>
    </row>
    <row r="5" spans="1:22" ht="15" customHeight="1" x14ac:dyDescent="0.35">
      <c r="A5" s="45" t="s">
        <v>29</v>
      </c>
      <c r="B5" s="66"/>
      <c r="C5" s="66"/>
      <c r="D5" s="66"/>
      <c r="E5" s="66"/>
      <c r="F5" s="66"/>
      <c r="G5" s="66"/>
      <c r="I5" s="10">
        <f>Project_Start-WEEKDAY(Project_Start,1)+2+7*(Display_Week-1)</f>
        <v>44291</v>
      </c>
      <c r="J5" s="9">
        <f>I5+1</f>
        <v>44292</v>
      </c>
      <c r="K5" s="9">
        <f t="shared" ref="K5:V5" si="0">J5+1</f>
        <v>44293</v>
      </c>
      <c r="L5" s="9">
        <f t="shared" si="0"/>
        <v>44294</v>
      </c>
      <c r="M5" s="9">
        <f t="shared" si="0"/>
        <v>44295</v>
      </c>
      <c r="N5" s="9">
        <f t="shared" si="0"/>
        <v>44296</v>
      </c>
      <c r="O5" s="11">
        <f t="shared" si="0"/>
        <v>44297</v>
      </c>
      <c r="P5" s="10">
        <f>O5+1</f>
        <v>44298</v>
      </c>
      <c r="Q5" s="9">
        <f>P5+1</f>
        <v>44299</v>
      </c>
      <c r="R5" s="9">
        <f t="shared" si="0"/>
        <v>44300</v>
      </c>
      <c r="S5" s="9">
        <f t="shared" si="0"/>
        <v>44301</v>
      </c>
      <c r="T5" s="9">
        <f t="shared" si="0"/>
        <v>44302</v>
      </c>
      <c r="U5" s="9">
        <f t="shared" si="0"/>
        <v>44303</v>
      </c>
      <c r="V5" s="11">
        <f t="shared" si="0"/>
        <v>44304</v>
      </c>
    </row>
    <row r="6" spans="1:22" ht="30" customHeight="1" thickBot="1" x14ac:dyDescent="0.4">
      <c r="A6" s="45" t="s">
        <v>30</v>
      </c>
      <c r="B6" s="7" t="s">
        <v>8</v>
      </c>
      <c r="C6" s="8" t="s">
        <v>2</v>
      </c>
      <c r="D6" s="8" t="s">
        <v>1</v>
      </c>
      <c r="E6" s="8" t="s">
        <v>4</v>
      </c>
      <c r="F6" s="8" t="s">
        <v>5</v>
      </c>
      <c r="G6" s="8"/>
      <c r="H6" s="8" t="s">
        <v>6</v>
      </c>
      <c r="I6" s="12" t="str">
        <f t="shared" ref="I6" si="1">LEFT(TEXT(I5,"ddd"),1)</f>
        <v>M</v>
      </c>
      <c r="J6" s="12" t="str">
        <f t="shared" ref="J6:V6" si="2">LEFT(TEXT(J5,"ddd"),1)</f>
        <v>T</v>
      </c>
      <c r="K6" s="12" t="str">
        <f t="shared" si="2"/>
        <v>W</v>
      </c>
      <c r="L6" s="12" t="str">
        <f t="shared" si="2"/>
        <v>T</v>
      </c>
      <c r="M6" s="12" t="str">
        <f t="shared" si="2"/>
        <v>F</v>
      </c>
      <c r="N6" s="12" t="str">
        <f t="shared" si="2"/>
        <v>S</v>
      </c>
      <c r="O6" s="12" t="str">
        <f t="shared" si="2"/>
        <v>S</v>
      </c>
      <c r="P6" s="12" t="str">
        <f t="shared" si="2"/>
        <v>M</v>
      </c>
      <c r="Q6" s="12" t="str">
        <f t="shared" si="2"/>
        <v>T</v>
      </c>
      <c r="R6" s="12" t="str">
        <f t="shared" si="2"/>
        <v>W</v>
      </c>
      <c r="S6" s="12" t="str">
        <f t="shared" si="2"/>
        <v>T</v>
      </c>
      <c r="T6" s="12" t="str">
        <f t="shared" si="2"/>
        <v>F</v>
      </c>
      <c r="U6" s="12" t="str">
        <f t="shared" si="2"/>
        <v>S</v>
      </c>
      <c r="V6" s="12" t="str">
        <f t="shared" si="2"/>
        <v>S</v>
      </c>
    </row>
    <row r="7" spans="1:22" ht="30" hidden="1" customHeight="1" thickBot="1" x14ac:dyDescent="0.4">
      <c r="A7" s="44" t="s">
        <v>25</v>
      </c>
      <c r="C7" s="48"/>
      <c r="E7"/>
      <c r="H7" t="str">
        <f>IF(OR(ISBLANK(task_start),ISBLANK(task_end)),"",task_end-task_start+1)</f>
        <v/>
      </c>
      <c r="I7" s="31"/>
      <c r="J7" s="31"/>
      <c r="K7" s="31"/>
      <c r="L7" s="31"/>
      <c r="M7" s="31"/>
      <c r="N7" s="31"/>
      <c r="O7" s="31"/>
      <c r="P7" s="31"/>
      <c r="Q7" s="31"/>
      <c r="R7" s="31"/>
      <c r="S7" s="31"/>
      <c r="T7" s="31"/>
      <c r="U7" s="31"/>
      <c r="V7" s="31"/>
    </row>
    <row r="8" spans="1:22" s="3" customFormat="1" ht="30" customHeight="1" thickBot="1" x14ac:dyDescent="0.4">
      <c r="A8" s="45" t="s">
        <v>31</v>
      </c>
      <c r="B8" s="16" t="s">
        <v>35</v>
      </c>
      <c r="C8" s="54"/>
      <c r="D8" s="17"/>
      <c r="E8" s="18"/>
      <c r="F8" s="19"/>
      <c r="G8" s="15"/>
      <c r="H8" s="15" t="str">
        <f t="shared" ref="H8:H25" si="3">IF(OR(ISBLANK(task_start),ISBLANK(task_end)),"",task_end-task_start+1)</f>
        <v/>
      </c>
      <c r="I8" s="31"/>
      <c r="J8" s="31"/>
      <c r="K8" s="31"/>
      <c r="L8" s="31"/>
      <c r="M8" s="31"/>
      <c r="N8" s="31"/>
      <c r="O8" s="31"/>
      <c r="P8" s="31"/>
      <c r="Q8" s="31"/>
      <c r="R8" s="31"/>
      <c r="S8" s="31"/>
      <c r="T8" s="31"/>
      <c r="U8" s="31"/>
      <c r="V8" s="31"/>
    </row>
    <row r="9" spans="1:22" s="3" customFormat="1" ht="30" customHeight="1" thickBot="1" x14ac:dyDescent="0.4">
      <c r="A9" s="45" t="s">
        <v>32</v>
      </c>
      <c r="B9" s="60" t="s">
        <v>39</v>
      </c>
      <c r="C9" s="55" t="s">
        <v>36</v>
      </c>
      <c r="D9" s="20">
        <v>0.1</v>
      </c>
      <c r="E9" s="51">
        <f>Project_Start</f>
        <v>44292</v>
      </c>
      <c r="F9" s="51">
        <f>E9+0</f>
        <v>44292</v>
      </c>
      <c r="G9" s="15"/>
      <c r="H9" s="15">
        <f t="shared" si="3"/>
        <v>1</v>
      </c>
      <c r="I9" s="31"/>
      <c r="J9" s="31"/>
      <c r="K9" s="31"/>
      <c r="L9" s="31"/>
      <c r="M9" s="31"/>
      <c r="N9" s="31"/>
      <c r="O9" s="31"/>
      <c r="P9" s="31"/>
      <c r="Q9" s="31"/>
      <c r="R9" s="31"/>
      <c r="S9" s="31"/>
      <c r="T9" s="31"/>
      <c r="U9" s="31"/>
      <c r="V9" s="31"/>
    </row>
    <row r="10" spans="1:22" s="3" customFormat="1" ht="30" customHeight="1" thickBot="1" x14ac:dyDescent="0.4">
      <c r="A10" s="45" t="s">
        <v>33</v>
      </c>
      <c r="B10" s="60" t="s">
        <v>40</v>
      </c>
      <c r="C10" s="55"/>
      <c r="D10" s="20">
        <v>0.12</v>
      </c>
      <c r="E10" s="51">
        <f>F9</f>
        <v>44292</v>
      </c>
      <c r="F10" s="51">
        <f>E10+0</f>
        <v>44292</v>
      </c>
      <c r="G10" s="15"/>
      <c r="H10" s="15">
        <f t="shared" si="3"/>
        <v>1</v>
      </c>
      <c r="I10" s="31"/>
      <c r="J10" s="31"/>
      <c r="K10" s="31"/>
      <c r="L10" s="31"/>
      <c r="M10" s="31"/>
      <c r="N10" s="31"/>
      <c r="O10" s="31"/>
      <c r="P10" s="31"/>
      <c r="Q10" s="31"/>
      <c r="R10" s="31"/>
      <c r="S10" s="31"/>
      <c r="T10" s="31"/>
      <c r="U10" s="32"/>
      <c r="V10" s="32"/>
    </row>
    <row r="11" spans="1:22" s="3" customFormat="1" ht="30" customHeight="1" thickBot="1" x14ac:dyDescent="0.4">
      <c r="A11" s="44"/>
      <c r="B11" s="60" t="s">
        <v>41</v>
      </c>
      <c r="C11" s="55"/>
      <c r="D11" s="20">
        <v>0.15</v>
      </c>
      <c r="E11" s="51">
        <v>44293</v>
      </c>
      <c r="F11" s="51">
        <f>E11+0</f>
        <v>44293</v>
      </c>
      <c r="G11" s="15"/>
      <c r="H11" s="15">
        <f t="shared" si="3"/>
        <v>1</v>
      </c>
      <c r="I11" s="31"/>
      <c r="J11" s="31"/>
      <c r="K11" s="31"/>
      <c r="L11" s="31"/>
      <c r="M11" s="31"/>
      <c r="N11" s="31"/>
      <c r="O11" s="31"/>
      <c r="P11" s="31"/>
      <c r="Q11" s="31"/>
      <c r="R11" s="31"/>
      <c r="S11" s="31"/>
      <c r="T11" s="31"/>
      <c r="U11" s="31"/>
      <c r="V11" s="31"/>
    </row>
    <row r="12" spans="1:22" s="3" customFormat="1" ht="30" customHeight="1" thickBot="1" x14ac:dyDescent="0.4">
      <c r="A12" s="44"/>
      <c r="B12" s="60" t="s">
        <v>42</v>
      </c>
      <c r="C12" s="55"/>
      <c r="D12" s="20">
        <v>0.16</v>
      </c>
      <c r="E12" s="51">
        <f>F11</f>
        <v>44293</v>
      </c>
      <c r="F12" s="51">
        <f>E12+1</f>
        <v>44294</v>
      </c>
      <c r="G12" s="15"/>
      <c r="H12" s="15">
        <f t="shared" si="3"/>
        <v>2</v>
      </c>
      <c r="I12" s="31"/>
      <c r="J12" s="31"/>
      <c r="K12" s="31"/>
      <c r="L12" s="31"/>
      <c r="M12" s="31"/>
      <c r="N12" s="31"/>
      <c r="O12" s="31"/>
      <c r="P12" s="31"/>
      <c r="Q12" s="31"/>
      <c r="R12" s="31"/>
      <c r="S12" s="31"/>
      <c r="T12" s="31"/>
      <c r="U12" s="31"/>
      <c r="V12" s="31"/>
    </row>
    <row r="13" spans="1:22" s="3" customFormat="1" ht="30" customHeight="1" thickBot="1" x14ac:dyDescent="0.4">
      <c r="A13" s="44"/>
      <c r="B13" s="60" t="s">
        <v>43</v>
      </c>
      <c r="C13" s="55"/>
      <c r="D13" s="20">
        <v>0.17</v>
      </c>
      <c r="E13" s="51">
        <f>E10+2</f>
        <v>44294</v>
      </c>
      <c r="F13" s="51">
        <f>E13+0</f>
        <v>44294</v>
      </c>
      <c r="G13" s="15"/>
      <c r="H13" s="15">
        <f t="shared" si="3"/>
        <v>1</v>
      </c>
      <c r="I13" s="31"/>
      <c r="J13" s="31"/>
      <c r="K13" s="31"/>
      <c r="L13" s="31"/>
      <c r="M13" s="31"/>
      <c r="N13" s="31"/>
      <c r="O13" s="31"/>
      <c r="P13" s="31"/>
      <c r="Q13" s="31"/>
      <c r="R13" s="31"/>
      <c r="S13" s="31"/>
      <c r="T13" s="31"/>
      <c r="U13" s="31"/>
      <c r="V13" s="31"/>
    </row>
    <row r="14" spans="1:22" s="3" customFormat="1" ht="30" customHeight="1" thickBot="1" x14ac:dyDescent="0.4">
      <c r="A14" s="45" t="s">
        <v>34</v>
      </c>
      <c r="B14" s="21" t="s">
        <v>44</v>
      </c>
      <c r="C14" s="56"/>
      <c r="D14" s="22"/>
      <c r="E14" s="23"/>
      <c r="F14" s="24"/>
      <c r="G14" s="15"/>
      <c r="H14" s="15" t="str">
        <f t="shared" si="3"/>
        <v/>
      </c>
      <c r="I14" s="31"/>
      <c r="J14" s="31"/>
      <c r="K14" s="31"/>
      <c r="L14" s="31"/>
      <c r="M14" s="31"/>
      <c r="N14" s="31"/>
      <c r="O14" s="31"/>
      <c r="P14" s="31"/>
      <c r="Q14" s="31"/>
      <c r="R14" s="31"/>
      <c r="S14" s="31"/>
      <c r="T14" s="31"/>
      <c r="U14" s="31"/>
      <c r="V14" s="31"/>
    </row>
    <row r="15" spans="1:22" s="3" customFormat="1" ht="30" customHeight="1" thickBot="1" x14ac:dyDescent="0.4">
      <c r="A15" s="45"/>
      <c r="B15" s="61" t="s">
        <v>45</v>
      </c>
      <c r="C15" s="57"/>
      <c r="D15" s="25">
        <v>0.3</v>
      </c>
      <c r="E15" s="52">
        <f>E13+1</f>
        <v>44295</v>
      </c>
      <c r="F15" s="52">
        <f>E15+0</f>
        <v>44295</v>
      </c>
      <c r="G15" s="15"/>
      <c r="H15" s="15">
        <f t="shared" si="3"/>
        <v>1</v>
      </c>
      <c r="I15" s="31"/>
      <c r="J15" s="31"/>
      <c r="K15" s="31"/>
      <c r="L15" s="31"/>
      <c r="M15" s="31"/>
      <c r="N15" s="31"/>
      <c r="O15" s="31"/>
      <c r="P15" s="31"/>
      <c r="Q15" s="31"/>
      <c r="R15" s="31"/>
      <c r="S15" s="31"/>
      <c r="T15" s="31"/>
      <c r="U15" s="31"/>
      <c r="V15" s="31"/>
    </row>
    <row r="16" spans="1:22" s="3" customFormat="1" ht="30" customHeight="1" thickBot="1" x14ac:dyDescent="0.4">
      <c r="A16" s="44"/>
      <c r="B16" s="61" t="s">
        <v>46</v>
      </c>
      <c r="C16" s="57"/>
      <c r="D16" s="25">
        <v>0.45</v>
      </c>
      <c r="E16" s="52">
        <f>E15+L15</f>
        <v>44295</v>
      </c>
      <c r="F16" s="52">
        <f>E16+0</f>
        <v>44295</v>
      </c>
      <c r="G16" s="15"/>
      <c r="H16" s="15">
        <f t="shared" si="3"/>
        <v>1</v>
      </c>
      <c r="I16" s="31"/>
      <c r="J16" s="31"/>
      <c r="K16" s="31"/>
      <c r="L16" s="31"/>
      <c r="M16" s="31"/>
      <c r="N16" s="31"/>
      <c r="O16" s="31"/>
      <c r="P16" s="31"/>
      <c r="Q16" s="31"/>
      <c r="R16" s="31"/>
      <c r="S16" s="31"/>
      <c r="T16" s="31"/>
      <c r="U16" s="32"/>
      <c r="V16" s="32"/>
    </row>
    <row r="17" spans="1:22" s="3" customFormat="1" ht="30" customHeight="1" thickBot="1" x14ac:dyDescent="0.4">
      <c r="A17" s="44"/>
      <c r="B17" s="61" t="s">
        <v>49</v>
      </c>
      <c r="C17" s="57"/>
      <c r="D17" s="25">
        <v>0.5</v>
      </c>
      <c r="E17" s="52">
        <f>F16</f>
        <v>44295</v>
      </c>
      <c r="F17" s="52">
        <f>E17+0</f>
        <v>44295</v>
      </c>
      <c r="G17" s="15"/>
      <c r="H17" s="15">
        <f t="shared" si="3"/>
        <v>1</v>
      </c>
      <c r="I17" s="31"/>
      <c r="J17" s="31"/>
      <c r="K17" s="31"/>
      <c r="L17" s="31"/>
      <c r="M17" s="31"/>
      <c r="N17" s="31"/>
      <c r="O17" s="31"/>
      <c r="P17" s="31"/>
      <c r="Q17" s="31"/>
      <c r="R17" s="31"/>
      <c r="S17" s="31"/>
      <c r="T17" s="31"/>
      <c r="U17" s="31"/>
      <c r="V17" s="31"/>
    </row>
    <row r="18" spans="1:22" s="3" customFormat="1" ht="30" customHeight="1" thickBot="1" x14ac:dyDescent="0.4">
      <c r="A18" s="44"/>
      <c r="B18" s="61" t="s">
        <v>50</v>
      </c>
      <c r="C18" s="57"/>
      <c r="D18" s="25">
        <v>0.55000000000000004</v>
      </c>
      <c r="E18" s="52">
        <f>E17</f>
        <v>44295</v>
      </c>
      <c r="F18" s="52">
        <f>E18+1</f>
        <v>44296</v>
      </c>
      <c r="G18" s="15"/>
      <c r="H18" s="15">
        <f t="shared" si="3"/>
        <v>2</v>
      </c>
      <c r="I18" s="31"/>
      <c r="J18" s="31"/>
      <c r="K18" s="31"/>
      <c r="L18" s="31"/>
      <c r="M18" s="31"/>
      <c r="N18" s="31"/>
      <c r="O18" s="31"/>
      <c r="P18" s="31"/>
      <c r="Q18" s="31"/>
      <c r="R18" s="31"/>
      <c r="S18" s="31"/>
      <c r="T18" s="31"/>
      <c r="U18" s="31"/>
      <c r="V18" s="31"/>
    </row>
    <row r="19" spans="1:22" s="3" customFormat="1" ht="30" customHeight="1" thickBot="1" x14ac:dyDescent="0.4">
      <c r="A19" s="44"/>
      <c r="B19" s="61" t="s">
        <v>51</v>
      </c>
      <c r="C19" s="57"/>
      <c r="D19" s="25">
        <v>0.6</v>
      </c>
      <c r="E19" s="52">
        <f>E18</f>
        <v>44295</v>
      </c>
      <c r="F19" s="52">
        <f>E19+1</f>
        <v>44296</v>
      </c>
      <c r="G19" s="15"/>
      <c r="H19" s="15">
        <f t="shared" si="3"/>
        <v>2</v>
      </c>
      <c r="I19" s="31"/>
      <c r="J19" s="31"/>
      <c r="K19" s="31"/>
      <c r="L19" s="31"/>
      <c r="M19" s="31"/>
      <c r="N19" s="31"/>
      <c r="O19" s="31"/>
      <c r="P19" s="31"/>
      <c r="Q19" s="31"/>
      <c r="R19" s="31"/>
      <c r="S19" s="31"/>
      <c r="T19" s="31"/>
      <c r="U19" s="31"/>
      <c r="V19" s="31"/>
    </row>
    <row r="20" spans="1:22" s="3" customFormat="1" ht="30" customHeight="1" thickBot="1" x14ac:dyDescent="0.4">
      <c r="A20" s="44" t="s">
        <v>24</v>
      </c>
      <c r="B20" s="26" t="s">
        <v>52</v>
      </c>
      <c r="C20" s="58"/>
      <c r="D20" s="27"/>
      <c r="E20" s="28"/>
      <c r="F20" s="29"/>
      <c r="G20" s="15"/>
      <c r="H20" s="15" t="str">
        <f t="shared" si="3"/>
        <v/>
      </c>
      <c r="I20" s="31"/>
      <c r="J20" s="31"/>
      <c r="K20" s="31"/>
      <c r="L20" s="31"/>
      <c r="M20" s="31"/>
      <c r="N20" s="31"/>
      <c r="O20" s="31"/>
      <c r="P20" s="31"/>
      <c r="Q20" s="31"/>
      <c r="R20" s="31"/>
      <c r="S20" s="31"/>
      <c r="T20" s="31"/>
      <c r="U20" s="31"/>
      <c r="V20" s="31"/>
    </row>
    <row r="21" spans="1:22" s="3" customFormat="1" ht="30" customHeight="1" thickBot="1" x14ac:dyDescent="0.4">
      <c r="A21" s="44"/>
      <c r="B21" s="62" t="s">
        <v>53</v>
      </c>
      <c r="C21" s="59"/>
      <c r="D21" s="30">
        <v>0.65</v>
      </c>
      <c r="E21" s="53">
        <v>44297</v>
      </c>
      <c r="F21" s="53">
        <f>E21+0</f>
        <v>44297</v>
      </c>
      <c r="G21" s="15"/>
      <c r="H21" s="15">
        <f t="shared" si="3"/>
        <v>1</v>
      </c>
      <c r="I21" s="31"/>
      <c r="J21" s="31"/>
      <c r="K21" s="31"/>
      <c r="L21" s="31"/>
      <c r="M21" s="31"/>
      <c r="N21" s="31"/>
      <c r="O21" s="31"/>
      <c r="P21" s="31"/>
      <c r="Q21" s="31"/>
      <c r="R21" s="31"/>
      <c r="S21" s="31"/>
      <c r="T21" s="31"/>
      <c r="U21" s="31"/>
      <c r="V21" s="31"/>
    </row>
    <row r="22" spans="1:22" s="3" customFormat="1" ht="30" customHeight="1" thickBot="1" x14ac:dyDescent="0.4">
      <c r="A22" s="44"/>
      <c r="B22" s="62" t="s">
        <v>54</v>
      </c>
      <c r="C22" s="59"/>
      <c r="D22" s="30">
        <v>0.7</v>
      </c>
      <c r="E22" s="53">
        <f>F21+1</f>
        <v>44298</v>
      </c>
      <c r="F22" s="53">
        <f>E22+0</f>
        <v>44298</v>
      </c>
      <c r="G22" s="15"/>
      <c r="H22" s="15">
        <f t="shared" si="3"/>
        <v>1</v>
      </c>
      <c r="I22" s="31"/>
      <c r="J22" s="31"/>
      <c r="K22" s="31"/>
      <c r="L22" s="31"/>
      <c r="M22" s="31"/>
      <c r="N22" s="31"/>
      <c r="O22" s="31"/>
      <c r="P22" s="31"/>
      <c r="Q22" s="31"/>
      <c r="R22" s="31"/>
      <c r="S22" s="31"/>
      <c r="T22" s="31"/>
      <c r="U22" s="31"/>
      <c r="V22" s="31"/>
    </row>
    <row r="23" spans="1:22" s="3" customFormat="1" ht="30" customHeight="1" thickBot="1" x14ac:dyDescent="0.4">
      <c r="A23" s="44"/>
      <c r="B23" s="62" t="s">
        <v>55</v>
      </c>
      <c r="C23" s="59"/>
      <c r="D23" s="30">
        <v>0.75</v>
      </c>
      <c r="E23" s="53">
        <v>44298</v>
      </c>
      <c r="F23" s="53">
        <f>E23+1</f>
        <v>44299</v>
      </c>
      <c r="G23" s="15"/>
      <c r="H23" s="15">
        <f t="shared" si="3"/>
        <v>2</v>
      </c>
      <c r="I23" s="31"/>
      <c r="J23" s="31"/>
      <c r="K23" s="31"/>
      <c r="L23" s="31"/>
      <c r="M23" s="31"/>
      <c r="N23" s="31"/>
      <c r="O23" s="31"/>
      <c r="P23" s="31"/>
      <c r="Q23" s="31"/>
      <c r="R23" s="31"/>
      <c r="S23" s="31"/>
      <c r="T23" s="31"/>
      <c r="U23" s="31"/>
      <c r="V23" s="31"/>
    </row>
    <row r="24" spans="1:22" s="3" customFormat="1" ht="30" customHeight="1" thickBot="1" x14ac:dyDescent="0.4">
      <c r="A24" s="44"/>
      <c r="B24" s="62" t="s">
        <v>56</v>
      </c>
      <c r="C24" s="59"/>
      <c r="D24" s="30">
        <v>0.85</v>
      </c>
      <c r="E24" s="53">
        <v>44299</v>
      </c>
      <c r="F24" s="53">
        <v>44299</v>
      </c>
      <c r="G24" s="15"/>
      <c r="H24" s="15">
        <f t="shared" si="3"/>
        <v>1</v>
      </c>
      <c r="I24" s="31"/>
      <c r="J24" s="31"/>
      <c r="K24" s="31"/>
      <c r="L24" s="31"/>
      <c r="M24" s="31"/>
      <c r="N24" s="31"/>
      <c r="O24" s="31"/>
      <c r="P24" s="31"/>
      <c r="Q24" s="31"/>
      <c r="R24" s="31"/>
      <c r="S24" s="31"/>
      <c r="T24" s="31"/>
      <c r="U24" s="31"/>
      <c r="V24" s="31"/>
    </row>
    <row r="25" spans="1:22" s="3" customFormat="1" ht="30" customHeight="1" thickBot="1" x14ac:dyDescent="0.4">
      <c r="A25" s="44"/>
      <c r="B25" s="62" t="s">
        <v>57</v>
      </c>
      <c r="C25" s="59"/>
      <c r="D25" s="30">
        <v>1</v>
      </c>
      <c r="E25" s="53">
        <v>44300</v>
      </c>
      <c r="F25" s="53">
        <f>E25+0</f>
        <v>44300</v>
      </c>
      <c r="G25" s="15"/>
      <c r="H25" s="15">
        <f t="shared" si="3"/>
        <v>1</v>
      </c>
      <c r="I25" s="31"/>
      <c r="J25" s="31"/>
      <c r="K25" s="31"/>
      <c r="L25" s="31"/>
      <c r="M25" s="31"/>
      <c r="N25" s="31"/>
      <c r="O25" s="31"/>
      <c r="P25" s="31"/>
      <c r="Q25" s="31"/>
      <c r="R25" s="31"/>
      <c r="S25" s="31"/>
      <c r="T25" s="31"/>
      <c r="U25" s="31"/>
      <c r="V25" s="31"/>
    </row>
    <row r="26" spans="1:22" ht="30" customHeight="1" x14ac:dyDescent="0.35">
      <c r="G26" s="6"/>
    </row>
    <row r="27" spans="1:22" ht="30" customHeight="1" x14ac:dyDescent="0.35">
      <c r="C27" s="13"/>
      <c r="F27" s="46"/>
    </row>
    <row r="28" spans="1:22" ht="30" customHeight="1" x14ac:dyDescent="0.35">
      <c r="C28" s="14"/>
    </row>
  </sheetData>
  <mergeCells count="4">
    <mergeCell ref="B5:G5"/>
    <mergeCell ref="E3:F3"/>
    <mergeCell ref="I4:O4"/>
    <mergeCell ref="P4:V4"/>
  </mergeCells>
  <conditionalFormatting sqref="D7:D2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U25">
    <cfRule type="expression" dxfId="5" priority="33">
      <formula>AND(TODAY()&gt;=I$5,TODAY()&lt;J$5)</formula>
    </cfRule>
  </conditionalFormatting>
  <conditionalFormatting sqref="I7:U25">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V5:V25">
    <cfRule type="expression" dxfId="2" priority="36">
      <formula>AND(TODAY()&gt;=V$5,TODAY()&lt;#REF!)</formula>
    </cfRule>
  </conditionalFormatting>
  <conditionalFormatting sqref="V7:V25">
    <cfRule type="expression" dxfId="1" priority="41">
      <formula>AND(task_start&lt;=V$5,ROUNDDOWN((task_end-task_start+1)*task_progress,0)+task_start-1&gt;=V$5)</formula>
    </cfRule>
    <cfRule type="expression" dxfId="0" priority="42" stopIfTrue="1">
      <formula>AND(task_end&gt;=V$5,task_start&lt;#REF!)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34" customWidth="1"/>
    <col min="2" max="16384" width="9.1796875" style="2"/>
  </cols>
  <sheetData>
    <row r="1" spans="1:2" ht="46.5" customHeight="1" x14ac:dyDescent="0.3"/>
    <row r="2" spans="1:2" s="36" customFormat="1" ht="15.5" x14ac:dyDescent="0.35">
      <c r="A2" s="35" t="s">
        <v>11</v>
      </c>
      <c r="B2" s="35"/>
    </row>
    <row r="3" spans="1:2" s="40" customFormat="1" ht="27" customHeight="1" x14ac:dyDescent="0.35">
      <c r="A3" s="41" t="s">
        <v>16</v>
      </c>
      <c r="B3" s="41"/>
    </row>
    <row r="4" spans="1:2" s="37" customFormat="1" ht="26" x14ac:dyDescent="0.6">
      <c r="A4" s="38" t="s">
        <v>10</v>
      </c>
    </row>
    <row r="5" spans="1:2" ht="74.150000000000006" customHeight="1" x14ac:dyDescent="0.3">
      <c r="A5" s="39" t="s">
        <v>19</v>
      </c>
    </row>
    <row r="6" spans="1:2" ht="26.25" customHeight="1" x14ac:dyDescent="0.3">
      <c r="A6" s="38" t="s">
        <v>22</v>
      </c>
    </row>
    <row r="7" spans="1:2" s="34" customFormat="1" ht="205" customHeight="1" x14ac:dyDescent="0.35">
      <c r="A7" s="43" t="s">
        <v>21</v>
      </c>
    </row>
    <row r="8" spans="1:2" s="37" customFormat="1" ht="26" x14ac:dyDescent="0.6">
      <c r="A8" s="38" t="s">
        <v>12</v>
      </c>
    </row>
    <row r="9" spans="1:2" ht="58" x14ac:dyDescent="0.3">
      <c r="A9" s="39" t="s">
        <v>20</v>
      </c>
    </row>
    <row r="10" spans="1:2" s="34" customFormat="1" ht="28" customHeight="1" x14ac:dyDescent="0.35">
      <c r="A10" s="42" t="s">
        <v>18</v>
      </c>
    </row>
    <row r="11" spans="1:2" s="37" customFormat="1" ht="26" x14ac:dyDescent="0.6">
      <c r="A11" s="38" t="s">
        <v>9</v>
      </c>
    </row>
    <row r="12" spans="1:2" ht="29" x14ac:dyDescent="0.3">
      <c r="A12" s="39" t="s">
        <v>17</v>
      </c>
    </row>
    <row r="13" spans="1:2" s="34" customFormat="1" ht="28" customHeight="1" x14ac:dyDescent="0.35">
      <c r="A13" s="42" t="s">
        <v>3</v>
      </c>
    </row>
    <row r="14" spans="1:2" s="37" customFormat="1" ht="26" x14ac:dyDescent="0.6">
      <c r="A14" s="38" t="s">
        <v>13</v>
      </c>
    </row>
    <row r="15" spans="1:2" ht="75" customHeight="1" x14ac:dyDescent="0.3">
      <c r="A15" s="39" t="s">
        <v>14</v>
      </c>
    </row>
    <row r="16" spans="1:2" ht="72.5" x14ac:dyDescent="0.3">
      <c r="A16" s="39"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2021-04-13T14:34:23Z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