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9E4E6504-1974-4285-A9E2-4F86A79A1DEF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oilParameters" sheetId="2" r:id="rId1"/>
    <sheet name="ModelParameters" sheetId="3" r:id="rId2"/>
    <sheet name="a" sheetId="8" r:id="rId3"/>
    <sheet name="B" sheetId="9" r:id="rId4"/>
    <sheet name="SheetPileParameters" sheetId="5" r:id="rId5"/>
    <sheet name="RubberChips" sheetId="6" r:id="rId6"/>
    <sheet name="Sayf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I4" i="7" l="1"/>
  <c r="I5" i="7"/>
  <c r="I6" i="7"/>
  <c r="I3" i="7"/>
  <c r="B3" i="3" l="1"/>
  <c r="I20" i="7" l="1"/>
  <c r="I19" i="7"/>
  <c r="I18" i="7"/>
  <c r="I17" i="7"/>
  <c r="I16" i="7"/>
  <c r="I15" i="7"/>
  <c r="I14" i="7"/>
  <c r="I13" i="7"/>
  <c r="I12" i="7"/>
  <c r="I11" i="7"/>
  <c r="I10" i="7"/>
  <c r="B18" i="7"/>
  <c r="B17" i="7"/>
  <c r="B16" i="7"/>
  <c r="B15" i="7"/>
  <c r="B14" i="7"/>
  <c r="B13" i="7"/>
  <c r="B12" i="7"/>
  <c r="B11" i="7"/>
  <c r="B10" i="7"/>
  <c r="B3" i="7" l="1"/>
  <c r="B4" i="7"/>
  <c r="B5" i="7"/>
  <c r="B6" i="7"/>
  <c r="B17" i="3" l="1"/>
</calcChain>
</file>

<file path=xl/sharedStrings.xml><?xml version="1.0" encoding="utf-8"?>
<sst xmlns="http://schemas.openxmlformats.org/spreadsheetml/2006/main" count="105" uniqueCount="57">
  <si>
    <t>Ditch Number</t>
  </si>
  <si>
    <t>Layer Name</t>
  </si>
  <si>
    <t>Poisson Ratio</t>
  </si>
  <si>
    <t>Thickness(m)</t>
  </si>
  <si>
    <t>Ditch Length(m)</t>
  </si>
  <si>
    <t>Ditch Width(m)</t>
  </si>
  <si>
    <t>Ditch Height(m)</t>
  </si>
  <si>
    <t>Ditch to Source(m)</t>
  </si>
  <si>
    <t>Ditch to Ditch(m)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</si>
  <si>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</si>
  <si>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</si>
  <si>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</si>
  <si>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</si>
  <si>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</si>
  <si>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</si>
  <si>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</si>
  <si>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</si>
  <si>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</si>
  <si>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</si>
  <si>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</si>
  <si>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</si>
  <si>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</si>
  <si>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</si>
  <si>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Sheet Pile Pattern</t>
  </si>
  <si>
    <t>Elastic Modulus</t>
  </si>
  <si>
    <t>Thickness</t>
  </si>
  <si>
    <t>Interaction</t>
  </si>
  <si>
    <t>Height</t>
  </si>
  <si>
    <t>Density</t>
  </si>
  <si>
    <r>
      <t>Density(kg/m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)</t>
    </r>
  </si>
  <si>
    <t>Fill</t>
  </si>
  <si>
    <t>Layer 1</t>
  </si>
  <si>
    <t>Layer 2</t>
  </si>
  <si>
    <t>Layer 3</t>
  </si>
  <si>
    <t>Layer 4</t>
  </si>
  <si>
    <t>Elastic Modulus(Pa)</t>
  </si>
  <si>
    <t>Menteşe İdealize</t>
  </si>
  <si>
    <t>Layer 5</t>
  </si>
  <si>
    <t>Layer 6</t>
  </si>
  <si>
    <t>Layer 7</t>
  </si>
  <si>
    <t>Layer 8</t>
  </si>
  <si>
    <t>Layer 9</t>
  </si>
  <si>
    <t>Menteşe Ortalama</t>
  </si>
  <si>
    <t>Layer 10</t>
  </si>
  <si>
    <t>Layer 11</t>
  </si>
  <si>
    <t>Milas Ortalama</t>
  </si>
  <si>
    <t>Milas İdealize</t>
  </si>
  <si>
    <t>Milas_A_L50_50Hz</t>
  </si>
  <si>
    <t>Menteşe</t>
  </si>
  <si>
    <t>Serim 1</t>
  </si>
  <si>
    <t>Serim 2</t>
  </si>
  <si>
    <t>Milas</t>
  </si>
  <si>
    <t>[1,2.5,6,8.5,11,13.5,16,18.5,21]</t>
  </si>
  <si>
    <t>D</t>
  </si>
  <si>
    <t>[]</t>
  </si>
  <si>
    <t>Density(kg/m3)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</si>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</sst>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numFmt numFmtId="166" formatCode="00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Normal="100" workbookViewId="0">
      <selection activeCell="F5" sqref="F5"/>
    </sheetView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2.109375" bestFit="1" customWidth="1"/>
    <col min="6" max="6" width="7.88671875" bestFit="1" customWidth="1"/>
    <col min="8" max="8" width="12" bestFit="1" customWidth="1"/>
  </cols>
  <sheetData>
    <row r="1" spans="1:6" x14ac:dyDescent="0.3">
      <c r="A1" s="1" t="s">
        <v>16</v>
      </c>
      <c r="B1" s="2">
        <v>0.1</v>
      </c>
    </row>
    <row r="2" spans="1:6" x14ac:dyDescent="0.3">
      <c r="A2" s="37" t="s">
        <v>1</v>
      </c>
      <c r="B2" s="37" t="s">
        <v>35</v>
      </c>
      <c r="C2" s="37" t="s">
        <v>2</v>
      </c>
      <c r="D2" s="37" t="s">
        <v>55</v>
      </c>
      <c r="E2" s="37" t="s">
        <v>3</v>
      </c>
      <c r="F2" s="40" t="s">
        <v>17</v>
      </c>
    </row>
    <row r="3" spans="1:6" x14ac:dyDescent="0.3">
      <c r="A3" s="38" t="s">
        <v>31</v>
      </c>
      <c r="B3" s="38">
        <f>D3*(F3^2)*2*(1+C3)</f>
        <v>382500000</v>
      </c>
      <c r="C3" s="38">
        <v>0.25</v>
      </c>
      <c r="D3" s="39">
        <v>1700</v>
      </c>
      <c r="E3" s="39">
        <v>8</v>
      </c>
      <c r="F3" s="38">
        <v>300</v>
      </c>
    </row>
    <row r="4" spans="1:6" x14ac:dyDescent="0.3">
      <c r="A4" s="38" t="s">
        <v>32</v>
      </c>
      <c r="B4" s="38">
        <f t="shared" ref="B4" si="0">D4*(F4^2)*2*(1+C4)</f>
        <v>427500000</v>
      </c>
      <c r="C4" s="38">
        <v>0.25</v>
      </c>
      <c r="D4" s="39">
        <v>1900</v>
      </c>
      <c r="E4" s="39">
        <v>4</v>
      </c>
      <c r="F4" s="38">
        <v>300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12" sqref="B12"/>
    </sheetView>
  </sheetViews>
  <sheetFormatPr defaultRowHeight="14.4" x14ac:dyDescent="0.3"/>
  <cols>
    <col min="1" max="1" width="23.33203125" bestFit="1" customWidth="1"/>
    <col min="2" max="2" width="27.77734375" bestFit="1" customWidth="1"/>
  </cols>
  <sheetData>
    <row r="1" spans="1:3" ht="15" thickBot="1" x14ac:dyDescent="0.35">
      <c r="A1" s="6" t="s">
        <v>15</v>
      </c>
      <c r="B1" s="26" t="s">
        <v>47</v>
      </c>
    </row>
    <row r="2" spans="1:3" hidden="1" x14ac:dyDescent="0.3">
      <c r="A2" s="7" t="s">
        <v>9</v>
      </c>
      <c r="B2" s="14">
        <v>30</v>
      </c>
    </row>
    <row r="3" spans="1:3" ht="15" hidden="1" thickBot="1" x14ac:dyDescent="0.35">
      <c r="A3" s="9" t="s">
        <v>19</v>
      </c>
      <c r="B3" s="15">
        <f>SUM(SoilParameters!E3:E3)</f>
        <v>8</v>
      </c>
      <c r="C3" s="29"/>
    </row>
    <row r="4" spans="1:3" x14ac:dyDescent="0.3">
      <c r="A4" s="6" t="s">
        <v>0</v>
      </c>
      <c r="B4" s="10">
        <v>0</v>
      </c>
    </row>
    <row r="5" spans="1:3" x14ac:dyDescent="0.3">
      <c r="A5" s="7" t="s">
        <v>4</v>
      </c>
      <c r="B5" s="11">
        <v>15</v>
      </c>
    </row>
    <row r="6" spans="1:3" x14ac:dyDescent="0.3">
      <c r="A6" s="7" t="s">
        <v>5</v>
      </c>
      <c r="B6" s="11">
        <v>0.75</v>
      </c>
    </row>
    <row r="7" spans="1:3" x14ac:dyDescent="0.3">
      <c r="A7" s="7" t="s">
        <v>6</v>
      </c>
      <c r="B7" s="11">
        <v>3</v>
      </c>
    </row>
    <row r="8" spans="1:3" x14ac:dyDescent="0.3">
      <c r="A8" s="7" t="s">
        <v>7</v>
      </c>
      <c r="B8" s="11">
        <v>7.25</v>
      </c>
    </row>
    <row r="9" spans="1:3" ht="15" thickBot="1" x14ac:dyDescent="0.35">
      <c r="A9" s="8" t="s">
        <v>8</v>
      </c>
      <c r="B9" s="12">
        <v>2.2000000000000002</v>
      </c>
    </row>
    <row r="10" spans="1:3" x14ac:dyDescent="0.3">
      <c r="A10" s="6" t="s">
        <v>10</v>
      </c>
      <c r="B10" s="10" t="s">
        <v>52</v>
      </c>
    </row>
    <row r="11" spans="1:3" x14ac:dyDescent="0.3">
      <c r="A11" s="7" t="s">
        <v>11</v>
      </c>
      <c r="B11" s="11">
        <v>1</v>
      </c>
    </row>
    <row r="12" spans="1:3" x14ac:dyDescent="0.3">
      <c r="A12" s="7" t="s">
        <v>18</v>
      </c>
      <c r="B12" s="11">
        <v>1</v>
      </c>
    </row>
    <row r="13" spans="1:3" x14ac:dyDescent="0.3">
      <c r="A13" s="7" t="s">
        <v>12</v>
      </c>
      <c r="B13" s="11">
        <v>40</v>
      </c>
    </row>
    <row r="14" spans="1:3" x14ac:dyDescent="0.3">
      <c r="A14" s="7" t="s">
        <v>13</v>
      </c>
      <c r="B14" s="11">
        <v>5.0000000000000001E-4</v>
      </c>
    </row>
    <row r="15" spans="1:3" ht="15" thickBot="1" x14ac:dyDescent="0.35">
      <c r="A15" s="9" t="s">
        <v>14</v>
      </c>
      <c r="B15" s="16">
        <v>1</v>
      </c>
    </row>
    <row r="16" spans="1:3" x14ac:dyDescent="0.3">
      <c r="A16" s="17" t="s">
        <v>20</v>
      </c>
      <c r="B16" s="18">
        <v>193.18299999999999</v>
      </c>
    </row>
    <row r="17" spans="1:2" x14ac:dyDescent="0.3">
      <c r="A17" s="19" t="s">
        <v>21</v>
      </c>
      <c r="B17" s="22">
        <f>B16/(B13*8)</f>
        <v>0.60369687500000002</v>
      </c>
    </row>
    <row r="18" spans="1:2" ht="15" thickBot="1" x14ac:dyDescent="0.35">
      <c r="A18" s="20" t="s">
        <v>22</v>
      </c>
      <c r="B18" s="21">
        <v>0.25</v>
      </c>
    </row>
  </sheetData>
  <conditionalFormatting sqref="A9:B9">
    <cfRule type="expression" dxfId="1" priority="2">
      <formula>$B$2&lt;2</formula>
    </cfRule>
  </conditionalFormatting>
  <conditionalFormatting sqref="A9">
    <cfRule type="expression" dxfId="0" priority="1">
      <formula>$B$2&lt;2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15C3-E54D-4C6C-B6D8-C27F5EE3E159}">
  <dimension ref="A1:P6"/>
  <sheetViews>
    <sheetView workbookViewId="0">
      <selection activeCell="C11" sqref="C11"/>
    </sheetView>
  </sheetViews>
  <sheetFormatPr defaultRowHeight="14.4" x14ac:dyDescent="0.3"/>
  <cols>
    <col min="1" max="1" width="18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2">
        <v>1.4139999999999999</v>
      </c>
      <c r="C2" s="32">
        <v>3.5339999999999998</v>
      </c>
      <c r="D2" s="32">
        <v>5.4980000000000002</v>
      </c>
      <c r="E2" s="32">
        <v>7.4219999999999997</v>
      </c>
      <c r="F2" s="32">
        <v>9.3309999999999995</v>
      </c>
      <c r="G2" s="32">
        <v>11.23</v>
      </c>
      <c r="H2" s="32">
        <v>13.13</v>
      </c>
      <c r="I2" s="32">
        <v>15.02</v>
      </c>
      <c r="J2" s="32">
        <v>16.91</v>
      </c>
      <c r="K2" s="32">
        <v>18.8</v>
      </c>
      <c r="L2" s="32">
        <v>20.69</v>
      </c>
      <c r="M2" s="32">
        <v>22.58</v>
      </c>
      <c r="N2" s="32">
        <v>24.47</v>
      </c>
      <c r="O2" s="32">
        <v>26.36</v>
      </c>
      <c r="P2" s="32">
        <v>28.24</v>
      </c>
    </row>
    <row r="3" spans="1:16" x14ac:dyDescent="0.3">
      <c r="A3" s="33">
        <v>4</v>
      </c>
      <c r="B3" s="32">
        <v>1.885</v>
      </c>
      <c r="C3" s="32">
        <v>4.7119999999999997</v>
      </c>
      <c r="D3" s="32">
        <v>7.33</v>
      </c>
      <c r="E3" s="32">
        <v>9.8960000000000008</v>
      </c>
      <c r="F3" s="32">
        <v>12.44</v>
      </c>
      <c r="G3" s="32">
        <v>14.97</v>
      </c>
      <c r="H3" s="32">
        <v>17.5</v>
      </c>
      <c r="I3" s="32">
        <v>20.03</v>
      </c>
      <c r="J3" s="32">
        <v>22.55</v>
      </c>
      <c r="K3" s="32">
        <v>25.07</v>
      </c>
      <c r="L3" s="32">
        <v>27.59</v>
      </c>
      <c r="M3" s="32">
        <v>30.11</v>
      </c>
      <c r="N3" s="32">
        <v>32.619999999999997</v>
      </c>
      <c r="O3" s="32">
        <v>35.14</v>
      </c>
      <c r="P3" s="32">
        <v>37.659999999999997</v>
      </c>
    </row>
    <row r="4" spans="1:16" x14ac:dyDescent="0.3">
      <c r="A4" s="33">
        <v>5</v>
      </c>
      <c r="B4" s="32">
        <v>2.3559999999999999</v>
      </c>
      <c r="C4" s="32">
        <v>5.89</v>
      </c>
      <c r="D4" s="32">
        <v>9.1630000000000003</v>
      </c>
      <c r="E4" s="32">
        <v>12.37</v>
      </c>
      <c r="F4" s="32">
        <v>15.55</v>
      </c>
      <c r="G4" s="32">
        <v>18.72</v>
      </c>
      <c r="H4" s="32">
        <v>21.88</v>
      </c>
      <c r="I4" s="32">
        <v>25.03</v>
      </c>
      <c r="J4" s="32">
        <v>28.19</v>
      </c>
      <c r="K4" s="32">
        <v>31.34</v>
      </c>
      <c r="L4" s="32">
        <v>34.49</v>
      </c>
      <c r="M4" s="32">
        <v>37.630000000000003</v>
      </c>
      <c r="N4" s="32">
        <v>40.78</v>
      </c>
      <c r="O4" s="32">
        <v>43.93</v>
      </c>
      <c r="P4" s="32">
        <v>47.07</v>
      </c>
    </row>
    <row r="5" spans="1:16" x14ac:dyDescent="0.3">
      <c r="A5" s="33">
        <v>6</v>
      </c>
      <c r="B5" s="32">
        <v>2.827</v>
      </c>
      <c r="C5" s="32">
        <v>7.069</v>
      </c>
      <c r="D5" s="32">
        <v>11</v>
      </c>
      <c r="E5" s="32">
        <v>14.84</v>
      </c>
      <c r="F5" s="32">
        <v>18.66</v>
      </c>
      <c r="G5" s="32">
        <v>22.46</v>
      </c>
      <c r="H5" s="32">
        <v>26.25</v>
      </c>
      <c r="I5" s="32">
        <v>30.04</v>
      </c>
      <c r="J5" s="32">
        <v>33.82</v>
      </c>
      <c r="K5" s="32">
        <v>37.6</v>
      </c>
      <c r="L5" s="32">
        <v>41.38</v>
      </c>
      <c r="M5" s="32">
        <v>45.16</v>
      </c>
      <c r="N5" s="32">
        <v>48.94</v>
      </c>
      <c r="O5" s="32">
        <v>52.71</v>
      </c>
      <c r="P5" s="32">
        <v>56.49</v>
      </c>
    </row>
    <row r="6" spans="1:16" x14ac:dyDescent="0.3">
      <c r="A6" s="33">
        <v>7</v>
      </c>
      <c r="B6" s="32">
        <v>3.2989999999999999</v>
      </c>
      <c r="C6" s="32">
        <v>8.2469999999999999</v>
      </c>
      <c r="D6" s="32">
        <v>12.83</v>
      </c>
      <c r="E6" s="32">
        <v>17.32</v>
      </c>
      <c r="F6" s="32">
        <v>21.77</v>
      </c>
      <c r="G6" s="32">
        <v>26.21</v>
      </c>
      <c r="H6" s="32">
        <v>30.63</v>
      </c>
      <c r="I6" s="32">
        <v>35.049999999999997</v>
      </c>
      <c r="J6" s="32">
        <v>39.46</v>
      </c>
      <c r="K6" s="32">
        <v>43.87</v>
      </c>
      <c r="L6" s="32">
        <v>48.28</v>
      </c>
      <c r="M6" s="32">
        <v>52.69</v>
      </c>
      <c r="N6" s="32">
        <v>57.09</v>
      </c>
      <c r="O6" s="32">
        <v>61.5</v>
      </c>
      <c r="P6" s="32">
        <v>65.900000000000006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B254-A166-4653-B21E-51028CAB79EA}">
  <dimension ref="A1:P6"/>
  <sheetViews>
    <sheetView workbookViewId="0">
      <selection activeCell="F13" sqref="F13"/>
    </sheetView>
  </sheetViews>
  <sheetFormatPr defaultRowHeight="14.4" x14ac:dyDescent="0.3"/>
  <cols>
    <col min="1" max="1" width="18.5546875" bestFit="1" customWidth="1"/>
    <col min="2" max="16" width="11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5">
        <v>4.7750000000000001E-4</v>
      </c>
      <c r="C2" s="35">
        <v>2.387E-4</v>
      </c>
      <c r="D2" s="35">
        <v>1.5919999999999999E-4</v>
      </c>
      <c r="E2" s="35">
        <v>1.194E-4</v>
      </c>
      <c r="F2" s="35">
        <v>9.5489999999999995E-5</v>
      </c>
      <c r="G2" s="35">
        <v>7.9579999999999994E-5</v>
      </c>
      <c r="H2" s="35">
        <v>6.8209999999999999E-5</v>
      </c>
      <c r="I2" s="35">
        <v>5.9679999999999998E-5</v>
      </c>
      <c r="J2" s="35">
        <v>5.3050000000000002E-5</v>
      </c>
      <c r="K2" s="35">
        <v>4.7750000000000002E-5</v>
      </c>
      <c r="L2" s="35">
        <v>4.3409999999999999E-5</v>
      </c>
      <c r="M2" s="35">
        <v>3.9789999999999997E-5</v>
      </c>
      <c r="N2" s="35">
        <v>3.6730000000000002E-5</v>
      </c>
      <c r="O2" s="35">
        <v>3.4100000000000002E-5</v>
      </c>
      <c r="P2" s="35">
        <v>3.1829999999999998E-5</v>
      </c>
    </row>
    <row r="3" spans="1:16" x14ac:dyDescent="0.3">
      <c r="A3" s="33">
        <v>4</v>
      </c>
      <c r="B3" s="35">
        <v>6.3659999999999997E-4</v>
      </c>
      <c r="C3" s="35">
        <v>3.1829999999999998E-4</v>
      </c>
      <c r="D3" s="35">
        <v>2.1220000000000001E-4</v>
      </c>
      <c r="E3" s="35">
        <v>1.5919999999999999E-4</v>
      </c>
      <c r="F3" s="35">
        <v>1.273E-4</v>
      </c>
      <c r="G3" s="35">
        <v>1.061E-4</v>
      </c>
      <c r="H3" s="35">
        <v>9.0950000000000002E-5</v>
      </c>
      <c r="I3" s="35">
        <v>7.9579999999999994E-5</v>
      </c>
      <c r="J3" s="35">
        <v>7.0740000000000004E-5</v>
      </c>
      <c r="K3" s="35">
        <v>6.3659999999999997E-5</v>
      </c>
      <c r="L3" s="35">
        <v>5.787E-5</v>
      </c>
      <c r="M3" s="35">
        <v>5.3050000000000002E-5</v>
      </c>
      <c r="N3" s="35">
        <v>4.897E-5</v>
      </c>
      <c r="O3" s="35">
        <v>4.5469999999999997E-5</v>
      </c>
      <c r="P3" s="35">
        <v>4.244E-5</v>
      </c>
    </row>
    <row r="4" spans="1:16" x14ac:dyDescent="0.3">
      <c r="A4" s="33">
        <v>5</v>
      </c>
      <c r="B4" s="35">
        <v>7.9580000000000004E-4</v>
      </c>
      <c r="C4" s="35">
        <v>3.9790000000000002E-4</v>
      </c>
      <c r="D4" s="35">
        <v>2.653E-4</v>
      </c>
      <c r="E4" s="35">
        <v>1.9890000000000001E-4</v>
      </c>
      <c r="F4" s="35">
        <v>1.5919999999999999E-4</v>
      </c>
      <c r="G4" s="35">
        <v>1.326E-4</v>
      </c>
      <c r="H4" s="35">
        <v>1.137E-4</v>
      </c>
      <c r="I4" s="35">
        <v>9.9469999999999995E-5</v>
      </c>
      <c r="J4" s="35">
        <v>8.8419999999999997E-5</v>
      </c>
      <c r="K4" s="35">
        <v>7.9579999999999994E-5</v>
      </c>
      <c r="L4" s="35">
        <v>7.2340000000000002E-5</v>
      </c>
      <c r="M4" s="35">
        <v>6.6309999999999994E-5</v>
      </c>
      <c r="N4" s="35">
        <v>6.1210000000000005E-5</v>
      </c>
      <c r="O4" s="35">
        <v>5.6839999999999998E-5</v>
      </c>
      <c r="P4" s="35">
        <v>5.3050000000000002E-5</v>
      </c>
    </row>
    <row r="5" spans="1:16" x14ac:dyDescent="0.3">
      <c r="A5" s="33">
        <v>6</v>
      </c>
      <c r="B5" s="35">
        <v>9.5489999999999995E-4</v>
      </c>
      <c r="C5" s="35">
        <v>4.7750000000000001E-4</v>
      </c>
      <c r="D5" s="35">
        <v>3.1829999999999998E-4</v>
      </c>
      <c r="E5" s="35">
        <v>2.387E-4</v>
      </c>
      <c r="F5" s="35">
        <v>1.9100000000000001E-4</v>
      </c>
      <c r="G5" s="35">
        <v>1.5919999999999999E-4</v>
      </c>
      <c r="H5" s="35">
        <v>1.3640000000000001E-4</v>
      </c>
      <c r="I5" s="35">
        <v>1.194E-4</v>
      </c>
      <c r="J5" s="35">
        <v>1.061E-4</v>
      </c>
      <c r="K5" s="35">
        <v>9.5489999999999995E-5</v>
      </c>
      <c r="L5" s="35">
        <v>8.6810000000000004E-5</v>
      </c>
      <c r="M5" s="35">
        <v>7.9579999999999994E-5</v>
      </c>
      <c r="N5" s="35">
        <v>7.3460000000000005E-5</v>
      </c>
      <c r="O5" s="35">
        <v>6.8209999999999999E-5</v>
      </c>
      <c r="P5" s="35">
        <v>6.3659999999999997E-5</v>
      </c>
    </row>
    <row r="6" spans="1:16" x14ac:dyDescent="0.3">
      <c r="A6" s="33">
        <v>7</v>
      </c>
      <c r="B6" s="35">
        <v>1.114E-3</v>
      </c>
      <c r="C6" s="35">
        <v>5.5699999999999999E-4</v>
      </c>
      <c r="D6" s="35">
        <v>3.7139999999999997E-4</v>
      </c>
      <c r="E6" s="35">
        <v>2.7849999999999999E-4</v>
      </c>
      <c r="F6" s="35">
        <v>2.2279999999999999E-4</v>
      </c>
      <c r="G6" s="35">
        <v>1.8569999999999999E-4</v>
      </c>
      <c r="H6" s="35">
        <v>1.5919999999999999E-4</v>
      </c>
      <c r="I6" s="35">
        <v>1.393E-4</v>
      </c>
      <c r="J6" s="35">
        <v>1.238E-4</v>
      </c>
      <c r="K6" s="35">
        <v>1.114E-4</v>
      </c>
      <c r="L6" s="35">
        <v>1.013E-4</v>
      </c>
      <c r="M6" s="35">
        <v>9.2839999999999999E-5</v>
      </c>
      <c r="N6" s="35">
        <v>8.5699999999999996E-5</v>
      </c>
      <c r="O6" s="35">
        <v>7.9579999999999994E-5</v>
      </c>
      <c r="P6" s="35">
        <v>7.4270000000000006E-5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2" sqref="B2"/>
    </sheetView>
  </sheetViews>
  <sheetFormatPr defaultRowHeight="14.4" x14ac:dyDescent="0.3"/>
  <cols>
    <col min="1" max="1" width="15.44140625" style="23" bestFit="1" customWidth="1"/>
    <col min="2" max="2" width="10" bestFit="1" customWidth="1"/>
  </cols>
  <sheetData>
    <row r="1" spans="1:2" x14ac:dyDescent="0.3">
      <c r="A1" s="24" t="s">
        <v>23</v>
      </c>
      <c r="B1" s="4" t="s">
        <v>54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25</v>
      </c>
      <c r="B3" s="4">
        <v>0.05</v>
      </c>
    </row>
    <row r="4" spans="1:2" x14ac:dyDescent="0.3">
      <c r="A4" s="24" t="s">
        <v>27</v>
      </c>
      <c r="B4" s="4">
        <v>8</v>
      </c>
    </row>
    <row r="5" spans="1:2" x14ac:dyDescent="0.3">
      <c r="A5" s="24" t="s">
        <v>26</v>
      </c>
      <c r="B5" s="25">
        <v>1</v>
      </c>
    </row>
    <row r="6" spans="1:2" x14ac:dyDescent="0.3">
      <c r="A6" s="24" t="s">
        <v>28</v>
      </c>
      <c r="B6" s="25">
        <v>7900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14.21875" bestFit="1" customWidth="1"/>
  </cols>
  <sheetData>
    <row r="1" spans="1:2" x14ac:dyDescent="0.3">
      <c r="A1" s="24" t="s">
        <v>30</v>
      </c>
      <c r="B1" s="27">
        <v>0</v>
      </c>
    </row>
    <row r="2" spans="1:2" x14ac:dyDescent="0.3">
      <c r="A2" s="24" t="s">
        <v>24</v>
      </c>
      <c r="B2" s="27">
        <v>20000000</v>
      </c>
    </row>
    <row r="3" spans="1:2" x14ac:dyDescent="0.3">
      <c r="A3" s="24" t="s">
        <v>28</v>
      </c>
      <c r="B3" s="25">
        <v>400</v>
      </c>
    </row>
    <row r="4" spans="1:2" x14ac:dyDescent="0.3">
      <c r="A4" s="36" t="s">
        <v>16</v>
      </c>
      <c r="B4" s="25">
        <v>0.02</v>
      </c>
    </row>
    <row r="5" spans="1:2" x14ac:dyDescent="0.3">
      <c r="A5" s="36" t="s">
        <v>56</v>
      </c>
      <c r="B5" s="25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3661-8988-47D7-A84F-A79A0F4EE73C}">
  <dimension ref="A1:M34"/>
  <sheetViews>
    <sheetView workbookViewId="0">
      <selection activeCell="I3" sqref="I3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2.21875" bestFit="1" customWidth="1"/>
    <col min="4" max="4" width="13.88671875" bestFit="1" customWidth="1"/>
    <col min="5" max="5" width="12.109375" bestFit="1" customWidth="1"/>
    <col min="6" max="6" width="7.88671875" bestFit="1" customWidth="1"/>
    <col min="8" max="8" width="11" bestFit="1" customWidth="1"/>
    <col min="9" max="9" width="17.77734375" bestFit="1" customWidth="1"/>
    <col min="10" max="10" width="12.21875" bestFit="1" customWidth="1"/>
    <col min="11" max="11" width="13.88671875" bestFit="1" customWidth="1"/>
    <col min="12" max="12" width="12.109375" bestFit="1" customWidth="1"/>
    <col min="13" max="13" width="7.88671875" bestFit="1" customWidth="1"/>
  </cols>
  <sheetData>
    <row r="1" spans="1:13" x14ac:dyDescent="0.3">
      <c r="A1" s="41" t="s">
        <v>36</v>
      </c>
      <c r="B1" s="41"/>
      <c r="C1" s="41"/>
      <c r="D1" s="41"/>
      <c r="E1" s="41"/>
      <c r="F1" s="41"/>
      <c r="H1" s="41" t="s">
        <v>46</v>
      </c>
      <c r="I1" s="41"/>
      <c r="J1" s="41"/>
      <c r="K1" s="41"/>
      <c r="L1" s="41"/>
      <c r="M1" s="41"/>
    </row>
    <row r="2" spans="1:13" ht="16.2" x14ac:dyDescent="0.3">
      <c r="A2" s="3" t="s">
        <v>1</v>
      </c>
      <c r="B2" s="3" t="s">
        <v>35</v>
      </c>
      <c r="C2" s="3" t="s">
        <v>2</v>
      </c>
      <c r="D2" s="3" t="s">
        <v>29</v>
      </c>
      <c r="E2" s="3" t="s">
        <v>3</v>
      </c>
      <c r="F2" s="13" t="s">
        <v>17</v>
      </c>
      <c r="H2" s="3" t="s">
        <v>1</v>
      </c>
      <c r="I2" s="3" t="s">
        <v>35</v>
      </c>
      <c r="J2" s="3" t="s">
        <v>2</v>
      </c>
      <c r="K2" s="3" t="s">
        <v>55</v>
      </c>
      <c r="L2" s="3" t="s">
        <v>3</v>
      </c>
      <c r="M2" s="13" t="s">
        <v>17</v>
      </c>
    </row>
    <row r="3" spans="1:13" x14ac:dyDescent="0.3">
      <c r="A3" s="4" t="s">
        <v>31</v>
      </c>
      <c r="B3" s="4">
        <f>D3*(F3^2)*2*(1+C3)</f>
        <v>244800937.5</v>
      </c>
      <c r="C3" s="4">
        <v>0.25</v>
      </c>
      <c r="D3" s="5">
        <v>1500</v>
      </c>
      <c r="E3" s="5">
        <v>3.5</v>
      </c>
      <c r="F3" s="4">
        <v>255.5</v>
      </c>
      <c r="H3" s="27" t="s">
        <v>31</v>
      </c>
      <c r="I3" s="27">
        <f>K3*(M3^2)*2*(1+J3)</f>
        <v>315375000</v>
      </c>
      <c r="J3" s="27">
        <v>0.25</v>
      </c>
      <c r="K3" s="28">
        <v>1500</v>
      </c>
      <c r="L3" s="28">
        <v>3.1</v>
      </c>
      <c r="M3" s="27">
        <v>290</v>
      </c>
    </row>
    <row r="4" spans="1:13" x14ac:dyDescent="0.3">
      <c r="A4" s="4" t="s">
        <v>32</v>
      </c>
      <c r="B4" s="4">
        <f>D4*(F4^2)*2*(1+C4)</f>
        <v>261121000</v>
      </c>
      <c r="C4" s="4">
        <v>0.25</v>
      </c>
      <c r="D4" s="5">
        <v>1600</v>
      </c>
      <c r="E4" s="5">
        <v>4.5</v>
      </c>
      <c r="F4" s="4">
        <v>255.5</v>
      </c>
      <c r="H4" s="27" t="s">
        <v>32</v>
      </c>
      <c r="I4" s="27">
        <f t="shared" ref="I4:I6" si="0">K4*(M4^2)*2*(1+J4)</f>
        <v>396093750</v>
      </c>
      <c r="J4" s="27">
        <v>0.25</v>
      </c>
      <c r="K4" s="28">
        <v>1500</v>
      </c>
      <c r="L4" s="28">
        <v>5.9</v>
      </c>
      <c r="M4" s="27">
        <v>325</v>
      </c>
    </row>
    <row r="5" spans="1:13" x14ac:dyDescent="0.3">
      <c r="A5" s="4" t="s">
        <v>33</v>
      </c>
      <c r="B5" s="4">
        <f>D5*(F5^2)*2*(1+C5)</f>
        <v>440657000</v>
      </c>
      <c r="C5" s="4">
        <v>0.25</v>
      </c>
      <c r="D5" s="5">
        <v>1700</v>
      </c>
      <c r="E5" s="5">
        <v>4</v>
      </c>
      <c r="F5" s="4">
        <v>322</v>
      </c>
      <c r="H5" s="27" t="s">
        <v>33</v>
      </c>
      <c r="I5" s="27">
        <f t="shared" si="0"/>
        <v>316012500</v>
      </c>
      <c r="J5" s="27">
        <v>0.25</v>
      </c>
      <c r="K5" s="28">
        <v>1800</v>
      </c>
      <c r="L5" s="28">
        <v>11</v>
      </c>
      <c r="M5" s="27">
        <v>265</v>
      </c>
    </row>
    <row r="6" spans="1:13" x14ac:dyDescent="0.3">
      <c r="A6" s="4" t="s">
        <v>34</v>
      </c>
      <c r="B6" s="4">
        <f>D6*(F6^2)*2*(1+C6)</f>
        <v>466840687.5</v>
      </c>
      <c r="C6" s="4">
        <v>0.25</v>
      </c>
      <c r="D6" s="5">
        <v>1900</v>
      </c>
      <c r="E6" s="5">
        <v>8</v>
      </c>
      <c r="F6" s="4">
        <v>313.5</v>
      </c>
      <c r="H6" s="27" t="s">
        <v>34</v>
      </c>
      <c r="I6" s="27">
        <f t="shared" si="0"/>
        <v>593570687.5</v>
      </c>
      <c r="J6" s="27">
        <v>0.25</v>
      </c>
      <c r="K6" s="28">
        <v>1900</v>
      </c>
      <c r="L6" s="28">
        <v>1</v>
      </c>
      <c r="M6" s="27">
        <v>353.5</v>
      </c>
    </row>
    <row r="7" spans="1:13" x14ac:dyDescent="0.3">
      <c r="H7" s="27"/>
      <c r="I7" s="27"/>
      <c r="J7" s="27"/>
      <c r="K7" s="28"/>
      <c r="L7" s="28"/>
      <c r="M7" s="27"/>
    </row>
    <row r="8" spans="1:13" x14ac:dyDescent="0.3">
      <c r="A8" s="41" t="s">
        <v>42</v>
      </c>
      <c r="B8" s="41"/>
      <c r="C8" s="41"/>
      <c r="D8" s="41"/>
      <c r="E8" s="41"/>
      <c r="F8" s="41"/>
      <c r="H8" s="41" t="s">
        <v>45</v>
      </c>
      <c r="I8" s="41"/>
      <c r="J8" s="41"/>
      <c r="K8" s="41"/>
      <c r="L8" s="41"/>
      <c r="M8" s="41"/>
    </row>
    <row r="9" spans="1:13" ht="16.2" x14ac:dyDescent="0.3">
      <c r="A9" s="3" t="s">
        <v>1</v>
      </c>
      <c r="B9" s="3" t="s">
        <v>35</v>
      </c>
      <c r="C9" s="3" t="s">
        <v>2</v>
      </c>
      <c r="D9" s="3" t="s">
        <v>29</v>
      </c>
      <c r="E9" s="3" t="s">
        <v>3</v>
      </c>
      <c r="F9" s="13" t="s">
        <v>17</v>
      </c>
      <c r="H9" s="3" t="s">
        <v>1</v>
      </c>
      <c r="I9" s="3" t="s">
        <v>35</v>
      </c>
      <c r="J9" s="3" t="s">
        <v>2</v>
      </c>
      <c r="K9" s="3" t="s">
        <v>29</v>
      </c>
      <c r="L9" s="3" t="s">
        <v>3</v>
      </c>
      <c r="M9" s="13" t="s">
        <v>17</v>
      </c>
    </row>
    <row r="10" spans="1:13" x14ac:dyDescent="0.3">
      <c r="A10" s="27" t="s">
        <v>31</v>
      </c>
      <c r="B10" s="27">
        <f>D10*(F10^2)*2*(1+C10)</f>
        <v>244800937.5</v>
      </c>
      <c r="C10" s="27">
        <v>0.25</v>
      </c>
      <c r="D10" s="28">
        <v>1500</v>
      </c>
      <c r="E10" s="28">
        <v>0.8</v>
      </c>
      <c r="F10" s="27">
        <v>255.5</v>
      </c>
      <c r="H10" s="27" t="s">
        <v>31</v>
      </c>
      <c r="I10" s="27">
        <f>K10*(M10^2)*2*(1+J10)</f>
        <v>314288437.5</v>
      </c>
      <c r="J10" s="27">
        <v>0.25</v>
      </c>
      <c r="K10" s="28">
        <v>1500</v>
      </c>
      <c r="L10" s="28">
        <v>0.8</v>
      </c>
      <c r="M10" s="27">
        <v>289.5</v>
      </c>
    </row>
    <row r="11" spans="1:13" x14ac:dyDescent="0.3">
      <c r="A11" s="27" t="s">
        <v>32</v>
      </c>
      <c r="B11" s="27">
        <f>D11*(F11^2)*2*(1+C11)</f>
        <v>212415000</v>
      </c>
      <c r="C11" s="27">
        <v>0.25</v>
      </c>
      <c r="D11" s="28">
        <v>1500</v>
      </c>
      <c r="E11" s="28">
        <v>1.1000000000000001</v>
      </c>
      <c r="F11" s="27">
        <v>238</v>
      </c>
      <c r="H11" s="27" t="s">
        <v>32</v>
      </c>
      <c r="I11" s="27">
        <f>K11*(M11^2)*2*(1+J11)</f>
        <v>318645937.5</v>
      </c>
      <c r="J11" s="27">
        <v>0.25</v>
      </c>
      <c r="K11" s="28">
        <v>1500</v>
      </c>
      <c r="L11" s="28">
        <v>1.1000000000000001</v>
      </c>
      <c r="M11" s="27">
        <v>291.5</v>
      </c>
    </row>
    <row r="12" spans="1:13" x14ac:dyDescent="0.3">
      <c r="A12" s="27" t="s">
        <v>33</v>
      </c>
      <c r="B12" s="27">
        <f>D12*(F12^2)*2*(1+C12)</f>
        <v>162240000</v>
      </c>
      <c r="C12" s="27">
        <v>0.25</v>
      </c>
      <c r="D12" s="28">
        <v>1500</v>
      </c>
      <c r="E12" s="28">
        <v>1.2</v>
      </c>
      <c r="F12" s="27">
        <v>208</v>
      </c>
      <c r="H12" s="27" t="s">
        <v>33</v>
      </c>
      <c r="I12" s="27">
        <f>K12*(M12^2)*2*(1+J12)</f>
        <v>328560000</v>
      </c>
      <c r="J12" s="27">
        <v>0.25</v>
      </c>
      <c r="K12" s="28">
        <v>1500</v>
      </c>
      <c r="L12" s="28">
        <v>1.2</v>
      </c>
      <c r="M12" s="27">
        <v>296</v>
      </c>
    </row>
    <row r="13" spans="1:13" x14ac:dyDescent="0.3">
      <c r="A13" s="27" t="s">
        <v>34</v>
      </c>
      <c r="B13" s="27">
        <f>D13*(F13^2)*2*(1+C13)</f>
        <v>200103750</v>
      </c>
      <c r="C13" s="27">
        <v>0.25</v>
      </c>
      <c r="D13" s="28">
        <v>1500</v>
      </c>
      <c r="E13" s="28">
        <v>1.4</v>
      </c>
      <c r="F13" s="27">
        <v>231</v>
      </c>
      <c r="H13" s="27" t="s">
        <v>34</v>
      </c>
      <c r="I13" s="27">
        <f>K13*(M13^2)*2*(1+J13)</f>
        <v>413340000</v>
      </c>
      <c r="J13" s="27">
        <v>0.25</v>
      </c>
      <c r="K13" s="28">
        <v>1500</v>
      </c>
      <c r="L13" s="28">
        <v>1.5</v>
      </c>
      <c r="M13" s="27">
        <v>332</v>
      </c>
    </row>
    <row r="14" spans="1:13" x14ac:dyDescent="0.3">
      <c r="A14" s="27" t="s">
        <v>37</v>
      </c>
      <c r="B14" s="27">
        <f t="shared" ref="B14:B18" si="1">D14*(F14^2)*2*(1+C14)</f>
        <v>283024000</v>
      </c>
      <c r="C14" s="27">
        <v>0.25</v>
      </c>
      <c r="D14" s="28">
        <v>1600</v>
      </c>
      <c r="E14" s="31">
        <v>1.5</v>
      </c>
      <c r="F14" s="25">
        <v>266</v>
      </c>
      <c r="H14" s="27" t="s">
        <v>37</v>
      </c>
      <c r="I14" s="27">
        <f t="shared" ref="I14:I20" si="2">K14*(M14^2)*2*(1+J14)</f>
        <v>408375000</v>
      </c>
      <c r="J14" s="27">
        <v>0.25</v>
      </c>
      <c r="K14" s="28">
        <v>1500</v>
      </c>
      <c r="L14" s="31">
        <v>1.7</v>
      </c>
      <c r="M14" s="25">
        <v>330</v>
      </c>
    </row>
    <row r="15" spans="1:13" x14ac:dyDescent="0.3">
      <c r="A15" s="27" t="s">
        <v>38</v>
      </c>
      <c r="B15" s="27">
        <f t="shared" si="1"/>
        <v>332929000</v>
      </c>
      <c r="C15" s="27">
        <v>0.25</v>
      </c>
      <c r="D15" s="28">
        <v>1600</v>
      </c>
      <c r="E15" s="31">
        <v>3</v>
      </c>
      <c r="F15" s="25">
        <v>288.5</v>
      </c>
      <c r="H15" s="27" t="s">
        <v>38</v>
      </c>
      <c r="I15" s="27">
        <f t="shared" si="2"/>
        <v>376833750</v>
      </c>
      <c r="J15" s="27">
        <v>0.25</v>
      </c>
      <c r="K15" s="28">
        <v>1500</v>
      </c>
      <c r="L15" s="31">
        <v>2.7</v>
      </c>
      <c r="M15" s="25">
        <v>317</v>
      </c>
    </row>
    <row r="16" spans="1:13" x14ac:dyDescent="0.3">
      <c r="A16" s="27" t="s">
        <v>39</v>
      </c>
      <c r="B16" s="27">
        <f t="shared" si="1"/>
        <v>425732062.5</v>
      </c>
      <c r="C16" s="27">
        <v>0.25</v>
      </c>
      <c r="D16" s="31">
        <v>1700</v>
      </c>
      <c r="E16" s="31">
        <v>1.2</v>
      </c>
      <c r="F16" s="25">
        <v>316.5</v>
      </c>
      <c r="H16" s="27" t="s">
        <v>39</v>
      </c>
      <c r="I16" s="27">
        <f t="shared" si="2"/>
        <v>281250000</v>
      </c>
      <c r="J16" s="27">
        <v>0.25</v>
      </c>
      <c r="K16" s="31">
        <v>1800</v>
      </c>
      <c r="L16" s="31">
        <v>1.2</v>
      </c>
      <c r="M16" s="25">
        <v>250</v>
      </c>
    </row>
    <row r="17" spans="1:13" x14ac:dyDescent="0.3">
      <c r="A17" s="27" t="s">
        <v>40</v>
      </c>
      <c r="B17" s="27">
        <f t="shared" si="1"/>
        <v>514144750</v>
      </c>
      <c r="C17" s="27">
        <v>0.25</v>
      </c>
      <c r="D17" s="31">
        <v>1900</v>
      </c>
      <c r="E17" s="31">
        <v>2.2999999999999998</v>
      </c>
      <c r="F17" s="25">
        <v>329</v>
      </c>
      <c r="H17" s="27" t="s">
        <v>40</v>
      </c>
      <c r="I17" s="27">
        <f t="shared" si="2"/>
        <v>325624500</v>
      </c>
      <c r="J17" s="27">
        <v>0.25</v>
      </c>
      <c r="K17" s="31">
        <v>1800</v>
      </c>
      <c r="L17" s="31">
        <v>2.2999999999999998</v>
      </c>
      <c r="M17" s="25">
        <v>269</v>
      </c>
    </row>
    <row r="18" spans="1:13" x14ac:dyDescent="0.3">
      <c r="A18" s="27" t="s">
        <v>41</v>
      </c>
      <c r="B18" s="27">
        <f t="shared" si="1"/>
        <v>466840687.5</v>
      </c>
      <c r="C18" s="27">
        <v>0.25</v>
      </c>
      <c r="D18" s="31">
        <v>1900</v>
      </c>
      <c r="E18" s="31">
        <v>7.5</v>
      </c>
      <c r="F18" s="25">
        <v>313.5</v>
      </c>
      <c r="H18" s="27" t="s">
        <v>41</v>
      </c>
      <c r="I18" s="27">
        <f t="shared" si="2"/>
        <v>329266125</v>
      </c>
      <c r="J18" s="27">
        <v>0.25</v>
      </c>
      <c r="K18" s="31">
        <v>1800</v>
      </c>
      <c r="L18" s="31">
        <v>2.5</v>
      </c>
      <c r="M18" s="25">
        <v>270.5</v>
      </c>
    </row>
    <row r="19" spans="1:13" x14ac:dyDescent="0.3">
      <c r="H19" s="27" t="s">
        <v>43</v>
      </c>
      <c r="I19" s="27">
        <f t="shared" si="2"/>
        <v>347558687.5</v>
      </c>
      <c r="J19" s="27">
        <v>0.25</v>
      </c>
      <c r="K19" s="31">
        <v>1900</v>
      </c>
      <c r="L19" s="31">
        <v>5</v>
      </c>
      <c r="M19" s="25">
        <v>270.5</v>
      </c>
    </row>
    <row r="20" spans="1:13" x14ac:dyDescent="0.3">
      <c r="H20" s="27" t="s">
        <v>44</v>
      </c>
      <c r="I20" s="27">
        <f t="shared" si="2"/>
        <v>593570687.5</v>
      </c>
      <c r="J20" s="27">
        <v>0.25</v>
      </c>
      <c r="K20" s="31">
        <v>1900</v>
      </c>
      <c r="L20" s="31">
        <v>1</v>
      </c>
      <c r="M20" s="25">
        <v>353.5</v>
      </c>
    </row>
    <row r="21" spans="1:13" x14ac:dyDescent="0.3">
      <c r="A21" s="30" t="s">
        <v>48</v>
      </c>
    </row>
    <row r="22" spans="1:13" x14ac:dyDescent="0.3">
      <c r="A22" s="30" t="s">
        <v>49</v>
      </c>
      <c r="B22" t="s">
        <v>50</v>
      </c>
      <c r="H22" s="30" t="s">
        <v>51</v>
      </c>
    </row>
    <row r="23" spans="1:13" x14ac:dyDescent="0.3">
      <c r="A23">
        <v>267</v>
      </c>
      <c r="B23">
        <v>244</v>
      </c>
      <c r="H23" s="30" t="s">
        <v>49</v>
      </c>
      <c r="I23" t="s">
        <v>50</v>
      </c>
    </row>
    <row r="24" spans="1:13" x14ac:dyDescent="0.3">
      <c r="A24">
        <v>234</v>
      </c>
      <c r="B24">
        <v>242</v>
      </c>
      <c r="H24">
        <v>286</v>
      </c>
      <c r="I24">
        <v>293</v>
      </c>
    </row>
    <row r="25" spans="1:13" x14ac:dyDescent="0.3">
      <c r="A25">
        <v>188</v>
      </c>
      <c r="B25">
        <v>228</v>
      </c>
      <c r="H25">
        <v>290</v>
      </c>
      <c r="I25">
        <v>293</v>
      </c>
    </row>
    <row r="26" spans="1:13" x14ac:dyDescent="0.3">
      <c r="A26">
        <v>229</v>
      </c>
      <c r="B26">
        <v>233</v>
      </c>
      <c r="H26">
        <v>297</v>
      </c>
      <c r="I26">
        <v>295</v>
      </c>
    </row>
    <row r="27" spans="1:13" x14ac:dyDescent="0.3">
      <c r="A27">
        <v>274</v>
      </c>
      <c r="B27">
        <v>258</v>
      </c>
      <c r="H27">
        <v>336</v>
      </c>
      <c r="I27">
        <v>328</v>
      </c>
    </row>
    <row r="28" spans="1:13" x14ac:dyDescent="0.3">
      <c r="A28">
        <v>289</v>
      </c>
      <c r="B28">
        <v>288</v>
      </c>
      <c r="H28">
        <v>355</v>
      </c>
      <c r="I28">
        <v>305</v>
      </c>
    </row>
    <row r="29" spans="1:13" x14ac:dyDescent="0.3">
      <c r="A29">
        <v>345</v>
      </c>
      <c r="B29">
        <v>288</v>
      </c>
      <c r="H29">
        <v>335</v>
      </c>
      <c r="I29">
        <v>299</v>
      </c>
    </row>
    <row r="30" spans="1:13" x14ac:dyDescent="0.3">
      <c r="A30">
        <v>366</v>
      </c>
      <c r="B30">
        <v>292</v>
      </c>
      <c r="H30">
        <v>238</v>
      </c>
      <c r="I30">
        <v>262</v>
      </c>
    </row>
    <row r="31" spans="1:13" x14ac:dyDescent="0.3">
      <c r="A31">
        <v>326</v>
      </c>
      <c r="B31">
        <v>301</v>
      </c>
      <c r="H31">
        <v>276</v>
      </c>
      <c r="I31">
        <v>262</v>
      </c>
    </row>
    <row r="32" spans="1:13" x14ac:dyDescent="0.3">
      <c r="H32">
        <v>279</v>
      </c>
      <c r="I32">
        <v>262</v>
      </c>
    </row>
    <row r="33" spans="8:9" x14ac:dyDescent="0.3">
      <c r="H33">
        <v>279</v>
      </c>
      <c r="I33">
        <v>262</v>
      </c>
    </row>
    <row r="34" spans="8:9" x14ac:dyDescent="0.3">
      <c r="H34">
        <v>355</v>
      </c>
      <c r="I34">
        <v>352</v>
      </c>
    </row>
  </sheetData>
  <mergeCells count="4">
    <mergeCell ref="A1:F1"/>
    <mergeCell ref="A8:F8"/>
    <mergeCell ref="H8:M8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SoilParameters</vt:lpstr>
      <vt:lpstr>ModelParameters</vt:lpstr>
      <vt:lpstr>a</vt:lpstr>
      <vt:lpstr>B</vt:lpstr>
      <vt:lpstr>SheetPileParameters</vt:lpstr>
      <vt:lpstr>RubberChips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2021-08-20T16:30:49Z</dcterms:modified>
</cp:coreProperties>
</file>