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9CA7DC3A-C215-4267-AC9A-7CA0C2C2B017}" xr6:coauthVersionLast="47" xr6:coauthVersionMax="47" xr10:uidLastSave="{00000000-0000-0000-0000-000000000000}"/>
  <bookViews>
    <workbookView xWindow="384" yWindow="384" windowWidth="17280" windowHeight="8880" activeTab="4" xr2:uid="{00000000-000D-0000-FFFF-FFFF00000000}"/>
  </bookViews>
  <sheets>
    <sheet name="SoilProfile" sheetId="2" r:id="rId1"/>
    <sheet name="Model" sheetId="3" r:id="rId2"/>
    <sheet name="Mesh Calc" sheetId="11" r:id="rId3"/>
    <sheet name="Barriers" sheetId="5" r:id="rId4"/>
    <sheet name="Motion" sheetId="10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1" l="1"/>
  <c r="B2" i="2" l="1"/>
  <c r="B3" i="2"/>
  <c r="B3" i="3" l="1"/>
</calcChain>
</file>

<file path=xl/sharedStrings.xml><?xml version="1.0" encoding="utf-8"?>
<sst xmlns="http://schemas.openxmlformats.org/spreadsheetml/2006/main" count="38" uniqueCount="33">
  <si>
    <t>Layer Name</t>
  </si>
  <si>
    <t>Poisson Ratio</t>
  </si>
  <si>
    <t>Thickness(m)</t>
  </si>
  <si>
    <t>Width(m)</t>
  </si>
  <si>
    <t>Accelerometer Pattern(m)</t>
  </si>
  <si>
    <t>Source Size(m)</t>
  </si>
  <si>
    <t>Frequency(hz)</t>
  </si>
  <si>
    <t>Time Step(s)</t>
  </si>
  <si>
    <t>Duration(s)</t>
  </si>
  <si>
    <t>Model Name</t>
  </si>
  <si>
    <t>Damping Ratio</t>
  </si>
  <si>
    <t>VS(m/s)</t>
  </si>
  <si>
    <t>Amplitude</t>
  </si>
  <si>
    <t>Height(m)</t>
  </si>
  <si>
    <t>VR</t>
  </si>
  <si>
    <t>Calculated Mesh Size(m)</t>
  </si>
  <si>
    <t>Selected Mesh Size(m)</t>
  </si>
  <si>
    <t>Layer 1</t>
  </si>
  <si>
    <t>Layer 2</t>
  </si>
  <si>
    <t>Elastic Modulus(Pa)</t>
  </si>
  <si>
    <t>Density(kg/m3)</t>
  </si>
  <si>
    <t>DampingRatio</t>
  </si>
  <si>
    <t>Barrier Name</t>
  </si>
  <si>
    <t>Length(m)</t>
  </si>
  <si>
    <t>Distance to Source(m)</t>
  </si>
  <si>
    <t>Open trench</t>
  </si>
  <si>
    <t>Rubber chips</t>
  </si>
  <si>
    <t>Sheet pile</t>
  </si>
  <si>
    <t>test_model</t>
  </si>
  <si>
    <t>Dimension</t>
  </si>
  <si>
    <t>2D</t>
  </si>
  <si>
    <t>Poissons Ratio</t>
  </si>
  <si>
    <t>[1,2.5,6,11,13.5,16,18.5,21]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</si>
</sst>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Border="1"/>
    <xf numFmtId="0" fontId="1" fillId="0" borderId="4" xfId="0" applyFont="1" applyBorder="1"/>
    <xf numFmtId="0" fontId="1" fillId="0" borderId="8" xfId="0" applyFont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" xfId="0" applyFont="1" applyFill="1" applyBorder="1"/>
    <xf numFmtId="0" fontId="0" fillId="0" borderId="3" xfId="0" applyFill="1" applyBorder="1" applyAlignment="1">
      <alignment horizontal="center"/>
    </xf>
    <xf numFmtId="0" fontId="1" fillId="0" borderId="4" xfId="0" applyFont="1" applyFill="1" applyBorder="1"/>
    <xf numFmtId="0" fontId="0" fillId="0" borderId="7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Fill="1" applyBorder="1"/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1" fillId="0" borderId="3" xfId="0" applyFont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zoomScaleNormal="100" workbookViewId="0"/>
  </sheetViews>
  <sheetFormatPr defaultRowHeight="14.4" x14ac:dyDescent="0.3"/>
  <cols>
    <col min="1" max="1" width="13.44140625" bestFit="1" customWidth="1"/>
    <col min="2" max="2" width="18.6640625" bestFit="1" customWidth="1"/>
    <col min="3" max="3" width="12.33203125" bestFit="1" customWidth="1"/>
    <col min="4" max="4" width="14.33203125" bestFit="1" customWidth="1"/>
    <col min="5" max="5" width="12.109375" bestFit="1" customWidth="1"/>
    <col min="6" max="6" width="7.88671875" bestFit="1" customWidth="1"/>
    <col min="7" max="7" width="12.88671875" bestFit="1" customWidth="1"/>
    <col min="8" max="8" width="12" bestFit="1" customWidth="1"/>
  </cols>
  <sheetData>
    <row r="1" spans="1:7" x14ac:dyDescent="0.3">
      <c r="A1" s="21" t="s">
        <v>0</v>
      </c>
      <c r="B1" s="22" t="s">
        <v>19</v>
      </c>
      <c r="C1" s="22" t="s">
        <v>1</v>
      </c>
      <c r="D1" s="22" t="s">
        <v>20</v>
      </c>
      <c r="E1" s="22" t="s">
        <v>2</v>
      </c>
      <c r="F1" s="27" t="s">
        <v>11</v>
      </c>
      <c r="G1" s="30" t="s">
        <v>21</v>
      </c>
    </row>
    <row r="2" spans="1:7" x14ac:dyDescent="0.3">
      <c r="A2" s="23" t="s">
        <v>17</v>
      </c>
      <c r="B2" s="13">
        <f>D2*(F2^2)*2*(1+C2)</f>
        <v>278528000</v>
      </c>
      <c r="C2" s="13">
        <v>0.25</v>
      </c>
      <c r="D2" s="14">
        <v>1700</v>
      </c>
      <c r="E2" s="14">
        <v>8</v>
      </c>
      <c r="F2" s="28">
        <v>256</v>
      </c>
      <c r="G2" s="31">
        <v>0.05</v>
      </c>
    </row>
    <row r="3" spans="1:7" ht="15" thickBot="1" x14ac:dyDescent="0.35">
      <c r="A3" s="24" t="s">
        <v>18</v>
      </c>
      <c r="B3" s="25">
        <f t="shared" ref="B3" si="0">D3*(F3^2)*2*(1+C3)</f>
        <v>477322750</v>
      </c>
      <c r="C3" s="25">
        <v>0.25</v>
      </c>
      <c r="D3" s="26">
        <v>1900</v>
      </c>
      <c r="E3" s="26">
        <v>4</v>
      </c>
      <c r="F3" s="29">
        <v>317</v>
      </c>
      <c r="G3" s="11">
        <v>0.05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B10" sqref="B10"/>
    </sheetView>
  </sheetViews>
  <sheetFormatPr defaultRowHeight="14.4" x14ac:dyDescent="0.3"/>
  <cols>
    <col min="1" max="1" width="23.33203125" bestFit="1" customWidth="1"/>
    <col min="2" max="2" width="27.77734375" bestFit="1" customWidth="1"/>
  </cols>
  <sheetData>
    <row r="1" spans="1:3" x14ac:dyDescent="0.3">
      <c r="A1" s="18" t="s">
        <v>9</v>
      </c>
      <c r="B1" s="16" t="s">
        <v>28</v>
      </c>
    </row>
    <row r="2" spans="1:3" x14ac:dyDescent="0.3">
      <c r="A2" s="19" t="s">
        <v>3</v>
      </c>
      <c r="B2" s="17">
        <v>30</v>
      </c>
    </row>
    <row r="3" spans="1:3" x14ac:dyDescent="0.3">
      <c r="A3" s="19" t="s">
        <v>13</v>
      </c>
      <c r="B3" s="17">
        <f>SUM(SoilProfile!E2:E2)</f>
        <v>8</v>
      </c>
      <c r="C3" s="15"/>
    </row>
    <row r="4" spans="1:3" x14ac:dyDescent="0.3">
      <c r="A4" s="37" t="s">
        <v>16</v>
      </c>
      <c r="B4" s="35">
        <v>0.5</v>
      </c>
    </row>
    <row r="5" spans="1:3" ht="15" thickBot="1" x14ac:dyDescent="0.35">
      <c r="A5" s="20" t="s">
        <v>29</v>
      </c>
      <c r="B5" s="3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21EB0-0789-4FAD-A0A5-91590DF5F763}">
  <dimension ref="A1:B2"/>
  <sheetViews>
    <sheetView workbookViewId="0">
      <selection activeCell="E15" sqref="E15"/>
    </sheetView>
  </sheetViews>
  <sheetFormatPr defaultRowHeight="14.4" x14ac:dyDescent="0.3"/>
  <cols>
    <col min="1" max="1" width="21.88671875" bestFit="1" customWidth="1"/>
  </cols>
  <sheetData>
    <row r="1" spans="1:2" x14ac:dyDescent="0.3">
      <c r="A1" s="8" t="s">
        <v>14</v>
      </c>
      <c r="B1" s="9">
        <v>193.18299999999999</v>
      </c>
    </row>
    <row r="2" spans="1:2" x14ac:dyDescent="0.3">
      <c r="A2" s="10" t="s">
        <v>15</v>
      </c>
      <c r="B2" s="12">
        <f>'Mesh Calc'!B1/(Motion!B3*8)</f>
        <v>0.60369687500000002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"/>
  <sheetViews>
    <sheetView workbookViewId="0">
      <selection activeCell="H5" sqref="H5"/>
    </sheetView>
  </sheetViews>
  <sheetFormatPr defaultRowHeight="14.4" x14ac:dyDescent="0.3"/>
  <cols>
    <col min="1" max="1" width="12" bestFit="1" customWidth="1"/>
    <col min="2" max="2" width="9.77734375" bestFit="1" customWidth="1"/>
    <col min="3" max="3" width="9.109375" bestFit="1" customWidth="1"/>
    <col min="4" max="4" width="9.44140625" bestFit="1" customWidth="1"/>
    <col min="5" max="5" width="19.77734375" bestFit="1" customWidth="1"/>
    <col min="6" max="6" width="17.77734375" bestFit="1" customWidth="1"/>
    <col min="7" max="7" width="14.21875" bestFit="1" customWidth="1"/>
    <col min="8" max="8" width="14.21875" customWidth="1"/>
    <col min="9" max="9" width="13.44140625" bestFit="1" customWidth="1"/>
    <col min="10" max="10" width="7.88671875" bestFit="1" customWidth="1"/>
  </cols>
  <sheetData>
    <row r="1" spans="1:10" x14ac:dyDescent="0.3">
      <c r="A1" s="1" t="s">
        <v>22</v>
      </c>
      <c r="B1" s="22" t="s">
        <v>23</v>
      </c>
      <c r="C1" s="22" t="s">
        <v>3</v>
      </c>
      <c r="D1" s="22" t="s">
        <v>13</v>
      </c>
      <c r="E1" s="22" t="s">
        <v>24</v>
      </c>
      <c r="F1" s="22" t="s">
        <v>19</v>
      </c>
      <c r="G1" s="22" t="s">
        <v>20</v>
      </c>
      <c r="H1" s="22" t="s">
        <v>31</v>
      </c>
      <c r="I1" s="22" t="s">
        <v>10</v>
      </c>
      <c r="J1" s="34" t="s">
        <v>11</v>
      </c>
    </row>
    <row r="2" spans="1:10" x14ac:dyDescent="0.3">
      <c r="A2" s="32" t="s">
        <v>25</v>
      </c>
      <c r="B2" s="13">
        <v>5</v>
      </c>
      <c r="C2" s="13">
        <v>2</v>
      </c>
      <c r="D2" s="13">
        <v>3</v>
      </c>
      <c r="E2" s="13">
        <v>3</v>
      </c>
      <c r="F2" s="13">
        <v>0</v>
      </c>
      <c r="G2" s="13">
        <v>0</v>
      </c>
      <c r="H2" s="13">
        <v>0.3</v>
      </c>
      <c r="I2" s="13">
        <v>0</v>
      </c>
      <c r="J2" s="5">
        <v>0</v>
      </c>
    </row>
    <row r="3" spans="1:10" x14ac:dyDescent="0.3">
      <c r="A3" s="32" t="s">
        <v>26</v>
      </c>
      <c r="B3" s="13">
        <v>6</v>
      </c>
      <c r="C3" s="13">
        <v>2</v>
      </c>
      <c r="D3" s="13">
        <v>3</v>
      </c>
      <c r="E3" s="13">
        <v>8</v>
      </c>
      <c r="F3" s="13">
        <v>20000000</v>
      </c>
      <c r="G3" s="13">
        <v>400</v>
      </c>
      <c r="H3" s="13">
        <v>0.3</v>
      </c>
      <c r="I3" s="13">
        <v>0.02</v>
      </c>
      <c r="J3" s="5">
        <v>129</v>
      </c>
    </row>
    <row r="4" spans="1:10" ht="15" thickBot="1" x14ac:dyDescent="0.35">
      <c r="A4" s="33" t="s">
        <v>27</v>
      </c>
      <c r="B4" s="25">
        <v>7</v>
      </c>
      <c r="C4" s="25">
        <v>0.5</v>
      </c>
      <c r="D4" s="25">
        <v>5</v>
      </c>
      <c r="E4" s="25">
        <v>15</v>
      </c>
      <c r="F4" s="25">
        <v>200000000000</v>
      </c>
      <c r="G4" s="25">
        <v>7900</v>
      </c>
      <c r="H4" s="25">
        <v>0.3</v>
      </c>
      <c r="I4" s="25">
        <v>7.0000000000000007E-2</v>
      </c>
      <c r="J4" s="6">
        <v>1500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C5AD-E285-42C4-8414-924F8F02CF9A}">
  <dimension ref="A1:B6"/>
  <sheetViews>
    <sheetView tabSelected="1" workbookViewId="0">
      <selection activeCell="B1" sqref="B1"/>
    </sheetView>
  </sheetViews>
  <sheetFormatPr defaultRowHeight="14.4" x14ac:dyDescent="0.3"/>
  <cols>
    <col min="1" max="1" width="23.21875" bestFit="1" customWidth="1"/>
    <col min="2" max="2" width="26.5546875" bestFit="1" customWidth="1"/>
  </cols>
  <sheetData>
    <row r="1" spans="1:2" x14ac:dyDescent="0.3">
      <c r="A1" s="1" t="s">
        <v>4</v>
      </c>
      <c r="B1" s="4" t="s">
        <v>32</v>
      </c>
    </row>
    <row r="2" spans="1:2" x14ac:dyDescent="0.3">
      <c r="A2" s="2" t="s">
        <v>12</v>
      </c>
      <c r="B2" s="5">
        <v>1</v>
      </c>
    </row>
    <row r="3" spans="1:2" x14ac:dyDescent="0.3">
      <c r="A3" s="2" t="s">
        <v>6</v>
      </c>
      <c r="B3" s="5">
        <v>40</v>
      </c>
    </row>
    <row r="4" spans="1:2" x14ac:dyDescent="0.3">
      <c r="A4" s="2" t="s">
        <v>7</v>
      </c>
      <c r="B4" s="5">
        <v>5.0000000000000001E-4</v>
      </c>
    </row>
    <row r="5" spans="1:2" x14ac:dyDescent="0.3">
      <c r="A5" s="3" t="s">
        <v>8</v>
      </c>
      <c r="B5" s="7">
        <v>1</v>
      </c>
    </row>
    <row r="6" spans="1:2" x14ac:dyDescent="0.3">
      <c r="A6" s="2" t="s">
        <v>5</v>
      </c>
      <c r="B6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SoilProfile</vt:lpstr>
      <vt:lpstr>Model</vt:lpstr>
      <vt:lpstr>Mesh Calc</vt:lpstr>
      <vt:lpstr>Barriers</vt:lpstr>
      <vt:lpstr>Motion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2024-03-29T09:22:09Z</dcterms:modified>
</cp:coreProperties>
</file>