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8_{1DB1FF68-72D3-40D1-B2AF-4A6D12EE8D6A}" xr6:coauthVersionLast="47" xr6:coauthVersionMax="47" xr10:uidLastSave="{00000000-0000-0000-0000-000000000000}"/>
  <bookViews>
    <workbookView xWindow="2160" yWindow="2160" windowWidth="18000" windowHeight="9360" xr2:uid="{00000000-000D-0000-FFFF-FFFF00000000}"/>
  </bookViews>
  <sheets>
    <sheet name="MortgageCalculator" sheetId="4" r:id="rId1"/>
    <sheet name="About" sheetId="6" r:id="rId2"/>
  </sheets>
  <definedNames>
    <definedName name="_xlnm.Print_Area" localSheetId="0">MortgageCalculator!$A$1:$G$26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0" i="4" l="1"/>
  <c r="F19" i="4"/>
  <c r="F18" i="4"/>
  <c r="F17" i="4"/>
  <c r="F12" i="4"/>
  <c r="F11" i="4"/>
  <c r="D23" i="4" l="1"/>
  <c r="E23" i="4"/>
  <c r="F23" i="4"/>
  <c r="G23" i="4"/>
  <c r="C23" i="4"/>
  <c r="D11" i="4" l="1"/>
  <c r="E11" i="4"/>
  <c r="G11" i="4"/>
  <c r="C11" i="4"/>
  <c r="G12" i="4" l="1"/>
  <c r="G14" i="4" s="1"/>
  <c r="G24" i="4" s="1"/>
  <c r="G25" i="4" s="1"/>
  <c r="F14" i="4"/>
  <c r="F24" i="4" s="1"/>
  <c r="F25" i="4" s="1"/>
  <c r="E12" i="4"/>
  <c r="E14" i="4" s="1"/>
  <c r="E24" i="4" s="1"/>
  <c r="E25" i="4" s="1"/>
  <c r="D12" i="4"/>
  <c r="D14" i="4" s="1"/>
  <c r="D24" i="4" s="1"/>
  <c r="D25" i="4" s="1"/>
  <c r="C12" i="4"/>
  <c r="C14" i="4" s="1"/>
  <c r="C17" i="4" s="1"/>
  <c r="E17" i="4" l="1"/>
  <c r="E19" i="4" s="1"/>
  <c r="E20" i="4" s="1"/>
  <c r="D17" i="4"/>
  <c r="D19" i="4" s="1"/>
  <c r="D20" i="4" s="1"/>
  <c r="G17" i="4"/>
  <c r="G18" i="4"/>
  <c r="G19" i="4"/>
  <c r="G20" i="4" s="1"/>
  <c r="C19" i="4"/>
  <c r="C20" i="4" s="1"/>
  <c r="C18" i="4"/>
  <c r="C24" i="4"/>
  <c r="C25" i="4" s="1"/>
  <c r="E18" i="4" l="1"/>
  <c r="D18" i="4"/>
</calcChain>
</file>

<file path=xl/sharedStrings.xml><?xml version="1.0" encoding="utf-8"?>
<sst xmlns="http://schemas.openxmlformats.org/spreadsheetml/2006/main" count="49" uniqueCount="47">
  <si>
    <t>Loan Amount</t>
  </si>
  <si>
    <t>Annual Interest Rate</t>
  </si>
  <si>
    <t>Term of Loan (in Years)</t>
  </si>
  <si>
    <t>PAYMENT</t>
  </si>
  <si>
    <t>Compound Period</t>
  </si>
  <si>
    <t>Option #1</t>
  </si>
  <si>
    <t>Option #2</t>
  </si>
  <si>
    <t>Option #3</t>
  </si>
  <si>
    <t>Option #4</t>
  </si>
  <si>
    <t>Mortgage Information</t>
  </si>
  <si>
    <t>Monthly Interest Rate</t>
  </si>
  <si>
    <t>Monthly Payment (PI)</t>
  </si>
  <si>
    <t>Extra Monthly Payment</t>
  </si>
  <si>
    <t>Number of Payments</t>
  </si>
  <si>
    <t>Number of Years to Payoff</t>
  </si>
  <si>
    <t>Total Payments</t>
  </si>
  <si>
    <t>Total MONTHLY PAYMENT</t>
  </si>
  <si>
    <t>BALANCE at Year …</t>
  </si>
  <si>
    <t>TOTALS</t>
  </si>
  <si>
    <t>Option #5</t>
  </si>
  <si>
    <t>Mortgage Payment Calculator</t>
  </si>
  <si>
    <t>About This Template</t>
  </si>
  <si>
    <t>https://www.vertex42.com/Calculators/mortgage-payment-calculator.html</t>
  </si>
  <si>
    <t>Property Value</t>
  </si>
  <si>
    <t>Loan Balance Due</t>
  </si>
  <si>
    <t>OWNER'S EQUITY</t>
  </si>
  <si>
    <t>← Enter each loan amount</t>
  </si>
  <si>
    <t>← Enter each Interest Rate</t>
  </si>
  <si>
    <t>← Enter the length of the loan in years</t>
  </si>
  <si>
    <t>Total INTEREST Paid</t>
  </si>
  <si>
    <t>Click on the link below to visit vertex42.com and learn more about how to use this template.</t>
  </si>
  <si>
    <t>How to Use this Template</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</si>
  <si>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</si>
  <si>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</si>
  <si>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MORTGAGE CALCULATORS by Vertex42.com</t>
  </si>
  <si>
    <t>More Mortgage Calculators</t>
  </si>
  <si>
    <t>MORTGAGE PAYMENT CALCULATOR by Vertex42.com</t>
  </si>
  <si>
    <t>https://www.vertex42.com/Calculators/mortgage-calculators.html</t>
  </si>
  <si>
    <t>Disclaimer</t>
  </si>
  <si>
    <t>Click on the link below to visit Vertex42.com and download other mortgage calculators.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</si>
  <si>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</si>
  <si>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Enter the estimated property value at the specified year</t>
  </si>
  <si>
    <t>← Enter the year to estimate the balance and equity</t>
  </si>
  <si>
    <t>← (optional) Enter extra monthly payments</t>
  </si>
  <si>
    <t xml:space="preserve"> Enter 12 for US mortgages or 2 for Canadian mortgages.</t>
  </si>
  <si>
    <t>Calculate the monthly principal and interest payment for a traditional home mortgage using this simple mortgage calculator provided by Vertex42.com. Enter the loan amount, interest rate, term, and extra monthly payments to compare different scenarios. Estimate the home equity and balance due after a specific number of years.</t>
  </si>
  <si>
    <t>This calculator is for educational purposes. The calculator does not include rounding, fees, missed payments, property tax, insurance, and other factors that may be important when making loan or home buying/selling decisions. Please consult a qualified professional regarding financial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</si>
</sst>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00%"/>
    <numFmt numFmtId="166" formatCode="0.0"/>
  </numFmts>
  <fonts count="30" x14ac:knownFonts="1">
    <font>
      <sz val="10"/>
      <name val="Trebuchet MS"/>
      <family val="2"/>
    </font>
    <font>
      <sz val="11"/>
      <color theme="1"/>
      <name val="Calibri"/>
      <family val="2"/>
      <scheme val="minor"/>
    </font>
    <font>
      <sz val="10"/>
      <name val="Arial"/>
      <family val="2"/>
    </font>
    <font>
      <sz val="8"/>
      <name val="Tahoma"/>
      <family val="2"/>
    </font>
    <font>
      <sz val="10"/>
      <name val="Calibri"/>
      <family val="2"/>
      <scheme val="minor"/>
    </font>
    <font>
      <u/>
      <sz val="10"/>
      <color indexed="12"/>
      <name val="Arial"/>
      <family val="2"/>
    </font>
    <font>
      <sz val="16"/>
      <name val="Calibri"/>
      <family val="2"/>
      <scheme val="minor"/>
    </font>
    <font>
      <b/>
      <sz val="10"/>
      <name val="Calibri"/>
      <family val="2"/>
      <scheme val="minor"/>
    </font>
    <font>
      <sz val="12"/>
      <name val="Calibri"/>
      <family val="2"/>
      <scheme val="minor"/>
    </font>
    <font>
      <sz val="8"/>
      <color indexed="23"/>
      <name val="Calibri"/>
      <family val="2"/>
      <scheme val="minor"/>
    </font>
    <font>
      <sz val="10"/>
      <color indexed="9"/>
      <name val="Calibri"/>
      <family val="2"/>
      <scheme val="minor"/>
    </font>
    <font>
      <sz val="10"/>
      <name val="Tahoma"/>
      <family val="2"/>
    </font>
    <font>
      <b/>
      <sz val="10"/>
      <color theme="1" tint="0.34998626667073579"/>
      <name val="Calibri"/>
      <family val="2"/>
      <scheme val="minor"/>
    </font>
    <font>
      <sz val="10"/>
      <color theme="1" tint="0.499984740745262"/>
      <name val="Calibri"/>
      <family val="2"/>
      <scheme val="minor"/>
    </font>
    <font>
      <sz val="9"/>
      <color theme="1" tint="0.34998626667073579"/>
      <name val="Calibri"/>
      <family val="2"/>
      <scheme val="minor"/>
    </font>
    <font>
      <b/>
      <sz val="28"/>
      <color indexed="9"/>
      <name val="Calibri"/>
      <family val="2"/>
      <scheme val="minor"/>
    </font>
    <font>
      <b/>
      <sz val="12"/>
      <color theme="4" tint="-0.249977111117893"/>
      <name val="Calibri"/>
      <family val="2"/>
      <scheme val="minor"/>
    </font>
    <font>
      <b/>
      <sz val="12"/>
      <color indexed="9"/>
      <name val="Calibri"/>
      <family val="2"/>
      <scheme val="minor"/>
    </font>
    <font>
      <b/>
      <sz val="12"/>
      <color theme="4" tint="-0.499984740745262"/>
      <name val="Calibri"/>
      <family val="2"/>
      <scheme val="minor"/>
    </font>
    <font>
      <b/>
      <sz val="14"/>
      <color theme="4" tint="-0.249977111117893"/>
      <name val="Calibri"/>
      <family val="2"/>
      <scheme val="minor"/>
    </font>
    <font>
      <b/>
      <sz val="14"/>
      <color indexed="9"/>
      <name val="Calibri"/>
      <family val="2"/>
      <scheme val="minor"/>
    </font>
    <font>
      <b/>
      <sz val="11"/>
      <name val="Calibri"/>
      <family val="2"/>
      <scheme val="minor"/>
    </font>
    <font>
      <sz val="11"/>
      <name val="Calibri"/>
      <family val="2"/>
      <scheme val="minor"/>
    </font>
    <font>
      <sz val="9"/>
      <name val="Calibri"/>
      <family val="2"/>
      <scheme val="minor"/>
    </font>
    <font>
      <b/>
      <sz val="12"/>
      <color theme="1" tint="0.34998626667073579"/>
      <name val="Calibri"/>
      <family val="2"/>
      <scheme val="minor"/>
    </font>
    <font>
      <sz val="11"/>
      <color theme="1" tint="0.499984740745262"/>
      <name val="Calibri"/>
      <family val="2"/>
      <scheme val="minor"/>
    </font>
    <font>
      <b/>
      <sz val="16"/>
      <color theme="4" tint="-0.249977111117893"/>
      <name val="Calibri"/>
      <family val="2"/>
      <scheme val="major"/>
    </font>
    <font>
      <sz val="20"/>
      <name val="Calibri"/>
      <family val="2"/>
      <scheme val="major"/>
    </font>
    <font>
      <sz val="11"/>
      <color rgb="FF1D2129"/>
      <name val="Calibri"/>
      <family val="2"/>
      <scheme val="minor"/>
    </font>
    <font>
      <u/>
      <sz val="12"/>
      <color indexed="12"/>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
      <patternFill patternType="solid">
        <fgColor theme="1" tint="0.34998626667073579"/>
        <bgColor indexed="64"/>
      </patternFill>
    </fill>
  </fills>
  <borders count="6">
    <border>
      <left/>
      <right/>
      <top/>
      <bottom/>
      <diagonal/>
    </border>
    <border>
      <left style="thin">
        <color indexed="64"/>
      </left>
      <right/>
      <top/>
      <bottom/>
      <diagonal/>
    </border>
    <border>
      <left/>
      <right/>
      <top/>
      <bottom style="thin">
        <color theme="4"/>
      </bottom>
      <diagonal/>
    </border>
    <border>
      <left/>
      <right/>
      <top/>
      <bottom style="thick">
        <color theme="4" tint="-0.24994659260841701"/>
      </bottom>
      <diagonal/>
    </border>
    <border>
      <left style="thin">
        <color theme="4"/>
      </left>
      <right/>
      <top style="thin">
        <color theme="4"/>
      </top>
      <bottom style="thin">
        <color theme="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5">
    <xf numFmtId="0" fontId="0" fillId="0" borderId="0"/>
    <xf numFmtId="164" fontId="2" fillId="0" borderId="0" applyFont="0" applyFill="0" applyBorder="0" applyAlignment="0" applyProtection="0"/>
    <xf numFmtId="0" fontId="5" fillId="0" borderId="0" applyNumberFormat="0" applyFill="0" applyBorder="0" applyAlignment="0" applyProtection="0">
      <alignment vertical="top"/>
      <protection locked="0"/>
    </xf>
    <xf numFmtId="9" fontId="2" fillId="0" borderId="0" applyFont="0" applyFill="0" applyBorder="0" applyAlignment="0" applyProtection="0"/>
    <xf numFmtId="0" fontId="1" fillId="0" borderId="0"/>
  </cellStyleXfs>
  <cellXfs count="53">
    <xf numFmtId="0" fontId="0" fillId="0" borderId="0" xfId="0"/>
    <xf numFmtId="0" fontId="8" fillId="0" borderId="0" xfId="0" applyFont="1" applyAlignment="1">
      <alignment vertical="center"/>
    </xf>
    <xf numFmtId="0" fontId="4" fillId="0" borderId="0" xfId="0" applyFont="1" applyAlignment="1">
      <alignment vertical="center"/>
    </xf>
    <xf numFmtId="164" fontId="7" fillId="0" borderId="0" xfId="1" applyFont="1" applyFill="1" applyBorder="1" applyAlignment="1" applyProtection="1">
      <alignment horizontal="right" vertical="center"/>
    </xf>
    <xf numFmtId="0" fontId="13" fillId="0" borderId="0" xfId="2" applyFont="1" applyAlignment="1" applyProtection="1">
      <alignment vertical="center"/>
    </xf>
    <xf numFmtId="0" fontId="0" fillId="0" borderId="0" xfId="0" applyAlignment="1">
      <alignment vertical="center"/>
    </xf>
    <xf numFmtId="0" fontId="14"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0" fillId="0" borderId="0" xfId="0" applyFont="1" applyAlignment="1">
      <alignment vertical="center"/>
    </xf>
    <xf numFmtId="39" fontId="18" fillId="2" borderId="0" xfId="0" applyNumberFormat="1" applyFont="1" applyFill="1" applyAlignment="1">
      <alignment horizontal="right" vertical="center"/>
    </xf>
    <xf numFmtId="0" fontId="16" fillId="0" borderId="3" xfId="0" applyFont="1" applyBorder="1" applyAlignment="1">
      <alignment horizontal="center" vertical="center"/>
    </xf>
    <xf numFmtId="0" fontId="7" fillId="0" borderId="0" xfId="0" applyFont="1" applyAlignment="1">
      <alignment horizontal="left" vertical="center" indent="1"/>
    </xf>
    <xf numFmtId="0" fontId="18" fillId="2" borderId="0" xfId="0" applyFont="1" applyFill="1" applyAlignment="1">
      <alignment horizontal="left" vertical="center" indent="1"/>
    </xf>
    <xf numFmtId="39" fontId="18" fillId="2" borderId="0" xfId="1" applyNumberFormat="1" applyFont="1" applyFill="1" applyBorder="1" applyAlignment="1" applyProtection="1">
      <alignment horizontal="right" vertical="center"/>
    </xf>
    <xf numFmtId="0" fontId="9" fillId="0" borderId="0" xfId="0" applyFont="1" applyAlignment="1">
      <alignment vertical="center"/>
    </xf>
    <xf numFmtId="0" fontId="19" fillId="0" borderId="3" xfId="0" applyFont="1" applyBorder="1" applyAlignment="1">
      <alignment horizontal="left" vertical="center" indent="1"/>
    </xf>
    <xf numFmtId="0" fontId="20" fillId="3" borderId="4" xfId="0" applyFont="1" applyFill="1" applyBorder="1" applyAlignment="1">
      <alignment horizontal="left" vertical="center" indent="1"/>
    </xf>
    <xf numFmtId="0" fontId="7" fillId="0" borderId="0" xfId="0" applyFont="1" applyAlignment="1">
      <alignment vertical="center"/>
    </xf>
    <xf numFmtId="0" fontId="20" fillId="3" borderId="2" xfId="0" applyFont="1" applyFill="1" applyBorder="1" applyAlignment="1">
      <alignment horizontal="left" vertical="center" indent="1"/>
    </xf>
    <xf numFmtId="0" fontId="21" fillId="2" borderId="0" xfId="0" applyFont="1" applyFill="1" applyAlignment="1">
      <alignment horizontal="left" vertical="center" indent="1"/>
    </xf>
    <xf numFmtId="0" fontId="21" fillId="0" borderId="0" xfId="0" applyFont="1" applyAlignment="1">
      <alignment horizontal="left" vertical="center" indent="1"/>
    </xf>
    <xf numFmtId="165" fontId="22" fillId="0" borderId="0" xfId="3" applyNumberFormat="1" applyFont="1" applyFill="1" applyBorder="1" applyAlignment="1" applyProtection="1">
      <alignment horizontal="right" vertical="center"/>
    </xf>
    <xf numFmtId="39" fontId="22" fillId="0" borderId="0" xfId="1" applyNumberFormat="1" applyFont="1" applyFill="1" applyBorder="1" applyAlignment="1" applyProtection="1">
      <alignment horizontal="right" vertical="center"/>
    </xf>
    <xf numFmtId="166" fontId="22" fillId="0" borderId="0" xfId="1" applyNumberFormat="1" applyFont="1" applyFill="1" applyBorder="1" applyAlignment="1" applyProtection="1">
      <alignment horizontal="right" vertical="center"/>
    </xf>
    <xf numFmtId="39" fontId="22" fillId="0" borderId="0" xfId="0" applyNumberFormat="1" applyFont="1" applyAlignment="1">
      <alignment horizontal="right" vertical="center"/>
    </xf>
    <xf numFmtId="2" fontId="22" fillId="0" borderId="0" xfId="1" applyNumberFormat="1" applyFont="1" applyFill="1" applyBorder="1" applyAlignment="1" applyProtection="1">
      <alignment horizontal="right" vertical="center"/>
    </xf>
    <xf numFmtId="0" fontId="21" fillId="0" borderId="5" xfId="1" applyNumberFormat="1" applyFont="1" applyFill="1" applyBorder="1" applyAlignment="1" applyProtection="1">
      <alignment horizontal="center" vertical="center"/>
      <protection locked="0"/>
    </xf>
    <xf numFmtId="39" fontId="22" fillId="0" borderId="5" xfId="1" applyNumberFormat="1" applyFont="1" applyFill="1" applyBorder="1" applyAlignment="1" applyProtection="1">
      <alignment horizontal="right" vertical="center"/>
      <protection locked="0"/>
    </xf>
    <xf numFmtId="165" fontId="22" fillId="0" borderId="5" xfId="3" applyNumberFormat="1" applyFont="1" applyFill="1" applyBorder="1" applyAlignment="1" applyProtection="1">
      <alignment horizontal="right" vertical="center"/>
      <protection locked="0"/>
    </xf>
    <xf numFmtId="0" fontId="22" fillId="0" borderId="5" xfId="1" applyNumberFormat="1" applyFont="1" applyFill="1" applyBorder="1" applyAlignment="1" applyProtection="1">
      <alignment horizontal="center" vertical="center"/>
      <protection locked="0"/>
    </xf>
    <xf numFmtId="39" fontId="22" fillId="0" borderId="5" xfId="1" applyNumberFormat="1" applyFont="1" applyFill="1" applyBorder="1" applyAlignment="1" applyProtection="1">
      <alignment vertical="center"/>
      <protection locked="0"/>
    </xf>
    <xf numFmtId="0" fontId="4" fillId="0" borderId="0" xfId="4" applyFont="1" applyAlignment="1">
      <alignment vertical="top"/>
    </xf>
    <xf numFmtId="0" fontId="4" fillId="0" borderId="0" xfId="4" applyFont="1"/>
    <xf numFmtId="0" fontId="24" fillId="0" borderId="0" xfId="4" applyFont="1" applyAlignment="1">
      <alignment horizontal="left" vertical="center"/>
    </xf>
    <xf numFmtId="0" fontId="4" fillId="0" borderId="0" xfId="4" applyFont="1" applyAlignment="1">
      <alignment horizontal="left" vertical="center"/>
    </xf>
    <xf numFmtId="0" fontId="7" fillId="0" borderId="0" xfId="4" applyFont="1" applyAlignment="1">
      <alignment horizontal="left" vertical="center"/>
    </xf>
    <xf numFmtId="0" fontId="25" fillId="0" borderId="0" xfId="4" applyFont="1" applyAlignment="1">
      <alignment vertical="center"/>
    </xf>
    <xf numFmtId="0" fontId="26" fillId="0" borderId="0" xfId="4" applyFont="1" applyAlignment="1">
      <alignment vertical="center"/>
    </xf>
    <xf numFmtId="0" fontId="27" fillId="0" borderId="0" xfId="4" applyFont="1"/>
    <xf numFmtId="0" fontId="28" fillId="0" borderId="0" xfId="4" applyFont="1" applyAlignment="1">
      <alignment horizontal="left" vertical="top" wrapText="1" indent="1"/>
    </xf>
    <xf numFmtId="0" fontId="28" fillId="0" borderId="0" xfId="4" applyFont="1" applyAlignment="1">
      <alignment vertical="top" wrapText="1"/>
    </xf>
    <xf numFmtId="0" fontId="21" fillId="0" borderId="0" xfId="0" applyFont="1" applyAlignment="1">
      <alignment horizontal="right" vertical="center" indent="1"/>
    </xf>
    <xf numFmtId="39" fontId="22" fillId="0" borderId="5" xfId="1" applyNumberFormat="1" applyFont="1" applyFill="1" applyBorder="1" applyAlignment="1" applyProtection="1">
      <alignment horizontal="right" vertical="center"/>
    </xf>
    <xf numFmtId="0" fontId="29" fillId="0" borderId="0" xfId="2" applyFont="1" applyAlignment="1" applyProtection="1">
      <alignment horizontal="left" indent="1"/>
    </xf>
    <xf numFmtId="0" fontId="24" fillId="0" borderId="0" xfId="0" applyFont="1"/>
    <xf numFmtId="0" fontId="4" fillId="0" borderId="0" xfId="2" applyFont="1" applyAlignment="1" applyProtection="1">
      <alignment vertical="center"/>
    </xf>
    <xf numFmtId="0" fontId="22" fillId="0" borderId="0" xfId="4" applyFont="1" applyAlignment="1">
      <alignment vertical="center"/>
    </xf>
    <xf numFmtId="0" fontId="17" fillId="4" borderId="0" xfId="0" applyFont="1" applyFill="1" applyAlignment="1">
      <alignment horizontal="center" vertical="center"/>
    </xf>
    <xf numFmtId="0" fontId="23" fillId="0" borderId="1" xfId="0" applyFont="1" applyBorder="1" applyAlignment="1">
      <alignment horizontal="left" vertical="center"/>
    </xf>
    <xf numFmtId="0" fontId="23" fillId="0" borderId="0" xfId="0" applyFont="1" applyAlignment="1">
      <alignment horizontal="left" vertical="center"/>
    </xf>
    <xf numFmtId="0" fontId="15" fillId="3" borderId="0" xfId="0" applyFont="1" applyFill="1" applyAlignment="1">
      <alignment horizontal="center" vertical="center"/>
    </xf>
  </cellXfs>
  <cellStyles count="5">
    <cellStyle name="Currency" xfId="1" builtinId="4"/>
    <cellStyle name="Hyperlink" xfId="2" builtinId="8" customBuiltin="1"/>
    <cellStyle name="Normal" xfId="0" builtinId="0"/>
    <cellStyle name="Normal 2" xfId="4" xr:uid="{F489BE68-2631-41ED-945F-412B0D33B22E}"/>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mortgag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ms&amp;utm_medium=file&amp;utm_campaign=office&amp;utm_term=mortgag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561975</xdr:colOff>
      <xdr:row>0</xdr:row>
      <xdr:rowOff>66675</xdr:rowOff>
    </xdr:from>
    <xdr:to>
      <xdr:col>8</xdr:col>
      <xdr:colOff>1857375</xdr:colOff>
      <xdr:row>0</xdr:row>
      <xdr:rowOff>495300</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000-00000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4852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14A3876-3F56-40FC-A3D2-F34EE0707AC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Calculators/mortgage-calculators.html?utm_source=ms&amp;utm_medium=file&amp;utm_campaign=office&amp;utm_content=url" TargetMode="External"/><Relationship Id="rId1" Type="http://schemas.openxmlformats.org/officeDocument/2006/relationships/hyperlink" Target="https://www.vertex42.com/Calculators/mortgage-calculators.html?utm_source=ms&amp;utm_medium=file&amp;utm_campaign=office&amp;utm_content=mor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culators/mortgage-payment-calculator.html?utm_source=ms&amp;utm_medium=file&amp;utm_campaign=office&amp;utm_content=title" TargetMode="External"/><Relationship Id="rId2" Type="http://schemas.openxmlformats.org/officeDocument/2006/relationships/hyperlink" Target="https://www.vertex42.com/Calculators/mortgage-payment-calculator.html?utm_source=ms&amp;utm_medium=file&amp;utm_campaign=office&amp;utm_content=help" TargetMode="External"/><Relationship Id="rId1" Type="http://schemas.openxmlformats.org/officeDocument/2006/relationships/hyperlink" Target="https://www.vertex42.com/Calculators/mortgage-calculators.html?utm_source=ms&amp;utm_medium=file&amp;utm_campaign=office&amp;utm_term=mortgag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Calculators/mortgage-payment-calculator.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8"/>
  <sheetViews>
    <sheetView showGridLines="0" tabSelected="1" workbookViewId="0"/>
  </sheetViews>
  <sheetFormatPr defaultColWidth="9.140625" defaultRowHeight="15" x14ac:dyDescent="0.3"/>
  <cols>
    <col min="1" max="1" width="3.42578125" style="2" customWidth="1"/>
    <col min="2" max="2" width="29.28515625" style="2" customWidth="1"/>
    <col min="3" max="7" width="15" style="2" customWidth="1"/>
    <col min="8" max="8" width="9.140625" style="2"/>
    <col min="9" max="9" width="44.42578125" style="5" customWidth="1"/>
    <col min="10" max="16384" width="9.140625" style="2"/>
  </cols>
  <sheetData>
    <row r="1" spans="2:10" s="7" customFormat="1" ht="41.45" customHeight="1" x14ac:dyDescent="0.3">
      <c r="B1" s="52" t="s">
        <v>20</v>
      </c>
      <c r="C1" s="52"/>
      <c r="D1" s="52"/>
      <c r="E1" s="52"/>
      <c r="F1" s="52"/>
      <c r="G1" s="52"/>
      <c r="I1" s="8"/>
    </row>
    <row r="2" spans="2:10" ht="18.95" customHeight="1" x14ac:dyDescent="0.25">
      <c r="B2" s="19"/>
      <c r="I2" s="46" t="s">
        <v>34</v>
      </c>
      <c r="J2" s="9"/>
    </row>
    <row r="3" spans="2:10" ht="21.95" customHeight="1" x14ac:dyDescent="0.3">
      <c r="B3" s="43" t="s">
        <v>4</v>
      </c>
      <c r="C3" s="31">
        <v>12</v>
      </c>
      <c r="D3" s="50" t="s">
        <v>44</v>
      </c>
      <c r="E3" s="51"/>
      <c r="F3" s="51"/>
      <c r="G3" s="51"/>
      <c r="I3" s="47" t="s">
        <v>37</v>
      </c>
      <c r="J3" s="4"/>
    </row>
    <row r="4" spans="2:10" ht="18.95" customHeight="1" x14ac:dyDescent="0.3">
      <c r="B4" s="13"/>
    </row>
    <row r="5" spans="2:10" s="1" customFormat="1" ht="21.95" customHeight="1" x14ac:dyDescent="0.3">
      <c r="B5" s="20" t="s">
        <v>9</v>
      </c>
      <c r="C5" s="49" t="s">
        <v>5</v>
      </c>
      <c r="D5" s="49" t="s">
        <v>6</v>
      </c>
      <c r="E5" s="49" t="s">
        <v>7</v>
      </c>
      <c r="F5" s="49" t="s">
        <v>8</v>
      </c>
      <c r="G5" s="49" t="s">
        <v>19</v>
      </c>
    </row>
    <row r="6" spans="2:10" ht="21.95" customHeight="1" x14ac:dyDescent="0.3">
      <c r="B6" s="21" t="s">
        <v>0</v>
      </c>
      <c r="C6" s="29">
        <v>175000</v>
      </c>
      <c r="D6" s="29">
        <v>200000</v>
      </c>
      <c r="E6" s="29">
        <v>225000</v>
      </c>
      <c r="F6" s="29"/>
      <c r="G6" s="29"/>
      <c r="I6" s="6" t="s">
        <v>26</v>
      </c>
    </row>
    <row r="7" spans="2:10" ht="21.95" customHeight="1" x14ac:dyDescent="0.3">
      <c r="B7" s="21" t="s">
        <v>1</v>
      </c>
      <c r="C7" s="30">
        <v>0.06</v>
      </c>
      <c r="D7" s="30">
        <v>0.06</v>
      </c>
      <c r="E7" s="30">
        <v>0.06</v>
      </c>
      <c r="F7" s="30"/>
      <c r="G7" s="30"/>
      <c r="I7" s="6" t="s">
        <v>27</v>
      </c>
    </row>
    <row r="8" spans="2:10" ht="21.95" customHeight="1" x14ac:dyDescent="0.3">
      <c r="B8" s="21" t="s">
        <v>2</v>
      </c>
      <c r="C8" s="31">
        <v>30</v>
      </c>
      <c r="D8" s="31">
        <v>30</v>
      </c>
      <c r="E8" s="31">
        <v>30</v>
      </c>
      <c r="F8" s="31"/>
      <c r="G8" s="31"/>
      <c r="I8" s="6" t="s">
        <v>28</v>
      </c>
    </row>
    <row r="9" spans="2:10" ht="30" customHeight="1" x14ac:dyDescent="0.3">
      <c r="B9" s="13"/>
      <c r="C9" s="3"/>
      <c r="D9" s="3"/>
      <c r="E9" s="3"/>
      <c r="F9" s="3"/>
      <c r="G9" s="3"/>
    </row>
    <row r="10" spans="2:10" ht="21.95" customHeight="1" thickBot="1" x14ac:dyDescent="0.35">
      <c r="B10" s="17" t="s">
        <v>3</v>
      </c>
      <c r="C10" s="12"/>
      <c r="D10" s="12"/>
      <c r="E10" s="12"/>
      <c r="F10" s="12"/>
      <c r="G10" s="12"/>
    </row>
    <row r="11" spans="2:10" ht="21.95" customHeight="1" thickTop="1" x14ac:dyDescent="0.3">
      <c r="B11" s="22" t="s">
        <v>10</v>
      </c>
      <c r="C11" s="23">
        <f>IF(COUNTA(C6,C7,C8)&lt;3," - ",((1+C7/$C$3)^($C$3/12))-1)</f>
        <v>4.9999999999998934E-3</v>
      </c>
      <c r="D11" s="23">
        <f t="shared" ref="D11:G11" si="0">IF(COUNTA(D6,D7,D8)&lt;3," - ",((1+D7/$C$3)^($C$3/12))-1)</f>
        <v>4.9999999999998934E-3</v>
      </c>
      <c r="E11" s="23">
        <f t="shared" si="0"/>
        <v>4.9999999999998934E-3</v>
      </c>
      <c r="F11" s="23" t="str">
        <f>IF(COUNTA(F6,F7,F8)&lt;3," - ",((1+F7/$C$3)^($C$3/12))-1)</f>
        <v xml:space="preserve"> - </v>
      </c>
      <c r="G11" s="23" t="str">
        <f t="shared" si="0"/>
        <v xml:space="preserve"> - </v>
      </c>
      <c r="I11" s="2"/>
    </row>
    <row r="12" spans="2:10" ht="21.95" customHeight="1" x14ac:dyDescent="0.3">
      <c r="B12" s="22" t="s">
        <v>11</v>
      </c>
      <c r="C12" s="24">
        <f>IF(COUNTA(C6,C7,C8)&lt;3," - ",PMT(C11,C8*12,-C6))</f>
        <v>1049.2134190173022</v>
      </c>
      <c r="D12" s="24">
        <f t="shared" ref="D12:G12" si="1">IF(COUNTA(D6,D7,D8)&lt;3," - ",PMT(D11,D8*12,-D6))</f>
        <v>1199.1010503054883</v>
      </c>
      <c r="E12" s="24">
        <f t="shared" si="1"/>
        <v>1348.9886815936745</v>
      </c>
      <c r="F12" s="24" t="str">
        <f>IF(COUNTA(F6,F7,F8)&lt;3," - ",PMT(F11,F8*12,-F6))</f>
        <v xml:space="preserve"> - </v>
      </c>
      <c r="G12" s="24" t="str">
        <f t="shared" si="1"/>
        <v xml:space="preserve"> - </v>
      </c>
      <c r="I12" s="6"/>
    </row>
    <row r="13" spans="2:10" ht="21.95" customHeight="1" x14ac:dyDescent="0.3">
      <c r="B13" s="22" t="s">
        <v>12</v>
      </c>
      <c r="C13" s="32"/>
      <c r="D13" s="32"/>
      <c r="E13" s="32"/>
      <c r="F13" s="32"/>
      <c r="G13" s="32"/>
      <c r="I13" s="6" t="s">
        <v>43</v>
      </c>
    </row>
    <row r="14" spans="2:10" ht="24.95" customHeight="1" x14ac:dyDescent="0.3">
      <c r="B14" s="14" t="s">
        <v>16</v>
      </c>
      <c r="C14" s="15">
        <f>IF(COUNTA(C6,C7,C8)&lt;3," - ",C12+C13)</f>
        <v>1049.2134190173022</v>
      </c>
      <c r="D14" s="15">
        <f t="shared" ref="D14:G14" si="2">IF(COUNTA(D6,D7,D8)&lt;3," - ",D12+D13)</f>
        <v>1199.1010503054883</v>
      </c>
      <c r="E14" s="15">
        <f t="shared" si="2"/>
        <v>1348.9886815936745</v>
      </c>
      <c r="F14" s="15" t="str">
        <f t="shared" si="2"/>
        <v xml:space="preserve"> - </v>
      </c>
      <c r="G14" s="15" t="str">
        <f t="shared" si="2"/>
        <v xml:space="preserve"> - </v>
      </c>
    </row>
    <row r="15" spans="2:10" ht="30" customHeight="1" x14ac:dyDescent="0.3">
      <c r="B15" s="13"/>
      <c r="C15" s="3"/>
      <c r="D15" s="3"/>
      <c r="E15" s="3"/>
      <c r="F15" s="3"/>
      <c r="G15" s="3"/>
    </row>
    <row r="16" spans="2:10" ht="21.95" customHeight="1" thickBot="1" x14ac:dyDescent="0.35">
      <c r="B16" s="17" t="s">
        <v>18</v>
      </c>
      <c r="C16" s="12"/>
      <c r="D16" s="12"/>
      <c r="E16" s="12"/>
      <c r="F16" s="12"/>
      <c r="G16" s="12"/>
    </row>
    <row r="17" spans="1:9" ht="21.95" customHeight="1" thickTop="1" x14ac:dyDescent="0.3">
      <c r="B17" s="22" t="s">
        <v>13</v>
      </c>
      <c r="C17" s="25">
        <f>IF(COUNTA(C6,C7,C8)&lt;3," - ",NPER(C11,-C14,C6))</f>
        <v>360.00000000000011</v>
      </c>
      <c r="D17" s="25">
        <f t="shared" ref="D17:G17" si="3">IF(COUNTA(D6,D7,D8)&lt;3," - ",NPER(D11,-D14,D6))</f>
        <v>359.99999999999994</v>
      </c>
      <c r="E17" s="25">
        <f t="shared" si="3"/>
        <v>359.99999999999994</v>
      </c>
      <c r="F17" s="25" t="str">
        <f>IF(COUNTA(F6,F7,F8)&lt;3," - ",NPER(F11,-F14,F6))</f>
        <v xml:space="preserve"> - </v>
      </c>
      <c r="G17" s="25" t="str">
        <f t="shared" si="3"/>
        <v xml:space="preserve"> - </v>
      </c>
    </row>
    <row r="18" spans="1:9" ht="21.95" customHeight="1" x14ac:dyDescent="0.3">
      <c r="B18" s="22" t="s">
        <v>14</v>
      </c>
      <c r="C18" s="27">
        <f>IF(COUNTA(C6,C7,C8)&lt;3," - ",C17/12)</f>
        <v>30.000000000000011</v>
      </c>
      <c r="D18" s="27">
        <f t="shared" ref="D18:G18" si="4">IF(COUNTA(D6,D7,D8)&lt;3," - ",D17/12)</f>
        <v>29.999999999999996</v>
      </c>
      <c r="E18" s="27">
        <f t="shared" si="4"/>
        <v>29.999999999999996</v>
      </c>
      <c r="F18" s="27" t="str">
        <f>IF(COUNTA(F6,F7,F8)&lt;3," - ",F17/12)</f>
        <v xml:space="preserve"> - </v>
      </c>
      <c r="G18" s="27" t="str">
        <f t="shared" si="4"/>
        <v xml:space="preserve"> - </v>
      </c>
    </row>
    <row r="19" spans="1:9" ht="21.95" customHeight="1" x14ac:dyDescent="0.3">
      <c r="B19" s="22" t="s">
        <v>15</v>
      </c>
      <c r="C19" s="24">
        <f>IF(COUNTA(C6,C7,C8)&lt;3," - ",C17*C14)</f>
        <v>377716.83084622887</v>
      </c>
      <c r="D19" s="24">
        <f t="shared" ref="D19:G19" si="5">IF(COUNTA(D6,D7,D8)&lt;3," - ",D17*D14)</f>
        <v>431676.37810997572</v>
      </c>
      <c r="E19" s="24">
        <f t="shared" si="5"/>
        <v>485635.92537372274</v>
      </c>
      <c r="F19" s="24" t="str">
        <f>IF(COUNTA(F6,F7,F8)&lt;3," - ",F17*F14)</f>
        <v xml:space="preserve"> - </v>
      </c>
      <c r="G19" s="24" t="str">
        <f t="shared" si="5"/>
        <v xml:space="preserve"> - </v>
      </c>
    </row>
    <row r="20" spans="1:9" ht="24.95" customHeight="1" x14ac:dyDescent="0.3">
      <c r="B20" s="14" t="s">
        <v>29</v>
      </c>
      <c r="C20" s="15">
        <f>IF(COUNTA(C6,C7,C8)&lt;3," - ",C19-C6)</f>
        <v>202716.83084622887</v>
      </c>
      <c r="D20" s="15">
        <f t="shared" ref="D20:G20" si="6">IF(COUNTA(D6,D7,D8)&lt;3," - ",D19-D6)</f>
        <v>231676.37810997572</v>
      </c>
      <c r="E20" s="15">
        <f t="shared" si="6"/>
        <v>260635.92537372274</v>
      </c>
      <c r="F20" s="15" t="str">
        <f>IF(COUNTA(F6,F7,F8)&lt;3," - ",F19-F6)</f>
        <v xml:space="preserve"> - </v>
      </c>
      <c r="G20" s="15" t="str">
        <f t="shared" si="6"/>
        <v xml:space="preserve"> - </v>
      </c>
      <c r="I20" s="2"/>
    </row>
    <row r="21" spans="1:9" ht="30" customHeight="1" x14ac:dyDescent="0.3">
      <c r="B21" s="13"/>
      <c r="C21" s="3"/>
      <c r="D21" s="3"/>
      <c r="E21" s="3"/>
      <c r="F21" s="3"/>
      <c r="G21" s="3"/>
    </row>
    <row r="22" spans="1:9" ht="21.95" customHeight="1" x14ac:dyDescent="0.3">
      <c r="B22" s="18" t="s">
        <v>17</v>
      </c>
      <c r="C22" s="28">
        <v>5</v>
      </c>
      <c r="D22" s="28">
        <v>5</v>
      </c>
      <c r="E22" s="28">
        <v>5</v>
      </c>
      <c r="F22" s="28"/>
      <c r="G22" s="28"/>
      <c r="I22" s="6" t="s">
        <v>42</v>
      </c>
    </row>
    <row r="23" spans="1:9" ht="21.95" customHeight="1" x14ac:dyDescent="0.3">
      <c r="B23" s="22" t="s">
        <v>23</v>
      </c>
      <c r="C23" s="44">
        <f>C6</f>
        <v>175000</v>
      </c>
      <c r="D23" s="44">
        <f t="shared" ref="D23:G23" si="7">D6</f>
        <v>200000</v>
      </c>
      <c r="E23" s="44">
        <f t="shared" si="7"/>
        <v>225000</v>
      </c>
      <c r="F23" s="44">
        <f t="shared" si="7"/>
        <v>0</v>
      </c>
      <c r="G23" s="44">
        <f t="shared" si="7"/>
        <v>0</v>
      </c>
      <c r="I23" s="6" t="s">
        <v>41</v>
      </c>
    </row>
    <row r="24" spans="1:9" ht="21.95" customHeight="1" x14ac:dyDescent="0.3">
      <c r="B24" s="22" t="s">
        <v>24</v>
      </c>
      <c r="C24" s="26">
        <f>IF(COUNTA(C6,C7,C8,C22)&lt;4," - ",-FV(C11,C22*12,-C14,C6))</f>
        <v>162845.12443993409</v>
      </c>
      <c r="D24" s="26">
        <f t="shared" ref="D24:G24" si="8">IF(COUNTA(D6,D7,D8,D22)&lt;4," - ",-FV(D11,D22*12,-D14,D6))</f>
        <v>186108.71364563896</v>
      </c>
      <c r="E24" s="26">
        <f t="shared" si="8"/>
        <v>209372.30285134388</v>
      </c>
      <c r="F24" s="26" t="str">
        <f t="shared" si="8"/>
        <v xml:space="preserve"> - </v>
      </c>
      <c r="G24" s="26" t="str">
        <f t="shared" si="8"/>
        <v xml:space="preserve"> - </v>
      </c>
    </row>
    <row r="25" spans="1:9" ht="24.95" customHeight="1" x14ac:dyDescent="0.3">
      <c r="B25" s="14" t="s">
        <v>25</v>
      </c>
      <c r="C25" s="11">
        <f>IF(COUNTA(C6,C7,C8,C22,C23)&lt;5," - ",C23-C24)</f>
        <v>12154.875560065906</v>
      </c>
      <c r="D25" s="11">
        <f t="shared" ref="D25:G25" si="9">IF(COUNTA(D6,D7,D8,D22,D23)&lt;5," - ",D23-D24)</f>
        <v>13891.286354361044</v>
      </c>
      <c r="E25" s="11">
        <f t="shared" si="9"/>
        <v>15627.697148656123</v>
      </c>
      <c r="F25" s="11" t="str">
        <f t="shared" si="9"/>
        <v xml:space="preserve"> - </v>
      </c>
      <c r="G25" s="11" t="str">
        <f t="shared" si="9"/>
        <v xml:space="preserve"> - </v>
      </c>
    </row>
    <row r="26" spans="1:9" x14ac:dyDescent="0.3">
      <c r="A26" s="16"/>
      <c r="B26" s="16"/>
      <c r="C26" s="16"/>
      <c r="D26" s="16"/>
    </row>
    <row r="27" spans="1:9" x14ac:dyDescent="0.3">
      <c r="A27" s="10"/>
    </row>
    <row r="28" spans="1:9" ht="12.75" x14ac:dyDescent="0.3">
      <c r="I28" s="2"/>
    </row>
  </sheetData>
  <mergeCells count="2">
    <mergeCell ref="D3:G3"/>
    <mergeCell ref="B1:G1"/>
  </mergeCells>
  <phoneticPr fontId="3" type="noConversion"/>
  <hyperlinks>
    <hyperlink ref="I2" r:id="rId1" xr:uid="{16933BD8-273A-40FD-B666-E15885AC4C48}"/>
    <hyperlink ref="I3" r:id="rId2" xr:uid="{FAD548E6-236A-4E53-A02A-8F33CD069874}"/>
  </hyperlinks>
  <printOptions horizontalCentered="1"/>
  <pageMargins left="0.5" right="0.5" top="0.75" bottom="0.5" header="0.5" footer="0.25"/>
  <pageSetup scale="94" fitToHeight="0" orientation="portrait" r:id="rId3"/>
  <headerFooter scaleWithDoc="0">
    <oddFooter>&amp;L&amp;"Arial,Regular"&amp;8https://www.vertex42.com/Calculators/mortgage-calculators.html&amp;R&amp;"Arial,Regular"&amp;8© 2008 Vertex42 LLC</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EEF02-FB99-4343-AB9D-543779765CE9}">
  <dimension ref="B1:C22"/>
  <sheetViews>
    <sheetView showGridLines="0" zoomScaleNormal="100" workbookViewId="0"/>
  </sheetViews>
  <sheetFormatPr defaultColWidth="9.140625" defaultRowHeight="12.75" x14ac:dyDescent="0.2"/>
  <cols>
    <col min="1" max="1" width="2.85546875" style="34" customWidth="1"/>
    <col min="2" max="2" width="87.140625" style="33" customWidth="1"/>
    <col min="3" max="16384" width="9.140625" style="34"/>
  </cols>
  <sheetData>
    <row r="1" spans="2:3" ht="46.5" customHeight="1" x14ac:dyDescent="0.2"/>
    <row r="2" spans="2:3" s="37" customFormat="1" ht="15.75" x14ac:dyDescent="0.3">
      <c r="B2" s="35" t="s">
        <v>36</v>
      </c>
      <c r="C2" s="35"/>
    </row>
    <row r="3" spans="2:3" s="36" customFormat="1" ht="13.5" customHeight="1" x14ac:dyDescent="0.3">
      <c r="B3" s="48" t="s">
        <v>22</v>
      </c>
      <c r="C3" s="38"/>
    </row>
    <row r="5" spans="2:3" s="40" customFormat="1" ht="26.25" x14ac:dyDescent="0.4">
      <c r="B5" s="39" t="s">
        <v>21</v>
      </c>
    </row>
    <row r="6" spans="2:3" ht="60" x14ac:dyDescent="0.2">
      <c r="B6" s="41" t="s">
        <v>45</v>
      </c>
    </row>
    <row r="7" spans="2:3" ht="15" x14ac:dyDescent="0.2">
      <c r="B7" s="42"/>
    </row>
    <row r="8" spans="2:3" s="40" customFormat="1" ht="26.25" x14ac:dyDescent="0.4">
      <c r="B8" s="39" t="s">
        <v>31</v>
      </c>
    </row>
    <row r="9" spans="2:3" ht="15" x14ac:dyDescent="0.2">
      <c r="B9" s="41" t="s">
        <v>30</v>
      </c>
    </row>
    <row r="10" spans="2:3" ht="15" x14ac:dyDescent="0.2">
      <c r="B10" s="45" t="s">
        <v>31</v>
      </c>
    </row>
    <row r="11" spans="2:3" ht="15" x14ac:dyDescent="0.2">
      <c r="B11" s="42"/>
    </row>
    <row r="12" spans="2:3" s="40" customFormat="1" ht="26.25" x14ac:dyDescent="0.4">
      <c r="B12" s="39" t="s">
        <v>35</v>
      </c>
    </row>
    <row r="13" spans="2:3" ht="15" x14ac:dyDescent="0.2">
      <c r="B13" s="41" t="s">
        <v>39</v>
      </c>
    </row>
    <row r="14" spans="2:3" ht="15" x14ac:dyDescent="0.2">
      <c r="B14" s="45" t="s">
        <v>35</v>
      </c>
    </row>
    <row r="15" spans="2:3" ht="15" x14ac:dyDescent="0.2">
      <c r="B15" s="42"/>
    </row>
    <row r="16" spans="2:3" ht="21" x14ac:dyDescent="0.2">
      <c r="B16" s="39" t="s">
        <v>38</v>
      </c>
    </row>
    <row r="17" spans="2:2" ht="60" x14ac:dyDescent="0.2">
      <c r="B17" s="41" t="s">
        <v>46</v>
      </c>
    </row>
    <row r="18" spans="2:2" ht="15" x14ac:dyDescent="0.2">
      <c r="B18" s="42"/>
    </row>
    <row r="19" spans="2:2" s="40" customFormat="1" ht="26.25" x14ac:dyDescent="0.4">
      <c r="B19" s="39" t="s">
        <v>32</v>
      </c>
    </row>
    <row r="20" spans="2:2" ht="60" x14ac:dyDescent="0.2">
      <c r="B20" s="41" t="s">
        <v>40</v>
      </c>
    </row>
    <row r="21" spans="2:2" ht="15" x14ac:dyDescent="0.2">
      <c r="B21" s="42"/>
    </row>
    <row r="22" spans="2:2" ht="75" x14ac:dyDescent="0.2">
      <c r="B22" s="41" t="s">
        <v>33</v>
      </c>
    </row>
  </sheetData>
  <hyperlinks>
    <hyperlink ref="B14" r:id="rId1" xr:uid="{EA97F31D-8237-47B9-9254-A4A4F7AA4300}"/>
    <hyperlink ref="B10" r:id="rId2" xr:uid="{AAD432A2-CF8E-4214-8240-7D8FB42C0C48}"/>
    <hyperlink ref="B2" r:id="rId3" xr:uid="{E97A64DA-01FE-421C-97D7-9FF11417030D}"/>
    <hyperlink ref="B3" r:id="rId4" xr:uid="{8B809AD6-0C17-4843-922C-6D2A888F9F8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TM16410084</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MortgageCalculator</vt:lpstr>
      <vt:lpstr>About</vt:lpstr>
      <vt:lpstr>MortgageCalculator!Print_Area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2022-01-03T22:56:50Z</dcterms:created>
  <dcterms:modified xsi:type="dcterms:W3CDTF">2022-10-24T06:51:00Z</dcterms:modified>
</cp:coreProperties>
</file>