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 studens\MOS\"/>
    </mc:Choice>
  </mc:AlternateContent>
  <xr:revisionPtr revIDLastSave="0" documentId="13_ncr:1_{2800B3E5-6A75-41C1-A662-401BAF39F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P3" i="1" a="1"/>
  <c r="P3" i="1" s="1"/>
  <c r="A12" i="1"/>
  <c r="C12" i="1" s="1" a="1"/>
  <c r="C12" i="1" s="1"/>
  <c r="C13" i="1" a="1"/>
  <c r="C13" i="1" s="1"/>
  <c r="C14" i="1" a="1"/>
  <c r="C14" i="1" s="1"/>
  <c r="A13" i="1"/>
  <c r="A14" i="1"/>
  <c r="D12" i="1"/>
  <c r="F5" i="1" l="1"/>
  <c r="I5" i="1" s="1"/>
  <c r="F6" i="1"/>
  <c r="I6" i="1" s="1"/>
  <c r="F7" i="1"/>
  <c r="I7" i="1" s="1"/>
  <c r="F8" i="1"/>
  <c r="I8" i="1" s="1"/>
  <c r="D14" i="1" s="1"/>
  <c r="F4" i="1"/>
  <c r="I4" i="1" s="1"/>
  <c r="D13" i="1" l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<sst xmlns="http://schemas.openxmlformats.org/spreadsheetml/2006/main" count="59" uniqueCount="55">
  <si>
    <t>ການນຳໃຊ້ Match &amp; Index</t>
  </si>
  <si>
    <t>ຫ້ອງນອນ</t>
  </si>
  <si>
    <t>004</t>
  </si>
  <si>
    <t>005</t>
  </si>
  <si>
    <t>203</t>
  </si>
  <si>
    <t>217</t>
  </si>
  <si>
    <t>312</t>
  </si>
  <si>
    <t>ລາຍຊື</t>
  </si>
  <si>
    <t>ສັນຊາດ</t>
  </si>
  <si>
    <t>ລາຄາ</t>
  </si>
  <si>
    <t>ຈຳນວນຄືນທີ່ມາພັກເຊົ່າ</t>
  </si>
  <si>
    <t>ລວມຄິດຄາບໍລິການ</t>
  </si>
  <si>
    <t>ຊັກເຄື່ອງ</t>
  </si>
  <si>
    <t>ເຄື່ອງດື່ມ</t>
  </si>
  <si>
    <t>ທັງໝົດ</t>
  </si>
  <si>
    <t>Mr Jonh Smitt</t>
  </si>
  <si>
    <t>Mr Olala Smart</t>
  </si>
  <si>
    <t>Mr  &amp; Mirs Bermat</t>
  </si>
  <si>
    <t>Mr Satoaji Masimiru</t>
  </si>
  <si>
    <t>Ms Kim Ujonvang</t>
  </si>
  <si>
    <t>America</t>
  </si>
  <si>
    <t>Australian</t>
  </si>
  <si>
    <t>Germany</t>
  </si>
  <si>
    <t>Japanese</t>
  </si>
  <si>
    <t>Korean</t>
  </si>
  <si>
    <t>ລວມ</t>
  </si>
  <si>
    <t>ລດ</t>
  </si>
  <si>
    <t>ລາຍຊື່</t>
  </si>
  <si>
    <t>ຫ້ອງ</t>
  </si>
  <si>
    <t>ລວມເງິນທັງໝົດທີ່ຕ້ອງຈ່າຍ</t>
  </si>
  <si>
    <t>ການນຳໃຊ້ IF</t>
  </si>
  <si>
    <t>ລະຫັດ</t>
  </si>
  <si>
    <t>ຊື່ລູກຄ້າ</t>
  </si>
  <si>
    <t>ຈຳນວນທີ່ໄດ້ຊື້</t>
  </si>
  <si>
    <t>ໝາຍເຫດ</t>
  </si>
  <si>
    <t>007</t>
  </si>
  <si>
    <t>009</t>
  </si>
  <si>
    <t>303</t>
  </si>
  <si>
    <t>542</t>
  </si>
  <si>
    <t>690</t>
  </si>
  <si>
    <t>222</t>
  </si>
  <si>
    <t>515</t>
  </si>
  <si>
    <t>653</t>
  </si>
  <si>
    <t>ທ້ວ ປໍ</t>
  </si>
  <si>
    <t>ທ້ວ ຄຳ</t>
  </si>
  <si>
    <t>ນາງ ອ້ອນ</t>
  </si>
  <si>
    <t>ນາງ ດວງ</t>
  </si>
  <si>
    <t>ນາງ ແສງ</t>
  </si>
  <si>
    <t>ທ້າວ ລັກ</t>
  </si>
  <si>
    <t>ນາງ ວອຍ</t>
  </si>
  <si>
    <t>ທ້າວ ວື</t>
  </si>
  <si>
    <t>ເປີເຊັນ</t>
  </si>
  <si>
    <t>ຈຳນວນ</t>
  </si>
  <si>
    <t>ສ່ວນລົດທີ່ໄດ້ຮັບ persent</t>
  </si>
  <si>
    <t>ສ່ວນລົດເປັນເງິນ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</si>
</sst>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hetsarath OT"/>
    </font>
    <font>
      <sz val="8"/>
      <name val="Calibri"/>
      <family val="2"/>
      <scheme val="minor"/>
    </font>
    <font>
      <sz val="18"/>
      <color theme="1"/>
      <name val="Phetsarath OT"/>
    </font>
    <font>
      <sz val="26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2" fillId="0" borderId="1" xfId="2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D1" zoomScale="85" zoomScaleNormal="85" workbookViewId="0">
      <selection activeCell="Q5" sqref="Q5"/>
    </sheetView>
  </sheetViews>
  <sheetFormatPr defaultRowHeight="18.600000000000001" x14ac:dyDescent="0.5"/>
  <cols>
    <col min="1" max="1" width="8.88671875" style="1"/>
    <col min="2" max="2" width="22.44140625" style="1" customWidth="1"/>
    <col min="3" max="3" width="17.88671875" style="1" customWidth="1"/>
    <col min="4" max="4" width="10.33203125" style="1" bestFit="1" customWidth="1"/>
    <col min="5" max="5" width="14.5546875" style="1" customWidth="1"/>
    <col min="6" max="6" width="12.21875" style="1" bestFit="1" customWidth="1"/>
    <col min="7" max="7" width="9.109375" style="1" bestFit="1" customWidth="1"/>
    <col min="8" max="8" width="10.33203125" style="1" bestFit="1" customWidth="1"/>
    <col min="9" max="9" width="9.5546875" style="1" bestFit="1" customWidth="1"/>
    <col min="10" max="13" width="8.88671875" style="1"/>
    <col min="14" max="14" width="11.33203125" style="1" customWidth="1"/>
    <col min="15" max="15" width="15.88671875" style="1" customWidth="1"/>
    <col min="16" max="17" width="22.33203125" style="1" customWidth="1"/>
    <col min="18" max="20" width="8.88671875" style="1"/>
    <col min="21" max="21" width="17.44140625" style="1" bestFit="1" customWidth="1"/>
    <col min="22" max="16384" width="8.88671875" style="1"/>
  </cols>
  <sheetData>
    <row r="1" spans="1:21" ht="38.4" x14ac:dyDescent="1">
      <c r="A1" s="10" t="s">
        <v>0</v>
      </c>
      <c r="B1" s="11"/>
      <c r="C1" s="11"/>
      <c r="D1" s="11"/>
      <c r="E1" s="11"/>
      <c r="F1" s="11"/>
      <c r="G1" s="11"/>
      <c r="H1" s="11"/>
      <c r="I1" s="12"/>
      <c r="M1" s="22" t="s">
        <v>30</v>
      </c>
      <c r="N1" s="22"/>
      <c r="O1" s="22"/>
      <c r="P1" s="22"/>
      <c r="Q1" s="22"/>
      <c r="R1" s="22"/>
    </row>
    <row r="2" spans="1:21" ht="37.200000000000003" customHeight="1" x14ac:dyDescent="0.5">
      <c r="A2" s="17" t="s">
        <v>1</v>
      </c>
      <c r="B2" s="17" t="s">
        <v>7</v>
      </c>
      <c r="C2" s="17" t="s">
        <v>8</v>
      </c>
      <c r="D2" s="17" t="s">
        <v>9</v>
      </c>
      <c r="E2" s="17" t="s">
        <v>10</v>
      </c>
      <c r="F2" s="14" t="s">
        <v>11</v>
      </c>
      <c r="G2" s="15"/>
      <c r="H2" s="16"/>
      <c r="I2" s="17" t="s">
        <v>14</v>
      </c>
      <c r="M2" s="4" t="s">
        <v>31</v>
      </c>
      <c r="N2" s="4" t="s">
        <v>32</v>
      </c>
      <c r="O2" s="4" t="s">
        <v>33</v>
      </c>
      <c r="P2" s="4" t="s">
        <v>53</v>
      </c>
      <c r="Q2" s="4" t="s">
        <v>54</v>
      </c>
      <c r="R2" s="4" t="s">
        <v>34</v>
      </c>
      <c r="T2" s="24" t="s">
        <v>51</v>
      </c>
      <c r="U2" s="24" t="s">
        <v>52</v>
      </c>
    </row>
    <row r="3" spans="1:21" x14ac:dyDescent="0.5">
      <c r="A3" s="18"/>
      <c r="B3" s="18"/>
      <c r="C3" s="18"/>
      <c r="D3" s="18"/>
      <c r="E3" s="18"/>
      <c r="F3" s="5" t="s">
        <v>1</v>
      </c>
      <c r="G3" s="5" t="s">
        <v>12</v>
      </c>
      <c r="H3" s="5" t="s">
        <v>13</v>
      </c>
      <c r="I3" s="18"/>
      <c r="M3" s="23" t="s">
        <v>35</v>
      </c>
      <c r="N3" s="4" t="s">
        <v>44</v>
      </c>
      <c r="O3" s="26">
        <v>30000</v>
      </c>
      <c r="P3" s="4" cm="1">
        <f t="array" ref="P3:P10">IF(O3:O10&gt;10000000,50,IF(O3:O10&gt;5000000,40,IF(O3:O10&gt;3000000,30,IF(O3:O10&gt;1000000,20,IF(O3:O10&gt;500000,10,0)))))</f>
        <v>0</v>
      </c>
      <c r="Q3" s="26" t="str">
        <f>IF(P3=50,O3-O3*0.5,IF(P3=40,O3-O3*0.4,IF(P3=30,O3-O3*0.3,IF(P3=20,O3-O3*0.1,"0"))))</f>
        <v>0</v>
      </c>
      <c r="R3" s="4"/>
      <c r="T3" s="24">
        <v>50</v>
      </c>
      <c r="U3" s="25">
        <v>10000000</v>
      </c>
    </row>
    <row r="4" spans="1:21" x14ac:dyDescent="0.5">
      <c r="A4" s="6" t="s">
        <v>2</v>
      </c>
      <c r="B4" s="5" t="s">
        <v>15</v>
      </c>
      <c r="C4" s="5" t="s">
        <v>20</v>
      </c>
      <c r="D4" s="19">
        <v>150</v>
      </c>
      <c r="E4" s="5">
        <v>3</v>
      </c>
      <c r="F4" s="19">
        <f>D4*E4</f>
        <v>450</v>
      </c>
      <c r="G4" s="19">
        <v>20</v>
      </c>
      <c r="H4" s="19">
        <v>35</v>
      </c>
      <c r="I4" s="20">
        <f>F4+G4+H4</f>
        <v>505</v>
      </c>
      <c r="M4" s="23" t="s">
        <v>36</v>
      </c>
      <c r="N4" s="4" t="s">
        <v>43</v>
      </c>
      <c r="O4" s="26">
        <v>456298</v>
      </c>
      <c r="P4" s="4">
        <v>0</v>
      </c>
      <c r="Q4" s="26" t="str">
        <f t="shared" ref="Q4:Q10" si="0">IF(P4=50,O4-O4*0.5,IF(P4=40,O4-O4*0.4,IF(P4=30,O4-O4*0.3,IF(P4=20,O4-O4*0.1,"0"))))</f>
        <v>0</v>
      </c>
      <c r="R4" s="4"/>
      <c r="T4" s="24">
        <v>40</v>
      </c>
      <c r="U4" s="25">
        <v>5000000</v>
      </c>
    </row>
    <row r="5" spans="1:21" x14ac:dyDescent="0.5">
      <c r="A5" s="6" t="s">
        <v>3</v>
      </c>
      <c r="B5" s="5" t="s">
        <v>16</v>
      </c>
      <c r="C5" s="5" t="s">
        <v>21</v>
      </c>
      <c r="D5" s="19">
        <v>200</v>
      </c>
      <c r="E5" s="5">
        <v>5</v>
      </c>
      <c r="F5" s="19">
        <f t="shared" ref="F5:F8" si="1">D5*E5</f>
        <v>1000</v>
      </c>
      <c r="G5" s="19">
        <v>15</v>
      </c>
      <c r="H5" s="19">
        <v>97</v>
      </c>
      <c r="I5" s="20">
        <f t="shared" ref="I5:I8" si="2">F5+G5+H5</f>
        <v>1112</v>
      </c>
      <c r="M5" s="23" t="s">
        <v>37</v>
      </c>
      <c r="N5" s="4" t="s">
        <v>45</v>
      </c>
      <c r="O5" s="26">
        <v>13652</v>
      </c>
      <c r="P5" s="4">
        <v>0</v>
      </c>
      <c r="Q5" s="26" t="str">
        <f t="shared" si="0"/>
        <v>0</v>
      </c>
      <c r="R5" s="4"/>
      <c r="T5" s="24">
        <v>30</v>
      </c>
      <c r="U5" s="25">
        <v>3000000</v>
      </c>
    </row>
    <row r="6" spans="1:21" x14ac:dyDescent="0.5">
      <c r="A6" s="6" t="s">
        <v>4</v>
      </c>
      <c r="B6" s="5" t="s">
        <v>17</v>
      </c>
      <c r="C6" s="5" t="s">
        <v>22</v>
      </c>
      <c r="D6" s="19">
        <v>70</v>
      </c>
      <c r="E6" s="5">
        <v>12</v>
      </c>
      <c r="F6" s="19">
        <f t="shared" si="1"/>
        <v>840</v>
      </c>
      <c r="G6" s="19">
        <v>95</v>
      </c>
      <c r="H6" s="19">
        <v>100</v>
      </c>
      <c r="I6" s="20">
        <f t="shared" si="2"/>
        <v>1035</v>
      </c>
      <c r="M6" s="23" t="s">
        <v>38</v>
      </c>
      <c r="N6" s="4" t="s">
        <v>46</v>
      </c>
      <c r="O6" s="26">
        <v>2361000</v>
      </c>
      <c r="P6" s="4">
        <v>20</v>
      </c>
      <c r="Q6" s="26">
        <f t="shared" si="0"/>
        <v>2124900</v>
      </c>
      <c r="R6" s="4"/>
      <c r="T6" s="24">
        <v>20</v>
      </c>
      <c r="U6" s="25">
        <v>1000000</v>
      </c>
    </row>
    <row r="7" spans="1:21" x14ac:dyDescent="0.5">
      <c r="A7" s="6" t="s">
        <v>5</v>
      </c>
      <c r="B7" s="5" t="s">
        <v>18</v>
      </c>
      <c r="C7" s="5" t="s">
        <v>23</v>
      </c>
      <c r="D7" s="19">
        <v>120</v>
      </c>
      <c r="E7" s="5">
        <v>6</v>
      </c>
      <c r="F7" s="19">
        <f t="shared" si="1"/>
        <v>720</v>
      </c>
      <c r="G7" s="19">
        <v>50</v>
      </c>
      <c r="H7" s="19">
        <v>120</v>
      </c>
      <c r="I7" s="20">
        <f t="shared" si="2"/>
        <v>890</v>
      </c>
      <c r="M7" s="23" t="s">
        <v>39</v>
      </c>
      <c r="N7" s="4" t="s">
        <v>47</v>
      </c>
      <c r="O7" s="26">
        <v>9856125</v>
      </c>
      <c r="P7" s="4">
        <v>40</v>
      </c>
      <c r="Q7" s="26">
        <f t="shared" si="0"/>
        <v>5913675</v>
      </c>
      <c r="R7" s="4"/>
      <c r="T7" s="24">
        <v>10</v>
      </c>
      <c r="U7" s="25">
        <v>500000</v>
      </c>
    </row>
    <row r="8" spans="1:21" x14ac:dyDescent="0.5">
      <c r="A8" s="6" t="s">
        <v>6</v>
      </c>
      <c r="B8" s="5" t="s">
        <v>19</v>
      </c>
      <c r="C8" s="5" t="s">
        <v>24</v>
      </c>
      <c r="D8" s="19">
        <v>90</v>
      </c>
      <c r="E8" s="5">
        <v>2</v>
      </c>
      <c r="F8" s="19">
        <f t="shared" si="1"/>
        <v>180</v>
      </c>
      <c r="G8" s="19">
        <v>41</v>
      </c>
      <c r="H8" s="19">
        <v>13</v>
      </c>
      <c r="I8" s="20">
        <f t="shared" si="2"/>
        <v>234</v>
      </c>
      <c r="M8" s="23" t="s">
        <v>40</v>
      </c>
      <c r="N8" s="4" t="s">
        <v>48</v>
      </c>
      <c r="O8" s="26">
        <v>362254</v>
      </c>
      <c r="P8" s="4">
        <v>0</v>
      </c>
      <c r="Q8" s="26" t="str">
        <f t="shared" si="0"/>
        <v>0</v>
      </c>
      <c r="R8" s="4"/>
      <c r="T8" s="24">
        <v>0</v>
      </c>
      <c r="U8" s="25">
        <v>0</v>
      </c>
    </row>
    <row r="9" spans="1:21" x14ac:dyDescent="0.5">
      <c r="A9" s="7"/>
      <c r="B9" s="8"/>
      <c r="C9" s="8"/>
      <c r="D9" s="8"/>
      <c r="E9" s="8"/>
      <c r="F9" s="8"/>
      <c r="G9" s="9"/>
      <c r="H9" s="3" t="s">
        <v>25</v>
      </c>
      <c r="I9" s="21">
        <f>SUM(I4:I8)</f>
        <v>3776</v>
      </c>
      <c r="M9" s="23" t="s">
        <v>41</v>
      </c>
      <c r="N9" s="4" t="s">
        <v>49</v>
      </c>
      <c r="O9" s="26">
        <v>1521455</v>
      </c>
      <c r="P9" s="4">
        <v>20</v>
      </c>
      <c r="Q9" s="26">
        <f t="shared" si="0"/>
        <v>1369309.5</v>
      </c>
      <c r="R9" s="4"/>
      <c r="T9" s="24"/>
      <c r="U9" s="24"/>
    </row>
    <row r="10" spans="1:21" x14ac:dyDescent="0.5">
      <c r="M10" s="23" t="s">
        <v>42</v>
      </c>
      <c r="N10" s="4" t="s">
        <v>50</v>
      </c>
      <c r="O10" s="26">
        <v>1200320</v>
      </c>
      <c r="P10" s="4">
        <v>20</v>
      </c>
      <c r="Q10" s="26">
        <f t="shared" si="0"/>
        <v>1080288</v>
      </c>
      <c r="R10" s="4"/>
      <c r="T10" s="24"/>
      <c r="U10" s="24"/>
    </row>
    <row r="11" spans="1:21" x14ac:dyDescent="0.5">
      <c r="A11" s="4" t="s">
        <v>26</v>
      </c>
      <c r="B11" s="4" t="s">
        <v>27</v>
      </c>
      <c r="C11" s="4" t="s">
        <v>28</v>
      </c>
      <c r="D11" s="13" t="s">
        <v>29</v>
      </c>
      <c r="E11" s="13"/>
      <c r="M11" s="2"/>
    </row>
    <row r="12" spans="1:21" x14ac:dyDescent="0.5">
      <c r="A12" s="4">
        <f>MATCH(B12,$B$4:$B$8,0)</f>
        <v>3</v>
      </c>
      <c r="B12" s="4" t="s">
        <v>17</v>
      </c>
      <c r="C12" s="4" t="str" cm="1">
        <f t="array" ref="C12">INDEX($A$4:$A$8,A12,0)</f>
        <v>203</v>
      </c>
      <c r="D12" s="14">
        <f>SUMIFS(I4:I8,B4:B8,"Mr  &amp; Mirs Bermat")</f>
        <v>1035</v>
      </c>
      <c r="E12" s="16"/>
      <c r="M12" s="2"/>
    </row>
    <row r="13" spans="1:21" x14ac:dyDescent="0.5">
      <c r="A13" s="4">
        <f t="shared" ref="A13:A14" si="3">MATCH(B13,$B$4:$B$8,0)</f>
        <v>1</v>
      </c>
      <c r="B13" s="4" t="s">
        <v>15</v>
      </c>
      <c r="C13" s="4" t="str" cm="1">
        <f t="array" ref="C13">INDEX($A$4:$A$8,A13,0)</f>
        <v>004</v>
      </c>
      <c r="D13" s="14">
        <f>SUMIFS(I4:I8,B4:B8,"Mr Jonh Smitt")</f>
        <v>505</v>
      </c>
      <c r="E13" s="16"/>
    </row>
    <row r="14" spans="1:21" x14ac:dyDescent="0.5">
      <c r="A14" s="4">
        <f t="shared" si="3"/>
        <v>5</v>
      </c>
      <c r="B14" s="4" t="s">
        <v>19</v>
      </c>
      <c r="C14" s="4" t="str" cm="1">
        <f t="array" ref="C14">INDEX($A$4:$A$8,A14,0)</f>
        <v>312</v>
      </c>
      <c r="D14" s="14">
        <f>SUMIFS(I4:I8,B4:B8,"Ms Kim Ujonvang")</f>
        <v>234</v>
      </c>
      <c r="E14" s="16"/>
    </row>
  </sheetData>
  <mergeCells count="14">
    <mergeCell ref="A9:G9"/>
    <mergeCell ref="D11:E11"/>
    <mergeCell ref="D12:E12"/>
    <mergeCell ref="D13:E13"/>
    <mergeCell ref="D14:E14"/>
    <mergeCell ref="M1:R1"/>
    <mergeCell ref="A1:I1"/>
    <mergeCell ref="F2:H2"/>
    <mergeCell ref="E2:E3"/>
    <mergeCell ref="D2:D3"/>
    <mergeCell ref="C2:C3"/>
    <mergeCell ref="B2:B3"/>
    <mergeCell ref="A2:A3"/>
    <mergeCell ref="I2:I3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nousua sainther</dc:creator>
  <cp:lastModifiedBy>Acer</cp:lastModifiedBy>
  <dcterms:created xsi:type="dcterms:W3CDTF">2015-06-05T18:17:20Z</dcterms:created>
  <dcterms:modified xsi:type="dcterms:W3CDTF">2022-12-12T07:38:48Z</dcterms:modified>
</cp:coreProperties>
</file>