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ujas_serveris\4kt2\PASIRUOSIMAS\tyryba iki 05-17\"/>
    </mc:Choice>
  </mc:AlternateContent>
  <xr:revisionPtr revIDLastSave="0" documentId="13_ncr:1_{0848D4F0-F879-4D10-B22C-02651649FF07}" xr6:coauthVersionLast="47" xr6:coauthVersionMax="47" xr10:uidLastSave="{00000000-0000-0000-0000-000000000000}"/>
  <bookViews>
    <workbookView xWindow="-135" yWindow="105" windowWidth="17250" windowHeight="15285" tabRatio="652" firstSheet="5" activeTab="8" xr2:uid="{4C81455D-F988-48FF-A227-5E5C31E96C26}"/>
  </bookViews>
  <sheets>
    <sheet name="Mėnesio_išlaidos" sheetId="9" r:id="rId1"/>
    <sheet name="Dailės studija" sheetId="7" r:id="rId2"/>
    <sheet name="Temperatūra" sheetId="6" r:id="rId3"/>
    <sheet name="Valiutos keitimai" sheetId="8" r:id="rId4"/>
    <sheet name="Krepšinio mokykla" sheetId="5" r:id="rId5"/>
    <sheet name="Kelionės" sheetId="4" r:id="rId6"/>
    <sheet name="Rungtynės" sheetId="2" r:id="rId7"/>
    <sheet name="Perskaitytos Knygos" sheetId="3" r:id="rId8"/>
    <sheet name="Svyravimai" sheetId="10" r:id="rId9"/>
    <sheet name="Svyravimo grafikas" sheetId="11" r:id="rId10"/>
  </sheets>
  <definedNames>
    <definedName name="_xlnm._FilterDatabase" localSheetId="7" hidden="1">'Perskaitytos Knygos'!$A$13:$C$84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0" l="1"/>
  <c r="B8" i="10"/>
  <c r="B7" i="10"/>
  <c r="C7" i="10" s="1"/>
  <c r="A8" i="10"/>
  <c r="A9" i="10" s="1"/>
  <c r="B10" i="3"/>
  <c r="B9" i="3"/>
  <c r="B8" i="3"/>
  <c r="B6" i="3"/>
  <c r="B5" i="3"/>
  <c r="B4" i="3"/>
  <c r="B30" i="2"/>
  <c r="C30" i="2" s="1"/>
  <c r="B29" i="2"/>
  <c r="C29" i="2" s="1"/>
  <c r="D5" i="4"/>
  <c r="D6" i="4"/>
  <c r="D7" i="4"/>
  <c r="D8" i="4"/>
  <c r="D9" i="4"/>
  <c r="D10" i="4"/>
  <c r="D11" i="4"/>
  <c r="D12" i="4"/>
  <c r="D13" i="4"/>
  <c r="D4" i="4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5" i="5"/>
  <c r="B9" i="8"/>
  <c r="B10" i="8"/>
  <c r="B11" i="8"/>
  <c r="B12" i="8"/>
  <c r="B13" i="8"/>
  <c r="B14" i="8"/>
  <c r="B15" i="8"/>
  <c r="B8" i="8"/>
  <c r="D15" i="6"/>
  <c r="D14" i="6"/>
  <c r="D13" i="6"/>
  <c r="D12" i="6"/>
  <c r="B10" i="7"/>
  <c r="D10" i="7" s="1"/>
  <c r="B4" i="7"/>
  <c r="D4" i="7" s="1"/>
  <c r="B5" i="7"/>
  <c r="D5" i="7" s="1"/>
  <c r="B6" i="7"/>
  <c r="D6" i="7" s="1"/>
  <c r="B7" i="7"/>
  <c r="D7" i="7" s="1"/>
  <c r="B8" i="7"/>
  <c r="D8" i="7" s="1"/>
  <c r="B9" i="7"/>
  <c r="D9" i="7" s="1"/>
  <c r="A10" i="10" l="1"/>
  <c r="B9" i="10"/>
  <c r="C9" i="10" s="1"/>
  <c r="D11" i="7"/>
  <c r="A11" i="10" l="1"/>
  <c r="B10" i="10"/>
  <c r="C10" i="10" s="1"/>
  <c r="A12" i="10" l="1"/>
  <c r="B11" i="10"/>
  <c r="C11" i="10" s="1"/>
  <c r="A13" i="10" l="1"/>
  <c r="B12" i="10"/>
  <c r="C12" i="10" s="1"/>
  <c r="A14" i="10" l="1"/>
  <c r="B13" i="10"/>
  <c r="C13" i="10" s="1"/>
  <c r="A15" i="10" l="1"/>
  <c r="B14" i="10"/>
  <c r="C14" i="10" s="1"/>
  <c r="A16" i="10" l="1"/>
  <c r="B15" i="10"/>
  <c r="C15" i="10" s="1"/>
  <c r="A17" i="10" l="1"/>
  <c r="B16" i="10"/>
  <c r="C16" i="10" s="1"/>
  <c r="A18" i="10" l="1"/>
  <c r="B17" i="10"/>
  <c r="C17" i="10" s="1"/>
  <c r="A19" i="10" l="1"/>
  <c r="B18" i="10"/>
  <c r="C18" i="10" s="1"/>
  <c r="A20" i="10" l="1"/>
  <c r="B19" i="10"/>
  <c r="C19" i="10" s="1"/>
  <c r="A21" i="10" l="1"/>
  <c r="B20" i="10"/>
  <c r="C20" i="10" s="1"/>
  <c r="A22" i="10" l="1"/>
  <c r="B21" i="10"/>
  <c r="C21" i="10" s="1"/>
  <c r="A23" i="10" l="1"/>
  <c r="B22" i="10"/>
  <c r="C22" i="10" s="1"/>
  <c r="A24" i="10" l="1"/>
  <c r="B23" i="10"/>
  <c r="C23" i="10" s="1"/>
  <c r="A25" i="10" l="1"/>
  <c r="B24" i="10"/>
  <c r="C24" i="10" s="1"/>
  <c r="A26" i="10" l="1"/>
  <c r="B25" i="10"/>
  <c r="C25" i="10" s="1"/>
  <c r="A27" i="10" l="1"/>
  <c r="B26" i="10"/>
  <c r="C26" i="10" s="1"/>
  <c r="A28" i="10" l="1"/>
  <c r="B27" i="10"/>
  <c r="C27" i="10" s="1"/>
  <c r="A29" i="10" l="1"/>
  <c r="B28" i="10"/>
  <c r="C28" i="10" s="1"/>
  <c r="A30" i="10" l="1"/>
  <c r="B29" i="10"/>
  <c r="C29" i="10" s="1"/>
  <c r="A31" i="10" l="1"/>
  <c r="B30" i="10"/>
  <c r="C30" i="10" s="1"/>
  <c r="A32" i="10" l="1"/>
  <c r="B31" i="10"/>
  <c r="C31" i="10" s="1"/>
  <c r="A33" i="10" l="1"/>
  <c r="B32" i="10"/>
  <c r="C32" i="10" s="1"/>
  <c r="A34" i="10" l="1"/>
  <c r="B33" i="10"/>
  <c r="C33" i="10" s="1"/>
  <c r="A35" i="10" l="1"/>
  <c r="B34" i="10"/>
  <c r="C34" i="10" s="1"/>
  <c r="A36" i="10" l="1"/>
  <c r="B35" i="10"/>
  <c r="C35" i="10" s="1"/>
  <c r="A37" i="10" l="1"/>
  <c r="B36" i="10"/>
  <c r="C36" i="10" s="1"/>
  <c r="A38" i="10" l="1"/>
  <c r="B37" i="10"/>
  <c r="C37" i="10" s="1"/>
  <c r="A39" i="10" l="1"/>
  <c r="B38" i="10"/>
  <c r="C38" i="10" s="1"/>
  <c r="A40" i="10" l="1"/>
  <c r="B39" i="10"/>
  <c r="C39" i="10" s="1"/>
  <c r="A41" i="10" l="1"/>
  <c r="B40" i="10"/>
  <c r="C40" i="10" s="1"/>
  <c r="A42" i="10" l="1"/>
  <c r="B41" i="10"/>
  <c r="C41" i="10" s="1"/>
  <c r="A43" i="10" l="1"/>
  <c r="B42" i="10"/>
  <c r="C42" i="10" s="1"/>
  <c r="A44" i="10" l="1"/>
  <c r="B43" i="10"/>
  <c r="C43" i="10" s="1"/>
  <c r="A45" i="10" l="1"/>
  <c r="B44" i="10"/>
  <c r="C44" i="10" s="1"/>
  <c r="A46" i="10" l="1"/>
  <c r="B45" i="10"/>
  <c r="C45" i="10" s="1"/>
  <c r="A47" i="10" l="1"/>
  <c r="B46" i="10"/>
  <c r="C46" i="10" s="1"/>
  <c r="A48" i="10" l="1"/>
  <c r="B47" i="10"/>
  <c r="C47" i="10" s="1"/>
  <c r="A49" i="10" l="1"/>
  <c r="B48" i="10"/>
  <c r="C48" i="10" s="1"/>
  <c r="A50" i="10" l="1"/>
  <c r="B49" i="10"/>
  <c r="C49" i="10" s="1"/>
  <c r="A51" i="10" l="1"/>
  <c r="B50" i="10"/>
  <c r="C50" i="10" s="1"/>
  <c r="A52" i="10" l="1"/>
  <c r="B51" i="10"/>
  <c r="C51" i="10" s="1"/>
  <c r="A53" i="10" l="1"/>
  <c r="B52" i="10"/>
  <c r="C52" i="10" s="1"/>
  <c r="A54" i="10" l="1"/>
  <c r="B53" i="10"/>
  <c r="C53" i="10" s="1"/>
  <c r="A55" i="10" l="1"/>
  <c r="B54" i="10"/>
  <c r="C54" i="10" s="1"/>
  <c r="A56" i="10" l="1"/>
  <c r="B55" i="10"/>
  <c r="C55" i="10" s="1"/>
  <c r="A57" i="10" l="1"/>
  <c r="B56" i="10"/>
  <c r="C56" i="10" s="1"/>
  <c r="A58" i="10" l="1"/>
  <c r="B57" i="10"/>
  <c r="C57" i="10" s="1"/>
  <c r="A59" i="10" l="1"/>
  <c r="B58" i="10"/>
  <c r="C58" i="10" s="1"/>
  <c r="A60" i="10" l="1"/>
  <c r="B59" i="10"/>
  <c r="C59" i="10" s="1"/>
  <c r="A61" i="10" l="1"/>
  <c r="B60" i="10"/>
  <c r="C60" i="10" s="1"/>
  <c r="A62" i="10" l="1"/>
  <c r="B61" i="10"/>
  <c r="C61" i="10" s="1"/>
  <c r="A63" i="10" l="1"/>
  <c r="B62" i="10"/>
  <c r="C62" i="10" s="1"/>
  <c r="A64" i="10" l="1"/>
  <c r="B63" i="10"/>
  <c r="C63" i="10" s="1"/>
  <c r="A65" i="10" l="1"/>
  <c r="B64" i="10"/>
  <c r="C64" i="10" s="1"/>
  <c r="A66" i="10" l="1"/>
  <c r="B65" i="10"/>
  <c r="C65" i="10" s="1"/>
  <c r="A67" i="10" l="1"/>
  <c r="B66" i="10"/>
  <c r="C66" i="10" s="1"/>
  <c r="A68" i="10" l="1"/>
  <c r="B67" i="10"/>
  <c r="C67" i="10" s="1"/>
  <c r="A69" i="10" l="1"/>
  <c r="B68" i="10"/>
  <c r="C68" i="10" s="1"/>
  <c r="A70" i="10" l="1"/>
  <c r="B69" i="10"/>
  <c r="C69" i="10" s="1"/>
  <c r="A71" i="10" l="1"/>
  <c r="B70" i="10"/>
  <c r="C70" i="10" s="1"/>
  <c r="A72" i="10" l="1"/>
  <c r="B71" i="10"/>
  <c r="C71" i="10" s="1"/>
  <c r="A73" i="10" l="1"/>
  <c r="B72" i="10"/>
  <c r="C72" i="10" s="1"/>
  <c r="A74" i="10" l="1"/>
  <c r="B74" i="10" s="1"/>
  <c r="C74" i="10" s="1"/>
  <c r="B4" i="10" s="1"/>
  <c r="B73" i="10"/>
  <c r="C73" i="10" s="1"/>
</calcChain>
</file>

<file path=xl/sharedStrings.xml><?xml version="1.0" encoding="utf-8"?>
<sst xmlns="http://schemas.openxmlformats.org/spreadsheetml/2006/main" count="217" uniqueCount="185">
  <si>
    <t>1 lentelė. Gimnazistų 100-o m. bėgimo rungtynės</t>
  </si>
  <si>
    <t>Klasė, kurioje mokosi gimnazistas</t>
  </si>
  <si>
    <t>Gimnazisto surinkti taškai</t>
  </si>
  <si>
    <t>2 lentelė. Rungtynių rezultatai</t>
  </si>
  <si>
    <t>Klasė</t>
  </si>
  <si>
    <t>Surinkti taškai</t>
  </si>
  <si>
    <t>Laimėtojai</t>
  </si>
  <si>
    <t>10-12 klasių perskaitytų knygų suvestinė</t>
  </si>
  <si>
    <t>Kiek kiekviena klasė perskaitė knygų:</t>
  </si>
  <si>
    <t>Kiek skirtingų pavadinimų knygų perskaitė kiekviena klasė:</t>
  </si>
  <si>
    <t>Knygos autorius ir pavadinimas</t>
  </si>
  <si>
    <t>Perskaitytų knygų skaičius, vnt.</t>
  </si>
  <si>
    <t xml:space="preserve">Adams Douglas. Keliautojo kosmostopu vadovas po galaktiką </t>
  </si>
  <si>
    <t>Aistis, Jonas. Eilėraščiai</t>
  </si>
  <si>
    <t>Aputis Juozas. Novelės</t>
  </si>
  <si>
    <t>Bach Richard. Džonatanas. Livingstonas žuvėdra</t>
  </si>
  <si>
    <t>Balzac, Honore de. Tėvas Gorijo</t>
  </si>
  <si>
    <t>Baranauskas, Antanas. Anykščių šilelis</t>
  </si>
  <si>
    <t>Biliūnas, Jonas. Apsakymai. Liūdna pasaka</t>
  </si>
  <si>
    <t>Bradbury Ray. Marso kronikos</t>
  </si>
  <si>
    <t>Broger Achim (Achimas Briogeris). Tu man patinki</t>
  </si>
  <si>
    <t>Brontė Šarlota. Džeinė Eir</t>
  </si>
  <si>
    <t>Bubnys Vytautas. Anoj pusėj</t>
  </si>
  <si>
    <t>Cervantes Saavedra, Miguel de. Don Kichotas</t>
  </si>
  <si>
    <t>Donelaitis, Kristijonas. Metai</t>
  </si>
  <si>
    <t>Dostojevskis, Fiodoras. Nusikaltimas ir bausmė</t>
  </si>
  <si>
    <t>Dž. Deividas Selindžeris. Rugiuose prie bedugnės</t>
  </si>
  <si>
    <t>Goethe, Johann Wolfgang. Faustas</t>
  </si>
  <si>
    <t xml:space="preserve">Goldingas Viljamas Musių valdovas </t>
  </si>
  <si>
    <t xml:space="preserve">Granauskas Romualdas. Gyvenimas po klevu </t>
  </si>
  <si>
    <t>Grinas Aleksandras. Raudonos burės</t>
  </si>
  <si>
    <t>Grušas Juozas. Barbora Radvilaitė</t>
  </si>
  <si>
    <t>Guliakovskis Jevgenijus. Miglų sezonas</t>
  </si>
  <si>
    <t>Hardis Tomas. Tesė d’Erbervilių giminės</t>
  </si>
  <si>
    <t>Hašekas Jaroslavas. Šauniojo kareivio Šveiko nuotykiai</t>
  </si>
  <si>
    <t>Homeras. Odisėja. Iliada (ištraukos)</t>
  </si>
  <si>
    <t>Juknaitė Vanda. Šermenys</t>
  </si>
  <si>
    <t xml:space="preserve">Katiliškis Marius. Užuovėja </t>
  </si>
  <si>
    <t>Kaukas Kostas. Musei geriau</t>
  </si>
  <si>
    <t>Krėvė Vincas. Skirgaila</t>
  </si>
  <si>
    <t>Krėvė, Vincas. Šiaudinėj pastogėj. Skirgaila</t>
  </si>
  <si>
    <t>Kudirka, Vincas. Satyriniai apsakymai</t>
  </si>
  <si>
    <t>Kunas, Nikolajus. Senovės Graikijos legendos ir mitai</t>
  </si>
  <si>
    <t>Kunčinas Jurgis. Baltųjų sūrių naktis</t>
  </si>
  <si>
    <t>Lagerliof Selma. Liljekrūnos namai</t>
  </si>
  <si>
    <t>Le guin Ursula K. Žemjūrės burtininkas</t>
  </si>
  <si>
    <t>Lencas Zigfridas. Tai buvo Suleikiuose</t>
  </si>
  <si>
    <t>Londonas Džekas. Martinas Idenas</t>
  </si>
  <si>
    <t>Mačernis Vytautas. Vizijos, sonetai</t>
  </si>
  <si>
    <t>Maironis. Pavasario balsai. Jaunoji Lietuva (fragmentai)</t>
  </si>
  <si>
    <t>Marcinkevičius Justinas. Mažvydas</t>
  </si>
  <si>
    <t>Mickevičius, Adomas. Ponas Tadas</t>
  </si>
  <si>
    <t>MilošasČeslovas. Isos slėnis</t>
  </si>
  <si>
    <t xml:space="preserve">Mykolaitis Putinas Vincas. Altorių šešėly; Tarp dviejų aušrų </t>
  </si>
  <si>
    <t>Mykolaitis-Putinas V. Tarp dviejų aušrų</t>
  </si>
  <si>
    <t>Nėris Salomėja. Kaip žydėjimas vyšnios (arba kitas rinkinys)</t>
  </si>
  <si>
    <t>Nėris, Salomėja. Diemedžiu žydėsiu. Prie didelio kelio</t>
  </si>
  <si>
    <t>Nikolajeva Marija. Kelias žemyn</t>
  </si>
  <si>
    <t>Parulskis Sigitas. D. Kajoko eseistika</t>
  </si>
  <si>
    <t>Rabelais, François. Gargantiua ir Pantagriuelis</t>
  </si>
  <si>
    <t>Radauskas Henrikas. Fontanas; Strėlė danguje</t>
  </si>
  <si>
    <t xml:space="preserve">Radzevičius Bronius. Priešaušrio vieškeliai. Novelės </t>
  </si>
  <si>
    <t>Remark Erich Maria. Trys draugai</t>
  </si>
  <si>
    <t>Saimekas. Klifordas Donaldas. Miestas</t>
  </si>
  <si>
    <t>Šaltenis Saulius. Novelės</t>
  </si>
  <si>
    <t>Šatrijos Ragana. Sename dvare</t>
  </si>
  <si>
    <t>Savickis Jurgis. Novelės</t>
  </si>
  <si>
    <t>Shakespeare, William. Hamletas. Sonetai</t>
  </si>
  <si>
    <t>Simenonas Žoržas. Geltonas šuo</t>
  </si>
  <si>
    <t>Škėma Antanas. Baltoji drobulė</t>
  </si>
  <si>
    <t>Sofoklis. Antigonė</t>
  </si>
  <si>
    <t xml:space="preserve">Sruoga Balys. Dievų miškas </t>
  </si>
  <si>
    <t xml:space="preserve">Sruoga Balys. Milžino paunksmė </t>
  </si>
  <si>
    <t>Šventasis raštas</t>
  </si>
  <si>
    <t>Tolkinas Džonas Ronaldas Ruelas. Žiedų valdovas</t>
  </si>
  <si>
    <t xml:space="preserve">Vaičiulaitis Antanas. Popiežiaus paukštė. Mūsų mažoji sesuo. Valentina </t>
  </si>
  <si>
    <t xml:space="preserve">Vaičiulaitis Antanas. Valentina </t>
  </si>
  <si>
    <t>Vaižgantas. Gondingos kraštas (ištraukos iš „Pragiedrulių“)</t>
  </si>
  <si>
    <t>Vaižgantas. Pragiedruliai</t>
  </si>
  <si>
    <t>Valančius, Motiejus. Palangos Juzė</t>
  </si>
  <si>
    <t>Vėlyvytė Birutė. Boružė ant delno</t>
  </si>
  <si>
    <t>Videmas Džonas. Trifidu dienos</t>
  </si>
  <si>
    <t>Vilimaitė Bitė. Novelės</t>
  </si>
  <si>
    <t>Žemaitė. Apsakymai</t>
  </si>
  <si>
    <t>Kelionių sąrašas</t>
  </si>
  <si>
    <t>Kelionės pavadinimas</t>
  </si>
  <si>
    <t>Kelionės laikas</t>
  </si>
  <si>
    <t>Kelionės transportas</t>
  </si>
  <si>
    <t>Tinka ar netinka kelionė</t>
  </si>
  <si>
    <t>Įspūdingieji Norvegijos fiordai</t>
  </si>
  <si>
    <t>Vasara</t>
  </si>
  <si>
    <t>Keltas</t>
  </si>
  <si>
    <t>Žaviosios Suomijos pelkės</t>
  </si>
  <si>
    <t>Pavasaris</t>
  </si>
  <si>
    <t>Kelionė į Švediją pas Kalėdų Senelį</t>
  </si>
  <si>
    <t>Žiema</t>
  </si>
  <si>
    <t>Smėlėtoji Ispanija</t>
  </si>
  <si>
    <t>Lėktuvas</t>
  </si>
  <si>
    <t>Pasakų keliais Danijoje</t>
  </si>
  <si>
    <t>Ruduo</t>
  </si>
  <si>
    <t>Autobusas</t>
  </si>
  <si>
    <t>Didinga Lietuvos praeitis</t>
  </si>
  <si>
    <t>Saulėtoji Italija</t>
  </si>
  <si>
    <t>Svetingoji Graikija</t>
  </si>
  <si>
    <t>Vokietijos miestai</t>
  </si>
  <si>
    <t>Senoji Italijos architektūra</t>
  </si>
  <si>
    <t>Mergaičių, norinčių mokytis krepšinio mokykloje, sąrašas</t>
  </si>
  <si>
    <t>Visų vaikų sąrašas</t>
  </si>
  <si>
    <t>Kandidato į krepšinio mokyklą pavardė, vardas</t>
  </si>
  <si>
    <t>Lytis</t>
  </si>
  <si>
    <t>Metai</t>
  </si>
  <si>
    <t>Priimtų į krepšinio mokyklą mergaičių pavardė, vardas</t>
  </si>
  <si>
    <t>Agnė Dalaitė</t>
  </si>
  <si>
    <t>M</t>
  </si>
  <si>
    <t>Nijolė Kagaitė</t>
  </si>
  <si>
    <t>Tajus Bronaitis</t>
  </si>
  <si>
    <t>V</t>
  </si>
  <si>
    <t>Gytė Cynaitė</t>
  </si>
  <si>
    <t>Morkus Dalijus</t>
  </si>
  <si>
    <t>Rita Nanaitė</t>
  </si>
  <si>
    <t>Aurimas Markus</t>
  </si>
  <si>
    <t>Kazys Pranaitis</t>
  </si>
  <si>
    <t>Birutė Vaikauskaitė</t>
  </si>
  <si>
    <t>Vytas Keltis</t>
  </si>
  <si>
    <t>Simona Brazaitė</t>
  </si>
  <si>
    <t>Paulius Biržiškis</t>
  </si>
  <si>
    <t>Marius Orlovas</t>
  </si>
  <si>
    <t>Valentina Karenaitė</t>
  </si>
  <si>
    <t>Kotryna Balinska</t>
  </si>
  <si>
    <t>Viltė Stonytė</t>
  </si>
  <si>
    <t>Viktoras Galovas</t>
  </si>
  <si>
    <t>Saulius Makys</t>
  </si>
  <si>
    <t>Valė Gelonytė</t>
  </si>
  <si>
    <t>Izabelė Maiksytė</t>
  </si>
  <si>
    <t>Lapkričio mėnesio vidutinė oro temperatūra</t>
  </si>
  <si>
    <t>Pirmadienis</t>
  </si>
  <si>
    <t>Antradienis</t>
  </si>
  <si>
    <t>Trečiadienis</t>
  </si>
  <si>
    <t>Ketvirtadienis</t>
  </si>
  <si>
    <t>Penktadienis</t>
  </si>
  <si>
    <t>Šeštadienis</t>
  </si>
  <si>
    <t>Sekmadienis</t>
  </si>
  <si>
    <t>1 savaitė</t>
  </si>
  <si>
    <t>2 savaitė</t>
  </si>
  <si>
    <t>3 savaitė</t>
  </si>
  <si>
    <t>4 savaitė</t>
  </si>
  <si>
    <t>5 savaitė</t>
  </si>
  <si>
    <t>Lapkričio oro temperatūros analizė</t>
  </si>
  <si>
    <t>Bendras mėnesio tempertūros vidutinių reikšmių vidurkis</t>
  </si>
  <si>
    <t>Dienų, kurių vidutinė oro temperatūra žemesnė už nulį (arba lygi nuliui), skaičius</t>
  </si>
  <si>
    <t>Dienų, kurių vidutinė oro temperatūra aukštesnė už nulį, skaičius</t>
  </si>
  <si>
    <t>Dienų, kurių vidutinė oro temperatūra buvo didesnė nei bendras vidurkis, skaičius</t>
  </si>
  <si>
    <t>Dailės studija</t>
  </si>
  <si>
    <t>Vaiko vardas, pavardė</t>
  </si>
  <si>
    <t>Dabartinė data</t>
  </si>
  <si>
    <t>Gimimo metai</t>
  </si>
  <si>
    <t>Amžius</t>
  </si>
  <si>
    <t>Agnė Monikaitė</t>
  </si>
  <si>
    <t>Valius Petraitis</t>
  </si>
  <si>
    <t>Simonas Kazaitis</t>
  </si>
  <si>
    <t>Eglė Jonikaitė</t>
  </si>
  <si>
    <t>Morta Pranaitė</t>
  </si>
  <si>
    <t>Pijus Simonaitis</t>
  </si>
  <si>
    <t>Gytis Darėnas</t>
  </si>
  <si>
    <t>Skaičius grupėje</t>
  </si>
  <si>
    <t>Nacionalinės valiutos keitimas</t>
  </si>
  <si>
    <t>Datų ribos</t>
  </si>
  <si>
    <t>Atsiskaitymo už prekes ir paslaugas data</t>
  </si>
  <si>
    <t>Valiuta, kuria atsiskaitoma</t>
  </si>
  <si>
    <t>Šeimos mėnesio išlaidos</t>
  </si>
  <si>
    <t>Išlaidų rūšis</t>
  </si>
  <si>
    <t>Pinigų suma, išleista per mėnesį</t>
  </si>
  <si>
    <t>Maistas</t>
  </si>
  <si>
    <t>Lėšos namų ūkio reikmėms</t>
  </si>
  <si>
    <t>Degalai šeimos automobiliams</t>
  </si>
  <si>
    <t>Taupymas</t>
  </si>
  <si>
    <t>Pramogos</t>
  </si>
  <si>
    <t>Svyravimai</t>
  </si>
  <si>
    <t>Kampo žingsnis</t>
  </si>
  <si>
    <t>Max (Amplitudė)</t>
  </si>
  <si>
    <t>Kampas, radianais</t>
  </si>
  <si>
    <t>Momentinės koordinatės reikšmės, x</t>
  </si>
  <si>
    <t>Momentinių koordinačių modulių reikšmės</t>
  </si>
  <si>
    <t>Drabužiai ir avalynė</t>
  </si>
  <si>
    <t>Kita (knygos, vaistai ir kt.)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</si>
</sst>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yyyy/mm/dd;@"/>
    <numFmt numFmtId="167" formatCode="yyyy\-mm\-dd;@"/>
  </numFmts>
  <fonts count="10" x14ac:knownFonts="1">
    <font>
      <sz val="11"/>
      <color theme="1"/>
      <name val="Calibri"/>
      <family val="2"/>
      <charset val="186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56">
    <xf numFmtId="0" fontId="0" fillId="0" borderId="0" xfId="0"/>
    <xf numFmtId="0" fontId="2" fillId="0" borderId="0" xfId="1" applyFont="1" applyAlignment="1">
      <alignment horizontal="left"/>
    </xf>
    <xf numFmtId="0" fontId="1" fillId="0" borderId="0" xfId="1" applyAlignment="1">
      <alignment horizontal="left"/>
    </xf>
    <xf numFmtId="0" fontId="1" fillId="0" borderId="0" xfId="1"/>
    <xf numFmtId="0" fontId="3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right"/>
    </xf>
    <xf numFmtId="0" fontId="1" fillId="0" borderId="1" xfId="1" applyBorder="1"/>
    <xf numFmtId="0" fontId="1" fillId="0" borderId="0" xfId="1" applyAlignment="1">
      <alignment horizontal="right"/>
    </xf>
    <xf numFmtId="49" fontId="1" fillId="0" borderId="0" xfId="1" applyNumberFormat="1"/>
    <xf numFmtId="49" fontId="4" fillId="0" borderId="1" xfId="1" applyNumberFormat="1" applyFont="1" applyBorder="1"/>
    <xf numFmtId="0" fontId="4" fillId="0" borderId="1" xfId="1" applyFont="1" applyBorder="1"/>
    <xf numFmtId="0" fontId="4" fillId="0" borderId="1" xfId="1" applyFont="1" applyBorder="1" applyAlignment="1">
      <alignment horizontal="right"/>
    </xf>
    <xf numFmtId="0" fontId="4" fillId="0" borderId="1" xfId="1" applyFont="1" applyBorder="1" applyAlignment="1">
      <alignment horizontal="center"/>
    </xf>
    <xf numFmtId="0" fontId="2" fillId="0" borderId="0" xfId="1" applyFont="1"/>
    <xf numFmtId="0" fontId="1" fillId="0" borderId="1" xfId="1" applyBorder="1" applyAlignment="1">
      <alignment horizontal="left"/>
    </xf>
    <xf numFmtId="0" fontId="4" fillId="0" borderId="0" xfId="1" applyFont="1"/>
    <xf numFmtId="0" fontId="4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64" fontId="1" fillId="0" borderId="1" xfId="1" applyNumberFormat="1" applyBorder="1"/>
    <xf numFmtId="164" fontId="1" fillId="0" borderId="1" xfId="1" applyNumberFormat="1" applyBorder="1" applyAlignment="1">
      <alignment horizontal="center"/>
    </xf>
    <xf numFmtId="164" fontId="1" fillId="0" borderId="0" xfId="1" applyNumberFormat="1"/>
    <xf numFmtId="164" fontId="5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165" fontId="1" fillId="0" borderId="1" xfId="1" applyNumberFormat="1" applyBorder="1"/>
    <xf numFmtId="165" fontId="1" fillId="0" borderId="0" xfId="1" applyNumberFormat="1"/>
    <xf numFmtId="0" fontId="7" fillId="0" borderId="0" xfId="2" applyFont="1" applyAlignment="1">
      <alignment horizontal="center"/>
    </xf>
    <xf numFmtId="0" fontId="1" fillId="0" borderId="0" xfId="2" applyFont="1"/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1" fillId="0" borderId="1" xfId="2" applyFont="1" applyBorder="1"/>
    <xf numFmtId="166" fontId="8" fillId="0" borderId="1" xfId="2" applyNumberFormat="1" applyFont="1" applyBorder="1"/>
    <xf numFmtId="166" fontId="1" fillId="0" borderId="1" xfId="2" applyNumberFormat="1" applyFont="1" applyBorder="1"/>
    <xf numFmtId="0" fontId="4" fillId="0" borderId="0" xfId="1" applyFont="1" applyAlignment="1">
      <alignment horizontal="center"/>
    </xf>
    <xf numFmtId="167" fontId="1" fillId="0" borderId="1" xfId="1" applyNumberFormat="1" applyBorder="1"/>
    <xf numFmtId="0" fontId="1" fillId="0" borderId="3" xfId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1" fillId="0" borderId="3" xfId="1" applyBorder="1" applyAlignment="1">
      <alignment horizontal="left" vertical="center" wrapText="1"/>
    </xf>
    <xf numFmtId="0" fontId="1" fillId="0" borderId="7" xfId="1" applyBorder="1" applyAlignment="1">
      <alignment horizontal="left" vertical="center" wrapText="1"/>
    </xf>
    <xf numFmtId="0" fontId="1" fillId="0" borderId="8" xfId="1" applyBorder="1"/>
    <xf numFmtId="2" fontId="1" fillId="0" borderId="1" xfId="1" applyNumberFormat="1" applyBorder="1"/>
    <xf numFmtId="2" fontId="1" fillId="0" borderId="0" xfId="1" applyNumberFormat="1"/>
    <xf numFmtId="0" fontId="9" fillId="0" borderId="0" xfId="2" applyFont="1"/>
    <xf numFmtId="165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center"/>
    </xf>
    <xf numFmtId="0" fontId="9" fillId="0" borderId="0" xfId="1" applyFont="1"/>
    <xf numFmtId="166" fontId="1" fillId="0" borderId="1" xfId="1" applyNumberFormat="1" applyBorder="1"/>
    <xf numFmtId="0" fontId="7" fillId="0" borderId="0" xfId="2" applyFont="1" applyAlignment="1">
      <alignment horizontal="left"/>
    </xf>
    <xf numFmtId="0" fontId="4" fillId="0" borderId="2" xfId="2" applyFont="1" applyBorder="1" applyAlignment="1">
      <alignment horizontal="left"/>
    </xf>
    <xf numFmtId="0" fontId="4" fillId="0" borderId="5" xfId="2" applyFont="1" applyBorder="1" applyAlignment="1">
      <alignment horizontal="left"/>
    </xf>
    <xf numFmtId="0" fontId="4" fillId="0" borderId="3" xfId="2" applyFont="1" applyBorder="1" applyAlignment="1">
      <alignment horizontal="left"/>
    </xf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3" xfId="1" applyFont="1" applyBorder="1" applyAlignment="1">
      <alignment horizontal="left"/>
    </xf>
  </cellXfs>
  <cellStyles count="3">
    <cellStyle name="Įprastas" xfId="0" builtinId="0"/>
    <cellStyle name="Įprastas 2" xfId="1" xr:uid="{3EE68EA6-2C29-43BE-82C7-F611C8C9845D}"/>
    <cellStyle name="Įprastas 3" xfId="2" xr:uid="{47FF2959-36E2-420E-BCB5-56742FB2129C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9999"/>
      <color rgb="FFFFFF99"/>
      <color rgb="FF969696"/>
      <color rgb="FF99CCFF"/>
      <color rgb="FF6699FF"/>
      <color rgb="FF0066CC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 sz="1200" b="1">
                <a:latin typeface="Arial" panose="020B0604020202020204" pitchFamily="34" charset="0"/>
                <a:cs typeface="Arial" panose="020B0604020202020204" pitchFamily="34" charset="0"/>
              </a:rPr>
              <a:t>Mėnesio</a:t>
            </a:r>
            <a:r>
              <a:rPr lang="lt-LT" sz="1200" b="1" baseline="0">
                <a:latin typeface="Arial" panose="020B0604020202020204" pitchFamily="34" charset="0"/>
                <a:cs typeface="Arial" panose="020B0604020202020204" pitchFamily="34" charset="0"/>
              </a:rPr>
              <a:t> išlaidos</a:t>
            </a:r>
            <a:endParaRPr lang="lt-LT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349652230971128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Mėnesio_išlaidos!$B$4</c:f>
              <c:strCache>
                <c:ptCount val="1"/>
                <c:pt idx="0">
                  <c:v>Pinigų suma, išleista per mėnesį</c:v>
                </c:pt>
              </c:strCache>
            </c:strRef>
          </c:tx>
          <c:dPt>
            <c:idx val="0"/>
            <c:bubble3D val="0"/>
            <c:spPr>
              <a:solidFill>
                <a:srgbClr val="009999"/>
              </a:solidFill>
              <a:ln w="19050">
                <a:solidFill>
                  <a:srgbClr val="00999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702-4707-B70E-07AD4348FAAD}"/>
              </c:ext>
            </c:extLst>
          </c:dPt>
          <c:dPt>
            <c:idx val="1"/>
            <c:bubble3D val="0"/>
            <c:spPr>
              <a:solidFill>
                <a:srgbClr val="00FFCC"/>
              </a:solidFill>
              <a:ln w="19050">
                <a:solidFill>
                  <a:srgbClr val="00FFCC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02-4707-B70E-07AD4348FAAD}"/>
              </c:ext>
            </c:extLst>
          </c:dPt>
          <c:dPt>
            <c:idx val="2"/>
            <c:bubble3D val="0"/>
            <c:spPr>
              <a:solidFill>
                <a:srgbClr val="0066CC"/>
              </a:solidFill>
              <a:ln w="19050">
                <a:solidFill>
                  <a:srgbClr val="0066CC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702-4707-B70E-07AD4348FAAD}"/>
              </c:ext>
            </c:extLst>
          </c:dPt>
          <c:dPt>
            <c:idx val="3"/>
            <c:bubble3D val="0"/>
            <c:spPr>
              <a:solidFill>
                <a:srgbClr val="6699FF"/>
              </a:solidFill>
              <a:ln w="19050">
                <a:solidFill>
                  <a:srgbClr val="6699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02-4707-B70E-07AD4348FAAD}"/>
              </c:ext>
            </c:extLst>
          </c:dPt>
          <c:dPt>
            <c:idx val="4"/>
            <c:bubble3D val="0"/>
            <c:spPr>
              <a:solidFill>
                <a:srgbClr val="99CCFF"/>
              </a:solidFill>
              <a:ln w="19050">
                <a:solidFill>
                  <a:srgbClr val="99CC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702-4707-B70E-07AD4348FAAD}"/>
              </c:ext>
            </c:extLst>
          </c:dPt>
          <c:dPt>
            <c:idx val="5"/>
            <c:bubble3D val="0"/>
            <c:spPr>
              <a:solidFill>
                <a:srgbClr val="969696"/>
              </a:solidFill>
              <a:ln w="19050">
                <a:solidFill>
                  <a:srgbClr val="96969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02-4707-B70E-07AD4348FAAD}"/>
              </c:ext>
            </c:extLst>
          </c:dPt>
          <c:dPt>
            <c:idx val="6"/>
            <c:bubble3D val="0"/>
            <c:spPr>
              <a:solidFill>
                <a:srgbClr val="FFFF99"/>
              </a:solidFill>
              <a:ln w="19050">
                <a:solidFill>
                  <a:srgbClr val="FFFF9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702-4707-B70E-07AD4348FAA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514-4A22-B1D2-CF442D965F13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lt-L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0702-4707-B70E-07AD4348FAA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lt-L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702-4707-B70E-07AD4348FA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lt-LT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Mėnesio_išlaidos!$A$5:$A$12</c:f>
              <c:strCache>
                <c:ptCount val="7"/>
                <c:pt idx="0">
                  <c:v>Maistas</c:v>
                </c:pt>
                <c:pt idx="1">
                  <c:v>Drabužiai ir avalynė</c:v>
                </c:pt>
                <c:pt idx="2">
                  <c:v>Lėšos namų ūkio reikmėms</c:v>
                </c:pt>
                <c:pt idx="3">
                  <c:v>Degalai šeimos automobiliams</c:v>
                </c:pt>
                <c:pt idx="4">
                  <c:v>Taupymas</c:v>
                </c:pt>
                <c:pt idx="5">
                  <c:v>Pramogos</c:v>
                </c:pt>
                <c:pt idx="6">
                  <c:v>Kita (knygos, vaistai ir kt.)</c:v>
                </c:pt>
              </c:strCache>
            </c:strRef>
          </c:cat>
          <c:val>
            <c:numRef>
              <c:f>Mėnesio_išlaidos!$B$5:$B$12</c:f>
              <c:numCache>
                <c:formatCode>General</c:formatCode>
                <c:ptCount val="8"/>
                <c:pt idx="0">
                  <c:v>1067</c:v>
                </c:pt>
                <c:pt idx="1">
                  <c:v>678</c:v>
                </c:pt>
                <c:pt idx="2">
                  <c:v>566</c:v>
                </c:pt>
                <c:pt idx="3">
                  <c:v>450</c:v>
                </c:pt>
                <c:pt idx="4">
                  <c:v>232</c:v>
                </c:pt>
                <c:pt idx="5">
                  <c:v>128</c:v>
                </c:pt>
                <c:pt idx="6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2-4707-B70E-07AD4348FAA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ayout>
        <c:manualLayout>
          <c:xMode val="edge"/>
          <c:yMode val="edge"/>
          <c:x val="0.61817159296150892"/>
          <c:y val="0.13764426930473395"/>
          <c:w val="0.36711209580357246"/>
          <c:h val="0.812979437338282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lt-L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latin typeface="Arial" panose="020B0604020202020204" pitchFamily="34" charset="0"/>
                <a:cs typeface="Arial" panose="020B0604020202020204" pitchFamily="34" charset="0"/>
              </a:rPr>
              <a:t>Svyravimo</a:t>
            </a:r>
            <a:r>
              <a:rPr lang="en-US" sz="1200" b="1" baseline="0">
                <a:latin typeface="Arial" panose="020B0604020202020204" pitchFamily="34" charset="0"/>
                <a:cs typeface="Arial" panose="020B0604020202020204" pitchFamily="34" charset="0"/>
              </a:rPr>
              <a:t> grafikas</a:t>
            </a:r>
            <a:endParaRPr lang="lt-LT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lt-L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Svyravimai!$B$6</c:f>
              <c:strCache>
                <c:ptCount val="1"/>
                <c:pt idx="0">
                  <c:v>Momentinės koordinatės reikšmės, 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Svyravimai!$A$7:$A$74</c:f>
              <c:numCache>
                <c:formatCode>0.00</c:formatCode>
                <c:ptCount val="6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</c:numCache>
            </c:numRef>
          </c:xVal>
          <c:yVal>
            <c:numRef>
              <c:f>Svyravimai!$B$7:$B$74</c:f>
              <c:numCache>
                <c:formatCode>0.00</c:formatCode>
                <c:ptCount val="68"/>
                <c:pt idx="0">
                  <c:v>10</c:v>
                </c:pt>
                <c:pt idx="1">
                  <c:v>9.9500416527802589</c:v>
                </c:pt>
                <c:pt idx="2">
                  <c:v>9.8006657784124158</c:v>
                </c:pt>
                <c:pt idx="3">
                  <c:v>9.5533648912560594</c:v>
                </c:pt>
                <c:pt idx="4">
                  <c:v>9.210609940028851</c:v>
                </c:pt>
                <c:pt idx="5">
                  <c:v>8.7758256189037276</c:v>
                </c:pt>
                <c:pt idx="6">
                  <c:v>8.2533561490967831</c:v>
                </c:pt>
                <c:pt idx="7">
                  <c:v>7.6484218728448852</c:v>
                </c:pt>
                <c:pt idx="8">
                  <c:v>6.9670670934716554</c:v>
                </c:pt>
                <c:pt idx="9">
                  <c:v>6.2160996827066448</c:v>
                </c:pt>
                <c:pt idx="10">
                  <c:v>5.4030230586813977</c:v>
                </c:pt>
                <c:pt idx="11">
                  <c:v>4.5359612142557744</c:v>
                </c:pt>
                <c:pt idx="12">
                  <c:v>3.6235775447667362</c:v>
                </c:pt>
                <c:pt idx="13">
                  <c:v>2.6749882862458736</c:v>
                </c:pt>
                <c:pt idx="14">
                  <c:v>1.6996714290024082</c:v>
                </c:pt>
                <c:pt idx="15">
                  <c:v>0.70737201667702687</c:v>
                </c:pt>
                <c:pt idx="16">
                  <c:v>-0.29199522301289038</c:v>
                </c:pt>
                <c:pt idx="17">
                  <c:v>-1.2884449429552509</c:v>
                </c:pt>
                <c:pt idx="18">
                  <c:v>-2.2720209469308754</c:v>
                </c:pt>
                <c:pt idx="19">
                  <c:v>-3.2328956686350399</c:v>
                </c:pt>
                <c:pt idx="20">
                  <c:v>-4.1614683654714284</c:v>
                </c:pt>
                <c:pt idx="21">
                  <c:v>-5.0484610459985788</c:v>
                </c:pt>
                <c:pt idx="22">
                  <c:v>-5.8850111725534626</c:v>
                </c:pt>
                <c:pt idx="23">
                  <c:v>-6.6627602127982479</c:v>
                </c:pt>
                <c:pt idx="24">
                  <c:v>-7.3739371554124595</c:v>
                </c:pt>
                <c:pt idx="25">
                  <c:v>-8.0114361554693421</c:v>
                </c:pt>
                <c:pt idx="26">
                  <c:v>-8.5688875336894768</c:v>
                </c:pt>
                <c:pt idx="27">
                  <c:v>-9.0407214201706161</c:v>
                </c:pt>
                <c:pt idx="28">
                  <c:v>-9.4222234066865855</c:v>
                </c:pt>
                <c:pt idx="29">
                  <c:v>-9.7095816514959079</c:v>
                </c:pt>
                <c:pt idx="30">
                  <c:v>-9.8999249660044555</c:v>
                </c:pt>
                <c:pt idx="31">
                  <c:v>-9.9913515027327939</c:v>
                </c:pt>
                <c:pt idx="32">
                  <c:v>-9.9829477579475299</c:v>
                </c:pt>
                <c:pt idx="33">
                  <c:v>-9.8747976990886457</c:v>
                </c:pt>
                <c:pt idx="34">
                  <c:v>-9.6679819257946047</c:v>
                </c:pt>
                <c:pt idx="35">
                  <c:v>-9.3645668729079574</c:v>
                </c:pt>
                <c:pt idx="36">
                  <c:v>-8.9675841633414617</c:v>
                </c:pt>
                <c:pt idx="37">
                  <c:v>-8.4810003171040709</c:v>
                </c:pt>
                <c:pt idx="38">
                  <c:v>-7.9096771191441553</c:v>
                </c:pt>
                <c:pt idx="39">
                  <c:v>-7.2593230420013866</c:v>
                </c:pt>
                <c:pt idx="40">
                  <c:v>-6.5364362086361059</c:v>
                </c:pt>
                <c:pt idx="41">
                  <c:v>-5.7482394653326772</c:v>
                </c:pt>
                <c:pt idx="42">
                  <c:v>-4.9026082134069862</c:v>
                </c:pt>
                <c:pt idx="43">
                  <c:v>-4.0079917207997457</c:v>
                </c:pt>
                <c:pt idx="44">
                  <c:v>-3.0733286997841933</c:v>
                </c:pt>
                <c:pt idx="45">
                  <c:v>-2.1079579943077968</c:v>
                </c:pt>
                <c:pt idx="46">
                  <c:v>-1.1215252693505486</c:v>
                </c:pt>
                <c:pt idx="47">
                  <c:v>-0.12388663462891449</c:v>
                </c:pt>
                <c:pt idx="48">
                  <c:v>0.8749898343944551</c:v>
                </c:pt>
                <c:pt idx="49">
                  <c:v>1.8651236942257401</c:v>
                </c:pt>
                <c:pt idx="50">
                  <c:v>2.8366218546322459</c:v>
                </c:pt>
                <c:pt idx="51">
                  <c:v>3.7797774271297859</c:v>
                </c:pt>
                <c:pt idx="52">
                  <c:v>4.6851667130037473</c:v>
                </c:pt>
                <c:pt idx="53">
                  <c:v>5.5437433617915852</c:v>
                </c:pt>
                <c:pt idx="54">
                  <c:v>6.3469287594263193</c:v>
                </c:pt>
                <c:pt idx="55">
                  <c:v>7.086697742912575</c:v>
                </c:pt>
                <c:pt idx="56">
                  <c:v>7.7556587851024723</c:v>
                </c:pt>
                <c:pt idx="57">
                  <c:v>8.3471278483915725</c:v>
                </c:pt>
                <c:pt idx="58">
                  <c:v>8.8551951694131681</c:v>
                </c:pt>
                <c:pt idx="59">
                  <c:v>9.2747843074403384</c:v>
                </c:pt>
                <c:pt idx="60">
                  <c:v>9.6017028665036452</c:v>
                </c:pt>
                <c:pt idx="61">
                  <c:v>9.8326843844258356</c:v>
                </c:pt>
                <c:pt idx="62">
                  <c:v>9.9654209702321701</c:v>
                </c:pt>
                <c:pt idx="63">
                  <c:v>9.9985863638341517</c:v>
                </c:pt>
                <c:pt idx="64">
                  <c:v>9.9318491875819355</c:v>
                </c:pt>
                <c:pt idx="65">
                  <c:v>9.7658762572802509</c:v>
                </c:pt>
                <c:pt idx="66">
                  <c:v>9.5023259195853189</c:v>
                </c:pt>
                <c:pt idx="67">
                  <c:v>9.1438314823532263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53-4E43-ADCE-D28FC8960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214384"/>
        <c:axId val="1412213904"/>
      </c:scatterChart>
      <c:valAx>
        <c:axId val="1412214384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latin typeface="Arial" panose="020B0604020202020204" pitchFamily="34" charset="0"/>
                    <a:cs typeface="Arial" panose="020B0604020202020204" pitchFamily="34" charset="0"/>
                  </a:rPr>
                  <a:t>Kampas, radianais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lt-L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412213904"/>
        <c:crosses val="autoZero"/>
        <c:crossBetween val="midCat"/>
      </c:valAx>
      <c:valAx>
        <c:axId val="1412213904"/>
        <c:scaling>
          <c:orientation val="minMax"/>
          <c:max val="12"/>
          <c:min val="-12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latin typeface="Arial" panose="020B0604020202020204" pitchFamily="34" charset="0"/>
                    <a:cs typeface="Arial" panose="020B0604020202020204" pitchFamily="34" charset="0"/>
                  </a:rPr>
                  <a:t>Momentin</a:t>
                </a:r>
                <a:r>
                  <a:rPr lang="lt-LT" b="1">
                    <a:latin typeface="Arial" panose="020B0604020202020204" pitchFamily="34" charset="0"/>
                    <a:cs typeface="Arial" panose="020B0604020202020204" pitchFamily="34" charset="0"/>
                  </a:rPr>
                  <a:t>ė koordinatė</a:t>
                </a:r>
                <a:endParaRPr lang="en-US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lt-L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412214384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150794</xdr:colOff>
      <xdr:row>0</xdr:row>
      <xdr:rowOff>55085</xdr:rowOff>
    </xdr:from>
    <xdr:to>
      <xdr:col>14</xdr:col>
      <xdr:colOff>113710</xdr:colOff>
      <xdr:row>19</xdr:row>
      <xdr:rowOff>42845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50A0BEDD-F492-4B78-8F48-E9CDB501B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5565" y="55085"/>
          <a:ext cx="7454386" cy="4449591"/>
        </a:xfrm>
        <a:prstGeom prst="rect">
          <a:avLst/>
        </a:prstGeom>
      </xdr:spPr>
    </xdr:pic>
    <xdr:clientData/>
  </xdr:twoCellAnchor>
  <xdr:twoCellAnchor editAs="oneCell">
    <xdr:from>
      <xdr:col>0</xdr:col>
      <xdr:colOff>44297</xdr:colOff>
      <xdr:row>11</xdr:row>
      <xdr:rowOff>87447</xdr:rowOff>
    </xdr:from>
    <xdr:to>
      <xdr:col>1</xdr:col>
      <xdr:colOff>2093204</xdr:colOff>
      <xdr:row>21</xdr:row>
      <xdr:rowOff>30515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2414470-AEF0-4B17-81FF-70FE0C8764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22645"/>
        <a:stretch>
          <a:fillRect/>
        </a:stretch>
      </xdr:blipFill>
      <xdr:spPr>
        <a:xfrm>
          <a:off x="44297" y="3227254"/>
          <a:ext cx="4151293" cy="1595598"/>
        </a:xfrm>
        <a:prstGeom prst="rect">
          <a:avLst/>
        </a:prstGeom>
      </xdr:spPr>
    </xdr:pic>
    <xdr:clientData/>
  </xdr:twoCellAnchor>
  <xdr:twoCellAnchor>
    <xdr:from>
      <xdr:col>5</xdr:col>
      <xdr:colOff>73444</xdr:colOff>
      <xdr:row>20</xdr:row>
      <xdr:rowOff>51412</xdr:rowOff>
    </xdr:from>
    <xdr:to>
      <xdr:col>14</xdr:col>
      <xdr:colOff>27541</xdr:colOff>
      <xdr:row>41</xdr:row>
      <xdr:rowOff>110168</xdr:rowOff>
    </xdr:to>
    <xdr:graphicFrame macro="">
      <xdr:nvGraphicFramePr>
        <xdr:cNvPr id="4" name="Diagrama 3">
          <a:extLst>
            <a:ext uri="{FF2B5EF4-FFF2-40B4-BE49-F238E27FC236}">
              <a16:creationId xmlns:a16="http://schemas.microsoft.com/office/drawing/2014/main" id="{0E043C0B-FF5C-FE94-CB84-9AE20B0CE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0</xdr:row>
      <xdr:rowOff>0</xdr:rowOff>
    </xdr:from>
    <xdr:to>
      <xdr:col>19</xdr:col>
      <xdr:colOff>391724</xdr:colOff>
      <xdr:row>11</xdr:row>
      <xdr:rowOff>57444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E309FB6C-38C8-469B-8D1A-5ABC1947F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0"/>
          <a:ext cx="8592749" cy="2105319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13</xdr:row>
      <xdr:rowOff>152400</xdr:rowOff>
    </xdr:from>
    <xdr:to>
      <xdr:col>15</xdr:col>
      <xdr:colOff>162647</xdr:colOff>
      <xdr:row>30</xdr:row>
      <xdr:rowOff>67047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3F8F9784-2276-46F5-91B0-A3DA3A41C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50" y="2524125"/>
          <a:ext cx="5172797" cy="26673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0</xdr:row>
      <xdr:rowOff>66675</xdr:rowOff>
    </xdr:from>
    <xdr:to>
      <xdr:col>22</xdr:col>
      <xdr:colOff>458408</xdr:colOff>
      <xdr:row>9</xdr:row>
      <xdr:rowOff>38375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4B832D1F-B1D1-4FF3-AA6A-41A576C50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5" y="66675"/>
          <a:ext cx="8659433" cy="1971950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11</xdr:row>
      <xdr:rowOff>400050</xdr:rowOff>
    </xdr:from>
    <xdr:to>
      <xdr:col>18</xdr:col>
      <xdr:colOff>200750</xdr:colOff>
      <xdr:row>19</xdr:row>
      <xdr:rowOff>152758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FEC9E5EE-FAC0-4B7F-9F5F-B50239C65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3500" y="2724150"/>
          <a:ext cx="5191850" cy="25625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0</xdr:row>
      <xdr:rowOff>38100</xdr:rowOff>
    </xdr:from>
    <xdr:to>
      <xdr:col>13</xdr:col>
      <xdr:colOff>467674</xdr:colOff>
      <xdr:row>8</xdr:row>
      <xdr:rowOff>57425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96B84DCB-522D-4748-8EAD-93A4E7B86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38100"/>
          <a:ext cx="6801799" cy="197195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762000</xdr:colOff>
      <xdr:row>12</xdr:row>
      <xdr:rowOff>19050</xdr:rowOff>
    </xdr:from>
    <xdr:to>
      <xdr:col>12</xdr:col>
      <xdr:colOff>143592</xdr:colOff>
      <xdr:row>30</xdr:row>
      <xdr:rowOff>133795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BC09384-3EA2-4006-9922-898C64B08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2619375"/>
          <a:ext cx="5134692" cy="31913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18</xdr:row>
      <xdr:rowOff>47625</xdr:rowOff>
    </xdr:from>
    <xdr:to>
      <xdr:col>15</xdr:col>
      <xdr:colOff>76906</xdr:colOff>
      <xdr:row>27</xdr:row>
      <xdr:rowOff>66881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88DFC75-120B-4BEC-B686-84919F740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0" y="3533775"/>
          <a:ext cx="5058481" cy="1476581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0</xdr:row>
      <xdr:rowOff>0</xdr:rowOff>
    </xdr:from>
    <xdr:to>
      <xdr:col>19</xdr:col>
      <xdr:colOff>77399</xdr:colOff>
      <xdr:row>15</xdr:row>
      <xdr:rowOff>133787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35CC93FE-1F4F-4001-B5C3-392A787EE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1075" y="0"/>
          <a:ext cx="8592749" cy="31341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10</xdr:row>
      <xdr:rowOff>47625</xdr:rowOff>
    </xdr:from>
    <xdr:to>
      <xdr:col>14</xdr:col>
      <xdr:colOff>57873</xdr:colOff>
      <xdr:row>22</xdr:row>
      <xdr:rowOff>76475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92CD9EE1-41CE-4F8E-8FC7-654303A71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885950"/>
          <a:ext cx="5182323" cy="1971950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0</xdr:row>
      <xdr:rowOff>0</xdr:rowOff>
    </xdr:from>
    <xdr:to>
      <xdr:col>17</xdr:col>
      <xdr:colOff>239197</xdr:colOff>
      <xdr:row>7</xdr:row>
      <xdr:rowOff>9715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75E00311-0AB8-4D55-A70E-2A9722CEC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8325" y="0"/>
          <a:ext cx="7678222" cy="13622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10</xdr:row>
      <xdr:rowOff>76200</xdr:rowOff>
    </xdr:from>
    <xdr:to>
      <xdr:col>14</xdr:col>
      <xdr:colOff>429364</xdr:colOff>
      <xdr:row>27</xdr:row>
      <xdr:rowOff>95641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E288B20F-E115-4A94-8088-1BB4C2D7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2114550"/>
          <a:ext cx="5296639" cy="2800741"/>
        </a:xfrm>
        <a:prstGeom prst="rect">
          <a:avLst/>
        </a:prstGeom>
      </xdr:spPr>
    </xdr:pic>
    <xdr:clientData/>
  </xdr:twoCellAnchor>
  <xdr:twoCellAnchor editAs="oneCell">
    <xdr:from>
      <xdr:col>4</xdr:col>
      <xdr:colOff>504825</xdr:colOff>
      <xdr:row>0</xdr:row>
      <xdr:rowOff>19050</xdr:rowOff>
    </xdr:from>
    <xdr:to>
      <xdr:col>18</xdr:col>
      <xdr:colOff>458385</xdr:colOff>
      <xdr:row>9</xdr:row>
      <xdr:rowOff>9786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DA14B490-AE28-4E31-8920-F676DD443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3375" y="19050"/>
          <a:ext cx="8487960" cy="18671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11</xdr:row>
      <xdr:rowOff>66675</xdr:rowOff>
    </xdr:from>
    <xdr:to>
      <xdr:col>13</xdr:col>
      <xdr:colOff>391254</xdr:colOff>
      <xdr:row>27</xdr:row>
      <xdr:rowOff>133787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A4E6464-6C00-4918-8BAA-8970AE2F3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1905000"/>
          <a:ext cx="5220429" cy="3134162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</xdr:colOff>
      <xdr:row>0</xdr:row>
      <xdr:rowOff>0</xdr:rowOff>
    </xdr:from>
    <xdr:to>
      <xdr:col>17</xdr:col>
      <xdr:colOff>448874</xdr:colOff>
      <xdr:row>9</xdr:row>
      <xdr:rowOff>9738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E652B7D2-CA2B-4633-8DDD-8C62269AE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9300" y="0"/>
          <a:ext cx="8592749" cy="15242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238125</xdr:colOff>
      <xdr:row>1</xdr:row>
      <xdr:rowOff>152400</xdr:rowOff>
    </xdr:from>
    <xdr:to>
      <xdr:col>18</xdr:col>
      <xdr:colOff>371475</xdr:colOff>
      <xdr:row>33</xdr:row>
      <xdr:rowOff>114300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10AD0BAC-2802-492D-AFF5-7EED11DF8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342900"/>
          <a:ext cx="8667750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</xdr:row>
      <xdr:rowOff>152400</xdr:rowOff>
    </xdr:from>
    <xdr:to>
      <xdr:col>27</xdr:col>
      <xdr:colOff>305523</xdr:colOff>
      <xdr:row>29</xdr:row>
      <xdr:rowOff>143536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BAB57B13-3224-4806-999D-218C7716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15850" y="695325"/>
          <a:ext cx="5182323" cy="47345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22860</xdr:colOff>
      <xdr:row>15</xdr:row>
      <xdr:rowOff>22860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C38AFB8E-EFAD-40D4-89DB-3F0006060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4DE892-6C59-4631-A17D-19C27329DFC4}" name="Table1" displayName="Table1" ref="A4:B11" totalsRowShown="0" headerRowDxfId="5" headerRowBorderDxfId="4" tableBorderDxfId="3" totalsRowBorderDxfId="2">
  <tableColumns count="2">
    <tableColumn id="1" xr3:uid="{D7E1B721-C241-426A-8124-A025916F7BC1}" name="Išlaidų rūšis" dataDxfId="1"/>
    <tableColumn id="2" xr3:uid="{31916B69-E641-48C8-A2D1-FE90AF434750}" name="Pinigų suma, išleista per mėnesį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„Office 2013“ – 2022 m. tema">
  <a:themeElements>
    <a:clrScheme name="„Office“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„Office“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„Office“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0647-0BBA-4B79-AE7F-14C22BF96B78}">
  <sheetPr>
    <tabColor rgb="FF92D050"/>
  </sheetPr>
  <dimension ref="A1:B11"/>
  <sheetViews>
    <sheetView zoomScale="83" zoomScaleNormal="100" workbookViewId="0">
      <selection activeCell="K59" sqref="K59"/>
    </sheetView>
  </sheetViews>
  <sheetFormatPr defaultColWidth="9.140625" defaultRowHeight="12.75" x14ac:dyDescent="0.2"/>
  <cols>
    <col min="1" max="2" width="30.7109375" style="3" customWidth="1"/>
    <col min="3" max="16384" width="9.140625" style="3"/>
  </cols>
  <sheetData>
    <row r="1" spans="1:2" ht="15" x14ac:dyDescent="0.25">
      <c r="A1" s="14" t="s">
        <v>169</v>
      </c>
    </row>
    <row r="4" spans="1:2" ht="25.5" customHeight="1" x14ac:dyDescent="0.2">
      <c r="A4" s="35" t="s">
        <v>170</v>
      </c>
      <c r="B4" s="36" t="s">
        <v>171</v>
      </c>
    </row>
    <row r="5" spans="1:2" ht="26.1" customHeight="1" x14ac:dyDescent="0.2">
      <c r="A5" s="37" t="s">
        <v>172</v>
      </c>
      <c r="B5" s="7">
        <v>1067</v>
      </c>
    </row>
    <row r="6" spans="1:2" ht="26.1" customHeight="1" x14ac:dyDescent="0.2">
      <c r="A6" s="37" t="s">
        <v>183</v>
      </c>
      <c r="B6" s="7">
        <v>678</v>
      </c>
    </row>
    <row r="7" spans="1:2" ht="26.1" customHeight="1" x14ac:dyDescent="0.2">
      <c r="A7" s="37" t="s">
        <v>173</v>
      </c>
      <c r="B7" s="7">
        <v>566</v>
      </c>
    </row>
    <row r="8" spans="1:2" ht="26.1" customHeight="1" x14ac:dyDescent="0.2">
      <c r="A8" s="37" t="s">
        <v>174</v>
      </c>
      <c r="B8" s="7">
        <v>450</v>
      </c>
    </row>
    <row r="9" spans="1:2" ht="26.1" customHeight="1" x14ac:dyDescent="0.2">
      <c r="A9" s="37" t="s">
        <v>175</v>
      </c>
      <c r="B9" s="7">
        <v>232</v>
      </c>
    </row>
    <row r="10" spans="1:2" ht="26.1" customHeight="1" x14ac:dyDescent="0.2">
      <c r="A10" s="37" t="s">
        <v>176</v>
      </c>
      <c r="B10" s="7">
        <v>128</v>
      </c>
    </row>
    <row r="11" spans="1:2" ht="26.1" customHeight="1" x14ac:dyDescent="0.2">
      <c r="A11" s="38" t="s">
        <v>184</v>
      </c>
      <c r="B11" s="39">
        <v>79</v>
      </c>
    </row>
  </sheetData>
  <pageMargins left="0.98425196850393704" right="0.59055118110236227" top="0.78740157480314965" bottom="0.78740157480314965" header="0.31496062992125984" footer="0.31496062992125984"/>
  <pageSetup paperSize="9"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2F9-454B-4441-941E-C95F9F39BA7E}">
  <sheetPr>
    <tabColor rgb="FF92D050"/>
  </sheetPr>
  <dimension ref="A1:D13"/>
  <sheetViews>
    <sheetView workbookViewId="0">
      <selection activeCell="A14" sqref="A14"/>
    </sheetView>
  </sheetViews>
  <sheetFormatPr defaultColWidth="9.140625" defaultRowHeight="12.75" x14ac:dyDescent="0.2"/>
  <cols>
    <col min="1" max="4" width="15.7109375" style="27" customWidth="1"/>
    <col min="5" max="16384" width="9.140625" style="27"/>
  </cols>
  <sheetData>
    <row r="1" spans="1:4" ht="15.75" x14ac:dyDescent="0.25">
      <c r="A1" s="47" t="s">
        <v>152</v>
      </c>
      <c r="B1" s="47"/>
      <c r="C1" s="47"/>
      <c r="D1" s="26"/>
    </row>
    <row r="2" spans="1:4" ht="15.75" x14ac:dyDescent="0.25">
      <c r="A2" s="26"/>
      <c r="B2" s="26"/>
      <c r="C2" s="26"/>
      <c r="D2" s="26"/>
    </row>
    <row r="3" spans="1:4" ht="27.75" customHeight="1" x14ac:dyDescent="0.2">
      <c r="A3" s="28" t="s">
        <v>153</v>
      </c>
      <c r="B3" s="28" t="s">
        <v>154</v>
      </c>
      <c r="C3" s="28" t="s">
        <v>155</v>
      </c>
      <c r="D3" s="29" t="s">
        <v>156</v>
      </c>
    </row>
    <row r="4" spans="1:4" x14ac:dyDescent="0.2">
      <c r="A4" s="30" t="s">
        <v>157</v>
      </c>
      <c r="B4" s="31">
        <f ca="1">TODAY()</f>
        <v>46156</v>
      </c>
      <c r="C4" s="32">
        <v>37886</v>
      </c>
      <c r="D4" s="30">
        <f ca="1">TRUNC(((B4-C4)/365.25),0)</f>
        <v>22</v>
      </c>
    </row>
    <row r="5" spans="1:4" x14ac:dyDescent="0.2">
      <c r="A5" s="30" t="s">
        <v>158</v>
      </c>
      <c r="B5" s="31">
        <f t="shared" ref="B5:B9" ca="1" si="0">TODAY()</f>
        <v>46156</v>
      </c>
      <c r="C5" s="32">
        <v>36952</v>
      </c>
      <c r="D5" s="30">
        <f t="shared" ref="D5:D10" ca="1" si="1">TRUNC(((B5-C5)/365.25),0)</f>
        <v>25</v>
      </c>
    </row>
    <row r="6" spans="1:4" x14ac:dyDescent="0.2">
      <c r="A6" s="30" t="s">
        <v>159</v>
      </c>
      <c r="B6" s="31">
        <f t="shared" ca="1" si="0"/>
        <v>46156</v>
      </c>
      <c r="C6" s="32">
        <v>36793</v>
      </c>
      <c r="D6" s="30">
        <f t="shared" ca="1" si="1"/>
        <v>25</v>
      </c>
    </row>
    <row r="7" spans="1:4" x14ac:dyDescent="0.2">
      <c r="A7" s="30" t="s">
        <v>160</v>
      </c>
      <c r="B7" s="31">
        <f t="shared" ca="1" si="0"/>
        <v>46156</v>
      </c>
      <c r="C7" s="32">
        <v>38797</v>
      </c>
      <c r="D7" s="30">
        <f t="shared" ca="1" si="1"/>
        <v>20</v>
      </c>
    </row>
    <row r="8" spans="1:4" x14ac:dyDescent="0.2">
      <c r="A8" s="30" t="s">
        <v>161</v>
      </c>
      <c r="B8" s="31">
        <f t="shared" ca="1" si="0"/>
        <v>46156</v>
      </c>
      <c r="C8" s="32">
        <v>37525</v>
      </c>
      <c r="D8" s="30">
        <f t="shared" ca="1" si="1"/>
        <v>23</v>
      </c>
    </row>
    <row r="9" spans="1:4" x14ac:dyDescent="0.2">
      <c r="A9" s="30" t="s">
        <v>162</v>
      </c>
      <c r="B9" s="31">
        <f t="shared" ca="1" si="0"/>
        <v>46156</v>
      </c>
      <c r="C9" s="32">
        <v>38111</v>
      </c>
      <c r="D9" s="30">
        <f t="shared" ca="1" si="1"/>
        <v>22</v>
      </c>
    </row>
    <row r="10" spans="1:4" x14ac:dyDescent="0.2">
      <c r="A10" s="30" t="s">
        <v>163</v>
      </c>
      <c r="B10" s="31">
        <f ca="1">TODAY()</f>
        <v>46156</v>
      </c>
      <c r="C10" s="32">
        <v>37309</v>
      </c>
      <c r="D10" s="30">
        <f t="shared" ca="1" si="1"/>
        <v>24</v>
      </c>
    </row>
    <row r="11" spans="1:4" x14ac:dyDescent="0.2">
      <c r="A11" s="48" t="s">
        <v>164</v>
      </c>
      <c r="B11" s="49"/>
      <c r="C11" s="50"/>
      <c r="D11" s="30">
        <f ca="1">COUNTIF(D4:D10,"&gt;=11")</f>
        <v>7</v>
      </c>
    </row>
    <row r="13" spans="1:4" x14ac:dyDescent="0.2">
      <c r="A13" s="42"/>
    </row>
  </sheetData>
  <mergeCells count="2">
    <mergeCell ref="A1:C1"/>
    <mergeCell ref="A11:C11"/>
  </mergeCells>
  <pageMargins left="0.98425196850393704" right="0.39370078740157483" top="0.78740157480314965" bottom="0.78740157480314965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CE9A-C4F2-4CEE-BCDE-A3D3E4CECEED}">
  <sheetPr>
    <tabColor rgb="FF92D050"/>
  </sheetPr>
  <dimension ref="A1:I15"/>
  <sheetViews>
    <sheetView zoomScale="87" workbookViewId="0">
      <selection activeCell="F13" sqref="F13"/>
    </sheetView>
  </sheetViews>
  <sheetFormatPr defaultColWidth="9.140625" defaultRowHeight="12.75" x14ac:dyDescent="0.2"/>
  <cols>
    <col min="1" max="8" width="14.7109375" style="3" customWidth="1"/>
    <col min="9" max="16384" width="9.140625" style="3"/>
  </cols>
  <sheetData>
    <row r="1" spans="1:9" ht="15" x14ac:dyDescent="0.25">
      <c r="A1" s="51" t="s">
        <v>134</v>
      </c>
      <c r="B1" s="51"/>
      <c r="C1" s="51"/>
      <c r="D1" s="51"/>
      <c r="E1" s="1"/>
      <c r="F1" s="1"/>
      <c r="G1" s="1"/>
      <c r="H1" s="1"/>
      <c r="I1" s="1"/>
    </row>
    <row r="3" spans="1:9" x14ac:dyDescent="0.2">
      <c r="A3" s="7"/>
      <c r="B3" s="23" t="s">
        <v>135</v>
      </c>
      <c r="C3" s="23" t="s">
        <v>136</v>
      </c>
      <c r="D3" s="23" t="s">
        <v>137</v>
      </c>
      <c r="E3" s="23" t="s">
        <v>138</v>
      </c>
      <c r="F3" s="23" t="s">
        <v>139</v>
      </c>
      <c r="G3" s="23" t="s">
        <v>140</v>
      </c>
      <c r="H3" s="23" t="s">
        <v>141</v>
      </c>
    </row>
    <row r="4" spans="1:9" ht="20.100000000000001" customHeight="1" x14ac:dyDescent="0.2">
      <c r="A4" s="7" t="s">
        <v>142</v>
      </c>
      <c r="B4" s="24"/>
      <c r="C4" s="7">
        <v>7.5</v>
      </c>
      <c r="D4" s="7">
        <v>6.9</v>
      </c>
      <c r="E4" s="7">
        <v>7.3</v>
      </c>
      <c r="F4" s="7">
        <v>7.1</v>
      </c>
      <c r="G4" s="7">
        <v>5.9</v>
      </c>
      <c r="H4" s="7">
        <v>6.4</v>
      </c>
    </row>
    <row r="5" spans="1:9" ht="20.100000000000001" customHeight="1" x14ac:dyDescent="0.2">
      <c r="A5" s="7" t="s">
        <v>143</v>
      </c>
      <c r="B5" s="7">
        <v>7.1</v>
      </c>
      <c r="C5" s="7">
        <v>5.4</v>
      </c>
      <c r="D5" s="7">
        <v>6.6</v>
      </c>
      <c r="E5" s="7">
        <v>6.3</v>
      </c>
      <c r="F5" s="7">
        <v>7.5</v>
      </c>
      <c r="G5" s="7">
        <v>5.6</v>
      </c>
      <c r="H5" s="7">
        <v>3.7</v>
      </c>
    </row>
    <row r="6" spans="1:9" ht="20.100000000000001" customHeight="1" x14ac:dyDescent="0.2">
      <c r="A6" s="7" t="s">
        <v>144</v>
      </c>
      <c r="B6" s="7">
        <v>1.1000000000000001</v>
      </c>
      <c r="C6" s="7">
        <v>0.1</v>
      </c>
      <c r="D6" s="7">
        <v>-1.7</v>
      </c>
      <c r="E6" s="7">
        <v>-1.3</v>
      </c>
      <c r="F6" s="7">
        <v>1.1000000000000001</v>
      </c>
      <c r="G6" s="7">
        <v>0.5</v>
      </c>
      <c r="H6" s="7">
        <v>-1.1000000000000001</v>
      </c>
    </row>
    <row r="7" spans="1:9" ht="20.100000000000001" customHeight="1" x14ac:dyDescent="0.2">
      <c r="A7" s="7" t="s">
        <v>145</v>
      </c>
      <c r="B7" s="7">
        <v>0.2</v>
      </c>
      <c r="C7" s="7">
        <v>-0.3</v>
      </c>
      <c r="D7" s="7">
        <v>0</v>
      </c>
      <c r="E7" s="7">
        <v>-1.3</v>
      </c>
      <c r="F7" s="7">
        <v>-5.3</v>
      </c>
      <c r="G7" s="7">
        <v>-4.2</v>
      </c>
      <c r="H7" s="7">
        <v>-3.3</v>
      </c>
    </row>
    <row r="8" spans="1:9" ht="20.100000000000001" customHeight="1" x14ac:dyDescent="0.2">
      <c r="A8" s="7" t="s">
        <v>146</v>
      </c>
      <c r="B8" s="7">
        <v>-2.2999999999999998</v>
      </c>
      <c r="C8" s="7">
        <v>2.6</v>
      </c>
      <c r="D8" s="7">
        <v>-2.4</v>
      </c>
      <c r="E8" s="7"/>
      <c r="F8" s="7"/>
      <c r="G8" s="7"/>
      <c r="H8" s="7"/>
    </row>
    <row r="9" spans="1:9" ht="20.100000000000001" customHeight="1" x14ac:dyDescent="0.2"/>
    <row r="10" spans="1:9" ht="12.95" customHeight="1" x14ac:dyDescent="0.25">
      <c r="A10" s="14" t="s">
        <v>147</v>
      </c>
      <c r="B10" s="25"/>
      <c r="C10" s="25"/>
      <c r="D10" s="25"/>
      <c r="E10" s="25"/>
      <c r="F10" s="25"/>
    </row>
    <row r="12" spans="1:9" ht="46.5" customHeight="1" x14ac:dyDescent="0.2">
      <c r="A12" s="52" t="s">
        <v>148</v>
      </c>
      <c r="B12" s="52"/>
      <c r="C12" s="52"/>
      <c r="D12" s="43">
        <f>AVERAGE(B4:H8)</f>
        <v>2.1899999999999995</v>
      </c>
      <c r="F12" s="45"/>
    </row>
    <row r="13" spans="1:9" ht="42" customHeight="1" x14ac:dyDescent="0.2">
      <c r="A13" s="52" t="s">
        <v>149</v>
      </c>
      <c r="B13" s="52"/>
      <c r="C13" s="52"/>
      <c r="D13" s="44">
        <f>COUNTIF(B4:H8,"&lt;=0")</f>
        <v>11</v>
      </c>
    </row>
    <row r="14" spans="1:9" ht="41.25" customHeight="1" x14ac:dyDescent="0.2">
      <c r="A14" s="52" t="s">
        <v>150</v>
      </c>
      <c r="B14" s="52"/>
      <c r="C14" s="52"/>
      <c r="D14" s="44">
        <f>COUNTIF(B4:H8,"&gt;0")</f>
        <v>19</v>
      </c>
    </row>
    <row r="15" spans="1:9" ht="40.5" customHeight="1" x14ac:dyDescent="0.2">
      <c r="A15" s="52" t="s">
        <v>151</v>
      </c>
      <c r="B15" s="52"/>
      <c r="C15" s="52"/>
      <c r="D15" s="44">
        <f>COUNTIF(B4:H8,"&gt;"&amp;$D$12)</f>
        <v>14</v>
      </c>
    </row>
  </sheetData>
  <mergeCells count="5">
    <mergeCell ref="A1:D1"/>
    <mergeCell ref="A12:C12"/>
    <mergeCell ref="A13:C13"/>
    <mergeCell ref="A14:C14"/>
    <mergeCell ref="A15:C15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7FF0-35E8-4A8C-9F68-D04273063311}">
  <sheetPr>
    <tabColor rgb="FF92D050"/>
  </sheetPr>
  <dimension ref="A1:H28"/>
  <sheetViews>
    <sheetView workbookViewId="0">
      <selection activeCell="B52" sqref="B52"/>
    </sheetView>
  </sheetViews>
  <sheetFormatPr defaultColWidth="9.140625" defaultRowHeight="12.75" x14ac:dyDescent="0.2"/>
  <cols>
    <col min="1" max="1" width="24.140625" style="3" customWidth="1"/>
    <col min="2" max="2" width="35.28515625" style="3" customWidth="1"/>
    <col min="3" max="3" width="13" style="3" customWidth="1"/>
    <col min="4" max="4" width="13.140625" style="3" customWidth="1"/>
    <col min="5" max="16384" width="9.140625" style="3"/>
  </cols>
  <sheetData>
    <row r="1" spans="1:8" ht="15" x14ac:dyDescent="0.25">
      <c r="A1" s="51" t="s">
        <v>165</v>
      </c>
      <c r="B1" s="51"/>
    </row>
    <row r="3" spans="1:8" x14ac:dyDescent="0.2">
      <c r="A3" s="13" t="s">
        <v>166</v>
      </c>
      <c r="B3" s="33"/>
    </row>
    <row r="4" spans="1:8" ht="17.25" customHeight="1" x14ac:dyDescent="0.2">
      <c r="A4" s="34">
        <v>42736</v>
      </c>
    </row>
    <row r="5" spans="1:8" ht="17.25" customHeight="1" x14ac:dyDescent="0.2">
      <c r="A5" s="34">
        <v>42767</v>
      </c>
    </row>
    <row r="7" spans="1:8" ht="53.25" customHeight="1" x14ac:dyDescent="0.2">
      <c r="A7" s="18" t="s">
        <v>167</v>
      </c>
      <c r="B7" s="18" t="s">
        <v>168</v>
      </c>
      <c r="C7" s="17"/>
      <c r="D7" s="17"/>
    </row>
    <row r="8" spans="1:8" x14ac:dyDescent="0.2">
      <c r="A8" s="46">
        <v>42756</v>
      </c>
      <c r="B8" s="19" t="str">
        <f>IF(A8&lt;DATE(2017,1,1),"Nacionalinė valiuta",IF(A8&lt;DATE(2017,2,1),"Nacionalinė valiuta ir eurai","Eurai"))</f>
        <v>Nacionalinė valiuta ir eurai</v>
      </c>
      <c r="C8" s="21"/>
      <c r="E8" s="21"/>
      <c r="F8" s="21"/>
      <c r="G8" s="21"/>
      <c r="H8" s="21"/>
    </row>
    <row r="9" spans="1:8" x14ac:dyDescent="0.2">
      <c r="A9" s="46">
        <v>42625</v>
      </c>
      <c r="B9" s="19" t="str">
        <f t="shared" ref="B9:B15" si="0">IF(A9&lt;DATE(2017,1,1),"Nacionalinė valiuta",IF(A9&lt;DATE(2017,2,1),"Nacionalinė valiuta ir eurai","Eurai"))</f>
        <v>Nacionalinė valiuta</v>
      </c>
      <c r="C9" s="21"/>
      <c r="E9" s="21"/>
      <c r="F9" s="21"/>
      <c r="G9" s="21"/>
      <c r="H9" s="21"/>
    </row>
    <row r="10" spans="1:8" x14ac:dyDescent="0.2">
      <c r="A10" s="46">
        <v>42735</v>
      </c>
      <c r="B10" s="19" t="str">
        <f t="shared" si="0"/>
        <v>Nacionalinė valiuta</v>
      </c>
      <c r="C10" s="21"/>
      <c r="E10" s="21"/>
      <c r="F10" s="21"/>
      <c r="G10" s="21"/>
      <c r="H10" s="21"/>
    </row>
    <row r="11" spans="1:8" x14ac:dyDescent="0.2">
      <c r="A11" s="46">
        <v>42680</v>
      </c>
      <c r="B11" s="19" t="str">
        <f t="shared" si="0"/>
        <v>Nacionalinė valiuta</v>
      </c>
      <c r="C11" s="21"/>
      <c r="E11" s="21"/>
      <c r="F11" s="21"/>
      <c r="G11" s="21"/>
      <c r="H11" s="21"/>
    </row>
    <row r="12" spans="1:8" x14ac:dyDescent="0.2">
      <c r="A12" s="46">
        <v>42774</v>
      </c>
      <c r="B12" s="19" t="str">
        <f t="shared" si="0"/>
        <v>Eurai</v>
      </c>
      <c r="C12" s="21"/>
      <c r="E12" s="21"/>
      <c r="F12" s="21"/>
      <c r="G12" s="21"/>
      <c r="H12" s="21"/>
    </row>
    <row r="13" spans="1:8" x14ac:dyDescent="0.2">
      <c r="A13" s="46">
        <v>42766</v>
      </c>
      <c r="B13" s="19" t="str">
        <f t="shared" si="0"/>
        <v>Nacionalinė valiuta ir eurai</v>
      </c>
      <c r="C13" s="21"/>
      <c r="E13" s="21"/>
      <c r="F13" s="21"/>
      <c r="G13" s="21"/>
      <c r="H13" s="21"/>
    </row>
    <row r="14" spans="1:8" x14ac:dyDescent="0.2">
      <c r="A14" s="46">
        <v>42767</v>
      </c>
      <c r="B14" s="19" t="str">
        <f t="shared" si="0"/>
        <v>Eurai</v>
      </c>
      <c r="C14" s="21"/>
      <c r="E14" s="21"/>
      <c r="F14" s="21"/>
      <c r="G14" s="21"/>
      <c r="H14" s="21"/>
    </row>
    <row r="15" spans="1:8" x14ac:dyDescent="0.2">
      <c r="A15" s="46">
        <v>42736</v>
      </c>
      <c r="B15" s="19" t="str">
        <f t="shared" si="0"/>
        <v>Nacionalinė valiuta ir eurai</v>
      </c>
      <c r="C15" s="21"/>
      <c r="E15" s="21"/>
      <c r="F15" s="21"/>
      <c r="G15" s="21"/>
      <c r="H15" s="21"/>
    </row>
    <row r="16" spans="1:8" x14ac:dyDescent="0.2">
      <c r="B16" s="21"/>
      <c r="C16" s="21"/>
      <c r="E16" s="21"/>
      <c r="F16" s="21"/>
      <c r="G16" s="21"/>
      <c r="H16" s="21"/>
    </row>
    <row r="17" spans="1:8" x14ac:dyDescent="0.2">
      <c r="A17" s="45"/>
      <c r="B17" s="21"/>
      <c r="C17" s="21"/>
      <c r="E17" s="21"/>
      <c r="F17" s="21"/>
      <c r="G17" s="21"/>
      <c r="H17" s="21"/>
    </row>
    <row r="18" spans="1:8" x14ac:dyDescent="0.2">
      <c r="B18" s="21"/>
      <c r="C18" s="21"/>
      <c r="E18" s="21"/>
      <c r="F18" s="21"/>
      <c r="G18" s="21"/>
      <c r="H18" s="21"/>
    </row>
    <row r="19" spans="1:8" x14ac:dyDescent="0.2">
      <c r="B19" s="21"/>
      <c r="C19" s="21"/>
      <c r="E19" s="21"/>
      <c r="F19" s="21"/>
      <c r="G19" s="21"/>
      <c r="H19" s="21"/>
    </row>
    <row r="20" spans="1:8" x14ac:dyDescent="0.2">
      <c r="B20" s="21"/>
      <c r="C20" s="21"/>
      <c r="E20" s="21"/>
      <c r="F20" s="21"/>
      <c r="G20" s="21"/>
      <c r="H20" s="21"/>
    </row>
    <row r="21" spans="1:8" x14ac:dyDescent="0.2">
      <c r="B21" s="21"/>
      <c r="C21" s="21"/>
      <c r="E21" s="21"/>
      <c r="F21" s="21"/>
      <c r="G21" s="21"/>
      <c r="H21" s="21"/>
    </row>
    <row r="22" spans="1:8" x14ac:dyDescent="0.2">
      <c r="B22" s="21"/>
      <c r="C22" s="21"/>
      <c r="E22" s="21"/>
      <c r="F22" s="21"/>
      <c r="G22" s="21"/>
      <c r="H22" s="21"/>
    </row>
    <row r="23" spans="1:8" x14ac:dyDescent="0.2">
      <c r="B23" s="21"/>
      <c r="C23" s="21"/>
      <c r="E23" s="21"/>
      <c r="F23" s="21"/>
      <c r="G23" s="21"/>
      <c r="H23" s="21"/>
    </row>
    <row r="24" spans="1:8" x14ac:dyDescent="0.2">
      <c r="B24" s="21"/>
      <c r="C24" s="21"/>
      <c r="E24" s="21"/>
      <c r="F24" s="21"/>
      <c r="G24" s="21"/>
      <c r="H24" s="21"/>
    </row>
    <row r="25" spans="1:8" x14ac:dyDescent="0.2">
      <c r="B25" s="21"/>
      <c r="C25" s="21"/>
      <c r="E25" s="21"/>
      <c r="F25" s="21"/>
      <c r="G25" s="21"/>
      <c r="H25" s="21"/>
    </row>
    <row r="26" spans="1:8" x14ac:dyDescent="0.2">
      <c r="B26" s="21"/>
      <c r="C26" s="21"/>
      <c r="E26" s="21"/>
      <c r="F26" s="21"/>
      <c r="G26" s="21"/>
      <c r="H26" s="21"/>
    </row>
    <row r="27" spans="1:8" ht="25.5" customHeight="1" x14ac:dyDescent="0.2">
      <c r="A27" s="17"/>
      <c r="B27" s="21"/>
      <c r="C27" s="21"/>
      <c r="D27" s="21"/>
      <c r="E27" s="21"/>
      <c r="F27" s="21"/>
      <c r="G27" s="21"/>
      <c r="H27" s="21"/>
    </row>
    <row r="28" spans="1:8" x14ac:dyDescent="0.2">
      <c r="C28" s="21"/>
      <c r="D28" s="21"/>
      <c r="E28" s="21"/>
      <c r="F28" s="21"/>
      <c r="G28" s="21"/>
      <c r="H28" s="21"/>
    </row>
  </sheetData>
  <mergeCells count="1">
    <mergeCell ref="A1:B1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CBFD-2B4C-4BA6-A8EA-5632BE2F3D14}">
  <sheetPr>
    <tabColor rgb="FF92D050"/>
  </sheetPr>
  <dimension ref="A1:G24"/>
  <sheetViews>
    <sheetView workbookViewId="0">
      <selection activeCell="D5" sqref="D5"/>
    </sheetView>
  </sheetViews>
  <sheetFormatPr defaultColWidth="9.140625" defaultRowHeight="12.75" x14ac:dyDescent="0.2"/>
  <cols>
    <col min="1" max="1" width="17.7109375" style="3" customWidth="1"/>
    <col min="2" max="2" width="13" style="3" customWidth="1"/>
    <col min="3" max="3" width="13.140625" style="3" customWidth="1"/>
    <col min="4" max="4" width="18.5703125" style="3" customWidth="1"/>
    <col min="5" max="16384" width="9.140625" style="3"/>
  </cols>
  <sheetData>
    <row r="1" spans="1:7" ht="15" x14ac:dyDescent="0.25">
      <c r="A1" s="14" t="s">
        <v>106</v>
      </c>
    </row>
    <row r="2" spans="1:7" ht="15" x14ac:dyDescent="0.25">
      <c r="A2" s="14"/>
    </row>
    <row r="3" spans="1:7" x14ac:dyDescent="0.2">
      <c r="A3" s="53" t="s">
        <v>107</v>
      </c>
      <c r="B3" s="53"/>
    </row>
    <row r="4" spans="1:7" ht="53.25" customHeight="1" x14ac:dyDescent="0.2">
      <c r="A4" s="18" t="s">
        <v>108</v>
      </c>
      <c r="B4" s="18" t="s">
        <v>109</v>
      </c>
      <c r="C4" s="18" t="s">
        <v>110</v>
      </c>
      <c r="D4" s="18" t="s">
        <v>111</v>
      </c>
    </row>
    <row r="5" spans="1:7" x14ac:dyDescent="0.2">
      <c r="A5" s="19" t="s">
        <v>112</v>
      </c>
      <c r="B5" s="20" t="s">
        <v>113</v>
      </c>
      <c r="C5" s="7">
        <v>6</v>
      </c>
      <c r="D5" s="19" t="str">
        <f>IF(AND(B5="M",C5&gt;=7,C5&lt;=10),A5," ")</f>
        <v xml:space="preserve"> </v>
      </c>
      <c r="E5" s="21"/>
      <c r="F5" s="21"/>
      <c r="G5" s="21"/>
    </row>
    <row r="6" spans="1:7" x14ac:dyDescent="0.2">
      <c r="A6" s="19" t="s">
        <v>114</v>
      </c>
      <c r="B6" s="22" t="s">
        <v>113</v>
      </c>
      <c r="C6" s="7">
        <v>7</v>
      </c>
      <c r="D6" s="19" t="str">
        <f t="shared" ref="D6:D24" si="0">IF(AND(B6="M",C6&gt;=7,C6&lt;=10),A6," ")</f>
        <v>Nijolė Kagaitė</v>
      </c>
      <c r="E6" s="21"/>
      <c r="F6" s="21"/>
      <c r="G6" s="21"/>
    </row>
    <row r="7" spans="1:7" x14ac:dyDescent="0.2">
      <c r="A7" s="19" t="s">
        <v>115</v>
      </c>
      <c r="B7" s="22" t="s">
        <v>116</v>
      </c>
      <c r="C7" s="7">
        <v>8</v>
      </c>
      <c r="D7" s="19" t="str">
        <f t="shared" si="0"/>
        <v xml:space="preserve"> </v>
      </c>
      <c r="E7" s="21"/>
      <c r="F7" s="21"/>
      <c r="G7" s="21"/>
    </row>
    <row r="8" spans="1:7" x14ac:dyDescent="0.2">
      <c r="A8" s="19" t="s">
        <v>117</v>
      </c>
      <c r="B8" s="22" t="s">
        <v>113</v>
      </c>
      <c r="C8" s="7">
        <v>9</v>
      </c>
      <c r="D8" s="19" t="str">
        <f t="shared" si="0"/>
        <v>Gytė Cynaitė</v>
      </c>
      <c r="E8" s="21"/>
      <c r="F8" s="21"/>
      <c r="G8" s="21"/>
    </row>
    <row r="9" spans="1:7" x14ac:dyDescent="0.2">
      <c r="A9" s="19" t="s">
        <v>118</v>
      </c>
      <c r="B9" s="22" t="s">
        <v>116</v>
      </c>
      <c r="C9" s="7">
        <v>7</v>
      </c>
      <c r="D9" s="19" t="str">
        <f t="shared" si="0"/>
        <v xml:space="preserve"> </v>
      </c>
      <c r="E9" s="21"/>
      <c r="F9" s="21"/>
      <c r="G9" s="21"/>
    </row>
    <row r="10" spans="1:7" x14ac:dyDescent="0.2">
      <c r="A10" s="19" t="s">
        <v>119</v>
      </c>
      <c r="B10" s="22" t="s">
        <v>113</v>
      </c>
      <c r="C10" s="7">
        <v>6</v>
      </c>
      <c r="D10" s="19" t="str">
        <f t="shared" si="0"/>
        <v xml:space="preserve"> </v>
      </c>
      <c r="E10" s="21"/>
      <c r="F10" s="21"/>
      <c r="G10" s="21"/>
    </row>
    <row r="11" spans="1:7" x14ac:dyDescent="0.2">
      <c r="A11" s="19" t="s">
        <v>120</v>
      </c>
      <c r="B11" s="22" t="s">
        <v>116</v>
      </c>
      <c r="C11" s="7">
        <v>7</v>
      </c>
      <c r="D11" s="19" t="str">
        <f t="shared" si="0"/>
        <v xml:space="preserve"> </v>
      </c>
      <c r="E11" s="21"/>
      <c r="F11" s="21"/>
      <c r="G11" s="21"/>
    </row>
    <row r="12" spans="1:7" x14ac:dyDescent="0.2">
      <c r="A12" s="19" t="s">
        <v>121</v>
      </c>
      <c r="B12" s="22" t="s">
        <v>116</v>
      </c>
      <c r="C12" s="7">
        <v>8</v>
      </c>
      <c r="D12" s="19" t="str">
        <f t="shared" si="0"/>
        <v xml:space="preserve"> </v>
      </c>
      <c r="E12" s="21"/>
      <c r="F12" s="21"/>
      <c r="G12" s="21"/>
    </row>
    <row r="13" spans="1:7" x14ac:dyDescent="0.2">
      <c r="A13" s="19" t="s">
        <v>122</v>
      </c>
      <c r="B13" s="22" t="s">
        <v>113</v>
      </c>
      <c r="C13" s="7">
        <v>12</v>
      </c>
      <c r="D13" s="19" t="str">
        <f t="shared" si="0"/>
        <v xml:space="preserve"> </v>
      </c>
      <c r="E13" s="21"/>
      <c r="F13" s="21"/>
      <c r="G13" s="21"/>
    </row>
    <row r="14" spans="1:7" x14ac:dyDescent="0.2">
      <c r="A14" s="19" t="s">
        <v>123</v>
      </c>
      <c r="B14" s="22" t="s">
        <v>116</v>
      </c>
      <c r="C14" s="7">
        <v>8</v>
      </c>
      <c r="D14" s="19" t="str">
        <f t="shared" si="0"/>
        <v xml:space="preserve"> </v>
      </c>
      <c r="E14" s="21"/>
      <c r="F14" s="21"/>
      <c r="G14" s="21"/>
    </row>
    <row r="15" spans="1:7" x14ac:dyDescent="0.2">
      <c r="A15" s="19" t="s">
        <v>124</v>
      </c>
      <c r="B15" s="22" t="s">
        <v>113</v>
      </c>
      <c r="C15" s="7">
        <v>9</v>
      </c>
      <c r="D15" s="19" t="str">
        <f t="shared" si="0"/>
        <v>Simona Brazaitė</v>
      </c>
      <c r="E15" s="21"/>
      <c r="F15" s="21"/>
      <c r="G15" s="21"/>
    </row>
    <row r="16" spans="1:7" x14ac:dyDescent="0.2">
      <c r="A16" s="19" t="s">
        <v>125</v>
      </c>
      <c r="B16" s="22" t="s">
        <v>116</v>
      </c>
      <c r="C16" s="7">
        <v>7</v>
      </c>
      <c r="D16" s="19" t="str">
        <f t="shared" si="0"/>
        <v xml:space="preserve"> </v>
      </c>
      <c r="E16" s="21"/>
      <c r="F16" s="21"/>
      <c r="G16" s="21"/>
    </row>
    <row r="17" spans="1:7" x14ac:dyDescent="0.2">
      <c r="A17" s="19" t="s">
        <v>126</v>
      </c>
      <c r="B17" s="22" t="s">
        <v>116</v>
      </c>
      <c r="C17" s="7">
        <v>6</v>
      </c>
      <c r="D17" s="19" t="str">
        <f t="shared" si="0"/>
        <v xml:space="preserve"> </v>
      </c>
      <c r="E17" s="21"/>
      <c r="F17" s="21"/>
      <c r="G17" s="21"/>
    </row>
    <row r="18" spans="1:7" x14ac:dyDescent="0.2">
      <c r="A18" s="19" t="s">
        <v>127</v>
      </c>
      <c r="B18" s="22" t="s">
        <v>113</v>
      </c>
      <c r="C18" s="7">
        <v>11</v>
      </c>
      <c r="D18" s="19" t="str">
        <f t="shared" si="0"/>
        <v xml:space="preserve"> </v>
      </c>
      <c r="E18" s="21"/>
      <c r="F18" s="21"/>
      <c r="G18" s="21"/>
    </row>
    <row r="19" spans="1:7" x14ac:dyDescent="0.2">
      <c r="A19" s="19" t="s">
        <v>128</v>
      </c>
      <c r="B19" s="22" t="s">
        <v>113</v>
      </c>
      <c r="C19" s="7">
        <v>10</v>
      </c>
      <c r="D19" s="19" t="str">
        <f t="shared" si="0"/>
        <v>Kotryna Balinska</v>
      </c>
      <c r="E19" s="21"/>
      <c r="F19" s="21"/>
      <c r="G19" s="21"/>
    </row>
    <row r="20" spans="1:7" x14ac:dyDescent="0.2">
      <c r="A20" s="19" t="s">
        <v>129</v>
      </c>
      <c r="B20" s="22" t="s">
        <v>113</v>
      </c>
      <c r="C20" s="7">
        <v>8</v>
      </c>
      <c r="D20" s="19" t="str">
        <f t="shared" si="0"/>
        <v>Viltė Stonytė</v>
      </c>
      <c r="E20" s="21"/>
      <c r="F20" s="21"/>
      <c r="G20" s="21"/>
    </row>
    <row r="21" spans="1:7" x14ac:dyDescent="0.2">
      <c r="A21" s="19" t="s">
        <v>130</v>
      </c>
      <c r="B21" s="22" t="s">
        <v>116</v>
      </c>
      <c r="C21" s="7">
        <v>9</v>
      </c>
      <c r="D21" s="19" t="str">
        <f t="shared" si="0"/>
        <v xml:space="preserve"> </v>
      </c>
      <c r="E21" s="21"/>
      <c r="F21" s="21"/>
      <c r="G21" s="21"/>
    </row>
    <row r="22" spans="1:7" x14ac:dyDescent="0.2">
      <c r="A22" s="19" t="s">
        <v>131</v>
      </c>
      <c r="B22" s="22" t="s">
        <v>116</v>
      </c>
      <c r="C22" s="7">
        <v>7</v>
      </c>
      <c r="D22" s="19" t="str">
        <f t="shared" si="0"/>
        <v xml:space="preserve"> </v>
      </c>
      <c r="E22" s="21"/>
      <c r="F22" s="21"/>
      <c r="G22" s="21"/>
    </row>
    <row r="23" spans="1:7" x14ac:dyDescent="0.2">
      <c r="A23" s="19" t="s">
        <v>132</v>
      </c>
      <c r="B23" s="22" t="s">
        <v>113</v>
      </c>
      <c r="C23" s="7">
        <v>9</v>
      </c>
      <c r="D23" s="19" t="str">
        <f t="shared" si="0"/>
        <v>Valė Gelonytė</v>
      </c>
      <c r="E23" s="21"/>
      <c r="F23" s="21"/>
      <c r="G23" s="21"/>
    </row>
    <row r="24" spans="1:7" x14ac:dyDescent="0.2">
      <c r="A24" s="19" t="s">
        <v>133</v>
      </c>
      <c r="B24" s="20" t="s">
        <v>113</v>
      </c>
      <c r="C24" s="7">
        <v>6</v>
      </c>
      <c r="D24" s="19" t="str">
        <f t="shared" si="0"/>
        <v xml:space="preserve"> </v>
      </c>
      <c r="E24" s="21"/>
      <c r="F24" s="21"/>
      <c r="G24" s="21"/>
    </row>
  </sheetData>
  <mergeCells count="1">
    <mergeCell ref="A3:B3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2CBE-424F-4341-972E-0768EA7C1F75}">
  <sheetPr>
    <tabColor rgb="FF92D050"/>
  </sheetPr>
  <dimension ref="A1:D13"/>
  <sheetViews>
    <sheetView workbookViewId="0">
      <selection activeCell="C47" sqref="C47"/>
    </sheetView>
  </sheetViews>
  <sheetFormatPr defaultColWidth="9.140625" defaultRowHeight="12.75" x14ac:dyDescent="0.2"/>
  <cols>
    <col min="1" max="1" width="31.140625" style="3" customWidth="1"/>
    <col min="2" max="2" width="11.7109375" style="3" customWidth="1"/>
    <col min="3" max="3" width="18.5703125" style="3" customWidth="1"/>
    <col min="4" max="4" width="16" style="3" customWidth="1"/>
    <col min="5" max="16384" width="9.140625" style="3"/>
  </cols>
  <sheetData>
    <row r="1" spans="1:4" ht="15" x14ac:dyDescent="0.25">
      <c r="A1" s="14" t="s">
        <v>84</v>
      </c>
    </row>
    <row r="2" spans="1:4" ht="15" x14ac:dyDescent="0.25">
      <c r="A2" s="14"/>
    </row>
    <row r="3" spans="1:4" ht="25.5" customHeight="1" x14ac:dyDescent="0.2">
      <c r="A3" s="18" t="s">
        <v>85</v>
      </c>
      <c r="B3" s="18" t="s">
        <v>86</v>
      </c>
      <c r="C3" s="18" t="s">
        <v>87</v>
      </c>
      <c r="D3" s="18" t="s">
        <v>88</v>
      </c>
    </row>
    <row r="4" spans="1:4" x14ac:dyDescent="0.2">
      <c r="A4" s="7" t="s">
        <v>89</v>
      </c>
      <c r="B4" s="7" t="s">
        <v>90</v>
      </c>
      <c r="C4" s="7" t="s">
        <v>91</v>
      </c>
      <c r="D4" s="7" t="str">
        <f>IF(NOT(OR(B4="Žiema",C4="Lėktuvas")),"Kelionė tinka","Kelionė netinka")</f>
        <v>Kelionė tinka</v>
      </c>
    </row>
    <row r="5" spans="1:4" x14ac:dyDescent="0.2">
      <c r="A5" s="7" t="s">
        <v>92</v>
      </c>
      <c r="B5" s="7" t="s">
        <v>93</v>
      </c>
      <c r="C5" s="7" t="s">
        <v>91</v>
      </c>
      <c r="D5" s="7" t="str">
        <f t="shared" ref="D5:D13" si="0">IF(NOT(OR(B5="Žiema",C5="Lėktuvas")),"Kelionė tinka","Kelionė netinka")</f>
        <v>Kelionė tinka</v>
      </c>
    </row>
    <row r="6" spans="1:4" x14ac:dyDescent="0.2">
      <c r="A6" s="7" t="s">
        <v>94</v>
      </c>
      <c r="B6" s="7" t="s">
        <v>95</v>
      </c>
      <c r="C6" s="7" t="s">
        <v>91</v>
      </c>
      <c r="D6" s="7" t="str">
        <f t="shared" si="0"/>
        <v>Kelionė netinka</v>
      </c>
    </row>
    <row r="7" spans="1:4" x14ac:dyDescent="0.2">
      <c r="A7" s="7" t="s">
        <v>96</v>
      </c>
      <c r="B7" s="7" t="s">
        <v>93</v>
      </c>
      <c r="C7" s="7" t="s">
        <v>97</v>
      </c>
      <c r="D7" s="7" t="str">
        <f t="shared" si="0"/>
        <v>Kelionė netinka</v>
      </c>
    </row>
    <row r="8" spans="1:4" x14ac:dyDescent="0.2">
      <c r="A8" s="7" t="s">
        <v>98</v>
      </c>
      <c r="B8" s="7" t="s">
        <v>99</v>
      </c>
      <c r="C8" s="7" t="s">
        <v>100</v>
      </c>
      <c r="D8" s="7" t="str">
        <f t="shared" si="0"/>
        <v>Kelionė tinka</v>
      </c>
    </row>
    <row r="9" spans="1:4" x14ac:dyDescent="0.2">
      <c r="A9" s="7" t="s">
        <v>101</v>
      </c>
      <c r="B9" s="7" t="s">
        <v>90</v>
      </c>
      <c r="C9" s="7" t="s">
        <v>100</v>
      </c>
      <c r="D9" s="7" t="str">
        <f t="shared" si="0"/>
        <v>Kelionė tinka</v>
      </c>
    </row>
    <row r="10" spans="1:4" x14ac:dyDescent="0.2">
      <c r="A10" s="7" t="s">
        <v>102</v>
      </c>
      <c r="B10" s="7" t="s">
        <v>93</v>
      </c>
      <c r="C10" s="7" t="s">
        <v>97</v>
      </c>
      <c r="D10" s="7" t="str">
        <f t="shared" si="0"/>
        <v>Kelionė netinka</v>
      </c>
    </row>
    <row r="11" spans="1:4" x14ac:dyDescent="0.2">
      <c r="A11" s="7" t="s">
        <v>103</v>
      </c>
      <c r="B11" s="7" t="s">
        <v>90</v>
      </c>
      <c r="C11" s="7" t="s">
        <v>100</v>
      </c>
      <c r="D11" s="7" t="str">
        <f t="shared" si="0"/>
        <v>Kelionė tinka</v>
      </c>
    </row>
    <row r="12" spans="1:4" x14ac:dyDescent="0.2">
      <c r="A12" s="7" t="s">
        <v>104</v>
      </c>
      <c r="B12" s="7" t="s">
        <v>95</v>
      </c>
      <c r="C12" s="7" t="s">
        <v>100</v>
      </c>
      <c r="D12" s="7" t="str">
        <f t="shared" si="0"/>
        <v>Kelionė netinka</v>
      </c>
    </row>
    <row r="13" spans="1:4" x14ac:dyDescent="0.2">
      <c r="A13" s="7" t="s">
        <v>105</v>
      </c>
      <c r="B13" s="7" t="s">
        <v>95</v>
      </c>
      <c r="C13" s="7" t="s">
        <v>97</v>
      </c>
      <c r="D13" s="7" t="str">
        <f t="shared" si="0"/>
        <v>Kelionė netinka</v>
      </c>
    </row>
  </sheetData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AD60-567B-41B5-8D03-A7573EAC49CD}">
  <sheetPr>
    <tabColor rgb="FF92D050"/>
  </sheetPr>
  <dimension ref="A1:D34"/>
  <sheetViews>
    <sheetView workbookViewId="0">
      <selection activeCell="G43" sqref="G43"/>
    </sheetView>
  </sheetViews>
  <sheetFormatPr defaultColWidth="9.140625" defaultRowHeight="12.75" x14ac:dyDescent="0.2"/>
  <cols>
    <col min="1" max="1" width="12.7109375" style="3" customWidth="1"/>
    <col min="2" max="2" width="15" style="3" customWidth="1"/>
    <col min="3" max="3" width="17.7109375" style="3" customWidth="1"/>
    <col min="4" max="16384" width="9.140625" style="3"/>
  </cols>
  <sheetData>
    <row r="1" spans="1:4" ht="15" x14ac:dyDescent="0.25">
      <c r="A1" s="1" t="s">
        <v>0</v>
      </c>
      <c r="B1" s="1"/>
      <c r="C1" s="1"/>
      <c r="D1" s="2"/>
    </row>
    <row r="2" spans="1:4" ht="15" x14ac:dyDescent="0.25">
      <c r="A2" s="1"/>
      <c r="B2" s="4"/>
      <c r="C2" s="1"/>
      <c r="D2" s="2"/>
    </row>
    <row r="3" spans="1:4" ht="41.25" customHeight="1" x14ac:dyDescent="0.25">
      <c r="A3" s="5" t="s">
        <v>1</v>
      </c>
      <c r="B3" s="5" t="s">
        <v>2</v>
      </c>
      <c r="C3" s="1"/>
      <c r="D3" s="2"/>
    </row>
    <row r="4" spans="1:4" x14ac:dyDescent="0.2">
      <c r="A4" s="6">
        <v>11</v>
      </c>
      <c r="B4" s="7">
        <v>65</v>
      </c>
    </row>
    <row r="5" spans="1:4" x14ac:dyDescent="0.2">
      <c r="A5" s="6">
        <v>11</v>
      </c>
      <c r="B5" s="7">
        <v>34</v>
      </c>
    </row>
    <row r="6" spans="1:4" x14ac:dyDescent="0.2">
      <c r="A6" s="6">
        <v>12</v>
      </c>
      <c r="B6" s="7">
        <v>34</v>
      </c>
    </row>
    <row r="7" spans="1:4" x14ac:dyDescent="0.2">
      <c r="A7" s="6">
        <v>12</v>
      </c>
      <c r="B7" s="7">
        <v>72</v>
      </c>
    </row>
    <row r="8" spans="1:4" x14ac:dyDescent="0.2">
      <c r="A8" s="6">
        <v>11</v>
      </c>
      <c r="B8" s="7">
        <v>66</v>
      </c>
    </row>
    <row r="9" spans="1:4" x14ac:dyDescent="0.2">
      <c r="A9" s="6">
        <v>11</v>
      </c>
      <c r="B9" s="7">
        <v>60</v>
      </c>
    </row>
    <row r="10" spans="1:4" x14ac:dyDescent="0.2">
      <c r="A10" s="6">
        <v>12</v>
      </c>
      <c r="B10" s="7">
        <v>56</v>
      </c>
    </row>
    <row r="11" spans="1:4" x14ac:dyDescent="0.2">
      <c r="A11" s="6">
        <v>11</v>
      </c>
      <c r="B11" s="7">
        <v>87</v>
      </c>
    </row>
    <row r="12" spans="1:4" x14ac:dyDescent="0.2">
      <c r="A12" s="6">
        <v>11</v>
      </c>
      <c r="B12" s="7">
        <v>56</v>
      </c>
    </row>
    <row r="13" spans="1:4" x14ac:dyDescent="0.2">
      <c r="A13" s="6">
        <v>11</v>
      </c>
      <c r="B13" s="7">
        <v>99</v>
      </c>
    </row>
    <row r="14" spans="1:4" x14ac:dyDescent="0.2">
      <c r="A14" s="6">
        <v>11</v>
      </c>
      <c r="B14" s="7">
        <v>88</v>
      </c>
    </row>
    <row r="15" spans="1:4" x14ac:dyDescent="0.2">
      <c r="A15" s="6">
        <v>12</v>
      </c>
      <c r="B15" s="7">
        <v>43</v>
      </c>
    </row>
    <row r="16" spans="1:4" x14ac:dyDescent="0.2">
      <c r="A16" s="6">
        <v>12</v>
      </c>
      <c r="B16" s="7">
        <v>85</v>
      </c>
    </row>
    <row r="17" spans="1:3" x14ac:dyDescent="0.2">
      <c r="A17" s="6">
        <v>12</v>
      </c>
      <c r="B17" s="7">
        <v>22</v>
      </c>
    </row>
    <row r="18" spans="1:3" x14ac:dyDescent="0.2">
      <c r="A18" s="6">
        <v>11</v>
      </c>
      <c r="B18" s="7">
        <v>12</v>
      </c>
    </row>
    <row r="19" spans="1:3" x14ac:dyDescent="0.2">
      <c r="A19" s="6">
        <v>12</v>
      </c>
      <c r="B19" s="7">
        <v>90</v>
      </c>
    </row>
    <row r="20" spans="1:3" x14ac:dyDescent="0.2">
      <c r="A20" s="8">
        <v>12</v>
      </c>
      <c r="B20" s="7">
        <v>89</v>
      </c>
    </row>
    <row r="21" spans="1:3" x14ac:dyDescent="0.2">
      <c r="A21" s="6">
        <v>12</v>
      </c>
      <c r="B21" s="7">
        <v>34</v>
      </c>
    </row>
    <row r="22" spans="1:3" x14ac:dyDescent="0.2">
      <c r="A22" s="6">
        <v>11</v>
      </c>
      <c r="B22" s="7">
        <v>12</v>
      </c>
    </row>
    <row r="23" spans="1:3" x14ac:dyDescent="0.2">
      <c r="A23" s="6">
        <v>12</v>
      </c>
      <c r="B23" s="7">
        <v>78</v>
      </c>
    </row>
    <row r="24" spans="1:3" x14ac:dyDescent="0.2">
      <c r="A24" s="6">
        <v>11</v>
      </c>
      <c r="B24" s="7">
        <v>65</v>
      </c>
    </row>
    <row r="25" spans="1:3" x14ac:dyDescent="0.2">
      <c r="A25" s="6">
        <v>12</v>
      </c>
      <c r="B25" s="7">
        <v>90</v>
      </c>
    </row>
    <row r="26" spans="1:3" x14ac:dyDescent="0.2">
      <c r="A26" s="8"/>
      <c r="B26" s="9"/>
    </row>
    <row r="27" spans="1:3" ht="15" x14ac:dyDescent="0.25">
      <c r="A27" s="51" t="s">
        <v>3</v>
      </c>
      <c r="B27" s="51"/>
      <c r="C27" s="51"/>
    </row>
    <row r="28" spans="1:3" x14ac:dyDescent="0.2">
      <c r="A28" s="10" t="s">
        <v>4</v>
      </c>
      <c r="B28" s="10" t="s">
        <v>5</v>
      </c>
      <c r="C28" s="11" t="s">
        <v>6</v>
      </c>
    </row>
    <row r="29" spans="1:3" x14ac:dyDescent="0.2">
      <c r="A29" s="12">
        <v>11</v>
      </c>
      <c r="B29" s="7">
        <f>SUMIF(A4:A25,"=11",B4:B25)</f>
        <v>644</v>
      </c>
      <c r="C29" s="13" t="str">
        <f>IF(B29=MAX($B$29:$B$30),"Šaunuoliai:)"," ")</f>
        <v xml:space="preserve"> </v>
      </c>
    </row>
    <row r="30" spans="1:3" x14ac:dyDescent="0.2">
      <c r="A30" s="12">
        <v>12</v>
      </c>
      <c r="B30" s="7">
        <f>SUMIF(A4:A25,"=12",B4:B25)</f>
        <v>693</v>
      </c>
      <c r="C30" s="13" t="str">
        <f>IF(B30=MAX($B$29:$B$30),"Šaunuoliai:)"," ")</f>
        <v>Šaunuoliai:)</v>
      </c>
    </row>
    <row r="31" spans="1:3" x14ac:dyDescent="0.2">
      <c r="A31" s="8"/>
    </row>
    <row r="32" spans="1:3" x14ac:dyDescent="0.2">
      <c r="A32" s="8"/>
    </row>
    <row r="33" spans="1:1" x14ac:dyDescent="0.2">
      <c r="A33" s="8"/>
    </row>
    <row r="34" spans="1:1" x14ac:dyDescent="0.2">
      <c r="A34" s="8"/>
    </row>
  </sheetData>
  <mergeCells count="1">
    <mergeCell ref="A27:C27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AE5D-62EE-43B3-9F06-B8B7079AC303}">
  <sheetPr>
    <tabColor rgb="FF92D050"/>
  </sheetPr>
  <dimension ref="A1:C84"/>
  <sheetViews>
    <sheetView zoomScaleNormal="100" zoomScalePageLayoutView="140" workbookViewId="0">
      <selection activeCell="C2" sqref="C2"/>
    </sheetView>
  </sheetViews>
  <sheetFormatPr defaultColWidth="9.140625" defaultRowHeight="12.75" x14ac:dyDescent="0.2"/>
  <cols>
    <col min="1" max="1" width="61.28515625" style="3" customWidth="1"/>
    <col min="2" max="2" width="7.7109375" style="3" customWidth="1"/>
    <col min="3" max="3" width="12.5703125" style="3" customWidth="1"/>
    <col min="4" max="16384" width="9.140625" style="3"/>
  </cols>
  <sheetData>
    <row r="1" spans="1:3" ht="15" x14ac:dyDescent="0.25">
      <c r="A1" s="14" t="s">
        <v>7</v>
      </c>
    </row>
    <row r="2" spans="1:3" ht="15" x14ac:dyDescent="0.25">
      <c r="A2" s="14"/>
    </row>
    <row r="3" spans="1:3" x14ac:dyDescent="0.2">
      <c r="A3" s="54" t="s">
        <v>8</v>
      </c>
      <c r="B3" s="55"/>
    </row>
    <row r="4" spans="1:3" x14ac:dyDescent="0.2">
      <c r="A4" s="15">
        <v>10</v>
      </c>
      <c r="B4" s="11">
        <f>SUMIF(B13:B84,"=10",C13:C84)</f>
        <v>218</v>
      </c>
    </row>
    <row r="5" spans="1:3" x14ac:dyDescent="0.2">
      <c r="A5" s="15">
        <v>11</v>
      </c>
      <c r="B5" s="11">
        <f>SUMIF(B13:B84,"=11",C13:C84)</f>
        <v>185</v>
      </c>
    </row>
    <row r="6" spans="1:3" x14ac:dyDescent="0.2">
      <c r="A6" s="15">
        <v>12</v>
      </c>
      <c r="B6" s="11">
        <f>SUMIF(B13:B84,"=12",C13:C84)</f>
        <v>167</v>
      </c>
    </row>
    <row r="7" spans="1:3" x14ac:dyDescent="0.2">
      <c r="A7" s="54" t="s">
        <v>9</v>
      </c>
      <c r="B7" s="55"/>
    </row>
    <row r="8" spans="1:3" x14ac:dyDescent="0.2">
      <c r="A8" s="15">
        <v>10</v>
      </c>
      <c r="B8" s="11">
        <f>COUNTIF(B13:B84,"=10")</f>
        <v>32</v>
      </c>
    </row>
    <row r="9" spans="1:3" x14ac:dyDescent="0.2">
      <c r="A9" s="15">
        <v>11</v>
      </c>
      <c r="B9" s="11">
        <f>COUNTIF(B13:B84,"=11")</f>
        <v>24</v>
      </c>
    </row>
    <row r="10" spans="1:3" x14ac:dyDescent="0.2">
      <c r="A10" s="15">
        <v>12</v>
      </c>
      <c r="B10" s="11">
        <f>COUNTIF(B13:B84,"=12")</f>
        <v>16</v>
      </c>
      <c r="C10" s="45"/>
    </row>
    <row r="11" spans="1:3" x14ac:dyDescent="0.2">
      <c r="A11" s="2"/>
      <c r="B11" s="16"/>
    </row>
    <row r="12" spans="1:3" ht="50.25" customHeight="1" x14ac:dyDescent="0.2">
      <c r="A12" s="17" t="s">
        <v>10</v>
      </c>
      <c r="B12" s="17" t="s">
        <v>4</v>
      </c>
      <c r="C12" s="17" t="s">
        <v>11</v>
      </c>
    </row>
    <row r="13" spans="1:3" x14ac:dyDescent="0.2">
      <c r="A13" s="3" t="s">
        <v>12</v>
      </c>
      <c r="B13" s="3">
        <v>10</v>
      </c>
      <c r="C13" s="3">
        <v>5</v>
      </c>
    </row>
    <row r="14" spans="1:3" x14ac:dyDescent="0.2">
      <c r="A14" s="3" t="s">
        <v>13</v>
      </c>
      <c r="B14" s="3">
        <v>11</v>
      </c>
      <c r="C14" s="3">
        <v>11</v>
      </c>
    </row>
    <row r="15" spans="1:3" x14ac:dyDescent="0.2">
      <c r="A15" s="3" t="s">
        <v>14</v>
      </c>
      <c r="B15" s="3">
        <v>12</v>
      </c>
      <c r="C15" s="3">
        <v>13</v>
      </c>
    </row>
    <row r="16" spans="1:3" x14ac:dyDescent="0.2">
      <c r="A16" s="3" t="s">
        <v>15</v>
      </c>
      <c r="B16" s="3">
        <v>10</v>
      </c>
      <c r="C16" s="3">
        <v>9</v>
      </c>
    </row>
    <row r="17" spans="1:3" x14ac:dyDescent="0.2">
      <c r="A17" s="3" t="s">
        <v>16</v>
      </c>
      <c r="B17" s="3">
        <v>11</v>
      </c>
      <c r="C17" s="3">
        <v>12</v>
      </c>
    </row>
    <row r="18" spans="1:3" x14ac:dyDescent="0.2">
      <c r="A18" s="3" t="s">
        <v>17</v>
      </c>
      <c r="B18" s="3">
        <v>11</v>
      </c>
      <c r="C18" s="3">
        <v>10</v>
      </c>
    </row>
    <row r="19" spans="1:3" x14ac:dyDescent="0.2">
      <c r="A19" s="3" t="s">
        <v>18</v>
      </c>
      <c r="B19" s="3">
        <v>11</v>
      </c>
      <c r="C19" s="3">
        <v>6</v>
      </c>
    </row>
    <row r="20" spans="1:3" x14ac:dyDescent="0.2">
      <c r="A20" s="3" t="s">
        <v>19</v>
      </c>
      <c r="B20" s="3">
        <v>10</v>
      </c>
      <c r="C20" s="3">
        <v>6</v>
      </c>
    </row>
    <row r="21" spans="1:3" x14ac:dyDescent="0.2">
      <c r="A21" s="3" t="s">
        <v>20</v>
      </c>
      <c r="B21" s="3">
        <v>10</v>
      </c>
      <c r="C21" s="3">
        <v>7</v>
      </c>
    </row>
    <row r="22" spans="1:3" x14ac:dyDescent="0.2">
      <c r="A22" s="3" t="s">
        <v>21</v>
      </c>
      <c r="B22" s="3">
        <v>10</v>
      </c>
      <c r="C22" s="3">
        <v>9</v>
      </c>
    </row>
    <row r="23" spans="1:3" x14ac:dyDescent="0.2">
      <c r="A23" s="3" t="s">
        <v>22</v>
      </c>
      <c r="B23" s="3">
        <v>10</v>
      </c>
      <c r="C23" s="3">
        <v>3</v>
      </c>
    </row>
    <row r="24" spans="1:3" x14ac:dyDescent="0.2">
      <c r="A24" s="3" t="s">
        <v>23</v>
      </c>
      <c r="B24" s="3">
        <v>11</v>
      </c>
      <c r="C24" s="3">
        <v>4</v>
      </c>
    </row>
    <row r="25" spans="1:3" x14ac:dyDescent="0.2">
      <c r="A25" s="3" t="s">
        <v>24</v>
      </c>
      <c r="B25" s="3">
        <v>11</v>
      </c>
      <c r="C25" s="3">
        <v>17</v>
      </c>
    </row>
    <row r="26" spans="1:3" x14ac:dyDescent="0.2">
      <c r="A26" s="3" t="s">
        <v>25</v>
      </c>
      <c r="B26" s="3">
        <v>11</v>
      </c>
      <c r="C26" s="3">
        <v>2</v>
      </c>
    </row>
    <row r="27" spans="1:3" x14ac:dyDescent="0.2">
      <c r="A27" s="3" t="s">
        <v>26</v>
      </c>
      <c r="B27" s="3">
        <v>10</v>
      </c>
      <c r="C27" s="3">
        <v>8</v>
      </c>
    </row>
    <row r="28" spans="1:3" x14ac:dyDescent="0.2">
      <c r="A28" s="3" t="s">
        <v>27</v>
      </c>
      <c r="B28" s="3">
        <v>11</v>
      </c>
      <c r="C28" s="3">
        <v>4</v>
      </c>
    </row>
    <row r="29" spans="1:3" x14ac:dyDescent="0.2">
      <c r="A29" s="3" t="s">
        <v>28</v>
      </c>
      <c r="B29" s="3">
        <v>10</v>
      </c>
      <c r="C29" s="3">
        <v>5</v>
      </c>
    </row>
    <row r="30" spans="1:3" x14ac:dyDescent="0.2">
      <c r="A30" s="3" t="s">
        <v>29</v>
      </c>
      <c r="B30" s="3">
        <v>10</v>
      </c>
      <c r="C30" s="3">
        <v>8</v>
      </c>
    </row>
    <row r="31" spans="1:3" x14ac:dyDescent="0.2">
      <c r="A31" s="3" t="s">
        <v>30</v>
      </c>
      <c r="B31" s="3">
        <v>10</v>
      </c>
      <c r="C31" s="3">
        <v>8</v>
      </c>
    </row>
    <row r="32" spans="1:3" x14ac:dyDescent="0.2">
      <c r="A32" s="3" t="s">
        <v>31</v>
      </c>
      <c r="B32" s="3">
        <v>12</v>
      </c>
      <c r="C32" s="3">
        <v>12</v>
      </c>
    </row>
    <row r="33" spans="1:3" x14ac:dyDescent="0.2">
      <c r="A33" s="3" t="s">
        <v>32</v>
      </c>
      <c r="B33" s="3">
        <v>10</v>
      </c>
      <c r="C33" s="3">
        <v>4</v>
      </c>
    </row>
    <row r="34" spans="1:3" x14ac:dyDescent="0.2">
      <c r="A34" s="3" t="s">
        <v>33</v>
      </c>
      <c r="B34" s="3">
        <v>10</v>
      </c>
      <c r="C34" s="3">
        <v>6</v>
      </c>
    </row>
    <row r="35" spans="1:3" x14ac:dyDescent="0.2">
      <c r="A35" s="3" t="s">
        <v>34</v>
      </c>
      <c r="B35" s="3">
        <v>10</v>
      </c>
      <c r="C35" s="3">
        <v>4</v>
      </c>
    </row>
    <row r="36" spans="1:3" x14ac:dyDescent="0.2">
      <c r="A36" s="3" t="s">
        <v>35</v>
      </c>
      <c r="B36" s="3">
        <v>11</v>
      </c>
      <c r="C36" s="3">
        <v>4</v>
      </c>
    </row>
    <row r="37" spans="1:3" x14ac:dyDescent="0.2">
      <c r="A37" s="3" t="s">
        <v>36</v>
      </c>
      <c r="B37" s="3">
        <v>12</v>
      </c>
      <c r="C37" s="3">
        <v>9</v>
      </c>
    </row>
    <row r="38" spans="1:3" x14ac:dyDescent="0.2">
      <c r="A38" s="3" t="s">
        <v>37</v>
      </c>
      <c r="B38" s="3">
        <v>10</v>
      </c>
      <c r="C38" s="3">
        <v>4</v>
      </c>
    </row>
    <row r="39" spans="1:3" x14ac:dyDescent="0.2">
      <c r="A39" s="3" t="s">
        <v>38</v>
      </c>
      <c r="B39" s="3">
        <v>10</v>
      </c>
      <c r="C39" s="3">
        <v>4</v>
      </c>
    </row>
    <row r="40" spans="1:3" x14ac:dyDescent="0.2">
      <c r="A40" s="3" t="s">
        <v>39</v>
      </c>
      <c r="B40" s="3">
        <v>12</v>
      </c>
      <c r="C40" s="3">
        <v>22</v>
      </c>
    </row>
    <row r="41" spans="1:3" x14ac:dyDescent="0.2">
      <c r="A41" s="3" t="s">
        <v>40</v>
      </c>
      <c r="B41" s="3">
        <v>11</v>
      </c>
      <c r="C41" s="3">
        <v>5</v>
      </c>
    </row>
    <row r="42" spans="1:3" x14ac:dyDescent="0.2">
      <c r="A42" s="3" t="s">
        <v>41</v>
      </c>
      <c r="B42" s="3">
        <v>11</v>
      </c>
      <c r="C42" s="3">
        <v>15</v>
      </c>
    </row>
    <row r="43" spans="1:3" x14ac:dyDescent="0.2">
      <c r="A43" s="3" t="s">
        <v>42</v>
      </c>
      <c r="B43" s="3">
        <v>11</v>
      </c>
      <c r="C43" s="3">
        <v>3</v>
      </c>
    </row>
    <row r="44" spans="1:3" x14ac:dyDescent="0.2">
      <c r="A44" s="3" t="s">
        <v>43</v>
      </c>
      <c r="B44" s="3">
        <v>10</v>
      </c>
      <c r="C44" s="3">
        <v>9</v>
      </c>
    </row>
    <row r="45" spans="1:3" x14ac:dyDescent="0.2">
      <c r="A45" s="3" t="s">
        <v>44</v>
      </c>
      <c r="B45" s="3">
        <v>10</v>
      </c>
      <c r="C45" s="3">
        <v>6</v>
      </c>
    </row>
    <row r="46" spans="1:3" x14ac:dyDescent="0.2">
      <c r="A46" s="3" t="s">
        <v>45</v>
      </c>
      <c r="B46" s="3">
        <v>10</v>
      </c>
      <c r="C46" s="3">
        <v>5</v>
      </c>
    </row>
    <row r="47" spans="1:3" x14ac:dyDescent="0.2">
      <c r="A47" s="3" t="s">
        <v>46</v>
      </c>
      <c r="B47" s="3">
        <v>10</v>
      </c>
      <c r="C47" s="3">
        <v>3</v>
      </c>
    </row>
    <row r="48" spans="1:3" x14ac:dyDescent="0.2">
      <c r="A48" s="3" t="s">
        <v>47</v>
      </c>
      <c r="B48" s="3">
        <v>10</v>
      </c>
      <c r="C48" s="3">
        <v>9</v>
      </c>
    </row>
    <row r="49" spans="1:3" x14ac:dyDescent="0.2">
      <c r="A49" s="3" t="s">
        <v>48</v>
      </c>
      <c r="B49" s="3">
        <v>12</v>
      </c>
      <c r="C49" s="3">
        <v>19</v>
      </c>
    </row>
    <row r="50" spans="1:3" x14ac:dyDescent="0.2">
      <c r="A50" s="3" t="s">
        <v>49</v>
      </c>
      <c r="B50" s="3">
        <v>11</v>
      </c>
      <c r="C50" s="3">
        <v>5</v>
      </c>
    </row>
    <row r="51" spans="1:3" x14ac:dyDescent="0.2">
      <c r="A51" s="3" t="s">
        <v>50</v>
      </c>
      <c r="B51" s="3">
        <v>12</v>
      </c>
      <c r="C51" s="3">
        <v>13</v>
      </c>
    </row>
    <row r="52" spans="1:3" x14ac:dyDescent="0.2">
      <c r="A52" s="3" t="s">
        <v>51</v>
      </c>
      <c r="B52" s="3">
        <v>11</v>
      </c>
      <c r="C52" s="3">
        <v>8</v>
      </c>
    </row>
    <row r="53" spans="1:3" x14ac:dyDescent="0.2">
      <c r="A53" s="3" t="s">
        <v>52</v>
      </c>
      <c r="B53" s="3">
        <v>10</v>
      </c>
      <c r="C53" s="3">
        <v>5</v>
      </c>
    </row>
    <row r="54" spans="1:3" x14ac:dyDescent="0.2">
      <c r="A54" s="3" t="s">
        <v>53</v>
      </c>
      <c r="B54" s="3">
        <v>12</v>
      </c>
      <c r="C54" s="3">
        <v>2</v>
      </c>
    </row>
    <row r="55" spans="1:3" x14ac:dyDescent="0.2">
      <c r="A55" s="3" t="s">
        <v>54</v>
      </c>
      <c r="B55" s="3">
        <v>11</v>
      </c>
      <c r="C55" s="3">
        <v>8</v>
      </c>
    </row>
    <row r="56" spans="1:3" x14ac:dyDescent="0.2">
      <c r="A56" s="3" t="s">
        <v>55</v>
      </c>
      <c r="B56" s="3">
        <v>10</v>
      </c>
      <c r="C56" s="3">
        <v>6</v>
      </c>
    </row>
    <row r="57" spans="1:3" x14ac:dyDescent="0.2">
      <c r="A57" s="3" t="s">
        <v>56</v>
      </c>
      <c r="B57" s="3">
        <v>11</v>
      </c>
      <c r="C57" s="3">
        <v>8</v>
      </c>
    </row>
    <row r="58" spans="1:3" x14ac:dyDescent="0.2">
      <c r="A58" s="3" t="s">
        <v>57</v>
      </c>
      <c r="B58" s="3">
        <v>10</v>
      </c>
      <c r="C58" s="3">
        <v>6</v>
      </c>
    </row>
    <row r="59" spans="1:3" x14ac:dyDescent="0.2">
      <c r="A59" s="3" t="s">
        <v>58</v>
      </c>
      <c r="B59" s="3">
        <v>12</v>
      </c>
      <c r="C59" s="3">
        <v>6</v>
      </c>
    </row>
    <row r="60" spans="1:3" x14ac:dyDescent="0.2">
      <c r="A60" s="3" t="s">
        <v>59</v>
      </c>
      <c r="B60" s="3">
        <v>11</v>
      </c>
      <c r="C60" s="3">
        <v>8</v>
      </c>
    </row>
    <row r="61" spans="1:3" x14ac:dyDescent="0.2">
      <c r="A61" s="3" t="s">
        <v>60</v>
      </c>
      <c r="B61" s="3">
        <v>12</v>
      </c>
      <c r="C61" s="3">
        <v>13</v>
      </c>
    </row>
    <row r="62" spans="1:3" x14ac:dyDescent="0.2">
      <c r="A62" s="3" t="s">
        <v>61</v>
      </c>
      <c r="B62" s="3">
        <v>12</v>
      </c>
      <c r="C62" s="3">
        <v>9</v>
      </c>
    </row>
    <row r="63" spans="1:3" x14ac:dyDescent="0.2">
      <c r="A63" s="3" t="s">
        <v>62</v>
      </c>
      <c r="B63" s="3">
        <v>10</v>
      </c>
      <c r="C63" s="3">
        <v>10</v>
      </c>
    </row>
    <row r="64" spans="1:3" x14ac:dyDescent="0.2">
      <c r="A64" s="3" t="s">
        <v>63</v>
      </c>
      <c r="B64" s="3">
        <v>10</v>
      </c>
      <c r="C64" s="3">
        <v>11</v>
      </c>
    </row>
    <row r="65" spans="1:3" x14ac:dyDescent="0.2">
      <c r="A65" s="3" t="s">
        <v>64</v>
      </c>
      <c r="B65" s="3">
        <v>12</v>
      </c>
      <c r="C65" s="3">
        <v>5</v>
      </c>
    </row>
    <row r="66" spans="1:3" x14ac:dyDescent="0.2">
      <c r="A66" s="3" t="s">
        <v>65</v>
      </c>
      <c r="B66" s="3">
        <v>11</v>
      </c>
      <c r="C66" s="3">
        <v>9</v>
      </c>
    </row>
    <row r="67" spans="1:3" x14ac:dyDescent="0.2">
      <c r="A67" s="3" t="s">
        <v>66</v>
      </c>
      <c r="B67" s="3">
        <v>12</v>
      </c>
      <c r="C67" s="3">
        <v>9</v>
      </c>
    </row>
    <row r="68" spans="1:3" x14ac:dyDescent="0.2">
      <c r="A68" s="3" t="s">
        <v>67</v>
      </c>
      <c r="B68" s="3">
        <v>11</v>
      </c>
      <c r="C68" s="3">
        <v>12</v>
      </c>
    </row>
    <row r="69" spans="1:3" x14ac:dyDescent="0.2">
      <c r="A69" s="3" t="s">
        <v>68</v>
      </c>
      <c r="B69" s="3">
        <v>10</v>
      </c>
      <c r="C69" s="3">
        <v>2</v>
      </c>
    </row>
    <row r="70" spans="1:3" x14ac:dyDescent="0.2">
      <c r="A70" s="3" t="s">
        <v>69</v>
      </c>
      <c r="B70" s="3">
        <v>12</v>
      </c>
      <c r="C70" s="3">
        <v>8</v>
      </c>
    </row>
    <row r="71" spans="1:3" x14ac:dyDescent="0.2">
      <c r="A71" s="3" t="s">
        <v>70</v>
      </c>
      <c r="B71" s="3">
        <v>11</v>
      </c>
      <c r="C71" s="3">
        <v>4</v>
      </c>
    </row>
    <row r="72" spans="1:3" x14ac:dyDescent="0.2">
      <c r="A72" s="3" t="s">
        <v>71</v>
      </c>
      <c r="B72" s="3">
        <v>10</v>
      </c>
      <c r="C72" s="3">
        <v>8</v>
      </c>
    </row>
    <row r="73" spans="1:3" x14ac:dyDescent="0.2">
      <c r="A73" s="3" t="s">
        <v>72</v>
      </c>
      <c r="B73" s="3">
        <v>10</v>
      </c>
      <c r="C73" s="3">
        <v>7</v>
      </c>
    </row>
    <row r="74" spans="1:3" x14ac:dyDescent="0.2">
      <c r="A74" s="3" t="s">
        <v>73</v>
      </c>
      <c r="B74" s="3">
        <v>11</v>
      </c>
      <c r="C74" s="3">
        <v>6</v>
      </c>
    </row>
    <row r="75" spans="1:3" x14ac:dyDescent="0.2">
      <c r="A75" s="3" t="s">
        <v>74</v>
      </c>
      <c r="B75" s="3">
        <v>10</v>
      </c>
      <c r="C75" s="3">
        <v>27</v>
      </c>
    </row>
    <row r="76" spans="1:3" x14ac:dyDescent="0.2">
      <c r="A76" s="3" t="s">
        <v>75</v>
      </c>
      <c r="B76" s="3">
        <v>12</v>
      </c>
      <c r="C76" s="3">
        <v>4</v>
      </c>
    </row>
    <row r="77" spans="1:3" x14ac:dyDescent="0.2">
      <c r="A77" s="3" t="s">
        <v>76</v>
      </c>
      <c r="B77" s="3">
        <v>10</v>
      </c>
      <c r="C77" s="3">
        <v>5</v>
      </c>
    </row>
    <row r="78" spans="1:3" x14ac:dyDescent="0.2">
      <c r="A78" s="3" t="s">
        <v>77</v>
      </c>
      <c r="B78" s="3">
        <v>11</v>
      </c>
      <c r="C78" s="3">
        <v>8</v>
      </c>
    </row>
    <row r="79" spans="1:3" x14ac:dyDescent="0.2">
      <c r="A79" s="3" t="s">
        <v>78</v>
      </c>
      <c r="B79" s="3">
        <v>12</v>
      </c>
      <c r="C79" s="3">
        <v>12</v>
      </c>
    </row>
    <row r="80" spans="1:3" x14ac:dyDescent="0.2">
      <c r="A80" s="3" t="s">
        <v>79</v>
      </c>
      <c r="B80" s="3">
        <v>11</v>
      </c>
      <c r="C80" s="3">
        <v>5</v>
      </c>
    </row>
    <row r="81" spans="1:3" x14ac:dyDescent="0.2">
      <c r="A81" s="3" t="s">
        <v>80</v>
      </c>
      <c r="B81" s="3">
        <v>10</v>
      </c>
      <c r="C81" s="3">
        <v>3</v>
      </c>
    </row>
    <row r="82" spans="1:3" x14ac:dyDescent="0.2">
      <c r="A82" s="3" t="s">
        <v>81</v>
      </c>
      <c r="B82" s="3">
        <v>10</v>
      </c>
      <c r="C82" s="3">
        <v>6</v>
      </c>
    </row>
    <row r="83" spans="1:3" x14ac:dyDescent="0.2">
      <c r="A83" s="3" t="s">
        <v>82</v>
      </c>
      <c r="B83" s="3">
        <v>12</v>
      </c>
      <c r="C83" s="3">
        <v>11</v>
      </c>
    </row>
    <row r="84" spans="1:3" x14ac:dyDescent="0.2">
      <c r="A84" s="3" t="s">
        <v>83</v>
      </c>
      <c r="B84" s="3">
        <v>11</v>
      </c>
      <c r="C84" s="3">
        <v>11</v>
      </c>
    </row>
  </sheetData>
  <mergeCells count="2">
    <mergeCell ref="A3:B3"/>
    <mergeCell ref="A7:B7"/>
  </mergeCells>
  <pageMargins left="0.98425196850393704" right="0.59055118110236227" top="0.98425196850393704" bottom="0.98425196850393704" header="0.31496062992125984" footer="0.31496062992125984"/>
  <pageSetup paperSize="9" orientation="portrait" r:id="rId1"/>
  <headerFooter differentOddEven="1">
    <oddHeader>&amp;LMokyklos biblioteka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5664-3B38-452C-995B-4DCAE65C69CB}">
  <sheetPr>
    <tabColor rgb="FF92D050"/>
  </sheetPr>
  <dimension ref="A1:C80"/>
  <sheetViews>
    <sheetView showGridLines="0" tabSelected="1" topLeftCell="B6" zoomScaleNormal="100" workbookViewId="0">
      <selection activeCell="B7" sqref="B7"/>
    </sheetView>
  </sheetViews>
  <sheetFormatPr defaultColWidth="9.140625" defaultRowHeight="12.75" x14ac:dyDescent="0.2"/>
  <cols>
    <col min="1" max="1" width="15" style="3" customWidth="1"/>
    <col min="2" max="2" width="14.5703125" style="3" customWidth="1"/>
    <col min="3" max="3" width="11.85546875" style="3" customWidth="1"/>
    <col min="4" max="16384" width="9.140625" style="3"/>
  </cols>
  <sheetData>
    <row r="1" spans="1:3" ht="15" x14ac:dyDescent="0.25">
      <c r="A1" s="51" t="s">
        <v>177</v>
      </c>
      <c r="B1" s="51"/>
      <c r="C1" s="51"/>
    </row>
    <row r="2" spans="1:3" ht="15" x14ac:dyDescent="0.25">
      <c r="A2" s="1"/>
      <c r="B2" s="1"/>
      <c r="C2" s="1"/>
    </row>
    <row r="3" spans="1:3" x14ac:dyDescent="0.2">
      <c r="A3" s="11" t="s">
        <v>178</v>
      </c>
      <c r="B3" s="7">
        <v>0.1</v>
      </c>
    </row>
    <row r="4" spans="1:3" x14ac:dyDescent="0.2">
      <c r="A4" s="11" t="s">
        <v>179</v>
      </c>
      <c r="B4" s="40">
        <f>MAX(C7:C74)</f>
        <v>10</v>
      </c>
    </row>
    <row r="6" spans="1:3" ht="54.75" customHeight="1" x14ac:dyDescent="0.2">
      <c r="A6" s="18" t="s">
        <v>180</v>
      </c>
      <c r="B6" s="18" t="s">
        <v>181</v>
      </c>
      <c r="C6" s="18" t="s">
        <v>182</v>
      </c>
    </row>
    <row r="7" spans="1:3" x14ac:dyDescent="0.2">
      <c r="A7" s="40">
        <v>0</v>
      </c>
      <c r="B7" s="40">
        <f>10*COS(A7)</f>
        <v>10</v>
      </c>
      <c r="C7" s="40">
        <f>ABS(B7)</f>
        <v>10</v>
      </c>
    </row>
    <row r="8" spans="1:3" x14ac:dyDescent="0.2">
      <c r="A8" s="40">
        <f>A7+$B$3</f>
        <v>0.1</v>
      </c>
      <c r="B8" s="40">
        <f t="shared" ref="B8:B71" si="0">10*COS(A8)</f>
        <v>9.9500416527802589</v>
      </c>
      <c r="C8" s="40">
        <f t="shared" ref="C8:C71" si="1">ABS(B8)</f>
        <v>9.9500416527802589</v>
      </c>
    </row>
    <row r="9" spans="1:3" x14ac:dyDescent="0.2">
      <c r="A9" s="40">
        <f t="shared" ref="A9:A72" si="2">A8+$B$3</f>
        <v>0.2</v>
      </c>
      <c r="B9" s="40">
        <f t="shared" si="0"/>
        <v>9.8006657784124158</v>
      </c>
      <c r="C9" s="40">
        <f t="shared" si="1"/>
        <v>9.8006657784124158</v>
      </c>
    </row>
    <row r="10" spans="1:3" x14ac:dyDescent="0.2">
      <c r="A10" s="40">
        <f t="shared" si="2"/>
        <v>0.30000000000000004</v>
      </c>
      <c r="B10" s="40">
        <f t="shared" si="0"/>
        <v>9.5533648912560594</v>
      </c>
      <c r="C10" s="40">
        <f t="shared" si="1"/>
        <v>9.5533648912560594</v>
      </c>
    </row>
    <row r="11" spans="1:3" x14ac:dyDescent="0.2">
      <c r="A11" s="40">
        <f t="shared" si="2"/>
        <v>0.4</v>
      </c>
      <c r="B11" s="40">
        <f t="shared" si="0"/>
        <v>9.210609940028851</v>
      </c>
      <c r="C11" s="40">
        <f t="shared" si="1"/>
        <v>9.210609940028851</v>
      </c>
    </row>
    <row r="12" spans="1:3" x14ac:dyDescent="0.2">
      <c r="A12" s="40">
        <f t="shared" si="2"/>
        <v>0.5</v>
      </c>
      <c r="B12" s="40">
        <f t="shared" si="0"/>
        <v>8.7758256189037276</v>
      </c>
      <c r="C12" s="40">
        <f t="shared" si="1"/>
        <v>8.7758256189037276</v>
      </c>
    </row>
    <row r="13" spans="1:3" x14ac:dyDescent="0.2">
      <c r="A13" s="40">
        <f t="shared" si="2"/>
        <v>0.6</v>
      </c>
      <c r="B13" s="40">
        <f t="shared" si="0"/>
        <v>8.2533561490967831</v>
      </c>
      <c r="C13" s="40">
        <f t="shared" si="1"/>
        <v>8.2533561490967831</v>
      </c>
    </row>
    <row r="14" spans="1:3" x14ac:dyDescent="0.2">
      <c r="A14" s="40">
        <f t="shared" si="2"/>
        <v>0.7</v>
      </c>
      <c r="B14" s="40">
        <f t="shared" si="0"/>
        <v>7.6484218728448852</v>
      </c>
      <c r="C14" s="40">
        <f t="shared" si="1"/>
        <v>7.6484218728448852</v>
      </c>
    </row>
    <row r="15" spans="1:3" x14ac:dyDescent="0.2">
      <c r="A15" s="40">
        <f t="shared" si="2"/>
        <v>0.79999999999999993</v>
      </c>
      <c r="B15" s="40">
        <f t="shared" si="0"/>
        <v>6.9670670934716554</v>
      </c>
      <c r="C15" s="40">
        <f t="shared" si="1"/>
        <v>6.9670670934716554</v>
      </c>
    </row>
    <row r="16" spans="1:3" x14ac:dyDescent="0.2">
      <c r="A16" s="40">
        <f t="shared" si="2"/>
        <v>0.89999999999999991</v>
      </c>
      <c r="B16" s="40">
        <f t="shared" si="0"/>
        <v>6.2160996827066448</v>
      </c>
      <c r="C16" s="40">
        <f t="shared" si="1"/>
        <v>6.2160996827066448</v>
      </c>
    </row>
    <row r="17" spans="1:3" x14ac:dyDescent="0.2">
      <c r="A17" s="40">
        <f t="shared" si="2"/>
        <v>0.99999999999999989</v>
      </c>
      <c r="B17" s="40">
        <f t="shared" si="0"/>
        <v>5.4030230586813977</v>
      </c>
      <c r="C17" s="40">
        <f t="shared" si="1"/>
        <v>5.4030230586813977</v>
      </c>
    </row>
    <row r="18" spans="1:3" x14ac:dyDescent="0.2">
      <c r="A18" s="40">
        <f t="shared" si="2"/>
        <v>1.0999999999999999</v>
      </c>
      <c r="B18" s="40">
        <f t="shared" si="0"/>
        <v>4.5359612142557744</v>
      </c>
      <c r="C18" s="40">
        <f t="shared" si="1"/>
        <v>4.5359612142557744</v>
      </c>
    </row>
    <row r="19" spans="1:3" x14ac:dyDescent="0.2">
      <c r="A19" s="40">
        <f t="shared" si="2"/>
        <v>1.2</v>
      </c>
      <c r="B19" s="40">
        <f t="shared" si="0"/>
        <v>3.6235775447667362</v>
      </c>
      <c r="C19" s="40">
        <f t="shared" si="1"/>
        <v>3.6235775447667362</v>
      </c>
    </row>
    <row r="20" spans="1:3" x14ac:dyDescent="0.2">
      <c r="A20" s="40">
        <f t="shared" si="2"/>
        <v>1.3</v>
      </c>
      <c r="B20" s="40">
        <f t="shared" si="0"/>
        <v>2.6749882862458736</v>
      </c>
      <c r="C20" s="40">
        <f t="shared" si="1"/>
        <v>2.6749882862458736</v>
      </c>
    </row>
    <row r="21" spans="1:3" x14ac:dyDescent="0.2">
      <c r="A21" s="40">
        <f t="shared" si="2"/>
        <v>1.4000000000000001</v>
      </c>
      <c r="B21" s="40">
        <f t="shared" si="0"/>
        <v>1.6996714290024082</v>
      </c>
      <c r="C21" s="40">
        <f t="shared" si="1"/>
        <v>1.6996714290024082</v>
      </c>
    </row>
    <row r="22" spans="1:3" x14ac:dyDescent="0.2">
      <c r="A22" s="40">
        <f t="shared" si="2"/>
        <v>1.5000000000000002</v>
      </c>
      <c r="B22" s="40">
        <f t="shared" si="0"/>
        <v>0.70737201667702687</v>
      </c>
      <c r="C22" s="40">
        <f t="shared" si="1"/>
        <v>0.70737201667702687</v>
      </c>
    </row>
    <row r="23" spans="1:3" x14ac:dyDescent="0.2">
      <c r="A23" s="40">
        <f t="shared" si="2"/>
        <v>1.6000000000000003</v>
      </c>
      <c r="B23" s="40">
        <f t="shared" si="0"/>
        <v>-0.29199522301289038</v>
      </c>
      <c r="C23" s="40">
        <f t="shared" si="1"/>
        <v>0.29199522301289038</v>
      </c>
    </row>
    <row r="24" spans="1:3" x14ac:dyDescent="0.2">
      <c r="A24" s="40">
        <f t="shared" si="2"/>
        <v>1.7000000000000004</v>
      </c>
      <c r="B24" s="40">
        <f t="shared" si="0"/>
        <v>-1.2884449429552509</v>
      </c>
      <c r="C24" s="40">
        <f t="shared" si="1"/>
        <v>1.2884449429552509</v>
      </c>
    </row>
    <row r="25" spans="1:3" x14ac:dyDescent="0.2">
      <c r="A25" s="40">
        <f t="shared" si="2"/>
        <v>1.8000000000000005</v>
      </c>
      <c r="B25" s="40">
        <f t="shared" si="0"/>
        <v>-2.2720209469308754</v>
      </c>
      <c r="C25" s="40">
        <f t="shared" si="1"/>
        <v>2.2720209469308754</v>
      </c>
    </row>
    <row r="26" spans="1:3" x14ac:dyDescent="0.2">
      <c r="A26" s="40">
        <f t="shared" si="2"/>
        <v>1.9000000000000006</v>
      </c>
      <c r="B26" s="40">
        <f t="shared" si="0"/>
        <v>-3.2328956686350399</v>
      </c>
      <c r="C26" s="40">
        <f t="shared" si="1"/>
        <v>3.2328956686350399</v>
      </c>
    </row>
    <row r="27" spans="1:3" x14ac:dyDescent="0.2">
      <c r="A27" s="40">
        <f t="shared" si="2"/>
        <v>2.0000000000000004</v>
      </c>
      <c r="B27" s="40">
        <f t="shared" si="0"/>
        <v>-4.1614683654714284</v>
      </c>
      <c r="C27" s="40">
        <f t="shared" si="1"/>
        <v>4.1614683654714284</v>
      </c>
    </row>
    <row r="28" spans="1:3" x14ac:dyDescent="0.2">
      <c r="A28" s="40">
        <f t="shared" si="2"/>
        <v>2.1000000000000005</v>
      </c>
      <c r="B28" s="40">
        <f t="shared" si="0"/>
        <v>-5.0484610459985788</v>
      </c>
      <c r="C28" s="40">
        <f t="shared" si="1"/>
        <v>5.0484610459985788</v>
      </c>
    </row>
    <row r="29" spans="1:3" x14ac:dyDescent="0.2">
      <c r="A29" s="40">
        <f t="shared" si="2"/>
        <v>2.2000000000000006</v>
      </c>
      <c r="B29" s="40">
        <f t="shared" si="0"/>
        <v>-5.8850111725534626</v>
      </c>
      <c r="C29" s="40">
        <f t="shared" si="1"/>
        <v>5.8850111725534626</v>
      </c>
    </row>
    <row r="30" spans="1:3" x14ac:dyDescent="0.2">
      <c r="A30" s="40">
        <f t="shared" si="2"/>
        <v>2.3000000000000007</v>
      </c>
      <c r="B30" s="40">
        <f t="shared" si="0"/>
        <v>-6.6627602127982479</v>
      </c>
      <c r="C30" s="40">
        <f t="shared" si="1"/>
        <v>6.6627602127982479</v>
      </c>
    </row>
    <row r="31" spans="1:3" x14ac:dyDescent="0.2">
      <c r="A31" s="40">
        <f t="shared" si="2"/>
        <v>2.4000000000000008</v>
      </c>
      <c r="B31" s="40">
        <f t="shared" si="0"/>
        <v>-7.3739371554124595</v>
      </c>
      <c r="C31" s="40">
        <f t="shared" si="1"/>
        <v>7.3739371554124595</v>
      </c>
    </row>
    <row r="32" spans="1:3" x14ac:dyDescent="0.2">
      <c r="A32" s="40">
        <f t="shared" si="2"/>
        <v>2.5000000000000009</v>
      </c>
      <c r="B32" s="40">
        <f t="shared" si="0"/>
        <v>-8.0114361554693421</v>
      </c>
      <c r="C32" s="40">
        <f t="shared" si="1"/>
        <v>8.0114361554693421</v>
      </c>
    </row>
    <row r="33" spans="1:3" x14ac:dyDescent="0.2">
      <c r="A33" s="40">
        <f t="shared" si="2"/>
        <v>2.600000000000001</v>
      </c>
      <c r="B33" s="40">
        <f t="shared" si="0"/>
        <v>-8.5688875336894768</v>
      </c>
      <c r="C33" s="40">
        <f t="shared" si="1"/>
        <v>8.5688875336894768</v>
      </c>
    </row>
    <row r="34" spans="1:3" x14ac:dyDescent="0.2">
      <c r="A34" s="40">
        <f t="shared" si="2"/>
        <v>2.7000000000000011</v>
      </c>
      <c r="B34" s="40">
        <f t="shared" si="0"/>
        <v>-9.0407214201706161</v>
      </c>
      <c r="C34" s="40">
        <f t="shared" si="1"/>
        <v>9.0407214201706161</v>
      </c>
    </row>
    <row r="35" spans="1:3" x14ac:dyDescent="0.2">
      <c r="A35" s="40">
        <f t="shared" si="2"/>
        <v>2.8000000000000012</v>
      </c>
      <c r="B35" s="40">
        <f t="shared" si="0"/>
        <v>-9.4222234066865855</v>
      </c>
      <c r="C35" s="40">
        <f t="shared" si="1"/>
        <v>9.4222234066865855</v>
      </c>
    </row>
    <row r="36" spans="1:3" x14ac:dyDescent="0.2">
      <c r="A36" s="40">
        <f t="shared" si="2"/>
        <v>2.9000000000000012</v>
      </c>
      <c r="B36" s="40">
        <f t="shared" si="0"/>
        <v>-9.7095816514959079</v>
      </c>
      <c r="C36" s="40">
        <f t="shared" si="1"/>
        <v>9.7095816514959079</v>
      </c>
    </row>
    <row r="37" spans="1:3" x14ac:dyDescent="0.2">
      <c r="A37" s="40">
        <f t="shared" si="2"/>
        <v>3.0000000000000013</v>
      </c>
      <c r="B37" s="40">
        <f t="shared" si="0"/>
        <v>-9.8999249660044555</v>
      </c>
      <c r="C37" s="40">
        <f t="shared" si="1"/>
        <v>9.8999249660044555</v>
      </c>
    </row>
    <row r="38" spans="1:3" x14ac:dyDescent="0.2">
      <c r="A38" s="40">
        <f t="shared" si="2"/>
        <v>3.1000000000000014</v>
      </c>
      <c r="B38" s="40">
        <f t="shared" si="0"/>
        <v>-9.9913515027327939</v>
      </c>
      <c r="C38" s="40">
        <f t="shared" si="1"/>
        <v>9.9913515027327939</v>
      </c>
    </row>
    <row r="39" spans="1:3" x14ac:dyDescent="0.2">
      <c r="A39" s="40">
        <f t="shared" si="2"/>
        <v>3.2000000000000015</v>
      </c>
      <c r="B39" s="40">
        <f t="shared" si="0"/>
        <v>-9.9829477579475299</v>
      </c>
      <c r="C39" s="40">
        <f t="shared" si="1"/>
        <v>9.9829477579475299</v>
      </c>
    </row>
    <row r="40" spans="1:3" x14ac:dyDescent="0.2">
      <c r="A40" s="40">
        <f t="shared" si="2"/>
        <v>3.3000000000000016</v>
      </c>
      <c r="B40" s="40">
        <f t="shared" si="0"/>
        <v>-9.8747976990886457</v>
      </c>
      <c r="C40" s="40">
        <f t="shared" si="1"/>
        <v>9.8747976990886457</v>
      </c>
    </row>
    <row r="41" spans="1:3" x14ac:dyDescent="0.2">
      <c r="A41" s="40">
        <f t="shared" si="2"/>
        <v>3.4000000000000017</v>
      </c>
      <c r="B41" s="40">
        <f t="shared" si="0"/>
        <v>-9.6679819257946047</v>
      </c>
      <c r="C41" s="40">
        <f t="shared" si="1"/>
        <v>9.6679819257946047</v>
      </c>
    </row>
    <row r="42" spans="1:3" x14ac:dyDescent="0.2">
      <c r="A42" s="40">
        <f t="shared" si="2"/>
        <v>3.5000000000000018</v>
      </c>
      <c r="B42" s="40">
        <f t="shared" si="0"/>
        <v>-9.3645668729079574</v>
      </c>
      <c r="C42" s="40">
        <f t="shared" si="1"/>
        <v>9.3645668729079574</v>
      </c>
    </row>
    <row r="43" spans="1:3" x14ac:dyDescent="0.2">
      <c r="A43" s="40">
        <f t="shared" si="2"/>
        <v>3.6000000000000019</v>
      </c>
      <c r="B43" s="40">
        <f t="shared" si="0"/>
        <v>-8.9675841633414617</v>
      </c>
      <c r="C43" s="40">
        <f t="shared" si="1"/>
        <v>8.9675841633414617</v>
      </c>
    </row>
    <row r="44" spans="1:3" x14ac:dyDescent="0.2">
      <c r="A44" s="40">
        <f t="shared" si="2"/>
        <v>3.700000000000002</v>
      </c>
      <c r="B44" s="40">
        <f t="shared" si="0"/>
        <v>-8.4810003171040709</v>
      </c>
      <c r="C44" s="40">
        <f t="shared" si="1"/>
        <v>8.4810003171040709</v>
      </c>
    </row>
    <row r="45" spans="1:3" x14ac:dyDescent="0.2">
      <c r="A45" s="40">
        <f t="shared" si="2"/>
        <v>3.800000000000002</v>
      </c>
      <c r="B45" s="40">
        <f t="shared" si="0"/>
        <v>-7.9096771191441553</v>
      </c>
      <c r="C45" s="40">
        <f t="shared" si="1"/>
        <v>7.9096771191441553</v>
      </c>
    </row>
    <row r="46" spans="1:3" x14ac:dyDescent="0.2">
      <c r="A46" s="40">
        <f t="shared" si="2"/>
        <v>3.9000000000000021</v>
      </c>
      <c r="B46" s="40">
        <f t="shared" si="0"/>
        <v>-7.2593230420013866</v>
      </c>
      <c r="C46" s="40">
        <f t="shared" si="1"/>
        <v>7.2593230420013866</v>
      </c>
    </row>
    <row r="47" spans="1:3" x14ac:dyDescent="0.2">
      <c r="A47" s="40">
        <f t="shared" si="2"/>
        <v>4.0000000000000018</v>
      </c>
      <c r="B47" s="40">
        <f t="shared" si="0"/>
        <v>-6.5364362086361059</v>
      </c>
      <c r="C47" s="40">
        <f t="shared" si="1"/>
        <v>6.5364362086361059</v>
      </c>
    </row>
    <row r="48" spans="1:3" x14ac:dyDescent="0.2">
      <c r="A48" s="40">
        <f t="shared" si="2"/>
        <v>4.1000000000000014</v>
      </c>
      <c r="B48" s="40">
        <f t="shared" si="0"/>
        <v>-5.7482394653326772</v>
      </c>
      <c r="C48" s="40">
        <f t="shared" si="1"/>
        <v>5.7482394653326772</v>
      </c>
    </row>
    <row r="49" spans="1:3" x14ac:dyDescent="0.2">
      <c r="A49" s="40">
        <f t="shared" si="2"/>
        <v>4.2000000000000011</v>
      </c>
      <c r="B49" s="40">
        <f t="shared" si="0"/>
        <v>-4.9026082134069862</v>
      </c>
      <c r="C49" s="40">
        <f t="shared" si="1"/>
        <v>4.9026082134069862</v>
      </c>
    </row>
    <row r="50" spans="1:3" x14ac:dyDescent="0.2">
      <c r="A50" s="40">
        <f t="shared" si="2"/>
        <v>4.3000000000000007</v>
      </c>
      <c r="B50" s="40">
        <f t="shared" si="0"/>
        <v>-4.0079917207997457</v>
      </c>
      <c r="C50" s="40">
        <f t="shared" si="1"/>
        <v>4.0079917207997457</v>
      </c>
    </row>
    <row r="51" spans="1:3" x14ac:dyDescent="0.2">
      <c r="A51" s="40">
        <f t="shared" si="2"/>
        <v>4.4000000000000004</v>
      </c>
      <c r="B51" s="40">
        <f t="shared" si="0"/>
        <v>-3.0733286997841933</v>
      </c>
      <c r="C51" s="40">
        <f t="shared" si="1"/>
        <v>3.0733286997841933</v>
      </c>
    </row>
    <row r="52" spans="1:3" x14ac:dyDescent="0.2">
      <c r="A52" s="40">
        <f t="shared" si="2"/>
        <v>4.5</v>
      </c>
      <c r="B52" s="40">
        <f t="shared" si="0"/>
        <v>-2.1079579943077968</v>
      </c>
      <c r="C52" s="40">
        <f t="shared" si="1"/>
        <v>2.1079579943077968</v>
      </c>
    </row>
    <row r="53" spans="1:3" x14ac:dyDescent="0.2">
      <c r="A53" s="40">
        <f t="shared" si="2"/>
        <v>4.5999999999999996</v>
      </c>
      <c r="B53" s="40">
        <f t="shared" si="0"/>
        <v>-1.1215252693505486</v>
      </c>
      <c r="C53" s="40">
        <f t="shared" si="1"/>
        <v>1.1215252693505486</v>
      </c>
    </row>
    <row r="54" spans="1:3" x14ac:dyDescent="0.2">
      <c r="A54" s="40">
        <f t="shared" si="2"/>
        <v>4.6999999999999993</v>
      </c>
      <c r="B54" s="40">
        <f t="shared" si="0"/>
        <v>-0.12388663462891449</v>
      </c>
      <c r="C54" s="40">
        <f t="shared" si="1"/>
        <v>0.12388663462891449</v>
      </c>
    </row>
    <row r="55" spans="1:3" x14ac:dyDescent="0.2">
      <c r="A55" s="40">
        <f t="shared" si="2"/>
        <v>4.7999999999999989</v>
      </c>
      <c r="B55" s="40">
        <f t="shared" si="0"/>
        <v>0.8749898343944551</v>
      </c>
      <c r="C55" s="40">
        <f t="shared" si="1"/>
        <v>0.8749898343944551</v>
      </c>
    </row>
    <row r="56" spans="1:3" x14ac:dyDescent="0.2">
      <c r="A56" s="40">
        <f t="shared" si="2"/>
        <v>4.8999999999999986</v>
      </c>
      <c r="B56" s="40">
        <f t="shared" si="0"/>
        <v>1.8651236942257401</v>
      </c>
      <c r="C56" s="40">
        <f t="shared" si="1"/>
        <v>1.8651236942257401</v>
      </c>
    </row>
    <row r="57" spans="1:3" x14ac:dyDescent="0.2">
      <c r="A57" s="40">
        <f t="shared" si="2"/>
        <v>4.9999999999999982</v>
      </c>
      <c r="B57" s="40">
        <f t="shared" si="0"/>
        <v>2.8366218546322459</v>
      </c>
      <c r="C57" s="40">
        <f t="shared" si="1"/>
        <v>2.8366218546322459</v>
      </c>
    </row>
    <row r="58" spans="1:3" x14ac:dyDescent="0.2">
      <c r="A58" s="40">
        <f t="shared" si="2"/>
        <v>5.0999999999999979</v>
      </c>
      <c r="B58" s="40">
        <f t="shared" si="0"/>
        <v>3.7797774271297859</v>
      </c>
      <c r="C58" s="40">
        <f t="shared" si="1"/>
        <v>3.7797774271297859</v>
      </c>
    </row>
    <row r="59" spans="1:3" x14ac:dyDescent="0.2">
      <c r="A59" s="40">
        <f t="shared" si="2"/>
        <v>5.1999999999999975</v>
      </c>
      <c r="B59" s="40">
        <f t="shared" si="0"/>
        <v>4.6851667130037473</v>
      </c>
      <c r="C59" s="40">
        <f t="shared" si="1"/>
        <v>4.6851667130037473</v>
      </c>
    </row>
    <row r="60" spans="1:3" x14ac:dyDescent="0.2">
      <c r="A60" s="40">
        <f t="shared" si="2"/>
        <v>5.2999999999999972</v>
      </c>
      <c r="B60" s="40">
        <f t="shared" si="0"/>
        <v>5.5437433617915852</v>
      </c>
      <c r="C60" s="40">
        <f t="shared" si="1"/>
        <v>5.5437433617915852</v>
      </c>
    </row>
    <row r="61" spans="1:3" x14ac:dyDescent="0.2">
      <c r="A61" s="40">
        <f t="shared" si="2"/>
        <v>5.3999999999999968</v>
      </c>
      <c r="B61" s="40">
        <f t="shared" si="0"/>
        <v>6.3469287594263193</v>
      </c>
      <c r="C61" s="40">
        <f t="shared" si="1"/>
        <v>6.3469287594263193</v>
      </c>
    </row>
    <row r="62" spans="1:3" x14ac:dyDescent="0.2">
      <c r="A62" s="40">
        <f t="shared" si="2"/>
        <v>5.4999999999999964</v>
      </c>
      <c r="B62" s="40">
        <f t="shared" si="0"/>
        <v>7.086697742912575</v>
      </c>
      <c r="C62" s="40">
        <f t="shared" si="1"/>
        <v>7.086697742912575</v>
      </c>
    </row>
    <row r="63" spans="1:3" x14ac:dyDescent="0.2">
      <c r="A63" s="40">
        <f t="shared" si="2"/>
        <v>5.5999999999999961</v>
      </c>
      <c r="B63" s="40">
        <f t="shared" si="0"/>
        <v>7.7556587851024723</v>
      </c>
      <c r="C63" s="40">
        <f t="shared" si="1"/>
        <v>7.7556587851024723</v>
      </c>
    </row>
    <row r="64" spans="1:3" x14ac:dyDescent="0.2">
      <c r="A64" s="40">
        <f t="shared" si="2"/>
        <v>5.6999999999999957</v>
      </c>
      <c r="B64" s="40">
        <f t="shared" si="0"/>
        <v>8.3471278483915725</v>
      </c>
      <c r="C64" s="40">
        <f t="shared" si="1"/>
        <v>8.3471278483915725</v>
      </c>
    </row>
    <row r="65" spans="1:3" x14ac:dyDescent="0.2">
      <c r="A65" s="40">
        <f t="shared" si="2"/>
        <v>5.7999999999999954</v>
      </c>
      <c r="B65" s="40">
        <f t="shared" si="0"/>
        <v>8.8551951694131681</v>
      </c>
      <c r="C65" s="40">
        <f t="shared" si="1"/>
        <v>8.8551951694131681</v>
      </c>
    </row>
    <row r="66" spans="1:3" x14ac:dyDescent="0.2">
      <c r="A66" s="40">
        <f t="shared" si="2"/>
        <v>5.899999999999995</v>
      </c>
      <c r="B66" s="40">
        <f t="shared" si="0"/>
        <v>9.2747843074403384</v>
      </c>
      <c r="C66" s="40">
        <f t="shared" si="1"/>
        <v>9.2747843074403384</v>
      </c>
    </row>
    <row r="67" spans="1:3" x14ac:dyDescent="0.2">
      <c r="A67" s="40">
        <f t="shared" si="2"/>
        <v>5.9999999999999947</v>
      </c>
      <c r="B67" s="40">
        <f t="shared" si="0"/>
        <v>9.6017028665036452</v>
      </c>
      <c r="C67" s="40">
        <f t="shared" si="1"/>
        <v>9.6017028665036452</v>
      </c>
    </row>
    <row r="68" spans="1:3" x14ac:dyDescent="0.2">
      <c r="A68" s="40">
        <f t="shared" si="2"/>
        <v>6.0999999999999943</v>
      </c>
      <c r="B68" s="40">
        <f t="shared" si="0"/>
        <v>9.8326843844258356</v>
      </c>
      <c r="C68" s="40">
        <f t="shared" si="1"/>
        <v>9.8326843844258356</v>
      </c>
    </row>
    <row r="69" spans="1:3" x14ac:dyDescent="0.2">
      <c r="A69" s="40">
        <f t="shared" si="2"/>
        <v>6.199999999999994</v>
      </c>
      <c r="B69" s="40">
        <f t="shared" si="0"/>
        <v>9.9654209702321701</v>
      </c>
      <c r="C69" s="40">
        <f t="shared" si="1"/>
        <v>9.9654209702321701</v>
      </c>
    </row>
    <row r="70" spans="1:3" x14ac:dyDescent="0.2">
      <c r="A70" s="40">
        <f t="shared" si="2"/>
        <v>6.2999999999999936</v>
      </c>
      <c r="B70" s="40">
        <f t="shared" si="0"/>
        <v>9.9985863638341517</v>
      </c>
      <c r="C70" s="40">
        <f t="shared" si="1"/>
        <v>9.9985863638341517</v>
      </c>
    </row>
    <row r="71" spans="1:3" x14ac:dyDescent="0.2">
      <c r="A71" s="40">
        <f t="shared" si="2"/>
        <v>6.3999999999999932</v>
      </c>
      <c r="B71" s="40">
        <f t="shared" si="0"/>
        <v>9.9318491875819355</v>
      </c>
      <c r="C71" s="40">
        <f t="shared" si="1"/>
        <v>9.9318491875819355</v>
      </c>
    </row>
    <row r="72" spans="1:3" x14ac:dyDescent="0.2">
      <c r="A72" s="40">
        <f t="shared" si="2"/>
        <v>6.4999999999999929</v>
      </c>
      <c r="B72" s="40">
        <f t="shared" ref="B72:B74" si="3">10*COS(A72)</f>
        <v>9.7658762572802509</v>
      </c>
      <c r="C72" s="40">
        <f t="shared" ref="C72:C74" si="4">ABS(B72)</f>
        <v>9.7658762572802509</v>
      </c>
    </row>
    <row r="73" spans="1:3" x14ac:dyDescent="0.2">
      <c r="A73" s="40">
        <f t="shared" ref="A73:A74" si="5">A72+$B$3</f>
        <v>6.5999999999999925</v>
      </c>
      <c r="B73" s="40">
        <f t="shared" si="3"/>
        <v>9.5023259195853189</v>
      </c>
      <c r="C73" s="40">
        <f t="shared" si="4"/>
        <v>9.5023259195853189</v>
      </c>
    </row>
    <row r="74" spans="1:3" x14ac:dyDescent="0.2">
      <c r="A74" s="40">
        <f t="shared" si="5"/>
        <v>6.6999999999999922</v>
      </c>
      <c r="B74" s="40">
        <f t="shared" si="3"/>
        <v>9.1438314823532263</v>
      </c>
      <c r="C74" s="40">
        <f t="shared" si="4"/>
        <v>9.1438314823532263</v>
      </c>
    </row>
    <row r="75" spans="1:3" x14ac:dyDescent="0.2">
      <c r="B75" s="41"/>
      <c r="C75" s="41"/>
    </row>
    <row r="76" spans="1:3" x14ac:dyDescent="0.2">
      <c r="B76" s="41"/>
      <c r="C76" s="41"/>
    </row>
    <row r="77" spans="1:3" x14ac:dyDescent="0.2">
      <c r="B77" s="41"/>
      <c r="C77" s="41"/>
    </row>
    <row r="78" spans="1:3" x14ac:dyDescent="0.2">
      <c r="B78" s="41"/>
      <c r="C78" s="41"/>
    </row>
    <row r="79" spans="1:3" x14ac:dyDescent="0.2">
      <c r="B79" s="41"/>
      <c r="C79" s="41"/>
    </row>
    <row r="80" spans="1:3" x14ac:dyDescent="0.2">
      <c r="B80" s="41"/>
      <c r="C80" s="41"/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F979-43BB-48F4-BA84-6E3A3CF7A657}">
  <sheetPr>
    <tabColor rgb="FF92D050"/>
  </sheetPr>
  <dimension ref="A1"/>
  <sheetViews>
    <sheetView zoomScaleNormal="100" workbookViewId="0">
      <selection activeCell="J7" sqref="J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10</vt:i4>
      </vt:variant>
    </vt:vector>
  </HeadingPairs>
  <TitlesOfParts>
    <vt:vector size="10" baseType="lpstr">
      <vt:lpstr>Mėnesio_išlaidos</vt:lpstr>
      <vt:lpstr>Dailės studija</vt:lpstr>
      <vt:lpstr>Temperatūra</vt:lpstr>
      <vt:lpstr>Valiutos keitimai</vt:lpstr>
      <vt:lpstr>Krepšinio mokykla</vt:lpstr>
      <vt:lpstr>Kelionės</vt:lpstr>
      <vt:lpstr>Rungtynės</vt:lpstr>
      <vt:lpstr>Perskaitytos Knygos</vt:lpstr>
      <vt:lpstr>Svyravimai</vt:lpstr>
      <vt:lpstr>Svyravimo grafikas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Mokytojas</dc:creator>
  <cp:lastModifiedBy>Mokinys_3</cp:lastModifiedBy>
  <dcterms:created xsi:type="dcterms:W3CDTF">2024-02-13T07:17:25Z</dcterms:created>
  <dcterms:modified xsi:type="dcterms:W3CDTF">2026-05-14T08:17:54Z</dcterms:modified>
</cp:coreProperties>
</file>