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dre\School\Spring 2022\ENPH459\"/>
    </mc:Choice>
  </mc:AlternateContent>
  <xr:revisionPtr revIDLastSave="0" documentId="13_ncr:1_{08A37727-AEC6-410D-ABAB-9F0AC436F46B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BOM" sheetId="1" r:id="rId1"/>
  </sheets>
  <definedNames>
    <definedName name="_xlnm._FilterDatabase" localSheetId="0" hidden="1">BOM!$A$2:$G$19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" i="1" l="1"/>
  <c r="E21" i="1"/>
  <c r="E33" i="1" s="1"/>
  <c r="E20" i="1"/>
</calcChain>
</file>

<file path=xl/sharedStrings.xml><?xml version="1.0" encoding="utf-8"?>
<sst xmlns="http://schemas.openxmlformats.org/spreadsheetml/2006/main" count="118" uniqueCount="104">
  <si>
    <t>Client PCB</t>
  </si>
  <si>
    <t>Prices listed are for quantities of 100, as we are interested in the price for 10 devices, each capable of measuring 350 cells.</t>
  </si>
  <si>
    <t>Component On PCB</t>
  </si>
  <si>
    <t>Component</t>
  </si>
  <si>
    <t>Function</t>
  </si>
  <si>
    <t>Number per cell</t>
  </si>
  <si>
    <t>Cost</t>
  </si>
  <si>
    <t>Source</t>
  </si>
  <si>
    <t>Datasheet</t>
  </si>
  <si>
    <t>C1, C3, C4, C6, C7</t>
  </si>
  <si>
    <t>100nF Capacitor</t>
  </si>
  <si>
    <t>Decoupling and Filtering</t>
  </si>
  <si>
    <t>C1210C104K5RAC7210 KEMET | Capacitors | DigiKey</t>
  </si>
  <si>
    <t>KEM_C1002_X7R_SMD.pdf (kemet.com)</t>
  </si>
  <si>
    <t>C2</t>
  </si>
  <si>
    <t>330nF Capacitor</t>
  </si>
  <si>
    <t>CC1210KKX7R9BB334 YAGEO | Capacitors | DigiKey</t>
  </si>
  <si>
    <t>UPY-GPHC_X7R_6.3V-to-50V_20.pdf (yageo.com)</t>
  </si>
  <si>
    <t>C5</t>
  </si>
  <si>
    <t>10nF Capacitor</t>
  </si>
  <si>
    <t>C1210C103J5HAC7800 KEMET | Capacitors | DigiKey</t>
  </si>
  <si>
    <t>C1210C103J5HAC7800 (kemet.com)</t>
  </si>
  <si>
    <t>D1</t>
  </si>
  <si>
    <t>Red LED (Optional)</t>
  </si>
  <si>
    <t>Debugging</t>
  </si>
  <si>
    <t>APD3224SURCK-F01 Kingbright | Optoelectronics | DigiKey</t>
  </si>
  <si>
    <t>APD3224SURCK-F01(Ver.14A) (kingbrightusa.com)</t>
  </si>
  <si>
    <t>J0</t>
  </si>
  <si>
    <t>2x1 Screw Terminal</t>
  </si>
  <si>
    <t>Fuel Cell Lead Interface</t>
  </si>
  <si>
    <t>TB001-500-02BE CUI Devices | Connectors, Interconnects | DigiKey</t>
  </si>
  <si>
    <t>TB001-500 Series Datasheet - Terminal Blocks | Connectors | CUI Devices</t>
  </si>
  <si>
    <t>J1</t>
  </si>
  <si>
    <t>4x1 2.54mm Male Header</t>
  </si>
  <si>
    <t>61300411121 Würth Elektronik | Connectors, Interconnects | DigiKey</t>
  </si>
  <si>
    <t>https://www.we-online.com/katalog/datasheet/6130xx11121.pdf</t>
  </si>
  <si>
    <t>J2</t>
  </si>
  <si>
    <t>2x3 2.54mm Male Header</t>
  </si>
  <si>
    <t>UPDI Programming and Calibration</t>
  </si>
  <si>
    <t>PH2-06-UA Adam Tech | Connectors, Interconnects | DigiKey</t>
  </si>
  <si>
    <t>E:\Afar圖庫\2D\12-0403\PH2-XX-UA Model (1) (adam-tech.com)</t>
  </si>
  <si>
    <t>J3, J4</t>
  </si>
  <si>
    <t>I2C Bus Connection</t>
  </si>
  <si>
    <t>R1</t>
  </si>
  <si>
    <t>330 Ohm Resistor (Optional)</t>
  </si>
  <si>
    <t>LED Current Limiting</t>
  </si>
  <si>
    <t>RMCF1210FT330R Stackpole Electronics Inc | Resistors | DigiKey</t>
  </si>
  <si>
    <t>sei-rmcf_rmcp.pdf (seielect.com)</t>
  </si>
  <si>
    <t>R2, R3</t>
  </si>
  <si>
    <t>3.3kOhm Resistor</t>
  </si>
  <si>
    <t>I2C Pullup</t>
  </si>
  <si>
    <t>RMCF1210FT3K30 Stackpole Electronics Inc | Resistors | DigiKey</t>
  </si>
  <si>
    <t>R4</t>
  </si>
  <si>
    <t>VTF280SUF-ND</t>
  </si>
  <si>
    <t>Voltage Divider</t>
  </si>
  <si>
    <t>VTF280SUF Vishay Dale Thin Film | Resistors | DigiKey</t>
  </si>
  <si>
    <t>vtfstd.pdf (vishay.com)</t>
  </si>
  <si>
    <t>U0</t>
  </si>
  <si>
    <t>ATtiny824</t>
  </si>
  <si>
    <t>ADC and MCU</t>
  </si>
  <si>
    <t>ATTINY824-SSU Microchip Technology | Integrated Circuits (ICs) | DigiKey</t>
  </si>
  <si>
    <t>59B0F Data Sheet ATtiny424/426/427/824/826/827 (microchip.com)</t>
  </si>
  <si>
    <t>U1</t>
  </si>
  <si>
    <t>L78L05CZ</t>
  </si>
  <si>
    <t>5V Regulation</t>
  </si>
  <si>
    <t>L78L05CZ STMicroelectronics | Integrated Circuits (ICs) | DigiKey</t>
  </si>
  <si>
    <t>http://www.st.com/content/ccc/resource/technical/document/datasheet/15/55/e5/aa/23/5b/43/fd/CD00000446.pdf/files/CD00000446.pdf/jcr:content/translations/en.CD00000446.pdf</t>
  </si>
  <si>
    <t>U2</t>
  </si>
  <si>
    <t>LM4128BMF</t>
  </si>
  <si>
    <t>2V Voltage Reference</t>
  </si>
  <si>
    <t>LM4128BMF-2.0/NOPB Texas Instruments | Integrated Circuits (ICs) | DigiKey</t>
  </si>
  <si>
    <t>https://www.ti.com/general/docs/suppproductinfo.tsp?distId=10&amp;gotoUrl=https%3A%2F%2Fwww.ti.com%2Flit%2Fgpn%2Flm4128</t>
  </si>
  <si>
    <t>U3</t>
  </si>
  <si>
    <t>MAX14850</t>
  </si>
  <si>
    <t>Digital Isolation</t>
  </si>
  <si>
    <t>MAX14850ASE+T Analog Devices Inc./Maxim Integrated | Isolators | DigiKey</t>
  </si>
  <si>
    <t>MAX14850 - Six-Channel Digital Isolator (maximintegrated.com)</t>
  </si>
  <si>
    <t>WR-WTB 2.54 MM</t>
  </si>
  <si>
    <t>IDC Connector</t>
  </si>
  <si>
    <t>https://www.digikey.ca/en/products/detail/w-rth-elektronik/661004152122/10239736</t>
  </si>
  <si>
    <t>https://www.we-online.com/katalog/datasheet/661002152122.pdf</t>
  </si>
  <si>
    <t>PCB</t>
  </si>
  <si>
    <t xml:space="preserve">Client PCB </t>
  </si>
  <si>
    <r>
      <rPr>
        <u/>
        <sz val="10"/>
        <color rgb="FF1155CC"/>
        <rFont val="Arial"/>
      </rPr>
      <t>PCB Prototype &amp; PCB Fabrication Manufacturer - JLCPCB</t>
    </r>
    <r>
      <rPr>
        <u/>
        <sz val="10"/>
        <color rgb="FF000000"/>
        <rFont val="Arial"/>
      </rPr>
      <t xml:space="preserve"> - 50 for ~182 after shipping</t>
    </r>
  </si>
  <si>
    <t>Cost Per Cell</t>
  </si>
  <si>
    <t>Cost Per Stack</t>
  </si>
  <si>
    <t>Host PCB</t>
  </si>
  <si>
    <t>Prices listed are for quantities of 10, as each device only needs one host board</t>
  </si>
  <si>
    <t>Number per Stack</t>
  </si>
  <si>
    <t>22 AWG 4x1 Ribbon Cable</t>
  </si>
  <si>
    <t>I2C Connection</t>
  </si>
  <si>
    <t>8124/04 100 3M | Cables, Wires | DigiKey</t>
  </si>
  <si>
    <t>3mtm-round-conductor-flat-cable-22-awg-8124-series-ts0084.pdf</t>
  </si>
  <si>
    <t>Arduino Nano</t>
  </si>
  <si>
    <t>Microcontroller</t>
  </si>
  <si>
    <t>MAX485</t>
  </si>
  <si>
    <t>RS485 Transiever IC</t>
  </si>
  <si>
    <t>MAX485CPA+ Analog Devices Inc./Maxim Integrated | Integrated Circuits (ICs) | DigiKey</t>
  </si>
  <si>
    <t>MAX481 DS (maximintegrated.com)</t>
  </si>
  <si>
    <t>4x1 Screw Terminal</t>
  </si>
  <si>
    <t>RS-485 Port</t>
  </si>
  <si>
    <t>282841-4 TE Connectivity AMP Connectors | Connectors, Interconnects | DigiKey</t>
  </si>
  <si>
    <t>https://www.te.com/commerce/DocumentDelivery/DDEController?Action=srchrtrv&amp;DocNm=282841&amp;DocType=Customer+Drawing&amp;DocLang=English</t>
  </si>
  <si>
    <t>Total per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</si>
</sst>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"/>
    <numFmt numFmtId="165" formatCode="&quot;$&quot;#,##0.00"/>
  </numFmts>
  <fonts count="2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165" fontId="2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horizontal="center"/>
    </xf>
    <xf numFmtId="165" fontId="1" fillId="4" borderId="2" xfId="0" applyNumberFormat="1" applyFont="1" applyFill="1" applyBorder="1" applyAlignment="1"/>
    <xf numFmtId="0" fontId="4" fillId="4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165" fontId="1" fillId="3" borderId="2" xfId="0" applyNumberFormat="1" applyFont="1" applyFill="1" applyBorder="1" applyAlignment="1"/>
    <xf numFmtId="0" fontId="5" fillId="3" borderId="2" xfId="0" applyFont="1" applyFill="1" applyBorder="1" applyAlignment="1"/>
    <xf numFmtId="0" fontId="6" fillId="3" borderId="2" xfId="0" applyFont="1" applyFill="1" applyBorder="1" applyAlignment="1"/>
    <xf numFmtId="0" fontId="7" fillId="3" borderId="2" xfId="0" applyFont="1" applyFill="1" applyBorder="1" applyAlignment="1">
      <alignment wrapText="1"/>
    </xf>
    <xf numFmtId="0" fontId="8" fillId="3" borderId="2" xfId="0" applyFont="1" applyFill="1" applyBorder="1" applyAlignment="1"/>
    <xf numFmtId="0" fontId="9" fillId="4" borderId="2" xfId="0" applyFont="1" applyFill="1" applyBorder="1" applyAlignment="1">
      <alignment wrapText="1"/>
    </xf>
    <xf numFmtId="0" fontId="10" fillId="4" borderId="2" xfId="0" applyFont="1" applyFill="1" applyBorder="1" applyAlignment="1"/>
    <xf numFmtId="0" fontId="1" fillId="3" borderId="3" xfId="0" applyFont="1" applyFill="1" applyBorder="1" applyAlignment="1"/>
    <xf numFmtId="0" fontId="1" fillId="3" borderId="3" xfId="0" applyFont="1" applyFill="1" applyBorder="1" applyAlignment="1">
      <alignment horizontal="center"/>
    </xf>
    <xf numFmtId="165" fontId="1" fillId="3" borderId="3" xfId="0" applyNumberFormat="1" applyFont="1" applyFill="1" applyBorder="1" applyAlignment="1"/>
    <xf numFmtId="0" fontId="11" fillId="3" borderId="3" xfId="0" applyFont="1" applyFill="1" applyBorder="1" applyAlignment="1">
      <alignment wrapText="1"/>
    </xf>
    <xf numFmtId="0" fontId="1" fillId="5" borderId="4" xfId="0" applyFont="1" applyFill="1" applyBorder="1" applyAlignment="1"/>
    <xf numFmtId="165" fontId="1" fillId="5" borderId="4" xfId="0" applyNumberFormat="1" applyFont="1" applyFill="1" applyBorder="1"/>
    <xf numFmtId="165" fontId="1" fillId="6" borderId="4" xfId="0" applyNumberFormat="1" applyFont="1" applyFill="1" applyBorder="1"/>
    <xf numFmtId="0" fontId="12" fillId="3" borderId="1" xfId="0" applyFont="1" applyFill="1" applyBorder="1" applyAlignment="1">
      <alignment horizontal="center"/>
    </xf>
    <xf numFmtId="2" fontId="12" fillId="3" borderId="1" xfId="0" applyNumberFormat="1" applyFont="1" applyFill="1" applyBorder="1" applyAlignment="1">
      <alignment horizontal="center"/>
    </xf>
    <xf numFmtId="165" fontId="12" fillId="3" borderId="1" xfId="0" applyNumberFormat="1" applyFont="1" applyFill="1" applyBorder="1" applyAlignment="1">
      <alignment horizontal="right"/>
    </xf>
    <xf numFmtId="0" fontId="13" fillId="3" borderId="1" xfId="0" applyFont="1" applyFill="1" applyBorder="1" applyAlignment="1"/>
    <xf numFmtId="0" fontId="14" fillId="3" borderId="1" xfId="0" applyFont="1" applyFill="1" applyBorder="1" applyAlignment="1"/>
    <xf numFmtId="0" fontId="12" fillId="4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4" fontId="12" fillId="4" borderId="2" xfId="0" applyNumberFormat="1" applyFont="1" applyFill="1" applyBorder="1" applyAlignment="1">
      <alignment horizontal="center"/>
    </xf>
    <xf numFmtId="165" fontId="12" fillId="4" borderId="2" xfId="0" applyNumberFormat="1" applyFont="1" applyFill="1" applyBorder="1" applyAlignment="1">
      <alignment horizontal="right"/>
    </xf>
    <xf numFmtId="0" fontId="12" fillId="4" borderId="2" xfId="0" applyFont="1" applyFill="1" applyBorder="1" applyAlignment="1"/>
    <xf numFmtId="0" fontId="12" fillId="4" borderId="2" xfId="0" applyFont="1" applyFill="1" applyBorder="1" applyAlignment="1"/>
    <xf numFmtId="0" fontId="15" fillId="3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4" fontId="12" fillId="3" borderId="2" xfId="0" applyNumberFormat="1" applyFont="1" applyFill="1" applyBorder="1" applyAlignment="1">
      <alignment horizontal="right"/>
    </xf>
    <xf numFmtId="165" fontId="12" fillId="3" borderId="2" xfId="0" applyNumberFormat="1" applyFont="1" applyFill="1" applyBorder="1" applyAlignment="1">
      <alignment horizontal="right"/>
    </xf>
    <xf numFmtId="0" fontId="16" fillId="3" borderId="2" xfId="0" applyFont="1" applyFill="1" applyBorder="1" applyAlignment="1"/>
    <xf numFmtId="0" fontId="12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4" fontId="12" fillId="4" borderId="3" xfId="0" applyNumberFormat="1" applyFont="1" applyFill="1" applyBorder="1" applyAlignment="1">
      <alignment horizontal="center"/>
    </xf>
    <xf numFmtId="165" fontId="12" fillId="4" borderId="3" xfId="0" applyNumberFormat="1" applyFont="1" applyFill="1" applyBorder="1" applyAlignment="1">
      <alignment horizontal="right"/>
    </xf>
    <xf numFmtId="0" fontId="17" fillId="4" borderId="3" xfId="0" applyFont="1" applyFill="1" applyBorder="1" applyAlignment="1"/>
    <xf numFmtId="0" fontId="18" fillId="4" borderId="3" xfId="0" applyFont="1" applyFill="1" applyBorder="1" applyAlignment="1"/>
    <xf numFmtId="0" fontId="1" fillId="0" borderId="4" xfId="0" applyFont="1" applyBorder="1"/>
    <xf numFmtId="165" fontId="1" fillId="0" borderId="4" xfId="0" applyNumberFormat="1" applyFont="1" applyBorder="1"/>
    <xf numFmtId="0" fontId="1" fillId="0" borderId="4" xfId="0" applyFont="1" applyBorder="1" applyAlignment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0" fontId="12" fillId="4" borderId="4" xfId="0" applyFont="1" applyFill="1" applyBorder="1" applyAlignment="1">
      <alignment horizontal="center"/>
    </xf>
    <xf numFmtId="165" fontId="12" fillId="6" borderId="4" xfId="0" applyNumberFormat="1" applyFont="1" applyFill="1" applyBorder="1" applyAlignment="1">
      <alignment horizontal="right"/>
    </xf>
    <xf numFmtId="0" fontId="6" fillId="3" borderId="3" xfId="0" quotePrefix="1" applyFont="1" applyFill="1" applyBorder="1" applyAlignment="1"/>
    <xf numFmtId="0" fontId="1" fillId="7" borderId="1" xfId="0" applyFont="1" applyFill="1" applyBorder="1" applyAlignment="1"/>
    <xf numFmtId="164" fontId="1" fillId="7" borderId="1" xfId="0" applyNumberFormat="1" applyFont="1" applyFill="1" applyBorder="1" applyAlignment="1"/>
    <xf numFmtId="0" fontId="0" fillId="8" borderId="0" xfId="0" applyFont="1" applyFill="1" applyAlignment="1"/>
  </cellXfs>
  <cellStyles count="1">
    <cellStyle name="Normal" xfId="0" builtinId="0"/>
  </cellStyles>
  <dxfs count="68"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9">
    <tableStyle name="Final-style" pivot="0" count="3" xr9:uid="{00000000-0011-0000-FFFF-FFFF00000000}">
      <tableStyleElement type="headerRow" dxfId="67"/>
      <tableStyleElement type="firstRowStripe" dxfId="66"/>
      <tableStyleElement type="secondRowStripe" dxfId="65"/>
    </tableStyle>
    <tableStyle name="Final-style 2" pivot="0" count="2" xr9:uid="{00000000-0011-0000-FFFF-FFFF01000000}">
      <tableStyleElement type="firstRowStripe" dxfId="64"/>
      <tableStyleElement type="secondRowStripe" dxfId="63"/>
    </tableStyle>
    <tableStyle name="Final-style 3" pivot="0" count="2" xr9:uid="{00000000-0011-0000-FFFF-FFFF02000000}">
      <tableStyleElement type="firstRowStripe" dxfId="62"/>
      <tableStyleElement type="secondRowStripe" dxfId="61"/>
    </tableStyle>
    <tableStyle name="Final-style 4" pivot="0" count="3" xr9:uid="{00000000-0011-0000-FFFF-FFFF03000000}">
      <tableStyleElement type="headerRow" dxfId="60"/>
      <tableStyleElement type="firstRowStripe" dxfId="59"/>
      <tableStyleElement type="secondRowStripe" dxfId="58"/>
    </tableStyle>
    <tableStyle name="Total-style" pivot="0" count="3" xr9:uid="{00000000-0011-0000-FFFF-FFFF04000000}">
      <tableStyleElement type="headerRow" dxfId="57"/>
      <tableStyleElement type="firstRowStripe" dxfId="56"/>
      <tableStyleElement type="secondRowStripe" dxfId="55"/>
    </tableStyle>
    <tableStyle name="Total-style 2" pivot="0" count="3" xr9:uid="{00000000-0011-0000-FFFF-FFFF05000000}">
      <tableStyleElement type="headerRow" dxfId="54"/>
      <tableStyleElement type="firstRowStripe" dxfId="53"/>
      <tableStyleElement type="secondRowStripe" dxfId="52"/>
    </tableStyle>
    <tableStyle name="Total-style 3" pivot="0" count="3" xr9:uid="{00000000-0011-0000-FFFF-FFFF06000000}">
      <tableStyleElement type="headerRow" dxfId="51"/>
      <tableStyleElement type="firstRowStripe" dxfId="50"/>
      <tableStyleElement type="secondRowStripe" dxfId="49"/>
    </tableStyle>
    <tableStyle name="Total-style 4" pivot="0" count="3" xr9:uid="{00000000-0011-0000-FFFF-FFFF07000000}">
      <tableStyleElement type="headerRow" dxfId="48"/>
      <tableStyleElement type="firstRowStripe" dxfId="47"/>
      <tableStyleElement type="secondRowStripe" dxfId="46"/>
    </tableStyle>
    <tableStyle name="Total-style 5" pivot="0" count="3" xr9:uid="{00000000-0011-0000-FFFF-FFFF08000000}">
      <tableStyleElement type="headerRow" dxfId="45"/>
      <tableStyleElement type="firstRowStripe" dxfId="44"/>
      <tableStyleElement type="secondRowStripe" dxfId="43"/>
    </tableStyle>
    <tableStyle name="Total-style 6" pivot="0" count="3" xr9:uid="{00000000-0011-0000-FFFF-FFFF09000000}">
      <tableStyleElement type="headerRow" dxfId="42"/>
      <tableStyleElement type="firstRowStripe" dxfId="41"/>
      <tableStyleElement type="secondRowStripe" dxfId="40"/>
    </tableStyle>
    <tableStyle name="Total-style 7" pivot="0" count="3" xr9:uid="{00000000-0011-0000-FFFF-FFFF0A000000}">
      <tableStyleElement type="headerRow" dxfId="39"/>
      <tableStyleElement type="firstRowStripe" dxfId="38"/>
      <tableStyleElement type="secondRowStripe" dxfId="37"/>
    </tableStyle>
    <tableStyle name="Total-style 8" pivot="0" count="3" xr9:uid="{00000000-0011-0000-FFFF-FFFF0B000000}">
      <tableStyleElement type="headerRow" dxfId="36"/>
      <tableStyleElement type="firstRowStripe" dxfId="35"/>
      <tableStyleElement type="secondRowStripe" dxfId="34"/>
    </tableStyle>
    <tableStyle name="ADC-style" pivot="0" count="3" xr9:uid="{00000000-0011-0000-FFFF-FFFF0C000000}">
      <tableStyleElement type="headerRow" dxfId="33"/>
      <tableStyleElement type="firstRowStripe" dxfId="32"/>
      <tableStyleElement type="secondRowStripe" dxfId="31"/>
    </tableStyle>
    <tableStyle name="Paired Resistor-style" pivot="0" count="3" xr9:uid="{00000000-0011-0000-FFFF-FFFF0D000000}">
      <tableStyleElement type="headerRow" dxfId="30"/>
      <tableStyleElement type="firstRowStripe" dxfId="29"/>
      <tableStyleElement type="secondRowStripe" dxfId="28"/>
    </tableStyle>
    <tableStyle name="Voltage Reference-style" pivot="0" count="3" xr9:uid="{00000000-0011-0000-FFFF-FFFF0E000000}">
      <tableStyleElement type="headerRow" dxfId="27"/>
      <tableStyleElement type="firstRowStripe" dxfId="26"/>
      <tableStyleElement type="secondRowStripe" dxfId="25"/>
    </tableStyle>
    <tableStyle name="Signal Isolator-style" pivot="0" count="3" xr9:uid="{00000000-0011-0000-FFFF-FFFF0F000000}">
      <tableStyleElement type="headerRow" dxfId="24"/>
      <tableStyleElement type="firstRowStripe" dxfId="23"/>
      <tableStyleElement type="secondRowStripe" dxfId="22"/>
    </tableStyle>
    <tableStyle name="Optoisolator-style" pivot="0" count="3" xr9:uid="{00000000-0011-0000-FFFF-FFFF10000000}">
      <tableStyleElement type="headerRow" dxfId="21"/>
      <tableStyleElement type="firstRowStripe" dxfId="20"/>
      <tableStyleElement type="secondRowStripe" dxfId="19"/>
    </tableStyle>
    <tableStyle name="MCU-style" pivot="0" count="3" xr9:uid="{00000000-0011-0000-FFFF-FFFF11000000}">
      <tableStyleElement type="headerRow" dxfId="18"/>
      <tableStyleElement type="firstRowStripe" dxfId="17"/>
      <tableStyleElement type="secondRowStripe" dxfId="16"/>
    </tableStyle>
    <tableStyle name="Power Supply-style" pivot="0" count="3" xr9:uid="{00000000-0011-0000-FFFF-FFFF12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4:E24" headerRowCount="0" headerRowDxfId="7" dataDxfId="5" totalsRowDxfId="6">
  <tableColumns count="5">
    <tableColumn id="1" xr3:uid="{00000000-0010-0000-0000-000001000000}" name="Column1" dataDxfId="12"/>
    <tableColumn id="2" xr3:uid="{00000000-0010-0000-0000-000002000000}" name="Column2" dataDxfId="11"/>
    <tableColumn id="3" xr3:uid="{00000000-0010-0000-0000-000003000000}" name="Column3" dataDxfId="10"/>
    <tableColumn id="4" xr3:uid="{00000000-0010-0000-0000-000004000000}" name="Column4" dataDxfId="9"/>
    <tableColumn id="5" xr3:uid="{00000000-0010-0000-0000-000005000000}" name="Column5" dataDxfId="8"/>
  </tableColumns>
  <tableStyleInfo name="Final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5:E33" headerRowCount="0">
  <tableColumns count="4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</tableColumns>
  <tableStyleInfo name="Final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F26:F28" headerRowCount="0">
  <tableColumns count="1">
    <tableColumn id="1" xr3:uid="{00000000-0010-0000-0200-000001000000}" name="Column1"/>
  </tableColumns>
  <tableStyleInfo name="Final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F24:G24" headerRowCount="0" headerRowDxfId="2" dataDxfId="0" totalsRowDxfId="1">
  <tableColumns count="2">
    <tableColumn id="1" xr3:uid="{00000000-0010-0000-0300-000001000000}" name="Column1" dataDxfId="4"/>
    <tableColumn id="2" xr3:uid="{00000000-0010-0000-0300-000002000000}" name="Column2" dataDxfId="3"/>
  </tableColumns>
  <tableStyleInfo name="Final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en/products/detail/adam-tech/PH2-06-UA/9830396" TargetMode="External"/><Relationship Id="rId18" Type="http://schemas.openxmlformats.org/officeDocument/2006/relationships/hyperlink" Target="https://www.seielect.com/catalog/sei-rmcf_rmcp.pdf" TargetMode="External"/><Relationship Id="rId26" Type="http://schemas.openxmlformats.org/officeDocument/2006/relationships/hyperlink" Target="http://www.st.com/content/ccc/resource/technical/document/datasheet/15/55/e5/aa/23/5b/43/fd/CD00000446.pdf/files/CD00000446.pdf/jcr:content/translations/en.CD00000446.pdf" TargetMode="External"/><Relationship Id="rId39" Type="http://schemas.openxmlformats.org/officeDocument/2006/relationships/hyperlink" Target="https://www.te.com/commerce/DocumentDelivery/DDEController?Action=srchrtrv&amp;DocNm=282841&amp;DocType=Customer+Drawing&amp;DocLang=English" TargetMode="External"/><Relationship Id="rId21" Type="http://schemas.openxmlformats.org/officeDocument/2006/relationships/hyperlink" Target="https://www.digikey.ca/en/products/detail/vishay-dale-thin-film/VTF280SUF/15183154" TargetMode="External"/><Relationship Id="rId34" Type="http://schemas.openxmlformats.org/officeDocument/2006/relationships/hyperlink" Target="https://www.digikey.ca/en/products/detail/3m/8124-04-100/8257520" TargetMode="External"/><Relationship Id="rId42" Type="http://schemas.openxmlformats.org/officeDocument/2006/relationships/table" Target="../tables/table3.xml"/><Relationship Id="rId7" Type="http://schemas.openxmlformats.org/officeDocument/2006/relationships/hyperlink" Target="https://www.digikey.ca/en/products/detail/kingbright/APD3224SURCK-F01/1747484" TargetMode="External"/><Relationship Id="rId2" Type="http://schemas.openxmlformats.org/officeDocument/2006/relationships/hyperlink" Target="https://content.kemet.com/datasheets/KEM_C1002_X7R_SMD.pdf" TargetMode="External"/><Relationship Id="rId16" Type="http://schemas.openxmlformats.org/officeDocument/2006/relationships/hyperlink" Target="https://www.we-online.com/katalog/datasheet/6130xx11121.pdf" TargetMode="External"/><Relationship Id="rId20" Type="http://schemas.openxmlformats.org/officeDocument/2006/relationships/hyperlink" Target="https://www.seielect.com/catalog/sei-rmcf_rmcp.pdf" TargetMode="External"/><Relationship Id="rId29" Type="http://schemas.openxmlformats.org/officeDocument/2006/relationships/hyperlink" Target="https://www.digikey.ca/en/products/detail/analog-devices-inc-maxim-integrated/MAX14850ASE-T/3516907" TargetMode="External"/><Relationship Id="rId41" Type="http://schemas.openxmlformats.org/officeDocument/2006/relationships/table" Target="../tables/table2.xml"/><Relationship Id="rId1" Type="http://schemas.openxmlformats.org/officeDocument/2006/relationships/hyperlink" Target="https://www.digikey.ca/en/products/detail/kemet/C1210C104K5RAC7210/12701291" TargetMode="External"/><Relationship Id="rId6" Type="http://schemas.openxmlformats.org/officeDocument/2006/relationships/hyperlink" Target="https://connect.kemet.com:7667/gateway/IntelliData-ComponentDocumentation/1.0/download/datasheet/C1210C103J5HAC7800" TargetMode="External"/><Relationship Id="rId11" Type="http://schemas.openxmlformats.org/officeDocument/2006/relationships/hyperlink" Target="https://www.digikey.ca/en/products/detail/w%C3%BCrth-elektronik/61300411121/4846827" TargetMode="External"/><Relationship Id="rId24" Type="http://schemas.openxmlformats.org/officeDocument/2006/relationships/hyperlink" Target="https://ww1.microchip.com/downloads/en/DeviceDoc/ATtiny424-426-427-824-826-827-DataSheet-DS40002311A.pdf" TargetMode="External"/><Relationship Id="rId32" Type="http://schemas.openxmlformats.org/officeDocument/2006/relationships/hyperlink" Target="https://www.we-online.com/katalog/datasheet/661002152122.pdf" TargetMode="External"/><Relationship Id="rId37" Type="http://schemas.openxmlformats.org/officeDocument/2006/relationships/hyperlink" Target="https://datasheets.maximintegrated.com/en/ds/MAX1487-MAX491.pdf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www.digikey.ca/en/products/detail/kemet/C1210C103J5HAC7800/7953385" TargetMode="External"/><Relationship Id="rId15" Type="http://schemas.openxmlformats.org/officeDocument/2006/relationships/hyperlink" Target="https://www.digikey.ca/en/products/detail/w%C3%BCrth-elektronik/61300411121/4846827" TargetMode="External"/><Relationship Id="rId23" Type="http://schemas.openxmlformats.org/officeDocument/2006/relationships/hyperlink" Target="https://www.digikey.ca/en/products/detail/microchip-technology/ATTINY824-SSU/13415042" TargetMode="External"/><Relationship Id="rId28" Type="http://schemas.openxmlformats.org/officeDocument/2006/relationships/hyperlink" Target="https://www.ti.com/general/docs/suppproductinfo.tsp?distId=10&amp;gotoUrl=https%3A%2F%2Fwww.ti.com%2Flit%2Fgpn%2Flm4128" TargetMode="External"/><Relationship Id="rId36" Type="http://schemas.openxmlformats.org/officeDocument/2006/relationships/hyperlink" Target="https://www.digikey.ca/en/products/detail/analog-devices-inc-maxim-integrated/MAX485CPA/948026" TargetMode="External"/><Relationship Id="rId10" Type="http://schemas.openxmlformats.org/officeDocument/2006/relationships/hyperlink" Target="https://www.cuidevices.com/product/resource/tb001-500.pdf" TargetMode="External"/><Relationship Id="rId19" Type="http://schemas.openxmlformats.org/officeDocument/2006/relationships/hyperlink" Target="https://www.digikey.ca/en/products/detail/stackpole-electronics-inc/RMCF1210FT3K30/1715540" TargetMode="External"/><Relationship Id="rId31" Type="http://schemas.openxmlformats.org/officeDocument/2006/relationships/hyperlink" Target="https://www.digikey.ca/en/products/detail/w-rth-elektronik/661004152122/10239736" TargetMode="External"/><Relationship Id="rId4" Type="http://schemas.openxmlformats.org/officeDocument/2006/relationships/hyperlink" Target="https://www.yageo.com/upload/media/product/productsearch/datasheet/mlcc/UPY-GPHC_X7R_6.3V-to-50V_20.pdf" TargetMode="External"/><Relationship Id="rId9" Type="http://schemas.openxmlformats.org/officeDocument/2006/relationships/hyperlink" Target="https://www.digikey.ca/en/products/detail/cui-devices/TB001-500-02BE/10064058" TargetMode="External"/><Relationship Id="rId14" Type="http://schemas.openxmlformats.org/officeDocument/2006/relationships/hyperlink" Target="https://app.adam-tech.com/products/download/data_sheet/202065/ph2-xx-ua-data-sheet.pdf" TargetMode="External"/><Relationship Id="rId22" Type="http://schemas.openxmlformats.org/officeDocument/2006/relationships/hyperlink" Target="https://www.vishay.com/docs/60038/vtfstd.pdf" TargetMode="External"/><Relationship Id="rId27" Type="http://schemas.openxmlformats.org/officeDocument/2006/relationships/hyperlink" Target="https://www.digikey.ca/en/products/detail/LM4128BMF-2.0%2fNOPB/296-39021-1-ND/1284521?itemSeq=388501228" TargetMode="External"/><Relationship Id="rId30" Type="http://schemas.openxmlformats.org/officeDocument/2006/relationships/hyperlink" Target="https://datasheets.maximintegrated.com/en/ds/MAX14850.pdf" TargetMode="External"/><Relationship Id="rId35" Type="http://schemas.openxmlformats.org/officeDocument/2006/relationships/hyperlink" Target="https://multimedia.3m.com/mws/media/22055O/3mtm-round-conductor-flat-cable-22-awg-8124-series-ts0084.pdf" TargetMode="External"/><Relationship Id="rId43" Type="http://schemas.openxmlformats.org/officeDocument/2006/relationships/table" Target="../tables/table4.xml"/><Relationship Id="rId8" Type="http://schemas.openxmlformats.org/officeDocument/2006/relationships/hyperlink" Target="https://www.kingbrightusa.com/images/catalog/SPEC/APD3224SURCK-F01.pdf" TargetMode="External"/><Relationship Id="rId3" Type="http://schemas.openxmlformats.org/officeDocument/2006/relationships/hyperlink" Target="https://www.digikey.ca/en/products/detail/yageo/CC1210KKX7R9BB334/5884739" TargetMode="External"/><Relationship Id="rId12" Type="http://schemas.openxmlformats.org/officeDocument/2006/relationships/hyperlink" Target="https://www.we-online.com/katalog/datasheet/6130xx11121.pdf" TargetMode="External"/><Relationship Id="rId17" Type="http://schemas.openxmlformats.org/officeDocument/2006/relationships/hyperlink" Target="https://www.digikey.ca/en/products/detail/stackpole-electronics-inc/RMCF1210FT330R/1715564" TargetMode="External"/><Relationship Id="rId25" Type="http://schemas.openxmlformats.org/officeDocument/2006/relationships/hyperlink" Target="https://www.digikey.ca/en/products/detail/L78L05CZ/497-7268-ND/1663427?itemSeq=388501224" TargetMode="External"/><Relationship Id="rId33" Type="http://schemas.openxmlformats.org/officeDocument/2006/relationships/hyperlink" Target="https://jlcpcb.com/" TargetMode="External"/><Relationship Id="rId38" Type="http://schemas.openxmlformats.org/officeDocument/2006/relationships/hyperlink" Target="https://www.digikey.ca/en/products/detail/te-connectivity-amp-connectors/282841-4/1826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3"/>
  <sheetViews>
    <sheetView tabSelected="1" workbookViewId="0">
      <selection activeCell="D33" sqref="D33"/>
    </sheetView>
  </sheetViews>
  <sheetFormatPr defaultColWidth="12.5703125" defaultRowHeight="15.75" customHeight="1" x14ac:dyDescent="0.2"/>
  <cols>
    <col min="1" max="1" width="19.140625" customWidth="1"/>
    <col min="2" max="2" width="28.42578125" customWidth="1"/>
    <col min="3" max="3" width="32.42578125" customWidth="1"/>
    <col min="5" max="5" width="15.28515625" customWidth="1"/>
    <col min="6" max="6" width="73.85546875" customWidth="1"/>
    <col min="7" max="7" width="38.7109375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s="2" t="s">
        <v>2</v>
      </c>
      <c r="B2" s="3" t="s">
        <v>3</v>
      </c>
      <c r="C2" s="2" t="s">
        <v>4</v>
      </c>
      <c r="D2" s="3" t="s">
        <v>5</v>
      </c>
      <c r="E2" s="2" t="s">
        <v>6</v>
      </c>
      <c r="F2" s="4" t="s">
        <v>7</v>
      </c>
      <c r="G2" s="4" t="s">
        <v>8</v>
      </c>
    </row>
    <row r="3" spans="1:7" x14ac:dyDescent="0.2">
      <c r="A3" s="5" t="s">
        <v>9</v>
      </c>
      <c r="B3" s="6" t="s">
        <v>10</v>
      </c>
      <c r="C3" s="7" t="s">
        <v>11</v>
      </c>
      <c r="D3" s="6">
        <v>4</v>
      </c>
      <c r="E3" s="8">
        <v>0.13600000000000001</v>
      </c>
      <c r="F3" s="9" t="s">
        <v>12</v>
      </c>
      <c r="G3" s="9" t="s">
        <v>13</v>
      </c>
    </row>
    <row r="4" spans="1:7" x14ac:dyDescent="0.2">
      <c r="A4" s="10" t="s">
        <v>14</v>
      </c>
      <c r="B4" s="11" t="s">
        <v>15</v>
      </c>
      <c r="C4" s="10" t="s">
        <v>11</v>
      </c>
      <c r="D4" s="11">
        <v>1</v>
      </c>
      <c r="E4" s="12">
        <v>0.224</v>
      </c>
      <c r="F4" s="13" t="s">
        <v>16</v>
      </c>
      <c r="G4" s="13" t="s">
        <v>17</v>
      </c>
    </row>
    <row r="5" spans="1:7" x14ac:dyDescent="0.2">
      <c r="A5" s="5" t="s">
        <v>18</v>
      </c>
      <c r="B5" s="14" t="s">
        <v>19</v>
      </c>
      <c r="C5" s="5" t="s">
        <v>11</v>
      </c>
      <c r="D5" s="14">
        <v>1</v>
      </c>
      <c r="E5" s="15">
        <v>0.1212</v>
      </c>
      <c r="F5" s="16" t="s">
        <v>20</v>
      </c>
      <c r="G5" s="16" t="s">
        <v>21</v>
      </c>
    </row>
    <row r="6" spans="1:7" x14ac:dyDescent="0.2">
      <c r="A6" s="10" t="s">
        <v>22</v>
      </c>
      <c r="B6" s="11" t="s">
        <v>23</v>
      </c>
      <c r="C6" s="10" t="s">
        <v>24</v>
      </c>
      <c r="D6" s="11">
        <v>1</v>
      </c>
      <c r="E6" s="12">
        <v>0.1585</v>
      </c>
      <c r="F6" s="13" t="s">
        <v>25</v>
      </c>
      <c r="G6" s="13" t="s">
        <v>26</v>
      </c>
    </row>
    <row r="7" spans="1:7" x14ac:dyDescent="0.2">
      <c r="A7" s="5" t="s">
        <v>27</v>
      </c>
      <c r="B7" s="14" t="s">
        <v>28</v>
      </c>
      <c r="C7" s="5" t="s">
        <v>29</v>
      </c>
      <c r="D7" s="14">
        <v>1</v>
      </c>
      <c r="E7" s="15">
        <v>0.24410000000000001</v>
      </c>
      <c r="F7" s="16" t="s">
        <v>30</v>
      </c>
      <c r="G7" s="16" t="s">
        <v>31</v>
      </c>
    </row>
    <row r="8" spans="1:7" x14ac:dyDescent="0.2">
      <c r="A8" s="10" t="s">
        <v>32</v>
      </c>
      <c r="B8" s="11" t="s">
        <v>33</v>
      </c>
      <c r="C8" s="10" t="s">
        <v>24</v>
      </c>
      <c r="D8" s="11">
        <v>1</v>
      </c>
      <c r="E8" s="12">
        <v>9.9000000000000005E-2</v>
      </c>
      <c r="F8" s="13" t="s">
        <v>34</v>
      </c>
      <c r="G8" s="13" t="s">
        <v>35</v>
      </c>
    </row>
    <row r="9" spans="1:7" x14ac:dyDescent="0.2">
      <c r="A9" s="5" t="s">
        <v>36</v>
      </c>
      <c r="B9" s="14" t="s">
        <v>37</v>
      </c>
      <c r="C9" s="5" t="s">
        <v>38</v>
      </c>
      <c r="D9" s="14">
        <v>1</v>
      </c>
      <c r="E9" s="15">
        <v>7.6399999999999996E-2</v>
      </c>
      <c r="F9" s="16" t="s">
        <v>39</v>
      </c>
      <c r="G9" s="16" t="s">
        <v>40</v>
      </c>
    </row>
    <row r="10" spans="1:7" x14ac:dyDescent="0.2">
      <c r="A10" s="10" t="s">
        <v>41</v>
      </c>
      <c r="B10" s="11" t="s">
        <v>33</v>
      </c>
      <c r="C10" s="10" t="s">
        <v>42</v>
      </c>
      <c r="D10" s="11">
        <v>2</v>
      </c>
      <c r="E10" s="12">
        <v>9.9000000000000005E-2</v>
      </c>
      <c r="F10" s="13" t="s">
        <v>34</v>
      </c>
      <c r="G10" s="13" t="s">
        <v>35</v>
      </c>
    </row>
    <row r="11" spans="1:7" x14ac:dyDescent="0.2">
      <c r="A11" s="5" t="s">
        <v>43</v>
      </c>
      <c r="B11" s="14" t="s">
        <v>44</v>
      </c>
      <c r="C11" s="5" t="s">
        <v>45</v>
      </c>
      <c r="D11" s="14">
        <v>1</v>
      </c>
      <c r="E11" s="15">
        <v>4.9399999999999999E-2</v>
      </c>
      <c r="F11" s="16" t="s">
        <v>46</v>
      </c>
      <c r="G11" s="16" t="s">
        <v>47</v>
      </c>
    </row>
    <row r="12" spans="1:7" x14ac:dyDescent="0.2">
      <c r="A12" s="10" t="s">
        <v>48</v>
      </c>
      <c r="B12" s="11" t="s">
        <v>49</v>
      </c>
      <c r="C12" s="10" t="s">
        <v>50</v>
      </c>
      <c r="D12" s="11">
        <v>2</v>
      </c>
      <c r="E12" s="12">
        <v>4.9399999999999999E-2</v>
      </c>
      <c r="F12" s="13" t="s">
        <v>51</v>
      </c>
      <c r="G12" s="13" t="s">
        <v>47</v>
      </c>
    </row>
    <row r="13" spans="1:7" x14ac:dyDescent="0.2">
      <c r="A13" s="5" t="s">
        <v>52</v>
      </c>
      <c r="B13" s="14" t="s">
        <v>53</v>
      </c>
      <c r="C13" s="5" t="s">
        <v>54</v>
      </c>
      <c r="D13" s="14">
        <v>1</v>
      </c>
      <c r="E13" s="15">
        <v>4.3548999999999998</v>
      </c>
      <c r="F13" s="17" t="s">
        <v>55</v>
      </c>
      <c r="G13" s="16" t="s">
        <v>56</v>
      </c>
    </row>
    <row r="14" spans="1:7" x14ac:dyDescent="0.2">
      <c r="A14" s="10" t="s">
        <v>57</v>
      </c>
      <c r="B14" s="11" t="s">
        <v>58</v>
      </c>
      <c r="C14" s="10" t="s">
        <v>59</v>
      </c>
      <c r="D14" s="11">
        <v>1</v>
      </c>
      <c r="E14" s="12">
        <v>0.76500000000000001</v>
      </c>
      <c r="F14" s="13" t="s">
        <v>60</v>
      </c>
      <c r="G14" s="13" t="s">
        <v>61</v>
      </c>
    </row>
    <row r="15" spans="1:7" x14ac:dyDescent="0.2">
      <c r="A15" s="5" t="s">
        <v>62</v>
      </c>
      <c r="B15" s="14" t="s">
        <v>63</v>
      </c>
      <c r="C15" s="5" t="s">
        <v>64</v>
      </c>
      <c r="D15" s="14">
        <v>1</v>
      </c>
      <c r="E15" s="15">
        <v>0.29649999999999999</v>
      </c>
      <c r="F15" s="18" t="s">
        <v>65</v>
      </c>
      <c r="G15" s="19" t="s">
        <v>66</v>
      </c>
    </row>
    <row r="16" spans="1:7" x14ac:dyDescent="0.2">
      <c r="A16" s="10" t="s">
        <v>67</v>
      </c>
      <c r="B16" s="11" t="s">
        <v>68</v>
      </c>
      <c r="C16" s="10" t="s">
        <v>69</v>
      </c>
      <c r="D16" s="11">
        <v>1</v>
      </c>
      <c r="E16" s="12">
        <v>2.4782999999999999</v>
      </c>
      <c r="F16" s="20" t="s">
        <v>70</v>
      </c>
      <c r="G16" s="21" t="s">
        <v>71</v>
      </c>
    </row>
    <row r="17" spans="1:7" x14ac:dyDescent="0.2">
      <c r="A17" s="5" t="s">
        <v>72</v>
      </c>
      <c r="B17" s="14" t="s">
        <v>73</v>
      </c>
      <c r="C17" s="5" t="s">
        <v>74</v>
      </c>
      <c r="D17" s="14">
        <v>1</v>
      </c>
      <c r="E17" s="15">
        <v>2.613</v>
      </c>
      <c r="F17" s="16" t="s">
        <v>75</v>
      </c>
      <c r="G17" s="16" t="s">
        <v>76</v>
      </c>
    </row>
    <row r="18" spans="1:7" x14ac:dyDescent="0.2">
      <c r="A18" s="10"/>
      <c r="B18" s="11" t="s">
        <v>77</v>
      </c>
      <c r="C18" s="10" t="s">
        <v>78</v>
      </c>
      <c r="D18" s="11">
        <v>1</v>
      </c>
      <c r="E18" s="12">
        <v>0.72</v>
      </c>
      <c r="F18" s="13" t="s">
        <v>79</v>
      </c>
      <c r="G18" s="13" t="s">
        <v>80</v>
      </c>
    </row>
    <row r="19" spans="1:7" x14ac:dyDescent="0.2">
      <c r="A19" s="22"/>
      <c r="B19" s="23" t="s">
        <v>81</v>
      </c>
      <c r="C19" s="22" t="s">
        <v>82</v>
      </c>
      <c r="D19" s="23">
        <v>1</v>
      </c>
      <c r="E19" s="24">
        <v>3.65</v>
      </c>
      <c r="F19" s="58" t="s">
        <v>83</v>
      </c>
      <c r="G19" s="25"/>
    </row>
    <row r="20" spans="1:7" x14ac:dyDescent="0.2">
      <c r="D20" s="26" t="s">
        <v>84</v>
      </c>
      <c r="E20" s="27">
        <f>SUMPRODUCT(D3:D19,E3:E19)</f>
        <v>16.691099999999999</v>
      </c>
    </row>
    <row r="21" spans="1:7" x14ac:dyDescent="0.2">
      <c r="D21" s="26" t="s">
        <v>85</v>
      </c>
      <c r="E21" s="28">
        <f>SUMPRODUCT(D3:D19,E3:E19)*35</f>
        <v>584.18849999999998</v>
      </c>
    </row>
    <row r="23" spans="1:7" x14ac:dyDescent="0.2">
      <c r="A23" s="1" t="s">
        <v>86</v>
      </c>
      <c r="B23" s="1" t="s">
        <v>87</v>
      </c>
    </row>
    <row r="24" spans="1:7" x14ac:dyDescent="0.2">
      <c r="A24" s="59" t="s">
        <v>2</v>
      </c>
      <c r="B24" s="60" t="s">
        <v>3</v>
      </c>
      <c r="C24" s="59" t="s">
        <v>4</v>
      </c>
      <c r="D24" s="60" t="s">
        <v>88</v>
      </c>
      <c r="E24" s="59" t="s">
        <v>6</v>
      </c>
      <c r="F24" s="59" t="s">
        <v>7</v>
      </c>
      <c r="G24" s="59" t="s">
        <v>8</v>
      </c>
    </row>
    <row r="25" spans="1:7" x14ac:dyDescent="0.2">
      <c r="B25" s="29" t="s">
        <v>89</v>
      </c>
      <c r="C25" s="29" t="s">
        <v>90</v>
      </c>
      <c r="D25" s="30">
        <v>1</v>
      </c>
      <c r="E25" s="31">
        <v>9.0820000000000007</v>
      </c>
      <c r="F25" s="32" t="s">
        <v>91</v>
      </c>
      <c r="G25" s="33" t="s">
        <v>92</v>
      </c>
    </row>
    <row r="26" spans="1:7" x14ac:dyDescent="0.2">
      <c r="B26" s="34" t="s">
        <v>93</v>
      </c>
      <c r="C26" s="35" t="s">
        <v>94</v>
      </c>
      <c r="D26" s="36">
        <v>1</v>
      </c>
      <c r="E26" s="37">
        <v>7.04</v>
      </c>
      <c r="F26" s="38"/>
      <c r="G26" s="39"/>
    </row>
    <row r="27" spans="1:7" x14ac:dyDescent="0.2">
      <c r="B27" s="40" t="s">
        <v>95</v>
      </c>
      <c r="C27" s="41" t="s">
        <v>96</v>
      </c>
      <c r="D27" s="42">
        <v>1</v>
      </c>
      <c r="E27" s="43">
        <v>4.7119999999999997</v>
      </c>
      <c r="F27" s="44" t="s">
        <v>97</v>
      </c>
      <c r="G27" s="44" t="s">
        <v>98</v>
      </c>
    </row>
    <row r="28" spans="1:7" x14ac:dyDescent="0.2">
      <c r="B28" s="45" t="s">
        <v>99</v>
      </c>
      <c r="C28" s="46" t="s">
        <v>100</v>
      </c>
      <c r="D28" s="47">
        <v>1</v>
      </c>
      <c r="E28" s="48">
        <v>2.0099999999999998</v>
      </c>
      <c r="F28" s="49" t="s">
        <v>101</v>
      </c>
      <c r="G28" s="50" t="s">
        <v>102</v>
      </c>
    </row>
    <row r="29" spans="1:7" x14ac:dyDescent="0.2">
      <c r="B29" s="61"/>
      <c r="C29" s="61"/>
      <c r="D29" s="51"/>
      <c r="E29" s="52"/>
    </row>
    <row r="30" spans="1:7" x14ac:dyDescent="0.2">
      <c r="B30" s="61"/>
      <c r="C30" s="61"/>
      <c r="D30" s="53" t="s">
        <v>85</v>
      </c>
      <c r="E30" s="28">
        <f>SUMPRODUCT(D25:D28,E25:E28)</f>
        <v>22.844000000000001</v>
      </c>
    </row>
    <row r="31" spans="1:7" x14ac:dyDescent="0.2">
      <c r="B31" s="61"/>
      <c r="C31" s="61"/>
      <c r="D31" s="54"/>
      <c r="E31" s="55"/>
    </row>
    <row r="32" spans="1:7" x14ac:dyDescent="0.2">
      <c r="B32" s="61"/>
      <c r="C32" s="61"/>
      <c r="D32" s="54"/>
      <c r="E32" s="55"/>
    </row>
    <row r="33" spans="2:5" x14ac:dyDescent="0.2">
      <c r="B33" s="61"/>
      <c r="C33" s="61"/>
      <c r="D33" s="56" t="s">
        <v>103</v>
      </c>
      <c r="E33" s="57">
        <f>E21+E30</f>
        <v>607.03250000000003</v>
      </c>
    </row>
  </sheetData>
  <autoFilter ref="A2:G19" xr:uid="{00000000-0009-0000-0000-000000000000}"/>
  <conditionalFormatting sqref="E2:E19 E24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hyperlinks>
    <hyperlink ref="F3" r:id="rId1" xr:uid="{00000000-0004-0000-0000-000000000000}"/>
    <hyperlink ref="G3" r:id="rId2" xr:uid="{00000000-0004-0000-0000-000001000000}"/>
    <hyperlink ref="F4" r:id="rId3" xr:uid="{00000000-0004-0000-0000-000002000000}"/>
    <hyperlink ref="G4" r:id="rId4" xr:uid="{00000000-0004-0000-0000-000003000000}"/>
    <hyperlink ref="F5" r:id="rId5" xr:uid="{00000000-0004-0000-0000-000004000000}"/>
    <hyperlink ref="G5" r:id="rId6" xr:uid="{00000000-0004-0000-0000-000005000000}"/>
    <hyperlink ref="F6" r:id="rId7" xr:uid="{00000000-0004-0000-0000-000006000000}"/>
    <hyperlink ref="G6" r:id="rId8" xr:uid="{00000000-0004-0000-0000-000007000000}"/>
    <hyperlink ref="F7" r:id="rId9" xr:uid="{00000000-0004-0000-0000-000008000000}"/>
    <hyperlink ref="G7" r:id="rId10" xr:uid="{00000000-0004-0000-0000-000009000000}"/>
    <hyperlink ref="F8" r:id="rId11" xr:uid="{00000000-0004-0000-0000-00000A000000}"/>
    <hyperlink ref="G8" r:id="rId12" xr:uid="{00000000-0004-0000-0000-00000B000000}"/>
    <hyperlink ref="F9" r:id="rId13" xr:uid="{00000000-0004-0000-0000-00000C000000}"/>
    <hyperlink ref="G9" r:id="rId14" xr:uid="{00000000-0004-0000-0000-00000D000000}"/>
    <hyperlink ref="F10" r:id="rId15" xr:uid="{00000000-0004-0000-0000-00000E000000}"/>
    <hyperlink ref="G10" r:id="rId16" xr:uid="{00000000-0004-0000-0000-00000F000000}"/>
    <hyperlink ref="F11" r:id="rId17" xr:uid="{00000000-0004-0000-0000-000010000000}"/>
    <hyperlink ref="G11" r:id="rId18" xr:uid="{00000000-0004-0000-0000-000011000000}"/>
    <hyperlink ref="F12" r:id="rId19" xr:uid="{00000000-0004-0000-0000-000012000000}"/>
    <hyperlink ref="G12" r:id="rId20" xr:uid="{00000000-0004-0000-0000-000013000000}"/>
    <hyperlink ref="F13" r:id="rId21" xr:uid="{00000000-0004-0000-0000-000014000000}"/>
    <hyperlink ref="G13" r:id="rId22" xr:uid="{00000000-0004-0000-0000-000015000000}"/>
    <hyperlink ref="F14" r:id="rId23" xr:uid="{00000000-0004-0000-0000-000016000000}"/>
    <hyperlink ref="G14" r:id="rId24" xr:uid="{00000000-0004-0000-0000-000017000000}"/>
    <hyperlink ref="F15" r:id="rId25" xr:uid="{00000000-0004-0000-0000-000018000000}"/>
    <hyperlink ref="G15" r:id="rId26" xr:uid="{00000000-0004-0000-0000-000019000000}"/>
    <hyperlink ref="F16" r:id="rId27" xr:uid="{00000000-0004-0000-0000-00001A000000}"/>
    <hyperlink ref="G16" r:id="rId28" xr:uid="{00000000-0004-0000-0000-00001B000000}"/>
    <hyperlink ref="F17" r:id="rId29" xr:uid="{00000000-0004-0000-0000-00001C000000}"/>
    <hyperlink ref="G17" r:id="rId30" xr:uid="{00000000-0004-0000-0000-00001D000000}"/>
    <hyperlink ref="F18" r:id="rId31" xr:uid="{00000000-0004-0000-0000-00001E000000}"/>
    <hyperlink ref="G18" r:id="rId32" xr:uid="{00000000-0004-0000-0000-00001F000000}"/>
    <hyperlink ref="F19" r:id="rId33" xr:uid="{00000000-0004-0000-0000-000020000000}"/>
    <hyperlink ref="F25" r:id="rId34" xr:uid="{00000000-0004-0000-0000-000021000000}"/>
    <hyperlink ref="G25" r:id="rId35" xr:uid="{00000000-0004-0000-0000-000022000000}"/>
    <hyperlink ref="F27" r:id="rId36" xr:uid="{00000000-0004-0000-0000-000023000000}"/>
    <hyperlink ref="G27" r:id="rId37" xr:uid="{00000000-0004-0000-0000-000024000000}"/>
    <hyperlink ref="F28" r:id="rId38" xr:uid="{00000000-0004-0000-0000-000025000000}"/>
    <hyperlink ref="G28" r:id="rId39" xr:uid="{00000000-0004-0000-0000-000026000000}"/>
  </hyperlinks>
  <pageMargins left="0.7" right="0.7" top="0.75" bottom="0.75" header="0.3" footer="0.3"/>
  <tableParts count="4">
    <tablePart r:id="rId40"/>
    <tablePart r:id="rId41"/>
    <tablePart r:id="rId42"/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Chen</cp:lastModifiedBy>
  <dcterms:modified xsi:type="dcterms:W3CDTF">2022-04-10T05:50:26Z</dcterms:modified>
</cp:coreProperties>
</file>