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1" r:id="rId1"/>
  </sheets>
  <calcPr calcId="152511"/>
</workbook>
</file>

<file path=xl/calcChain.xml><?xml version="1.0" encoding="utf-8"?>
<calcChain xmlns="http://schemas.openxmlformats.org/spreadsheetml/2006/main">
  <c r="F18" i="11" l="1"/>
  <c r="F20" i="11"/>
  <c r="F16" i="11"/>
  <c r="D31" i="11"/>
  <c r="C31" i="11" s="1"/>
  <c r="D29" i="11"/>
  <c r="I28" i="11" s="1"/>
  <c r="D27" i="11"/>
  <c r="I26" i="11" s="1"/>
  <c r="F37" i="11"/>
  <c r="F39" i="11"/>
  <c r="F41" i="11"/>
  <c r="F35" i="11"/>
  <c r="D11" i="11"/>
  <c r="I10" i="11" s="1"/>
  <c r="D9" i="11"/>
  <c r="I8" i="11" s="1"/>
  <c r="D7" i="11"/>
  <c r="I6" i="11"/>
  <c r="D5" i="11"/>
  <c r="I4" i="11" s="1"/>
  <c r="C29" i="11" l="1"/>
  <c r="C27" i="11"/>
  <c r="I30" i="11"/>
</calcChain>
</file>

<file path=xl/sharedStrings.xml><?xml version="1.0" encoding="utf-8"?>
<sst xmlns="http://schemas.openxmlformats.org/spreadsheetml/2006/main" count="85" uniqueCount="50">
  <si>
    <t>1. มีสัดส่วนของพื้นที่ป่าไม้ร้อยละ 40 ของพื้นที่ประเทศ</t>
  </si>
  <si>
    <t>พื้นที่ป่าไม้</t>
  </si>
  <si>
    <t>ไร่</t>
  </si>
  <si>
    <t>คิดเป็น ร้อยละ</t>
  </si>
  <si>
    <t>ของทั้งประเทศ</t>
  </si>
  <si>
    <t>2. พื้นที่ต้นน้ำลำธาร พื้นที่ป่าไม้ และที่ดินของรัฐ ได้รับการประกาศเป็นเขตเพื่อการอนุรักษ์ตามกฎหมายเพิ่มขึ้น</t>
  </si>
  <si>
    <t>พื้นที่ที่ได้รับการประกาศใหม่</t>
  </si>
  <si>
    <t>3. พื้นที่ป่าเสื่อมโทรมได้รับการอนุรักษ์และฟื้นฟูเป็นพื้นที่ป่าสมบูรณ์เพิ่มขึ้น</t>
  </si>
  <si>
    <t>พื้นที่ป่าเสื่อมโทรมที่ได้รับการฟื้นฟูปัจจุบัน</t>
  </si>
  <si>
    <t>4. มีการจัดทำแนวเขตพื้นที่อนุรักษ์ของรัฐให้มีความชัดเจนยิ่งขึ้น</t>
  </si>
  <si>
    <t>แนวเขตพื้นที่อนุรักษ์ปัจจุบัน</t>
  </si>
  <si>
    <t>เพิ่มขึ้น</t>
  </si>
  <si>
    <t>ตัวชี้วัด</t>
  </si>
  <si>
    <t>สรุปผลการดำเนินงาน</t>
  </si>
  <si>
    <t>หมายเหตุ</t>
  </si>
  <si>
    <t>การประเมินผล</t>
  </si>
  <si>
    <t>ยุทธศาสตร์ที่ 1 : ด้านการรักษาความสมดุลทางธรรมชาติ การอนุรักษ์ที่ดินและทรัพยากรดินอย่างยั่งยืน</t>
  </si>
  <si>
    <t>1. จำนวนผู้ยากไร้ที่ไม่มีที่ดินทำกินลดลง</t>
  </si>
  <si>
    <t>จำนวนผู่ไม่มีที่ดินทำกิน</t>
  </si>
  <si>
    <t>คน</t>
  </si>
  <si>
    <t>2. มีการเข้าถึงการครอบครองที่ดินอย่างทั่วถึงเป็นธรรมมากขึ้น</t>
  </si>
  <si>
    <t>จำนวนผู้ที่อยู่ระหว่างขอจัดสรรที่ดิน</t>
  </si>
  <si>
    <t>3. การบุกรุกที่ดินของรัฐลดลง</t>
  </si>
  <si>
    <t>ที่ดินรัฐที่ถูกบุกรุก</t>
  </si>
  <si>
    <t>พื้นที่ประเทศไทยทั้งหมด</t>
  </si>
  <si>
    <t>พื้นที่ที่ได้รับการประกาศเดิม</t>
  </si>
  <si>
    <t xml:space="preserve">พื้นที่ป่าเสื่อมโทรมที่ได้รับการฟื้นฟูเดิม </t>
  </si>
  <si>
    <t>แนวเขตพื้นที่อนุรักษ์ เดิม</t>
  </si>
  <si>
    <t>จำนวนผู่ไม่มีที่ดินทำกินสำรวจในปีก่อนหน้า</t>
  </si>
  <si>
    <t>จำนวนผู้ที่อยู่ระหว่างขอจัดสรรที่ดิน สำรวจในปีก่อนหน้า</t>
  </si>
  <si>
    <t>ที่ดินรัฐที่ถูกบุกรุก สำรวจในปีก่อนหน้า</t>
  </si>
  <si>
    <t>แปลง</t>
  </si>
  <si>
    <t>2. ที่ดินที่ถูกทิ้งร้าง หรือไม่มีการใช้ประโยชน์ ได้นํามาใช้ประโยชน์มากขึ้น</t>
  </si>
  <si>
    <t>1. มีการใช้ที่ดินที่เหมาะสมกับศักยภาพและสมรรถนะของทรัพยากรดิน</t>
  </si>
  <si>
    <t>3. ที่ดินที่มีปัญหาและขาดความอุดมสมบูรณ์ ได้รับการพัฒนาและฟื้นฟูคุณภาพของทรัพยากรดินเพื่อนํามาใช้ประโยชน์</t>
  </si>
  <si>
    <t>1. มีองค์กรในการขับเคลื่อนและบูรณาการนโยบายด้านการบริหารจัดการที่ดินและทรัพยากรดิน</t>
  </si>
  <si>
    <t>จำนวน</t>
  </si>
  <si>
    <t>องค์กร</t>
  </si>
  <si>
    <t>ฐานขอมูล</t>
  </si>
  <si>
    <t>มาตรา</t>
  </si>
  <si>
    <t>4. มีการพัฒนาองค์ความรู้ด้านการบริหารจัดการที่ดินและทรัพยากรดิน</t>
  </si>
  <si>
    <t>องค์ความรู้</t>
  </si>
  <si>
    <t>ยุทธศาสตร์ที่ 4 : ด้านการบริหารจัดการที่ดินและทรัพยากรดิน</t>
  </si>
  <si>
    <t>2. มีระบบฐานข้อมูลที่สนับสนุนการบริหารจัดการที่ดินและทรัพยากรดินอย่างมีประสิทธิภาพ</t>
  </si>
  <si>
    <t>3. กฎหมายได้รับการพัฒนาและแก้ไขปรับปรุงให้สนับสนุนการบริหารจัดการที่ดินและทรัพยากรดินอย่างมีประภาพ</t>
  </si>
  <si>
    <t>ยุทธศาสตร์ที่ 3 : ด้านการใช้ที่ดินและทรัพยากรดินเพื่อให้เกิดประโยชน์สูงสุดและเป็นธรรม</t>
  </si>
  <si>
    <t>จำนวนที่ดินที่ใช้อย่างเหมาะสม</t>
  </si>
  <si>
    <t>จำนวนที่ดินที่นำมาใช้ประโยชน์</t>
  </si>
  <si>
    <t xml:space="preserve">ยุทธศาสตร์ที่ 2 : ด้านการใช้ที่ดินและทรัพยากรดินเพื่อให้เกิดประโยชน์สูงสุด </t>
  </si>
  <si>
    <t>จำนวนที่ดินที่ได้รับการฟื้นฟู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</si>
</sst>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;[Red]0"/>
  </numFmts>
  <fonts count="12" x14ac:knownFonts="1">
    <font>
      <sz val="11"/>
      <color theme="1"/>
      <name val="Calibri"/>
      <family val="2"/>
      <scheme val="minor"/>
    </font>
    <font>
      <sz val="11"/>
      <color rgb="FF757575"/>
      <name val="Helvetica"/>
    </font>
    <font>
      <sz val="11"/>
      <color rgb="FFFF0000"/>
      <name val="Helvetica"/>
    </font>
    <font>
      <b/>
      <sz val="11"/>
      <color rgb="FF757575"/>
      <name val="Helvetica"/>
    </font>
    <font>
      <sz val="11"/>
      <name val="Helvetica"/>
    </font>
    <font>
      <b/>
      <sz val="11"/>
      <name val="Helvetica"/>
    </font>
    <font>
      <sz val="11"/>
      <name val="Calibri"/>
      <family val="2"/>
      <scheme val="minor"/>
    </font>
    <font>
      <i/>
      <sz val="11"/>
      <color rgb="FF3366FF"/>
      <name val="Helvetica"/>
    </font>
    <font>
      <sz val="11"/>
      <color rgb="FF3366FF"/>
      <name val="Helvetica"/>
    </font>
    <font>
      <i/>
      <sz val="11"/>
      <color rgb="FF00B050"/>
      <name val="Helvetica"/>
    </font>
    <font>
      <sz val="11"/>
      <color rgb="FF3366FF"/>
      <name val="Calibri"/>
      <family val="2"/>
      <scheme val="minor"/>
    </font>
    <font>
      <sz val="11"/>
      <color rgb="FF00B050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BEF7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E6E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11111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11111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2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3" fontId="11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center" vertical="center" wrapText="1"/>
    </xf>
    <xf numFmtId="173" fontId="11" fillId="6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4" fillId="2" borderId="3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  <color rgb="FF00FFFF"/>
      <color rgb="FF66FF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topLeftCell="B1" zoomScale="115" zoomScaleNormal="115" workbookViewId="0">
      <selection activeCell="H18" sqref="H18"/>
    </sheetView>
  </sheetViews>
  <sheetFormatPr defaultRowHeight="15" x14ac:dyDescent="0.25"/>
  <cols>
    <col min="2" max="2" width="47.85546875" bestFit="1" customWidth="1"/>
    <col min="3" max="3" width="31.85546875" customWidth="1"/>
    <col min="4" max="4" width="27.7109375" customWidth="1"/>
    <col min="5" max="5" width="19.140625" customWidth="1"/>
    <col min="6" max="6" width="34.42578125" customWidth="1"/>
    <col min="7" max="7" width="19.140625" customWidth="1"/>
    <col min="8" max="8" width="29.85546875" customWidth="1"/>
    <col min="9" max="9" width="19.140625" customWidth="1"/>
  </cols>
  <sheetData>
    <row r="2" spans="2:9" ht="15.75" thickBot="1" x14ac:dyDescent="0.3">
      <c r="B2" t="s">
        <v>16</v>
      </c>
    </row>
    <row r="3" spans="2:9" ht="15.75" thickBot="1" x14ac:dyDescent="0.3">
      <c r="B3" s="9" t="s">
        <v>12</v>
      </c>
      <c r="C3" s="22" t="s">
        <v>13</v>
      </c>
      <c r="D3" s="23"/>
      <c r="E3" s="24"/>
      <c r="F3" s="10" t="s">
        <v>14</v>
      </c>
      <c r="G3" s="11"/>
      <c r="H3" s="12"/>
      <c r="I3" s="13" t="s">
        <v>15</v>
      </c>
    </row>
    <row r="4" spans="2:9" ht="30" customHeight="1" x14ac:dyDescent="0.25">
      <c r="B4" s="30" t="s">
        <v>0</v>
      </c>
      <c r="C4" s="25" t="s">
        <v>1</v>
      </c>
      <c r="D4" s="26">
        <v>48000000</v>
      </c>
      <c r="E4" s="25" t="s">
        <v>2</v>
      </c>
      <c r="F4" s="1" t="s">
        <v>24</v>
      </c>
      <c r="G4" s="7">
        <v>180000000</v>
      </c>
      <c r="H4" s="3" t="s">
        <v>2</v>
      </c>
      <c r="I4" s="14" t="str">
        <f>IF(D5&gt;40,"ผ่าน","ไม่ผ่าน")</f>
        <v>ไม่ผ่าน</v>
      </c>
    </row>
    <row r="5" spans="2:9" ht="33" customHeight="1" x14ac:dyDescent="0.25">
      <c r="B5" s="31"/>
      <c r="C5" s="25" t="s">
        <v>3</v>
      </c>
      <c r="D5" s="27">
        <f>D4*100/G4</f>
        <v>26.666666666666668</v>
      </c>
      <c r="E5" s="25" t="s">
        <v>4</v>
      </c>
      <c r="F5" s="2"/>
      <c r="G5" s="8"/>
      <c r="H5" s="4"/>
      <c r="I5" s="15"/>
    </row>
    <row r="6" spans="2:9" ht="29.25" customHeight="1" x14ac:dyDescent="0.25">
      <c r="B6" s="30" t="s">
        <v>5</v>
      </c>
      <c r="C6" s="25" t="s">
        <v>6</v>
      </c>
      <c r="D6" s="26">
        <v>60000</v>
      </c>
      <c r="E6" s="25" t="s">
        <v>2</v>
      </c>
      <c r="F6" s="1" t="s">
        <v>25</v>
      </c>
      <c r="G6" s="7">
        <v>50000</v>
      </c>
      <c r="H6" s="3" t="s">
        <v>2</v>
      </c>
      <c r="I6" s="14" t="str">
        <f>IF(D6&gt;0,"ผ่าน","ไม่ผ่าน")</f>
        <v>ผ่าน</v>
      </c>
    </row>
    <row r="7" spans="2:9" ht="33" customHeight="1" x14ac:dyDescent="0.25">
      <c r="B7" s="31"/>
      <c r="C7" s="25" t="s">
        <v>11</v>
      </c>
      <c r="D7" s="27">
        <f>D6-G6</f>
        <v>10000</v>
      </c>
      <c r="E7" s="25" t="s">
        <v>2</v>
      </c>
      <c r="F7" s="2"/>
      <c r="G7" s="8"/>
      <c r="H7" s="4"/>
      <c r="I7" s="15"/>
    </row>
    <row r="8" spans="2:9" ht="28.5" x14ac:dyDescent="0.25">
      <c r="B8" s="30" t="s">
        <v>7</v>
      </c>
      <c r="C8" s="25" t="s">
        <v>8</v>
      </c>
      <c r="D8" s="26">
        <v>81000</v>
      </c>
      <c r="E8" s="25" t="s">
        <v>2</v>
      </c>
      <c r="F8" s="1" t="s">
        <v>26</v>
      </c>
      <c r="G8" s="7">
        <v>70000</v>
      </c>
      <c r="H8" s="5" t="s">
        <v>2</v>
      </c>
      <c r="I8" s="14" t="str">
        <f>IF(D9&gt;0,"ผ่าน","ไม่ผ่าน")</f>
        <v>ผ่าน</v>
      </c>
    </row>
    <row r="9" spans="2:9" ht="30.75" customHeight="1" x14ac:dyDescent="0.25">
      <c r="B9" s="31"/>
      <c r="C9" s="25" t="s">
        <v>11</v>
      </c>
      <c r="D9" s="27">
        <f>D8-G8</f>
        <v>11000</v>
      </c>
      <c r="E9" s="25" t="s">
        <v>2</v>
      </c>
      <c r="F9" s="2"/>
      <c r="G9" s="8"/>
      <c r="H9" s="6"/>
      <c r="I9" s="15"/>
    </row>
    <row r="10" spans="2:9" ht="33" customHeight="1" x14ac:dyDescent="0.25">
      <c r="B10" s="16" t="s">
        <v>9</v>
      </c>
      <c r="C10" s="25" t="s">
        <v>10</v>
      </c>
      <c r="D10" s="26">
        <v>24114</v>
      </c>
      <c r="E10" s="25" t="s">
        <v>2</v>
      </c>
      <c r="F10" s="1" t="s">
        <v>27</v>
      </c>
      <c r="G10" s="7">
        <v>23480</v>
      </c>
      <c r="H10" s="3" t="s">
        <v>2</v>
      </c>
      <c r="I10" s="14" t="str">
        <f>IF(D11&gt;0,"ผ่าน","ไม่ผ่าน")</f>
        <v>ผ่าน</v>
      </c>
    </row>
    <row r="11" spans="2:9" ht="38.25" customHeight="1" thickBot="1" x14ac:dyDescent="0.3">
      <c r="B11" s="17"/>
      <c r="C11" s="46" t="s">
        <v>11</v>
      </c>
      <c r="D11" s="28">
        <f>D10-G10</f>
        <v>634</v>
      </c>
      <c r="E11" s="46" t="s">
        <v>2</v>
      </c>
      <c r="F11" s="18"/>
      <c r="G11" s="19"/>
      <c r="H11" s="20"/>
      <c r="I11" s="21"/>
    </row>
    <row r="13" spans="2:9" x14ac:dyDescent="0.25">
      <c r="B13" t="s">
        <v>48</v>
      </c>
    </row>
    <row r="14" spans="2:9" ht="15.75" thickBot="1" x14ac:dyDescent="0.3"/>
    <row r="15" spans="2:9" x14ac:dyDescent="0.25">
      <c r="B15" s="40" t="s">
        <v>12</v>
      </c>
      <c r="C15" s="41" t="s">
        <v>13</v>
      </c>
      <c r="D15" s="41"/>
      <c r="E15" s="41"/>
      <c r="F15" s="42" t="s">
        <v>15</v>
      </c>
      <c r="G15" s="60"/>
      <c r="H15" s="60"/>
    </row>
    <row r="16" spans="2:9" ht="43.5" customHeight="1" x14ac:dyDescent="0.25">
      <c r="B16" s="43" t="s">
        <v>33</v>
      </c>
      <c r="C16" s="75" t="s">
        <v>46</v>
      </c>
      <c r="D16" s="78">
        <v>4000</v>
      </c>
      <c r="E16" s="75" t="s">
        <v>31</v>
      </c>
      <c r="F16" s="81" t="str">
        <f>IF(D16&gt;0,"ผ่าน","ไม่ผ่าน")</f>
        <v>ผ่าน</v>
      </c>
      <c r="G16" s="72"/>
      <c r="H16" s="73"/>
    </row>
    <row r="17" spans="2:9" x14ac:dyDescent="0.25">
      <c r="B17" s="43"/>
      <c r="C17" s="76"/>
      <c r="D17" s="80"/>
      <c r="E17" s="76"/>
      <c r="F17" s="81"/>
      <c r="G17" s="72"/>
      <c r="H17" s="73"/>
    </row>
    <row r="18" spans="2:9" ht="43.5" customHeight="1" x14ac:dyDescent="0.25">
      <c r="B18" s="43" t="s">
        <v>32</v>
      </c>
      <c r="C18" s="75" t="s">
        <v>47</v>
      </c>
      <c r="D18" s="78">
        <v>1222</v>
      </c>
      <c r="E18" s="75" t="s">
        <v>31</v>
      </c>
      <c r="F18" s="81" t="str">
        <f t="shared" ref="F18:F21" si="0">IF(D18&gt;0,"ผ่าน","ไม่ผ่าน")</f>
        <v>ผ่าน</v>
      </c>
      <c r="G18" s="72"/>
      <c r="H18" s="74"/>
    </row>
    <row r="19" spans="2:9" x14ac:dyDescent="0.25">
      <c r="B19" s="43"/>
      <c r="C19" s="76"/>
      <c r="D19" s="80"/>
      <c r="E19" s="76"/>
      <c r="F19" s="81"/>
      <c r="G19" s="72"/>
      <c r="H19" s="74"/>
    </row>
    <row r="20" spans="2:9" ht="43.5" customHeight="1" x14ac:dyDescent="0.25">
      <c r="B20" s="43" t="s">
        <v>34</v>
      </c>
      <c r="C20" s="75" t="s">
        <v>49</v>
      </c>
      <c r="D20" s="78">
        <v>350</v>
      </c>
      <c r="E20" s="75" t="s">
        <v>31</v>
      </c>
      <c r="F20" s="81" t="str">
        <f t="shared" ref="F20:F21" si="1">IF(D20&gt;0,"ผ่าน","ไม่ผ่าน")</f>
        <v>ผ่าน</v>
      </c>
      <c r="G20" s="72"/>
      <c r="H20" s="74"/>
    </row>
    <row r="21" spans="2:9" ht="15.75" thickBot="1" x14ac:dyDescent="0.3">
      <c r="B21" s="45"/>
      <c r="C21" s="77"/>
      <c r="D21" s="79"/>
      <c r="E21" s="77"/>
      <c r="F21" s="82"/>
      <c r="G21" s="72"/>
      <c r="H21" s="74"/>
    </row>
    <row r="22" spans="2:9" x14ac:dyDescent="0.25">
      <c r="B22" s="68"/>
      <c r="C22" s="29"/>
      <c r="D22" s="69"/>
      <c r="E22" s="29"/>
      <c r="F22" s="29"/>
      <c r="G22" s="70"/>
      <c r="H22" s="29"/>
      <c r="I22" s="71"/>
    </row>
    <row r="23" spans="2:9" x14ac:dyDescent="0.25">
      <c r="B23" t="s">
        <v>45</v>
      </c>
    </row>
    <row r="24" spans="2:9" ht="15.75" thickBot="1" x14ac:dyDescent="0.3"/>
    <row r="25" spans="2:9" x14ac:dyDescent="0.25">
      <c r="B25" s="40" t="s">
        <v>12</v>
      </c>
      <c r="C25" s="41" t="s">
        <v>13</v>
      </c>
      <c r="D25" s="41"/>
      <c r="E25" s="41"/>
      <c r="F25" s="41" t="s">
        <v>14</v>
      </c>
      <c r="G25" s="41"/>
      <c r="H25" s="41"/>
      <c r="I25" s="42" t="s">
        <v>15</v>
      </c>
    </row>
    <row r="26" spans="2:9" ht="29.25" customHeight="1" x14ac:dyDescent="0.25">
      <c r="B26" s="43" t="s">
        <v>17</v>
      </c>
      <c r="C26" s="25" t="s">
        <v>18</v>
      </c>
      <c r="D26" s="35">
        <v>1033303</v>
      </c>
      <c r="E26" s="32" t="s">
        <v>19</v>
      </c>
      <c r="F26" s="33" t="s">
        <v>28</v>
      </c>
      <c r="G26" s="34">
        <v>1265421</v>
      </c>
      <c r="H26" s="33" t="s">
        <v>19</v>
      </c>
      <c r="I26" s="44" t="str">
        <f>IF(D27&lt;0,"ผ่าน","ไม่ผ่าน")</f>
        <v>ผ่าน</v>
      </c>
    </row>
    <row r="27" spans="2:9" ht="36.75" customHeight="1" x14ac:dyDescent="0.25">
      <c r="B27" s="43"/>
      <c r="C27" s="25" t="str">
        <f>IF(D27&gt;0,"เพิ่มขึ้น","ลดลง")</f>
        <v>ลดลง</v>
      </c>
      <c r="D27" s="37">
        <f>D26-G26</f>
        <v>-232118</v>
      </c>
      <c r="E27" s="32" t="s">
        <v>19</v>
      </c>
      <c r="F27" s="33"/>
      <c r="G27" s="34"/>
      <c r="H27" s="33"/>
      <c r="I27" s="44"/>
    </row>
    <row r="28" spans="2:9" ht="45" customHeight="1" x14ac:dyDescent="0.25">
      <c r="B28" s="43" t="s">
        <v>20</v>
      </c>
      <c r="C28" s="25" t="s">
        <v>21</v>
      </c>
      <c r="D28" s="35">
        <v>4000</v>
      </c>
      <c r="E28" s="32" t="s">
        <v>19</v>
      </c>
      <c r="F28" s="38" t="s">
        <v>29</v>
      </c>
      <c r="G28" s="36">
        <v>100000</v>
      </c>
      <c r="H28" s="33" t="s">
        <v>19</v>
      </c>
      <c r="I28" s="44" t="str">
        <f>IF(D29&lt;0,"ผ่าน","ไม่ผ่าน")</f>
        <v>ผ่าน</v>
      </c>
    </row>
    <row r="29" spans="2:9" ht="38.25" customHeight="1" x14ac:dyDescent="0.25">
      <c r="B29" s="43"/>
      <c r="C29" s="25" t="str">
        <f>IF(D29&gt;0,"มีการขอจัดสรรที่ดินเพิ่มขึ้น","ได้รับการจัดสรรแล้ว")</f>
        <v>ได้รับการจัดสรรแล้ว</v>
      </c>
      <c r="D29" s="37">
        <f>D28-G28</f>
        <v>-96000</v>
      </c>
      <c r="E29" s="32" t="s">
        <v>19</v>
      </c>
      <c r="F29" s="38"/>
      <c r="G29" s="36"/>
      <c r="H29" s="33"/>
      <c r="I29" s="44"/>
    </row>
    <row r="30" spans="2:9" ht="47.25" customHeight="1" x14ac:dyDescent="0.25">
      <c r="B30" s="43" t="s">
        <v>22</v>
      </c>
      <c r="C30" s="25" t="s">
        <v>23</v>
      </c>
      <c r="D30" s="35">
        <v>150000</v>
      </c>
      <c r="E30" s="32" t="s">
        <v>2</v>
      </c>
      <c r="F30" s="38" t="s">
        <v>30</v>
      </c>
      <c r="G30" s="36">
        <v>145235</v>
      </c>
      <c r="H30" s="39" t="s">
        <v>2</v>
      </c>
      <c r="I30" s="44" t="str">
        <f t="shared" ref="I30" si="2">IF(D31&lt;0,"ผ่าน","ไม่ผ่าน")</f>
        <v>ไม่ผ่าน</v>
      </c>
    </row>
    <row r="31" spans="2:9" ht="32.25" customHeight="1" thickBot="1" x14ac:dyDescent="0.3">
      <c r="B31" s="45"/>
      <c r="C31" s="46" t="str">
        <f>IF(D31&gt;0,"ถูกบุกรุกเพิ่มขึ้น","ถูกบุกรุกลดลง")</f>
        <v>ถูกบุกรุกเพิ่มขึ้น</v>
      </c>
      <c r="D31" s="47">
        <f>D30-G30</f>
        <v>4765</v>
      </c>
      <c r="E31" s="48" t="s">
        <v>2</v>
      </c>
      <c r="F31" s="49"/>
      <c r="G31" s="50"/>
      <c r="H31" s="51"/>
      <c r="I31" s="52"/>
    </row>
    <row r="33" spans="2:8" ht="15.75" thickBot="1" x14ac:dyDescent="0.3">
      <c r="B33" t="s">
        <v>42</v>
      </c>
    </row>
    <row r="34" spans="2:8" x14ac:dyDescent="0.25">
      <c r="B34" s="53" t="s">
        <v>12</v>
      </c>
      <c r="C34" s="54" t="s">
        <v>13</v>
      </c>
      <c r="D34" s="54"/>
      <c r="E34" s="54"/>
      <c r="F34" s="55" t="s">
        <v>15</v>
      </c>
      <c r="G34" s="60"/>
      <c r="H34" s="60"/>
    </row>
    <row r="35" spans="2:8" ht="30.75" customHeight="1" x14ac:dyDescent="0.25">
      <c r="B35" s="56" t="s">
        <v>35</v>
      </c>
      <c r="C35" s="62" t="s">
        <v>36</v>
      </c>
      <c r="D35" s="65">
        <v>20</v>
      </c>
      <c r="E35" s="62" t="s">
        <v>37</v>
      </c>
      <c r="F35" s="57" t="str">
        <f>IF(D35&gt;0,"ผ่าน","ไม่ผ่าน")</f>
        <v>ผ่าน</v>
      </c>
      <c r="G35" s="61"/>
      <c r="H35" s="61"/>
    </row>
    <row r="36" spans="2:8" ht="34.5" customHeight="1" x14ac:dyDescent="0.25">
      <c r="B36" s="56"/>
      <c r="C36" s="63"/>
      <c r="D36" s="66"/>
      <c r="E36" s="63"/>
      <c r="F36" s="57"/>
      <c r="G36" s="61"/>
      <c r="H36" s="61"/>
    </row>
    <row r="37" spans="2:8" ht="29.25" customHeight="1" x14ac:dyDescent="0.25">
      <c r="B37" s="56" t="s">
        <v>43</v>
      </c>
      <c r="C37" s="62" t="s">
        <v>36</v>
      </c>
      <c r="D37" s="65">
        <v>2</v>
      </c>
      <c r="E37" s="62" t="s">
        <v>38</v>
      </c>
      <c r="F37" s="57" t="str">
        <f t="shared" ref="F37:F42" si="3">IF(D37&gt;0,"ผ่าน","ไม่ผ่าน")</f>
        <v>ผ่าน</v>
      </c>
      <c r="G37" s="61"/>
      <c r="H37" s="61"/>
    </row>
    <row r="38" spans="2:8" ht="33.75" customHeight="1" x14ac:dyDescent="0.25">
      <c r="B38" s="56"/>
      <c r="C38" s="63"/>
      <c r="D38" s="66"/>
      <c r="E38" s="63"/>
      <c r="F38" s="57"/>
      <c r="G38" s="61"/>
      <c r="H38" s="61"/>
    </row>
    <row r="39" spans="2:8" ht="44.25" customHeight="1" x14ac:dyDescent="0.25">
      <c r="B39" s="56" t="s">
        <v>44</v>
      </c>
      <c r="C39" s="62" t="s">
        <v>36</v>
      </c>
      <c r="D39" s="65">
        <v>10</v>
      </c>
      <c r="E39" s="62" t="s">
        <v>39</v>
      </c>
      <c r="F39" s="57" t="str">
        <f t="shared" ref="F39:F42" si="4">IF(D39&gt;0,"ผ่าน","ไม่ผ่าน")</f>
        <v>ผ่าน</v>
      </c>
      <c r="G39" s="61"/>
      <c r="H39" s="61"/>
    </row>
    <row r="40" spans="2:8" ht="36" customHeight="1" x14ac:dyDescent="0.25">
      <c r="B40" s="56"/>
      <c r="C40" s="63"/>
      <c r="D40" s="66"/>
      <c r="E40" s="63"/>
      <c r="F40" s="57"/>
      <c r="G40" s="61"/>
      <c r="H40" s="61"/>
    </row>
    <row r="41" spans="2:8" ht="30.75" customHeight="1" x14ac:dyDescent="0.25">
      <c r="B41" s="56" t="s">
        <v>40</v>
      </c>
      <c r="C41" s="62" t="s">
        <v>36</v>
      </c>
      <c r="D41" s="65">
        <v>11</v>
      </c>
      <c r="E41" s="62" t="s">
        <v>41</v>
      </c>
      <c r="F41" s="57" t="str">
        <f t="shared" ref="F41:F42" si="5">IF(D41&gt;0,"ผ่าน","ไม่ผ่าน")</f>
        <v>ผ่าน</v>
      </c>
      <c r="G41" s="61"/>
      <c r="H41" s="61"/>
    </row>
    <row r="42" spans="2:8" ht="31.5" customHeight="1" thickBot="1" x14ac:dyDescent="0.3">
      <c r="B42" s="58"/>
      <c r="C42" s="64"/>
      <c r="D42" s="67"/>
      <c r="E42" s="64"/>
      <c r="F42" s="59"/>
      <c r="G42" s="61"/>
      <c r="H42" s="61"/>
    </row>
  </sheetData>
  <mergeCells count="76">
    <mergeCell ref="B30:B31"/>
    <mergeCell ref="F30:F31"/>
    <mergeCell ref="G30:G31"/>
    <mergeCell ref="H30:H31"/>
    <mergeCell ref="I30:I31"/>
    <mergeCell ref="C16:C17"/>
    <mergeCell ref="C18:C19"/>
    <mergeCell ref="C20:C21"/>
    <mergeCell ref="E16:E17"/>
    <mergeCell ref="E18:E19"/>
    <mergeCell ref="B26:B27"/>
    <mergeCell ref="F26:F27"/>
    <mergeCell ref="G26:G27"/>
    <mergeCell ref="H26:H27"/>
    <mergeCell ref="I26:I27"/>
    <mergeCell ref="B28:B29"/>
    <mergeCell ref="F28:F29"/>
    <mergeCell ref="G28:G29"/>
    <mergeCell ref="H28:H29"/>
    <mergeCell ref="I28:I29"/>
    <mergeCell ref="D37:D38"/>
    <mergeCell ref="D39:D40"/>
    <mergeCell ref="D41:D42"/>
    <mergeCell ref="E37:E38"/>
    <mergeCell ref="C25:E25"/>
    <mergeCell ref="F25:H25"/>
    <mergeCell ref="C35:C36"/>
    <mergeCell ref="C37:C38"/>
    <mergeCell ref="C39:C40"/>
    <mergeCell ref="C41:C42"/>
    <mergeCell ref="E35:E36"/>
    <mergeCell ref="E39:E40"/>
    <mergeCell ref="E41:E42"/>
    <mergeCell ref="D35:D36"/>
    <mergeCell ref="B41:B42"/>
    <mergeCell ref="F41:F42"/>
    <mergeCell ref="C34:E34"/>
    <mergeCell ref="F37:F38"/>
    <mergeCell ref="F39:F40"/>
    <mergeCell ref="B35:B36"/>
    <mergeCell ref="F35:F36"/>
    <mergeCell ref="B37:B38"/>
    <mergeCell ref="B39:B40"/>
    <mergeCell ref="B16:B17"/>
    <mergeCell ref="F16:F17"/>
    <mergeCell ref="B18:B19"/>
    <mergeCell ref="F18:F19"/>
    <mergeCell ref="B20:B21"/>
    <mergeCell ref="F20:F21"/>
    <mergeCell ref="C15:E15"/>
    <mergeCell ref="E20:E21"/>
    <mergeCell ref="D20:D21"/>
    <mergeCell ref="D16:D17"/>
    <mergeCell ref="D18:D19"/>
    <mergeCell ref="F10:F11"/>
    <mergeCell ref="G10:G11"/>
    <mergeCell ref="H10:H11"/>
    <mergeCell ref="H8:H9"/>
    <mergeCell ref="F3:H3"/>
    <mergeCell ref="B10:B11"/>
    <mergeCell ref="I10:I11"/>
    <mergeCell ref="C3:E3"/>
    <mergeCell ref="F4:F5"/>
    <mergeCell ref="G4:G5"/>
    <mergeCell ref="H4:H5"/>
    <mergeCell ref="F6:F7"/>
    <mergeCell ref="G6:G7"/>
    <mergeCell ref="H6:H7"/>
    <mergeCell ref="F8:F9"/>
    <mergeCell ref="I4:I5"/>
    <mergeCell ref="B4:B5"/>
    <mergeCell ref="B6:B7"/>
    <mergeCell ref="I6:I7"/>
    <mergeCell ref="B8:B9"/>
    <mergeCell ref="I8:I9"/>
    <mergeCell ref="G8:G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2016-09-11T23:47:08Z</dcterms:modified>
</cp:coreProperties>
</file>