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sus\Desktop\Data Analtyic\"/>
    </mc:Choice>
  </mc:AlternateContent>
  <xr:revisionPtr revIDLastSave="0" documentId="13_ncr:1_{BDE7E9BC-75E7-4A7A-8E84-AFF597F8AF87}" xr6:coauthVersionLast="47" xr6:coauthVersionMax="47" xr10:uidLastSave="{00000000-0000-0000-0000-000000000000}"/>
  <bookViews>
    <workbookView xWindow="-108" yWindow="-108" windowWidth="23256" windowHeight="12456" xr2:uid="{A7D6E2F1-6FDE-4952-B23E-BCD16E09C10A}"/>
  </bookViews>
  <sheets>
    <sheet name="Sheet1" sheetId="1" r:id="rId1"/>
    <sheet name="Sheet4" sheetId="4" r:id="rId2"/>
    <sheet name="Sheet3" sheetId="3" r:id="rId3"/>
    <sheet name="Sheet2" sheetId="2" r:id="rId4"/>
  </sheets>
  <definedNames>
    <definedName name="NativeTimeline_Release_Date">#N/A</definedName>
    <definedName name="Slicer_Director">#N/A</definedName>
    <definedName name="Slicer_Travel_Method">#N/A</definedName>
  </definedNames>
  <calcPr calcId="191029"/>
  <pivotCaches>
    <pivotCache cacheId="0" r:id="rId5"/>
    <pivotCache cacheId="1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4" l="1"/>
  <c r="B18" i="4" s="1"/>
  <c r="B13" i="4"/>
  <c r="D8" i="4"/>
  <c r="C8" i="4"/>
  <c r="B8" i="4"/>
  <c r="D5" i="4"/>
  <c r="D2" i="4"/>
</calcChain>
</file>

<file path=xl/sharedStrings.xml><?xml version="1.0" encoding="utf-8"?>
<sst xmlns="http://schemas.openxmlformats.org/spreadsheetml/2006/main" count="1392" uniqueCount="481">
  <si>
    <t xml:space="preserve">Day </t>
  </si>
  <si>
    <t>Month</t>
  </si>
  <si>
    <t>year</t>
  </si>
  <si>
    <t>Hrs</t>
  </si>
  <si>
    <t>Min</t>
  </si>
  <si>
    <t>Sec</t>
  </si>
  <si>
    <t>day</t>
  </si>
  <si>
    <t>month</t>
  </si>
  <si>
    <t>TODAY</t>
  </si>
  <si>
    <t>RANDOM</t>
  </si>
  <si>
    <t>DATE 2</t>
  </si>
  <si>
    <t>DATE 1</t>
  </si>
  <si>
    <t>DAYS</t>
  </si>
  <si>
    <t>DAY FUNCTION</t>
  </si>
  <si>
    <t>DAYS360</t>
  </si>
  <si>
    <t>Resort Name</t>
  </si>
  <si>
    <t>No of Days</t>
  </si>
  <si>
    <t>Travel Method</t>
  </si>
  <si>
    <t>Price</t>
  </si>
  <si>
    <t>Holiday ID</t>
  </si>
  <si>
    <t>Great Barrier Reef</t>
  </si>
  <si>
    <t>Plane</t>
  </si>
  <si>
    <t>I990AUS</t>
  </si>
  <si>
    <t>Perth</t>
  </si>
  <si>
    <t>AUS112J</t>
  </si>
  <si>
    <t>Santiago</t>
  </si>
  <si>
    <t>CH266H</t>
  </si>
  <si>
    <t>London</t>
  </si>
  <si>
    <t>Train</t>
  </si>
  <si>
    <t>I456UK</t>
  </si>
  <si>
    <t>Bognor</t>
  </si>
  <si>
    <t>Coach</t>
  </si>
  <si>
    <t>BG726H</t>
  </si>
  <si>
    <t>Lyon</t>
  </si>
  <si>
    <t>A7995FR</t>
  </si>
  <si>
    <t>Paris - Euro Disney</t>
  </si>
  <si>
    <t>TH789FR</t>
  </si>
  <si>
    <t>TH788FR</t>
  </si>
  <si>
    <t>Nice</t>
  </si>
  <si>
    <t>I7897FR</t>
  </si>
  <si>
    <t>Toulouse</t>
  </si>
  <si>
    <t>SG7637L</t>
  </si>
  <si>
    <t>Nimes</t>
  </si>
  <si>
    <t>FR5625J</t>
  </si>
  <si>
    <t>Black Forest</t>
  </si>
  <si>
    <t>A111G</t>
  </si>
  <si>
    <t>Berlin</t>
  </si>
  <si>
    <t>BR6736G</t>
  </si>
  <si>
    <t>Lima</t>
  </si>
  <si>
    <t>PG7836G</t>
  </si>
  <si>
    <t>Riyadh</t>
  </si>
  <si>
    <t>KSA8987</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</si>
  <si>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</si>
  <si>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</si>
  <si>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</si>
  <si>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</si>
  <si>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</si>
  <si>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</si>
  <si>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</si>
  <si>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</si>
  <si>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</si>
  <si>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</si>
  <si>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</si>
  <si>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</si>
  <si>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</si>
  <si>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</si>
  <si>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</si>
  <si>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</si>
  <si>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</si>
  <si>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Port of Spain</t>
  </si>
  <si>
    <t>TT67624G</t>
  </si>
  <si>
    <t>Row Labels</t>
  </si>
  <si>
    <t>Grand Total</t>
  </si>
  <si>
    <t>Country</t>
  </si>
  <si>
    <t>Australia</t>
  </si>
  <si>
    <t>Chile</t>
  </si>
  <si>
    <t>England</t>
  </si>
  <si>
    <t>France</t>
  </si>
  <si>
    <t>Germany</t>
  </si>
  <si>
    <t>Peru</t>
  </si>
  <si>
    <t>Saudi Arabia</t>
  </si>
  <si>
    <t>Spain</t>
  </si>
  <si>
    <t>Trinidad</t>
  </si>
  <si>
    <t>Sum of No of Days</t>
  </si>
  <si>
    <t>Column Labels</t>
  </si>
  <si>
    <t>ID</t>
  </si>
  <si>
    <t>Title</t>
  </si>
  <si>
    <t>Release Date</t>
  </si>
  <si>
    <t>Run Time</t>
  </si>
  <si>
    <t>Genre</t>
  </si>
  <si>
    <t>Director</t>
  </si>
  <si>
    <t>Studio</t>
  </si>
  <si>
    <t>Language</t>
  </si>
  <si>
    <t>Certificate</t>
  </si>
  <si>
    <t>Budget</t>
  </si>
  <si>
    <t>Box Office</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</si>
  <si>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</si>
  <si>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</si>
  <si>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</si>
  <si>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</si>
  <si>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</si>
  <si>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</si>
  <si>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</si>
  <si>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</si>
  <si>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</si>
  <si>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</si>
  <si>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</si>
  <si>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</si>
  <si>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</si>
  <si>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</si>
  <si>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</si>
  <si>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</si>
  <si>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</si>
  <si>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</si>
  <si>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</si>
  <si>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</si>
  <si>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</si>
  <si>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</si>
  <si>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</si>
  <si>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</si>
  <si>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</si>
  <si>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</si>
  <si>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</si>
  <si>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</si>
  <si>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</si>
  <si>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</si>
  <si>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</si>
  <si>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</si>
  <si>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</si>
  <si>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</si>
  <si>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</si>
  <si>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</si>
  <si>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</si>
  <si>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</si>
  <si>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</si>
  <si>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</si>
  <si>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</si>
  <si>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</si>
  <si>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</si>
  <si>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</si>
  <si>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</si>
  <si>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</si>
  <si>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</si>
  <si>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</si>
  <si>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</si>
  <si>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</si>
  <si>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</si>
  <si>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</si>
  <si>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</si>
  <si>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</si>
  <si>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</si>
  <si>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</si>
  <si>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</si>
  <si>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</si>
  <si>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</si>
  <si>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</si>
  <si>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</si>
  <si>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</si>
  <si>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</si>
  <si>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</si>
  <si>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</si>
  <si>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</si>
  <si>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</si>
  <si>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</si>
  <si>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</si>
  <si>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</si>
  <si>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</si>
  <si>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</si>
  <si>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</si>
  <si>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</si>
  <si>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</si>
  <si>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</si>
  <si>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</si>
  <si>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</si>
  <si>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</si>
  <si>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</si>
  <si>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</si>
  <si>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</si>
  <si>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</si>
  <si>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</si>
  <si>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</si>
  <si>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</si>
  <si>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</si>
  <si>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</si>
  <si>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</si>
  <si>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</si>
  <si>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</si>
  <si>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</si>
  <si>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</si>
  <si>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</si>
  <si>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</si>
  <si>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</si>
  <si>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</si>
  <si>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</si>
  <si>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</si>
  <si>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</si>
  <si>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</si>
  <si>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</si>
  <si>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</si>
  <si>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</si>
  <si>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</si>
  <si>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</si>
  <si>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</si>
  <si>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</si>
  <si>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</si>
  <si>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</si>
  <si>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</si>
  <si>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</si>
  <si>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</si>
  <si>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</si>
  <si>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</si>
  <si>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</si>
  <si>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</si>
  <si>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</si>
  <si>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</si>
  <si>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</si>
  <si>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</si>
  <si>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</si>
  <si>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</si>
  <si>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</si>
  <si>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</si>
  <si>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</si>
  <si>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</si>
  <si>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</si>
  <si>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</si>
  <si>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</si>
  <si>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</si>
  <si>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Nominations</t>
  </si>
  <si>
    <t>Oscar Wins</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</si>
  <si>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</si>
  <si>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</si>
  <si>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</si>
  <si>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</si>
  <si>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</si>
  <si>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</si>
  <si>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</si>
  <si>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</si>
  <si>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</si>
  <si>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</si>
  <si>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</si>
  <si>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</si>
  <si>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</si>
  <si>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</si>
  <si>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</si>
  <si>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</si>
  <si>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</si>
  <si>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</si>
  <si>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</si>
  <si>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</si>
  <si>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</si>
  <si>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</si>
  <si>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</si>
  <si>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</si>
  <si>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</si>
  <si>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</si>
  <si>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</si>
  <si>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</si>
  <si>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</si>
  <si>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</si>
  <si>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</si>
  <si>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</si>
  <si>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</si>
  <si>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</si>
  <si>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</si>
  <si>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</si>
  <si>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</si>
  <si>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</si>
  <si>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</si>
  <si>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</si>
  <si>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</si>
  <si>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</si>
  <si>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</si>
  <si>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</si>
  <si>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</si>
  <si>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</si>
  <si>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</si>
  <si>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</si>
  <si>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</si>
  <si>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</si>
  <si>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</si>
  <si>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</si>
  <si>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</si>
  <si>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</si>
  <si>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</si>
  <si>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</si>
  <si>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</si>
  <si>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</si>
  <si>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</si>
  <si>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</si>
  <si>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</si>
  <si>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</si>
  <si>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</si>
  <si>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</si>
  <si>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</si>
  <si>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</si>
  <si>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</si>
  <si>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</si>
  <si>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</si>
  <si>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</si>
  <si>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</si>
  <si>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</si>
  <si>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</si>
  <si>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</si>
  <si>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</si>
  <si>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</si>
  <si>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</si>
  <si>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</si>
  <si>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</si>
  <si>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</si>
  <si>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</si>
  <si>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</si>
  <si>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</si>
  <si>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</si>
  <si>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</si>
  <si>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</si>
  <si>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</si>
  <si>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</si>
  <si>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</si>
  <si>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</si>
  <si>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</si>
  <si>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</si>
  <si>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</si>
  <si>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</si>
  <si>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</si>
  <si>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</si>
  <si>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</si>
  <si>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</si>
  <si>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</si>
  <si>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</si>
  <si>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</si>
  <si>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</si>
  <si>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</si>
  <si>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</si>
  <si>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</si>
  <si>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</si>
  <si>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</si>
  <si>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</si>
  <si>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</si>
  <si>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</si>
  <si>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</si>
  <si>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</si>
  <si>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</si>
  <si>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</si>
  <si>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</si>
  <si>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</si>
  <si>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</si>
  <si>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</si>
  <si>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</si>
  <si>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</si>
  <si>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</si>
  <si>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</si>
  <si>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</si>
  <si>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</si>
  <si>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</si>
  <si>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</si>
  <si>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</si>
  <si>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</si>
  <si>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</si>
  <si>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</si>
  <si>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</si>
  <si>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</si>
  <si>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</si>
  <si>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</si>
  <si>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</si>
  <si>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</si>
  <si>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</si>
  <si>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</si>
  <si>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</si>
  <si>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</si>
  <si>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</si>
  <si>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</si>
  <si>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</si>
  <si>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</si>
  <si>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</si>
  <si>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</si>
  <si>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</si>
  <si>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</si>
  <si>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</si>
  <si>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</si>
  <si>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</si>
  <si>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</si>
  <si>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</si>
  <si>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</si>
  <si>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</si>
  <si>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</si>
  <si>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</si>
  <si>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</si>
  <si>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</si>
  <si>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</si>
  <si>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</si>
  <si>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</si>
  <si>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</si>
  <si>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</si>
  <si>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</si>
  <si>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</si>
  <si>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</si>
  <si>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</si>
  <si>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</si>
  <si>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</si>
  <si>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</si>
  <si>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</si>
  <si>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</si>
  <si>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</si>
  <si>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</si>
  <si>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</si>
  <si>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</si>
  <si>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</si>
  <si>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</si>
  <si>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</si>
  <si>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</si>
  <si>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</si>
  <si>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</si>
  <si>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</si>
  <si>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</si>
  <si>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</si>
  <si>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</si>
  <si>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</si>
  <si>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</si>
  <si>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</si>
  <si>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</si>
  <si>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</si>
  <si>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</si>
  <si>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</si>
  <si>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</si>
  <si>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</si>
  <si>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</si>
  <si>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</si>
  <si>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</si>
  <si>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</si>
  <si>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</si>
  <si>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</si>
  <si>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</si>
  <si>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</si>
  <si>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</si>
  <si>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</si>
  <si>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</si>
  <si>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</si>
  <si>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</si>
  <si>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</si>
  <si>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</si>
  <si>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</si>
  <si>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</si>
  <si>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</si>
  <si>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</si>
  <si>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</si>
  <si>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</si>
  <si>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</si>
  <si>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</si>
  <si>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</si>
  <si>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</si>
  <si>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</si>
  <si>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</si>
  <si>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</si>
  <si>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</si>
  <si>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</si>
  <si>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</si>
  <si>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</si>
  <si>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</si>
  <si>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</si>
  <si>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</si>
  <si>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</si>
  <si>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</si>
  <si>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</si>
  <si>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</si>
  <si>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</si>
  <si>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</si>
  <si>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</si>
  <si>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</si>
  <si>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</si>
  <si>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</si>
  <si>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</si>
  <si>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</si>
  <si>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</si>
  <si>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</si>
  <si>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</si>
  <si>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</si>
  <si>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</si>
  <si>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</si>
  <si>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</si>
  <si>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Sum of Oscar Wins</t>
  </si>
  <si>
    <t>Q1. Create a pivot table from this data, then use the filters within to view the average prices of holidays that have a Travel Method of Plane and a Resort Name that begins with the letter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</si>
</sst>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4" x14ac:knownFonts="1">
    <font>
      <sz val="11"/>
      <color theme="1"/>
      <name val="Calibri"/>
      <family val="2"/>
      <scheme val="minor"/>
    </font>
    <font>
      <sz val="10"/>
      <name val="Arial"/>
      <family val="2"/>
    </font>
    <font>
      <b/>
      <sz val="10"/>
      <name val="Arial"/>
      <family val="2"/>
    </font>
    <font>
      <b/>
      <sz val="16"/>
      <color theme="1"/>
      <name val="Calibri"/>
      <family val="2"/>
      <scheme val="minor"/>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5">
    <xf numFmtId="0" fontId="0" fillId="0" borderId="0" xfId="0"/>
    <xf numFmtId="18" fontId="0" fillId="0" borderId="0" xfId="0" applyNumberFormat="1"/>
    <xf numFmtId="14" fontId="0" fillId="0" borderId="0" xfId="0" applyNumberFormat="1"/>
    <xf numFmtId="22" fontId="0" fillId="0" borderId="0" xfId="0" applyNumberFormat="1"/>
    <xf numFmtId="0" fontId="0" fillId="0" borderId="0" xfId="0" pivotButton="1"/>
    <xf numFmtId="0" fontId="2"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applyNumberFormat="1"/>
    <xf numFmtId="0" fontId="0" fillId="0" borderId="0" xfId="0"/>
    <xf numFmtId="14" fontId="0" fillId="0" borderId="0" xfId="0" applyNumberFormat="1"/>
    <xf numFmtId="0" fontId="0" fillId="0" borderId="0" xfId="0" applyAlignment="1">
      <alignment horizontal="left"/>
    </xf>
    <xf numFmtId="0" fontId="3" fillId="0" borderId="0" xfId="0" applyFont="1" applyAlignment="1">
      <alignment horizontal="left" wrapText="1"/>
    </xf>
    <xf numFmtId="0" fontId="0" fillId="0" borderId="0" xfId="0"/>
    <xf numFmtId="14" fontId="0" fillId="0" borderId="0" xfId="0" applyNumberFormat="1"/>
  </cellXfs>
  <cellStyles count="2">
    <cellStyle name="Normal" xfId="0" builtinId="0"/>
    <cellStyle name="Normal_Sheet1" xfId="1" xr:uid="{58C97D24-623B-42D7-83C7-625774A67D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13</xdr:col>
      <xdr:colOff>190500</xdr:colOff>
      <xdr:row>270</xdr:row>
      <xdr:rowOff>106680</xdr:rowOff>
    </xdr:from>
    <xdr:to>
      <xdr:col>15</xdr:col>
      <xdr:colOff>868680</xdr:colOff>
      <xdr:row>284</xdr:row>
      <xdr:rowOff>13335</xdr:rowOff>
    </xdr:to>
    <mc:AlternateContent xmlns:mc="http://schemas.openxmlformats.org/markup-compatibility/2006">
      <mc:Choice xmlns:a14="http://schemas.microsoft.com/office/drawing/2010/main" Requires="a14">
        <xdr:graphicFrame macro="">
          <xdr:nvGraphicFramePr>
            <xdr:cNvPr id="2" name="Director">
              <a:extLst>
                <a:ext uri="{FF2B5EF4-FFF2-40B4-BE49-F238E27FC236}">
                  <a16:creationId xmlns:a16="http://schemas.microsoft.com/office/drawing/2014/main" id="{D6DF2F60-C213-4251-F990-35A2FC171358}"/>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8465820" y="49484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807720</xdr:colOff>
      <xdr:row>202</xdr:row>
      <xdr:rowOff>91440</xdr:rowOff>
    </xdr:from>
    <xdr:to>
      <xdr:col>3</xdr:col>
      <xdr:colOff>419100</xdr:colOff>
      <xdr:row>215</xdr:row>
      <xdr:rowOff>180975</xdr:rowOff>
    </xdr:to>
    <mc:AlternateContent xmlns:mc="http://schemas.openxmlformats.org/markup-compatibility/2006">
      <mc:Choice xmlns:a14="http://schemas.microsoft.com/office/drawing/2010/main" Requires="a14">
        <xdr:graphicFrame macro="">
          <xdr:nvGraphicFramePr>
            <xdr:cNvPr id="3" name="Director 1">
              <a:extLst>
                <a:ext uri="{FF2B5EF4-FFF2-40B4-BE49-F238E27FC236}">
                  <a16:creationId xmlns:a16="http://schemas.microsoft.com/office/drawing/2014/main" id="{FA5E4B65-0710-4510-ABE3-266CA2376769}"/>
                </a:ext>
              </a:extLst>
            </xdr:cNvPr>
            <xdr:cNvGraphicFramePr/>
          </xdr:nvGraphicFramePr>
          <xdr:xfrm>
            <a:off x="0" y="0"/>
            <a:ext cx="0" cy="0"/>
          </xdr:xfrm>
          <a:graphic>
            <a:graphicData uri="http://schemas.microsoft.com/office/drawing/2010/slicer">
              <sle:slicer xmlns:sle="http://schemas.microsoft.com/office/drawing/2010/slicer" name="Director 1"/>
            </a:graphicData>
          </a:graphic>
        </xdr:graphicFrame>
      </mc:Choice>
      <mc:Fallback>
        <xdr:sp macro="" textlink="">
          <xdr:nvSpPr>
            <xdr:cNvPr id="0" name=""/>
            <xdr:cNvSpPr>
              <a:spLocks noTextEdit="1"/>
            </xdr:cNvSpPr>
          </xdr:nvSpPr>
          <xdr:spPr>
            <a:xfrm>
              <a:off x="1082040" y="37033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609600</xdr:colOff>
      <xdr:row>205</xdr:row>
      <xdr:rowOff>15240</xdr:rowOff>
    </xdr:from>
    <xdr:to>
      <xdr:col>20</xdr:col>
      <xdr:colOff>662940</xdr:colOff>
      <xdr:row>216</xdr:row>
      <xdr:rowOff>7620</xdr:rowOff>
    </xdr:to>
    <mc:AlternateContent xmlns:mc="http://schemas.openxmlformats.org/markup-compatibility/2006">
      <mc:Choice xmlns:tsle="http://schemas.microsoft.com/office/drawing/2012/timeslicer" Requires="tsle">
        <xdr:graphicFrame macro="">
          <xdr:nvGraphicFramePr>
            <xdr:cNvPr id="4" name="Release Date">
              <a:extLst>
                <a:ext uri="{FF2B5EF4-FFF2-40B4-BE49-F238E27FC236}">
                  <a16:creationId xmlns:a16="http://schemas.microsoft.com/office/drawing/2014/main" id="{E1142109-88A3-E5E8-6D32-008F31E56E97}"/>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3840480" y="37505640"/>
              <a:ext cx="8869680" cy="20040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304800</xdr:colOff>
      <xdr:row>1</xdr:row>
      <xdr:rowOff>152400</xdr:rowOff>
    </xdr:from>
    <xdr:to>
      <xdr:col>21</xdr:col>
      <xdr:colOff>99060</xdr:colOff>
      <xdr:row>15</xdr:row>
      <xdr:rowOff>59055</xdr:rowOff>
    </xdr:to>
    <mc:AlternateContent xmlns:mc="http://schemas.openxmlformats.org/markup-compatibility/2006">
      <mc:Choice xmlns:a14="http://schemas.microsoft.com/office/drawing/2010/main" Requires="a14">
        <xdr:graphicFrame macro="">
          <xdr:nvGraphicFramePr>
            <xdr:cNvPr id="2" name="Travel Method">
              <a:extLst>
                <a:ext uri="{FF2B5EF4-FFF2-40B4-BE49-F238E27FC236}">
                  <a16:creationId xmlns:a16="http://schemas.microsoft.com/office/drawing/2014/main" id="{EEA54801-A145-B771-FFE4-8F3BE619283C}"/>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dr:sp macro="" textlink="">
          <xdr:nvSpPr>
            <xdr:cNvPr id="0" name=""/>
            <xdr:cNvSpPr>
              <a:spLocks noTextEdit="1"/>
            </xdr:cNvSpPr>
          </xdr:nvSpPr>
          <xdr:spPr>
            <a:xfrm>
              <a:off x="1193292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58.49499363426" createdVersion="8" refreshedVersion="8" minRefreshableVersion="3" recordCount="28" xr:uid="{1125373A-A278-4E9E-AB3A-415A686ADD33}">
  <cacheSource type="worksheet">
    <worksheetSource ref="A2:F30" sheet="Sheet2"/>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acheField>
  </cacheFields>
  <extLst>
    <ext xmlns:x14="http://schemas.microsoft.com/office/spreadsheetml/2009/9/main" uri="{725AE2AE-9491-48be-B2B4-4EB974FC3084}">
      <x14:pivotCacheDefinition pivotCacheId="11276110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58.568395254631" createdVersion="8" refreshedVersion="8" minRefreshableVersion="3" recordCount="189" xr:uid="{7A38E6D4-4F1F-4980-936F-0A70DF4E177A}">
  <cacheSource type="worksheet">
    <worksheetSource ref="A1:N190" sheet="Sheet3"/>
  </cacheSource>
  <cacheFields count="14">
    <cacheField name="ID" numFmtId="0">
      <sharedItems containsSemiMixedTypes="0" containsString="0" containsNumber="1" containsInteger="1" minValue="1" maxValue="190"/>
    </cacheField>
    <cacheField name="Title" numFmtId="0">
      <sharedItems containsMixedTypes="1" containsNumber="1" containsInteger="1" minValue="300" maxValue="300" count="18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haredItems>
    </cacheField>
    <cacheField name="Release Date" numFmtId="14">
      <sharedItems containsSemiMixedTypes="0" containsNonDate="0" containsDate="1" containsString="0" minDate="1978-12-10T00:00:00" maxDate="2007-12-15T00:00:00" count="182">
        <d v="1993-06-11T00:00:00"/>
        <d v="2002-05-03T00:00:00"/>
        <d v="2005-12-14T00:00:00"/>
        <d v="2006-07-14T00:00:00"/>
        <d v="1998-01-23T00:00:00"/>
        <d v="2007-06-22T00:00:00"/>
        <d v="1995-07-28T00:00:00"/>
        <d v="2001-05-21T00:00:00"/>
        <d v="2007-07-03T00:00:00"/>
        <d v="2007-07-11T00:00:00"/>
        <d v="2007-11-16T00:00:00"/>
        <d v="2007-11-02T00:00:00"/>
        <d v="2007-05-25T00:00:00"/>
        <d v="2007-12-14T00:00:00"/>
        <d v="2004-05-14T00:00:00"/>
        <d v="2005-11-06T00:00:00"/>
        <d v="2005-06-15T00:00:00"/>
        <d v="2005-07-15T00:00:00"/>
        <d v="2006-07-06T00:00:00"/>
        <d v="2002-11-20T00:00:00"/>
        <d v="1998-07-10T00:00:00"/>
        <d v="1998-07-01T00:00:00"/>
        <d v="2002-07-03T00:00:00"/>
        <d v="2007-05-04T00:00:00"/>
        <d v="2004-06-30T00:00:00"/>
        <d v="2005-08-05T00:00:00"/>
        <d v="2001-08-03T00:00:00"/>
        <d v="2006-07-28T00:00:00"/>
        <d v="1999-11-26T00:00:00"/>
        <d v="2003-11-14T00:00:00"/>
        <d v="2005-06-29T00:00:00"/>
        <d v="2007-08-17T00:00:00"/>
        <d v="2004-05-31T00:00:00"/>
        <d v="2003-05-15T00:00:00"/>
        <d v="2006-05-19T00:00:00"/>
        <d v="2001-11-16T00:00:00"/>
        <d v="2004-05-26T00:00:00"/>
        <d v="2003-07-09T00:00:00"/>
        <d v="2003-12-05T00:00:00"/>
        <d v="2000-06-30T00:00:00"/>
        <d v="2006-05-04T00:00:00"/>
        <d v="2000-05-24T00:00:00"/>
        <d v="2002-08-30T00:00:00"/>
        <d v="2002-05-16T00:00:00"/>
        <d v="2002-02-08T00:00:00"/>
        <d v="1999-05-19T00:00:00"/>
        <d v="2005-05-19T00:00:00"/>
        <d v="2003-11-05T00:00:00"/>
        <d v="1997-12-12T00:00:00"/>
        <d v="2002-02-15T00:00:00"/>
        <d v="2007-06-27T00:00:00"/>
        <d v="2004-06-16T00:00:00"/>
        <d v="2005-05-06T00:00:00"/>
        <d v="2005-06-10T00:00:00"/>
        <d v="2004-12-25T00:00:00"/>
        <d v="2001-12-25T00:00:00"/>
        <d v="2001-12-19T00:00:00"/>
        <d v="2004-07-15T00:00:00"/>
        <d v="2006-11-14T00:00:00"/>
        <d v="2002-07-04T00:00:00"/>
        <d v="1991-08-16T00:00:00"/>
        <d v="2004-08-13T00:00:00"/>
        <d v="2002-11-15T00:00:00"/>
        <d v="2006-12-08T00:00:00"/>
        <d v="2000-05-05T00:00:00"/>
        <d v="1994-07-15T00:00:00"/>
        <d v="2002-12-20T00:00:00"/>
        <d v="2002-01-18T00:00:00"/>
        <d v="1997-05-07T00:00:00"/>
        <d v="2003-12-17T00:00:00"/>
        <d v="2002-12-18T00:00:00"/>
        <d v="2007-08-10T00:00:00"/>
        <d v="1997-07-02T00:00:00"/>
        <d v="2006-10-06T00:00:00"/>
        <d v="1995-08-18T00:00:00"/>
        <d v="2005-09-09T00:00:00"/>
        <d v="2004-07-23T00:00:00"/>
        <d v="1993-07-30T00:00:00"/>
        <d v="2001-01-12T00:00:00"/>
        <d v="2005-02-04T00:00:00"/>
        <d v="2006-09-29T00:00:00"/>
        <d v="2003-05-23T00:00:00"/>
        <d v="1996-05-22T00:00:00"/>
        <d v="1998-05-08T00:00:00"/>
        <d v="2002-07-12T00:00:00"/>
        <d v="2001-12-21T00:00:00"/>
        <d v="2006-09-22T00:00:00"/>
        <d v="2005-12-23T00:00:00"/>
        <d v="1996-07-02T00:00:00"/>
        <d v="2000-08-18T00:00:00"/>
        <d v="2003-05-02T00:00:00"/>
        <d v="1996-06-07T00:00:00"/>
        <d v="2005-02-18T00:00:00"/>
        <d v="2000-12-29T00:00:00"/>
        <d v="2006-09-15T00:00:00"/>
        <d v="2007-07-25T00:00:00"/>
        <d v="1995-05-24T00:00:00"/>
        <d v="2006-01-13T00:00:00"/>
        <d v="2004-08-20T00:00:00"/>
        <d v="2007-05-18T00:00:00"/>
        <d v="2004-05-19T00:00:00"/>
        <d v="1989-08-09T00:00:00"/>
        <d v="1998-12-11T00:00:00"/>
        <d v="1988-06-22T00:00:00"/>
        <d v="1999-11-19T00:00:00"/>
        <d v="2002-08-09T00:00:00"/>
        <d v="1990-07-04T00:00:00"/>
        <d v="1996-11-29T00:00:00"/>
        <d v="1995-06-30T00:00:00"/>
        <d v="1998-07-24T00:00:00"/>
        <d v="1999-10-15T00:00:00"/>
        <d v="1999-06-11T00:00:00"/>
        <d v="1990-06-01T00:00:00"/>
        <d v="1993-06-25T00:00:00"/>
        <d v="1994-08-03T00:00:00"/>
        <d v="1995-11-24T00:00:00"/>
        <d v="1998-06-05T00:00:00"/>
        <d v="1997-08-15T00:00:00"/>
        <d v="2002-06-14T00:00:00"/>
        <d v="2004-04-02T00:00:00"/>
        <d v="2004-03-19T00:00:00"/>
        <d v="2003-10-10T00:00:00"/>
        <d v="2007-03-23T00:00:00"/>
        <d v="2003-01-03T00:00:00"/>
        <d v="1978-12-10T00:00:00"/>
        <d v="1995-05-12T00:00:00"/>
        <d v="2006-11-22T00:00:00"/>
        <d v="2004-04-21T00:00:00"/>
        <d v="1998-12-26T00:00:00"/>
        <d v="2003-10-17T00:00:00"/>
        <d v="1992-05-22T00:00:00"/>
        <d v="2000-05-26T00:00:00"/>
        <d v="2004-04-23T00:00:00"/>
        <d v="2002-03-22T00:00:00"/>
        <d v="2006-10-20T00:00:00"/>
        <d v="1996-02-23T00:00:00"/>
        <d v="1991-06-14T00:00:00"/>
        <d v="2001-05-18T00:00:00"/>
        <d v="2003-02-07T00:00:00"/>
        <d v="1989-05-24T00:00:00"/>
        <d v="1996-11-22T00:00:00"/>
        <d v="1998-08-21T00:00:00"/>
        <d v="1992-06-05T00:00:00"/>
        <d v="1993-08-06T00:00:00"/>
        <d v="1992-09-25T00:00:00"/>
        <d v="1990-05-25T00:00:00"/>
        <d v="1989-11-22T00:00:00"/>
        <d v="1989-06-13T00:00:00"/>
        <d v="1987-06-27T00:00:00"/>
        <d v="2005-04-01T00:00:00"/>
        <d v="2005-10-07T00:00:00"/>
        <d v="1994-11-18T00:00:00"/>
        <d v="1983-10-07T00:00:00"/>
        <d v="1979-12-07T00:00:00"/>
        <d v="1998-12-04T00:00:00"/>
        <d v="1992-08-14T00:00:00"/>
        <d v="1983-05-25T00:00:00"/>
        <d v="2005-09-23T00:00:00"/>
        <d v="1979-06-29T00:00:00"/>
        <d v="1995-10-20T00:00:00"/>
        <d v="2007-09-21T00:00:00"/>
        <d v="2005-01-14T00:00:00"/>
        <d v="1995-09-22T00:00:00"/>
        <d v="1990-03-02T00:00:00"/>
        <d v="1984-06-07T00:00:00"/>
        <d v="1989-06-09T00:00:00"/>
        <d v="1984-05-23T00:00:00"/>
        <d v="1982-06-25T00:00:00"/>
        <d v="1988-07-15T00:00:00"/>
        <d v="1981-06-24T00:00:00"/>
        <d v="1983-06-06T00:00:00"/>
        <d v="1991-12-06T00:00:00"/>
        <d v="1987-11-13T00:00:00"/>
        <d v="2003-08-15T00:00:00"/>
        <d v="1991-02-01T00:00:00"/>
        <d v="2000-09-15T00:00:00"/>
        <d v="1990-09-19T00:00:00"/>
        <d v="2004-03-26T00:00:00"/>
        <d v="1987-06-03T00:00:00"/>
        <d v="1993-12-15T00:00:00"/>
        <d v="2004-09-10T00:00:00"/>
        <d v="1983-12-09T00:00:00"/>
      </sharedItems>
    </cacheField>
    <cacheField name="Run Time" numFmtId="0">
      <sharedItems containsSemiMixedTypes="0" containsString="0" containsNumber="1" containsInteger="1" minValue="87" maxValue="201"/>
    </cacheField>
    <cacheField name="Genre" numFmtId="0">
      <sharedItems count="18">
        <s v="Adventure"/>
        <s v="Action"/>
        <s v="Romance"/>
        <s v="Comedy"/>
        <s v="War"/>
        <s v="Science Fiction"/>
        <s v="Fantasy"/>
        <s v="Animation"/>
        <s v="Horror"/>
        <s v="Thriller"/>
        <s v="Mystery"/>
        <s v="Crime"/>
        <s v="Biography"/>
        <s v="Drama"/>
        <s v="Martial Arts"/>
        <s v="History"/>
        <s v="Western"/>
        <s v="Sport"/>
      </sharedItems>
    </cacheField>
    <cacheField name="Director" numFmtId="0">
      <sharedItems count="92">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acheField>
    <cacheField name="Budget" numFmtId="0">
      <sharedItems containsSemiMixedTypes="0" containsString="0" containsNumber="1" containsInteger="1" minValue="15000000" maxValue="300000000"/>
    </cacheField>
    <cacheField name="Box Office" numFmtId="0">
      <sharedItems containsSemiMixedTypes="0" containsString="0" containsNumber="1" containsInteger="1" minValue="15000000" maxValue="2186772302"/>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52051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32"/>
    <x v="0"/>
    <n v="750"/>
    <s v="I990AUS"/>
  </r>
  <r>
    <x v="0"/>
    <x v="1"/>
    <n v="28"/>
    <x v="0"/>
    <n v="985"/>
    <s v="AUS112J"/>
  </r>
  <r>
    <x v="1"/>
    <x v="2"/>
    <n v="21"/>
    <x v="0"/>
    <n v="1259"/>
    <s v="CH266H"/>
  </r>
  <r>
    <x v="2"/>
    <x v="3"/>
    <n v="3"/>
    <x v="1"/>
    <n v="69"/>
    <s v="I456UK"/>
  </r>
  <r>
    <x v="2"/>
    <x v="4"/>
    <n v="1"/>
    <x v="2"/>
    <n v="12"/>
    <s v="BG726H"/>
  </r>
  <r>
    <x v="3"/>
    <x v="5"/>
    <n v="14"/>
    <x v="0"/>
    <n v="399"/>
    <s v="A7995FR"/>
  </r>
  <r>
    <x v="3"/>
    <x v="6"/>
    <n v="5"/>
    <x v="1"/>
    <n v="269"/>
    <s v="TH789FR"/>
  </r>
  <r>
    <x v="3"/>
    <x v="6"/>
    <n v="3"/>
    <x v="1"/>
    <n v="125"/>
    <s v="TH788FR"/>
  </r>
  <r>
    <x v="3"/>
    <x v="7"/>
    <n v="7"/>
    <x v="0"/>
    <n v="289"/>
    <s v="I7897FR"/>
  </r>
  <r>
    <x v="3"/>
    <x v="8"/>
    <n v="7"/>
    <x v="1"/>
    <n v="256"/>
    <s v="SG7637L"/>
  </r>
  <r>
    <x v="3"/>
    <x v="9"/>
    <n v="7"/>
    <x v="0"/>
    <n v="287"/>
    <s v="FR5625J"/>
  </r>
  <r>
    <x v="4"/>
    <x v="10"/>
    <n v="4"/>
    <x v="2"/>
    <n v="69"/>
    <s v="A111G"/>
  </r>
  <r>
    <x v="4"/>
    <x v="11"/>
    <n v="7"/>
    <x v="2"/>
    <n v="289"/>
    <s v="BR6736G"/>
  </r>
  <r>
    <x v="5"/>
    <x v="12"/>
    <n v="21"/>
    <x v="0"/>
    <n v="975"/>
    <s v="PG7836G"/>
  </r>
  <r>
    <x v="6"/>
    <x v="13"/>
    <n v="14"/>
    <x v="0"/>
    <n v="995"/>
    <s v="KSA8987"/>
  </r>
  <r>
    <x v="7"/>
    <x v="14"/>
    <n v="4"/>
    <x v="1"/>
    <n v="219"/>
    <s v="I6675SP"/>
  </r>
  <r>
    <x v="7"/>
    <x v="15"/>
    <n v="6"/>
    <x v="0"/>
    <n v="198"/>
    <s v="TH990ESP"/>
  </r>
  <r>
    <x v="7"/>
    <x v="16"/>
    <n v="16"/>
    <x v="0"/>
    <n v="234"/>
    <s v="A776ESP"/>
  </r>
  <r>
    <x v="7"/>
    <x v="17"/>
    <n v="14"/>
    <x v="0"/>
    <n v="288"/>
    <s v="NM9876Y"/>
  </r>
  <r>
    <x v="7"/>
    <x v="17"/>
    <n v="10"/>
    <x v="0"/>
    <n v="199"/>
    <s v="TH8956SP"/>
  </r>
  <r>
    <x v="7"/>
    <x v="14"/>
    <n v="8"/>
    <x v="0"/>
    <n v="177"/>
    <s v="AJ9836L"/>
  </r>
  <r>
    <x v="7"/>
    <x v="14"/>
    <n v="7"/>
    <x v="2"/>
    <n v="199"/>
    <s v="GG9836P"/>
  </r>
  <r>
    <x v="7"/>
    <x v="16"/>
    <n v="14"/>
    <x v="0"/>
    <n v="301"/>
    <s v="PL8726P"/>
  </r>
  <r>
    <x v="7"/>
    <x v="14"/>
    <n v="4"/>
    <x v="1"/>
    <n v="219"/>
    <s v="I6675SP"/>
  </r>
  <r>
    <x v="7"/>
    <x v="17"/>
    <n v="14"/>
    <x v="1"/>
    <n v="299"/>
    <s v="SV767HH"/>
  </r>
  <r>
    <x v="7"/>
    <x v="18"/>
    <n v="8"/>
    <x v="0"/>
    <n v="277"/>
    <s v="WE6735L"/>
  </r>
  <r>
    <x v="7"/>
    <x v="19"/>
    <n v="10"/>
    <x v="0"/>
    <n v="345"/>
    <s v="GR7878G"/>
  </r>
  <r>
    <x v="8"/>
    <x v="20"/>
    <n v="14"/>
    <x v="0"/>
    <n v="885"/>
    <s v="TT67624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n v="1"/>
    <x v="0"/>
    <x v="0"/>
    <n v="126"/>
    <x v="0"/>
    <x v="0"/>
    <s v="Amblin Entertainment"/>
    <s v="United States"/>
    <s v="English"/>
    <s v="PG"/>
    <n v="63000000"/>
    <n v="1029939903"/>
    <n v="3"/>
    <n v="3"/>
  </r>
  <r>
    <n v="2"/>
    <x v="1"/>
    <x v="1"/>
    <n v="121"/>
    <x v="1"/>
    <x v="1"/>
    <s v="Marvel Entertainment"/>
    <s v="United States"/>
    <s v="English"/>
    <s v="12A"/>
    <n v="140000000"/>
    <n v="821708551"/>
    <n v="2"/>
    <n v="0"/>
  </r>
  <r>
    <n v="3"/>
    <x v="2"/>
    <x v="2"/>
    <n v="187"/>
    <x v="0"/>
    <x v="2"/>
    <s v="WingNut Films"/>
    <s v="New Zealand"/>
    <s v="English"/>
    <s v="12A"/>
    <n v="207000000"/>
    <n v="550500000"/>
    <n v="4"/>
    <n v="3"/>
  </r>
  <r>
    <n v="5"/>
    <x v="3"/>
    <x v="3"/>
    <n v="154"/>
    <x v="1"/>
    <x v="3"/>
    <s v="Legendary Pictures"/>
    <s v="United States"/>
    <s v="English"/>
    <s v="12A"/>
    <n v="204000000"/>
    <n v="391081192"/>
    <n v="1"/>
    <n v="0"/>
  </r>
  <r>
    <n v="6"/>
    <x v="4"/>
    <x v="4"/>
    <n v="194"/>
    <x v="2"/>
    <x v="4"/>
    <s v="20th Century Fox"/>
    <s v="United States"/>
    <s v="English"/>
    <n v="12"/>
    <n v="200000000"/>
    <n v="2186772302"/>
    <n v="14"/>
    <n v="11"/>
  </r>
  <r>
    <n v="7"/>
    <x v="5"/>
    <x v="5"/>
    <n v="96"/>
    <x v="3"/>
    <x v="5"/>
    <s v="Spyglass Entertainment"/>
    <s v="United States"/>
    <s v="English"/>
    <s v="PG"/>
    <n v="175000000"/>
    <n v="173418781"/>
    <n v="0"/>
    <n v="0"/>
  </r>
  <r>
    <n v="8"/>
    <x v="6"/>
    <x v="6"/>
    <n v="135"/>
    <x v="0"/>
    <x v="6"/>
    <s v="Gordon Company"/>
    <s v="United States"/>
    <s v="English"/>
    <n v="12"/>
    <n v="175000000"/>
    <n v="264218220"/>
    <n v="1"/>
    <n v="0"/>
  </r>
  <r>
    <n v="9"/>
    <x v="7"/>
    <x v="7"/>
    <n v="183"/>
    <x v="4"/>
    <x v="7"/>
    <s v="Touchstone Pictures"/>
    <s v="United States"/>
    <s v="English"/>
    <n v="12"/>
    <n v="140000000"/>
    <n v="449220945"/>
    <n v="4"/>
    <n v="1"/>
  </r>
  <r>
    <n v="10"/>
    <x v="8"/>
    <x v="8"/>
    <n v="144"/>
    <x v="5"/>
    <x v="7"/>
    <s v="di Bonaventura Pictures"/>
    <s v="United States"/>
    <s v="English"/>
    <s v="12A"/>
    <n v="150000000"/>
    <n v="709709780"/>
    <n v="3"/>
    <n v="0"/>
  </r>
  <r>
    <n v="11"/>
    <x v="9"/>
    <x v="9"/>
    <n v="138"/>
    <x v="6"/>
    <x v="8"/>
    <s v="Heyday Films"/>
    <s v="United Kingdom"/>
    <s v="English"/>
    <s v="12A"/>
    <n v="150000000"/>
    <n v="939885929"/>
    <n v="0"/>
    <n v="0"/>
  </r>
  <r>
    <n v="12"/>
    <x v="10"/>
    <x v="10"/>
    <n v="115"/>
    <x v="6"/>
    <x v="9"/>
    <s v="Shangri-La Entertainment"/>
    <s v="United States"/>
    <s v="English"/>
    <s v="12A"/>
    <n v="150000000"/>
    <n v="196393745"/>
    <n v="0"/>
    <n v="0"/>
  </r>
  <r>
    <n v="13"/>
    <x v="11"/>
    <x v="11"/>
    <n v="91"/>
    <x v="7"/>
    <x v="10"/>
    <s v="Dreamworks"/>
    <s v="United States"/>
    <s v="English"/>
    <s v="U"/>
    <n v="150000000"/>
    <n v="287594577"/>
    <n v="0"/>
    <n v="0"/>
  </r>
  <r>
    <n v="14"/>
    <x v="12"/>
    <x v="12"/>
    <n v="168"/>
    <x v="0"/>
    <x v="11"/>
    <s v="Walt Disney Pictures"/>
    <s v="United States"/>
    <s v="English"/>
    <s v="12A"/>
    <n v="300000000"/>
    <n v="963420425"/>
    <n v="2"/>
    <n v="0"/>
  </r>
  <r>
    <n v="15"/>
    <x v="13"/>
    <x v="13"/>
    <n v="100"/>
    <x v="8"/>
    <x v="12"/>
    <s v="Village Roadshow Pictures"/>
    <s v="United States"/>
    <s v="English"/>
    <n v="15"/>
    <n v="150000000"/>
    <n v="585349010"/>
    <n v="0"/>
    <n v="0"/>
  </r>
  <r>
    <n v="16"/>
    <x v="14"/>
    <x v="5"/>
    <n v="111"/>
    <x v="7"/>
    <x v="13"/>
    <s v="Walt Disney Pictures"/>
    <s v="United States"/>
    <s v="English"/>
    <s v="U"/>
    <n v="150000000"/>
    <n v="623722818"/>
    <n v="5"/>
    <n v="1"/>
  </r>
  <r>
    <n v="17"/>
    <x v="15"/>
    <x v="14"/>
    <n v="162"/>
    <x v="0"/>
    <x v="14"/>
    <s v="Helena Productions"/>
    <s v="United States"/>
    <s v="English"/>
    <n v="15"/>
    <n v="175000000"/>
    <n v="497409852"/>
    <n v="1"/>
    <n v="0"/>
  </r>
  <r>
    <n v="18"/>
    <x v="16"/>
    <x v="15"/>
    <n v="156"/>
    <x v="6"/>
    <x v="15"/>
    <s v="Heyday Films"/>
    <s v="United Kingdom"/>
    <s v="English"/>
    <s v="12A"/>
    <n v="150000000"/>
    <n v="896911078"/>
    <n v="1"/>
    <n v="0"/>
  </r>
  <r>
    <n v="19"/>
    <x v="17"/>
    <x v="16"/>
    <n v="141"/>
    <x v="1"/>
    <x v="16"/>
    <s v="Legendary Pictures"/>
    <s v="United States"/>
    <s v="English"/>
    <s v="12A"/>
    <n v="150000000"/>
    <n v="374218673"/>
    <n v="1"/>
    <n v="0"/>
  </r>
  <r>
    <n v="20"/>
    <x v="18"/>
    <x v="17"/>
    <n v="115"/>
    <x v="6"/>
    <x v="17"/>
    <s v="Village Roadshow Pictures"/>
    <s v="United States"/>
    <s v="English"/>
    <s v="PG"/>
    <n v="150000000"/>
    <n v="474968763"/>
    <n v="1"/>
    <n v="0"/>
  </r>
  <r>
    <n v="21"/>
    <x v="19"/>
    <x v="18"/>
    <n v="151"/>
    <x v="0"/>
    <x v="11"/>
    <s v="Walt Disney Pictures"/>
    <s v="United States"/>
    <s v="English"/>
    <s v="12A"/>
    <n v="225000000"/>
    <n v="1066179725"/>
    <n v="4"/>
    <n v="1"/>
  </r>
  <r>
    <n v="22"/>
    <x v="20"/>
    <x v="19"/>
    <n v="133"/>
    <x v="9"/>
    <x v="18"/>
    <s v="Eon Productions"/>
    <s v="United Kingdom"/>
    <s v="English"/>
    <s v="12A"/>
    <n v="142000000"/>
    <n v="431971116"/>
    <n v="0"/>
    <n v="0"/>
  </r>
  <r>
    <n v="23"/>
    <x v="21"/>
    <x v="20"/>
    <n v="127"/>
    <x v="1"/>
    <x v="19"/>
    <s v="Silver Pictures"/>
    <s v="United States"/>
    <s v="English"/>
    <n v="15"/>
    <n v="100000000"/>
    <n v="285444603"/>
    <n v="0"/>
    <n v="0"/>
  </r>
  <r>
    <n v="24"/>
    <x v="22"/>
    <x v="21"/>
    <n v="151"/>
    <x v="5"/>
    <x v="7"/>
    <s v="Touchstone Pictures"/>
    <s v="United States"/>
    <s v="English"/>
    <n v="12"/>
    <n v="140000000"/>
    <n v="553709788"/>
    <n v="4"/>
    <n v="0"/>
  </r>
  <r>
    <n v="25"/>
    <x v="23"/>
    <x v="22"/>
    <n v="89"/>
    <x v="5"/>
    <x v="20"/>
    <s v="Amblin Entertainment"/>
    <s v="United States"/>
    <s v="English"/>
    <s v="PG"/>
    <n v="140000000"/>
    <n v="441818803"/>
    <n v="0"/>
    <n v="0"/>
  </r>
  <r>
    <n v="26"/>
    <x v="24"/>
    <x v="23"/>
    <n v="139"/>
    <x v="1"/>
    <x v="1"/>
    <s v="Marvel Entertainment"/>
    <s v="United States"/>
    <s v="English"/>
    <s v="12A"/>
    <n v="258000000"/>
    <n v="890871626"/>
    <n v="0"/>
    <n v="0"/>
  </r>
  <r>
    <n v="27"/>
    <x v="25"/>
    <x v="24"/>
    <n v="127"/>
    <x v="1"/>
    <x v="1"/>
    <s v="Marvel Entertainment"/>
    <s v="United States"/>
    <s v="English"/>
    <s v="12A"/>
    <n v="200000000"/>
    <n v="783766341"/>
    <n v="3"/>
    <n v="1"/>
  </r>
  <r>
    <n v="28"/>
    <x v="26"/>
    <x v="25"/>
    <n v="121"/>
    <x v="1"/>
    <x v="21"/>
    <s v="Original Film"/>
    <s v="United States"/>
    <s v="English"/>
    <s v="12A"/>
    <n v="135000000"/>
    <n v="76932872"/>
    <n v="0"/>
    <n v="0"/>
  </r>
  <r>
    <n v="29"/>
    <x v="27"/>
    <x v="26"/>
    <n v="106"/>
    <x v="7"/>
    <x v="22"/>
    <s v="Square Pictures"/>
    <s v="United States"/>
    <s v="English"/>
    <s v="PG"/>
    <n v="137000000"/>
    <n v="85131830"/>
    <n v="0"/>
    <n v="0"/>
  </r>
  <r>
    <n v="30"/>
    <x v="28"/>
    <x v="27"/>
    <n v="134"/>
    <x v="9"/>
    <x v="23"/>
    <s v="Universal Pictures"/>
    <s v="United States"/>
    <s v="English"/>
    <n v="15"/>
    <n v="135000000"/>
    <n v="163794509"/>
    <n v="0"/>
    <n v="0"/>
  </r>
  <r>
    <n v="31"/>
    <x v="29"/>
    <x v="28"/>
    <n v="128"/>
    <x v="9"/>
    <x v="24"/>
    <s v="Eon Productions"/>
    <s v="United Kingdom"/>
    <s v="English"/>
    <n v="12"/>
    <n v="135000000"/>
    <n v="361832400"/>
    <n v="0"/>
    <n v="0"/>
  </r>
  <r>
    <n v="32"/>
    <x v="30"/>
    <x v="29"/>
    <n v="138"/>
    <x v="0"/>
    <x v="25"/>
    <s v="20th Century Fox"/>
    <s v="United States"/>
    <s v="English"/>
    <s v="12A"/>
    <n v="150000000"/>
    <n v="212011111"/>
    <n v="10"/>
    <n v="2"/>
  </r>
  <r>
    <n v="33"/>
    <x v="31"/>
    <x v="30"/>
    <n v="116"/>
    <x v="5"/>
    <x v="0"/>
    <s v="Amblin Entertainment"/>
    <s v="United States"/>
    <s v="English"/>
    <s v="12A"/>
    <n v="132000000"/>
    <n v="591745540"/>
    <n v="3"/>
    <n v="0"/>
  </r>
  <r>
    <n v="34"/>
    <x v="32"/>
    <x v="31"/>
    <n v="115"/>
    <x v="9"/>
    <x v="26"/>
    <s v="The Kennedy Marshall Company"/>
    <s v="United States"/>
    <s v="English"/>
    <s v="12A"/>
    <n v="110000000"/>
    <n v="442824138"/>
    <n v="3"/>
    <n v="3"/>
  </r>
  <r>
    <n v="35"/>
    <x v="33"/>
    <x v="32"/>
    <n v="141"/>
    <x v="6"/>
    <x v="27"/>
    <s v="Heyday Films"/>
    <s v="United Kingdom"/>
    <s v="English"/>
    <s v="PG"/>
    <n v="130000000"/>
    <n v="796688549"/>
    <n v="2"/>
    <n v="0"/>
  </r>
  <r>
    <n v="36"/>
    <x v="34"/>
    <x v="33"/>
    <n v="138"/>
    <x v="5"/>
    <x v="28"/>
    <s v="Village Roadshow Pictures"/>
    <s v="United States"/>
    <s v="English"/>
    <n v="15"/>
    <n v="150000000"/>
    <n v="742128461"/>
    <n v="0"/>
    <n v="0"/>
  </r>
  <r>
    <n v="37"/>
    <x v="35"/>
    <x v="34"/>
    <n v="146"/>
    <x v="10"/>
    <x v="29"/>
    <s v="Imagine Entertainment"/>
    <s v="United States"/>
    <s v="English"/>
    <s v="12A"/>
    <n v="125000000"/>
    <n v="758239851"/>
    <n v="0"/>
    <n v="0"/>
  </r>
  <r>
    <n v="38"/>
    <x v="36"/>
    <x v="35"/>
    <n v="152"/>
    <x v="6"/>
    <x v="30"/>
    <s v="Heyday Films"/>
    <s v="United Kingdom"/>
    <s v="English"/>
    <s v="PG"/>
    <n v="125000000"/>
    <n v="974800000"/>
    <n v="3"/>
    <n v="0"/>
  </r>
  <r>
    <n v="39"/>
    <x v="37"/>
    <x v="36"/>
    <n v="124"/>
    <x v="9"/>
    <x v="31"/>
    <s v="Centropolis Entertainment"/>
    <s v="United States"/>
    <s v="English"/>
    <s v="12A"/>
    <n v="125000000"/>
    <n v="542772402"/>
    <n v="0"/>
    <n v="0"/>
  </r>
  <r>
    <n v="40"/>
    <x v="38"/>
    <x v="37"/>
    <n v="135"/>
    <x v="0"/>
    <x v="11"/>
    <s v="Walt Disney Pictures"/>
    <s v="United States"/>
    <s v="English"/>
    <n v="12"/>
    <n v="140000000"/>
    <n v="654264015"/>
    <n v="5"/>
    <n v="0"/>
  </r>
  <r>
    <n v="41"/>
    <x v="39"/>
    <x v="38"/>
    <n v="154"/>
    <x v="0"/>
    <x v="32"/>
    <s v="Radar Pictures"/>
    <s v="United States"/>
    <s v="English"/>
    <n v="15"/>
    <n v="140000000"/>
    <n v="456758981"/>
    <n v="4"/>
    <n v="0"/>
  </r>
  <r>
    <n v="42"/>
    <x v="40"/>
    <x v="39"/>
    <n v="130"/>
    <x v="0"/>
    <x v="14"/>
    <s v="Warner Bros. Pictures"/>
    <s v="United States"/>
    <s v="English"/>
    <n v="12"/>
    <n v="120000000"/>
    <n v="328718434"/>
    <n v="2"/>
    <n v="0"/>
  </r>
  <r>
    <n v="43"/>
    <x v="41"/>
    <x v="40"/>
    <n v="125"/>
    <x v="9"/>
    <x v="33"/>
    <s v="Cruise Wagner Productions"/>
    <s v="United States"/>
    <s v="English"/>
    <s v="12A"/>
    <n v="150000000"/>
    <n v="397850012"/>
    <n v="0"/>
    <n v="0"/>
  </r>
  <r>
    <n v="44"/>
    <x v="42"/>
    <x v="41"/>
    <n v="123"/>
    <x v="9"/>
    <x v="34"/>
    <s v="Cruise Wagner Productions"/>
    <s v="United States"/>
    <s v="English"/>
    <n v="15"/>
    <n v="125000000"/>
    <n v="546388105"/>
    <n v="0"/>
    <n v="0"/>
  </r>
  <r>
    <n v="45"/>
    <x v="43"/>
    <x v="42"/>
    <n v="134"/>
    <x v="4"/>
    <x v="34"/>
    <s v="Lion Rock Productions"/>
    <s v="United States"/>
    <s v="English"/>
    <n v="15"/>
    <n v="115000000"/>
    <n v="77628265"/>
    <n v="0"/>
    <n v="0"/>
  </r>
  <r>
    <n v="46"/>
    <x v="44"/>
    <x v="43"/>
    <n v="142"/>
    <x v="5"/>
    <x v="35"/>
    <s v="Lucasfilm"/>
    <s v="United States"/>
    <s v="English"/>
    <s v="PG"/>
    <n v="115000000"/>
    <n v="649400000"/>
    <n v="1"/>
    <n v="0"/>
  </r>
  <r>
    <n v="47"/>
    <x v="45"/>
    <x v="44"/>
    <n v="92"/>
    <x v="7"/>
    <x v="36"/>
    <s v="Pixar Animation Studios"/>
    <s v="United States"/>
    <s v="English"/>
    <s v="U"/>
    <n v="115000000"/>
    <n v="562800000"/>
    <n v="4"/>
    <n v="1"/>
  </r>
  <r>
    <n v="48"/>
    <x v="46"/>
    <x v="45"/>
    <n v="133"/>
    <x v="5"/>
    <x v="35"/>
    <s v="Lucasfilm"/>
    <s v="United States"/>
    <s v="English"/>
    <s v="U"/>
    <n v="115000000"/>
    <n v="1027000000"/>
    <n v="3"/>
    <n v="0"/>
  </r>
  <r>
    <n v="49"/>
    <x v="47"/>
    <x v="46"/>
    <n v="140"/>
    <x v="5"/>
    <x v="35"/>
    <s v="Lucasfilm"/>
    <s v="United States"/>
    <s v="English"/>
    <s v="12A"/>
    <n v="113000000"/>
    <n v="848800000"/>
    <n v="1"/>
    <n v="0"/>
  </r>
  <r>
    <n v="50"/>
    <x v="48"/>
    <x v="47"/>
    <n v="129"/>
    <x v="5"/>
    <x v="28"/>
    <s v="Village Roadshow Pictures"/>
    <s v="United States"/>
    <s v="English"/>
    <n v="15"/>
    <n v="150000000"/>
    <n v="427343298"/>
    <n v="0"/>
    <n v="0"/>
  </r>
  <r>
    <n v="51"/>
    <x v="49"/>
    <x v="48"/>
    <n v="119"/>
    <x v="9"/>
    <x v="37"/>
    <s v="Eon Productions"/>
    <s v="United Kingdom"/>
    <s v="English"/>
    <n v="12"/>
    <n v="110000000"/>
    <n v="333011068"/>
    <n v="0"/>
    <n v="0"/>
  </r>
  <r>
    <n v="52"/>
    <x v="50"/>
    <x v="49"/>
    <n v="117"/>
    <x v="11"/>
    <x v="38"/>
    <s v="Jerry Weintraub Productions"/>
    <s v="United States"/>
    <s v="English"/>
    <n v="12"/>
    <n v="85000000"/>
    <n v="450717150"/>
    <n v="0"/>
    <n v="0"/>
  </r>
  <r>
    <n v="53"/>
    <x v="51"/>
    <x v="50"/>
    <n v="130"/>
    <x v="1"/>
    <x v="39"/>
    <s v="Cheyenne Enterprises"/>
    <s v="United States"/>
    <s v="English"/>
    <n v="15"/>
    <n v="110000000"/>
    <n v="383500000"/>
    <n v="0"/>
    <n v="0"/>
  </r>
  <r>
    <n v="54"/>
    <x v="52"/>
    <x v="51"/>
    <n v="120"/>
    <x v="0"/>
    <x v="40"/>
    <s v="Walden Media"/>
    <s v="United States"/>
    <s v="English"/>
    <s v="PG"/>
    <n v="110000000"/>
    <n v="72178895"/>
    <n v="0"/>
    <n v="0"/>
  </r>
  <r>
    <n v="55"/>
    <x v="53"/>
    <x v="52"/>
    <n v="144"/>
    <x v="0"/>
    <x v="41"/>
    <s v="Scott Free Productions"/>
    <s v="United States"/>
    <s v="English"/>
    <n v="15"/>
    <n v="130000000"/>
    <n v="211398413"/>
    <n v="0"/>
    <n v="0"/>
  </r>
  <r>
    <n v="56"/>
    <x v="54"/>
    <x v="53"/>
    <n v="120"/>
    <x v="1"/>
    <x v="42"/>
    <s v="Regency Enterprises"/>
    <s v="United States"/>
    <s v="English"/>
    <n v="15"/>
    <n v="110000000"/>
    <n v="478336279"/>
    <n v="0"/>
    <n v="0"/>
  </r>
  <r>
    <n v="57"/>
    <x v="55"/>
    <x v="54"/>
    <n v="170"/>
    <x v="12"/>
    <x v="43"/>
    <s v="Forward Pass"/>
    <s v="United States"/>
    <s v="English"/>
    <s v="12A"/>
    <n v="110000000"/>
    <n v="214608827"/>
    <n v="11"/>
    <n v="5"/>
  </r>
  <r>
    <n v="58"/>
    <x v="56"/>
    <x v="55"/>
    <n v="157"/>
    <x v="12"/>
    <x v="23"/>
    <s v="Peters Entertainment"/>
    <s v="United States"/>
    <s v="English"/>
    <n v="15"/>
    <n v="107000000"/>
    <n v="87713825"/>
    <n v="0"/>
    <n v="0"/>
  </r>
  <r>
    <n v="59"/>
    <x v="57"/>
    <x v="56"/>
    <n v="178"/>
    <x v="6"/>
    <x v="2"/>
    <s v="WingNut Films"/>
    <s v="New Zealand"/>
    <s v="English"/>
    <s v="PG"/>
    <n v="93000000"/>
    <n v="871530324"/>
    <n v="13"/>
    <n v="4"/>
  </r>
  <r>
    <n v="60"/>
    <x v="58"/>
    <x v="57"/>
    <n v="115"/>
    <x v="5"/>
    <x v="44"/>
    <s v="Davis Entertainment"/>
    <s v="United States"/>
    <s v="English"/>
    <s v="12A"/>
    <n v="120000000"/>
    <n v="347234916"/>
    <n v="1"/>
    <n v="0"/>
  </r>
  <r>
    <n v="61"/>
    <x v="59"/>
    <x v="58"/>
    <n v="144"/>
    <x v="9"/>
    <x v="45"/>
    <s v="Eon Productions"/>
    <s v="United Kingdom"/>
    <s v="English"/>
    <s v="12A"/>
    <n v="150000000"/>
    <n v="599000000"/>
    <n v="0"/>
    <n v="0"/>
  </r>
  <r>
    <n v="62"/>
    <x v="60"/>
    <x v="59"/>
    <n v="145"/>
    <x v="5"/>
    <x v="0"/>
    <s v="Amblin Entertainment"/>
    <s v="United States"/>
    <s v="English"/>
    <n v="12"/>
    <n v="102000000"/>
    <n v="358300000"/>
    <n v="1"/>
    <n v="0"/>
  </r>
  <r>
    <n v="63"/>
    <x v="61"/>
    <x v="60"/>
    <n v="136"/>
    <x v="5"/>
    <x v="4"/>
    <s v="Carolco Pictures"/>
    <s v="United States"/>
    <s v="English"/>
    <n v="15"/>
    <n v="100000000"/>
    <n v="516816151"/>
    <n v="4"/>
    <n v="6"/>
  </r>
  <r>
    <n v="64"/>
    <x v="62"/>
    <x v="61"/>
    <n v="104"/>
    <x v="1"/>
    <x v="46"/>
    <s v="Village Roadshow Pictures"/>
    <s v="United States"/>
    <s v="English"/>
    <s v="12A"/>
    <n v="100000000"/>
    <n v="82102379"/>
    <n v="0"/>
    <n v="0"/>
  </r>
  <r>
    <n v="65"/>
    <x v="63"/>
    <x v="62"/>
    <n v="155"/>
    <x v="6"/>
    <x v="30"/>
    <s v="Heyday Films"/>
    <s v="United Kingdom"/>
    <s v="English"/>
    <s v="PG"/>
    <n v="100000000"/>
    <n v="878979634"/>
    <n v="0"/>
    <n v="0"/>
  </r>
  <r>
    <n v="66"/>
    <x v="64"/>
    <x v="10"/>
    <n v="158"/>
    <x v="12"/>
    <x v="41"/>
    <s v="Imagine Entertainment"/>
    <s v="United States"/>
    <s v="English"/>
    <n v="18"/>
    <n v="100000000"/>
    <n v="266465037"/>
    <n v="2"/>
    <n v="0"/>
  </r>
  <r>
    <n v="67"/>
    <x v="65"/>
    <x v="63"/>
    <n v="143"/>
    <x v="0"/>
    <x v="32"/>
    <s v="The Bedford Falls Company"/>
    <s v="United States"/>
    <s v="English"/>
    <n v="15"/>
    <n v="100000000"/>
    <n v="171407179"/>
    <n v="5"/>
    <n v="0"/>
  </r>
  <r>
    <n v="68"/>
    <x v="66"/>
    <x v="64"/>
    <n v="155"/>
    <x v="0"/>
    <x v="41"/>
    <s v="Scott Free Productions"/>
    <s v="United States"/>
    <s v="English"/>
    <n v="15"/>
    <n v="103000000"/>
    <n v="457600000"/>
    <n v="12"/>
    <n v="5"/>
  </r>
  <r>
    <n v="69"/>
    <x v="67"/>
    <x v="65"/>
    <n v="141"/>
    <x v="9"/>
    <x v="4"/>
    <s v="Lightstorm Entertainment"/>
    <s v="United States"/>
    <s v="English"/>
    <n v="15"/>
    <n v="100000000"/>
    <n v="378882411"/>
    <n v="1"/>
    <n v="0"/>
  </r>
  <r>
    <n v="70"/>
    <x v="68"/>
    <x v="66"/>
    <n v="160"/>
    <x v="13"/>
    <x v="43"/>
    <s v="Touchstone Pictures"/>
    <s v="United States"/>
    <s v="English"/>
    <n v="18"/>
    <n v="97000000"/>
    <n v="193772504"/>
    <n v="10"/>
    <n v="0"/>
  </r>
  <r>
    <n v="71"/>
    <x v="69"/>
    <x v="67"/>
    <n v="144"/>
    <x v="4"/>
    <x v="41"/>
    <s v="Revolution Studios"/>
    <s v="United States"/>
    <s v="English"/>
    <n v="15"/>
    <n v="92000000"/>
    <n v="172989651"/>
    <n v="4"/>
    <n v="2"/>
  </r>
  <r>
    <n v="72"/>
    <x v="70"/>
    <x v="68"/>
    <n v="127"/>
    <x v="5"/>
    <x v="47"/>
    <s v="Gaumont"/>
    <s v="France"/>
    <s v="English"/>
    <s v="PG"/>
    <n v="90000000"/>
    <n v="263920180"/>
    <n v="1"/>
    <n v="0"/>
  </r>
  <r>
    <n v="73"/>
    <x v="71"/>
    <x v="69"/>
    <n v="201"/>
    <x v="6"/>
    <x v="2"/>
    <s v="WingNut Films"/>
    <s v="New Zealand"/>
    <s v="English"/>
    <s v="12A"/>
    <n v="94000000"/>
    <n v="1119929521"/>
    <n v="11"/>
    <n v="11"/>
  </r>
  <r>
    <n v="74"/>
    <x v="72"/>
    <x v="70"/>
    <n v="179"/>
    <x v="6"/>
    <x v="2"/>
    <s v="WingNut Films"/>
    <s v="New Zealand"/>
    <s v="English"/>
    <s v="12A"/>
    <n v="94000000"/>
    <n v="926047111"/>
    <n v="6"/>
    <n v="2"/>
  </r>
  <r>
    <n v="75"/>
    <x v="73"/>
    <x v="71"/>
    <n v="91"/>
    <x v="14"/>
    <x v="48"/>
    <s v="Roger Birnbaum Productions"/>
    <s v="United States"/>
    <s v="English"/>
    <s v="12A"/>
    <n v="140000000"/>
    <n v="258022233"/>
    <n v="0"/>
    <n v="0"/>
  </r>
  <r>
    <n v="76"/>
    <x v="74"/>
    <x v="26"/>
    <n v="90"/>
    <x v="14"/>
    <x v="48"/>
    <s v="New Line Cinema"/>
    <s v="United States"/>
    <s v="English"/>
    <n v="12"/>
    <n v="90000000"/>
    <n v="347425832"/>
    <n v="0"/>
    <n v="0"/>
  </r>
  <r>
    <n v="77"/>
    <x v="75"/>
    <x v="72"/>
    <n v="98"/>
    <x v="5"/>
    <x v="20"/>
    <s v="Amblin Entertainment"/>
    <s v="United States"/>
    <s v="English"/>
    <s v="PG"/>
    <n v="90000000"/>
    <n v="589390539"/>
    <n v="3"/>
    <n v="1"/>
  </r>
  <r>
    <n v="78"/>
    <x v="76"/>
    <x v="73"/>
    <n v="151"/>
    <x v="9"/>
    <x v="43"/>
    <s v="Warner Bros. Pictures"/>
    <s v="United States"/>
    <s v="English"/>
    <n v="18"/>
    <n v="90000000"/>
    <n v="289847354"/>
    <n v="5"/>
    <n v="4"/>
  </r>
  <r>
    <n v="79"/>
    <x v="77"/>
    <x v="74"/>
    <n v="131"/>
    <x v="1"/>
    <x v="49"/>
    <s v="Cinergi Pictures"/>
    <s v="United States"/>
    <s v="English"/>
    <n v="15"/>
    <n v="90000000"/>
    <n v="366101666"/>
    <n v="0"/>
    <n v="0"/>
  </r>
  <r>
    <n v="80"/>
    <x v="78"/>
    <x v="75"/>
    <n v="144"/>
    <x v="13"/>
    <x v="29"/>
    <s v="Imagine Entertainment"/>
    <s v="United States"/>
    <s v="English"/>
    <s v="12A"/>
    <n v="88000000"/>
    <n v="108539911"/>
    <n v="3"/>
    <n v="0"/>
  </r>
  <r>
    <n v="81"/>
    <x v="79"/>
    <x v="76"/>
    <n v="108"/>
    <x v="9"/>
    <x v="26"/>
    <s v="The Kennedy Marshall Company"/>
    <s v="United States"/>
    <s v="English"/>
    <s v="12A"/>
    <n v="75000000"/>
    <n v="288500000"/>
    <n v="0"/>
    <n v="0"/>
  </r>
  <r>
    <n v="82"/>
    <x v="80"/>
    <x v="77"/>
    <n v="130"/>
    <x v="1"/>
    <x v="49"/>
    <s v="Columbia Pictures"/>
    <s v="United States"/>
    <s v="English"/>
    <n v="15"/>
    <n v="85000000"/>
    <n v="137298489"/>
    <n v="0"/>
    <n v="0"/>
  </r>
  <r>
    <n v="83"/>
    <x v="81"/>
    <x v="78"/>
    <n v="143"/>
    <x v="13"/>
    <x v="9"/>
    <s v="ImageMovers"/>
    <s v="United States"/>
    <s v="English"/>
    <n v="12"/>
    <n v="85000000"/>
    <n v="427230516"/>
    <n v="2"/>
    <n v="0"/>
  </r>
  <r>
    <n v="84"/>
    <x v="82"/>
    <x v="79"/>
    <n v="125"/>
    <x v="11"/>
    <x v="38"/>
    <s v="Jerry Weintraub Productions"/>
    <s v="United States"/>
    <s v="English"/>
    <s v="12A"/>
    <n v="110000000"/>
    <n v="362744280"/>
    <n v="0"/>
    <n v="0"/>
  </r>
  <r>
    <n v="85"/>
    <x v="83"/>
    <x v="80"/>
    <n v="107"/>
    <x v="3"/>
    <x v="40"/>
    <s v="Revolution Studios"/>
    <s v="United States"/>
    <s v="English"/>
    <s v="12A"/>
    <n v="82500000"/>
    <n v="237681299"/>
    <n v="1"/>
    <n v="0"/>
  </r>
  <r>
    <n v="86"/>
    <x v="84"/>
    <x v="81"/>
    <n v="101"/>
    <x v="3"/>
    <x v="5"/>
    <s v="Spyglass Entertainment"/>
    <s v="United States"/>
    <s v="English"/>
    <s v="12A"/>
    <n v="81000000"/>
    <n v="484592874"/>
    <n v="0"/>
    <n v="0"/>
  </r>
  <r>
    <n v="87"/>
    <x v="85"/>
    <x v="82"/>
    <n v="110"/>
    <x v="9"/>
    <x v="50"/>
    <s v="Cruise Wagner Productions"/>
    <s v="United States"/>
    <s v="English"/>
    <s v="PG"/>
    <n v="80000000"/>
    <n v="457696359"/>
    <n v="0"/>
    <n v="0"/>
  </r>
  <r>
    <n v="88"/>
    <x v="86"/>
    <x v="83"/>
    <n v="121"/>
    <x v="5"/>
    <x v="51"/>
    <s v="Dreamworks"/>
    <s v="United States"/>
    <s v="English"/>
    <n v="12"/>
    <n v="80000000"/>
    <n v="349464664"/>
    <n v="0"/>
    <n v="0"/>
  </r>
  <r>
    <n v="89"/>
    <x v="87"/>
    <x v="84"/>
    <n v="117"/>
    <x v="11"/>
    <x v="52"/>
    <s v="The Zanuck Company"/>
    <s v="United States"/>
    <s v="English"/>
    <n v="15"/>
    <n v="80000000"/>
    <n v="181000000"/>
    <n v="6"/>
    <n v="1"/>
  </r>
  <r>
    <n v="90"/>
    <x v="88"/>
    <x v="85"/>
    <n v="135"/>
    <x v="13"/>
    <x v="29"/>
    <s v="Imagine Entertainment"/>
    <s v="United States"/>
    <s v="English"/>
    <n v="12"/>
    <n v="58000000"/>
    <n v="313542341"/>
    <n v="8"/>
    <n v="4"/>
  </r>
  <r>
    <n v="91"/>
    <x v="89"/>
    <x v="86"/>
    <n v="109"/>
    <x v="5"/>
    <x v="27"/>
    <s v="Strike Entertainment"/>
    <s v="United States"/>
    <s v="English"/>
    <n v="15"/>
    <n v="76000000"/>
    <n v="69900000"/>
    <n v="3"/>
    <n v="0"/>
  </r>
  <r>
    <n v="92"/>
    <x v="90"/>
    <x v="87"/>
    <n v="163"/>
    <x v="13"/>
    <x v="0"/>
    <s v="Amblin Entertainment"/>
    <s v="United States"/>
    <s v="English"/>
    <n v="15"/>
    <n v="77000000"/>
    <n v="130358911"/>
    <n v="5"/>
    <n v="0"/>
  </r>
  <r>
    <n v="93"/>
    <x v="91"/>
    <x v="88"/>
    <n v="145"/>
    <x v="5"/>
    <x v="31"/>
    <s v="Centropolis Entertainment"/>
    <s v="United States"/>
    <s v="English"/>
    <n v="12"/>
    <n v="75000000"/>
    <n v="817400891"/>
    <n v="2"/>
    <n v="1"/>
  </r>
  <r>
    <n v="94"/>
    <x v="92"/>
    <x v="89"/>
    <n v="104"/>
    <x v="1"/>
    <x v="3"/>
    <s v="20th Century Fox"/>
    <s v="United States"/>
    <s v="English"/>
    <n v="12"/>
    <n v="75000000"/>
    <n v="296339527"/>
    <n v="0"/>
    <n v="0"/>
  </r>
  <r>
    <n v="95"/>
    <x v="93"/>
    <x v="90"/>
    <n v="134"/>
    <x v="1"/>
    <x v="3"/>
    <s v="20th Century Fox"/>
    <s v="United States"/>
    <s v="English"/>
    <s v="12A"/>
    <n v="110000000"/>
    <n v="407711549"/>
    <n v="0"/>
    <n v="0"/>
  </r>
  <r>
    <n v="96"/>
    <x v="94"/>
    <x v="91"/>
    <n v="136"/>
    <x v="9"/>
    <x v="7"/>
    <s v="Hollywood Pictures"/>
    <s v="United States"/>
    <s v="English"/>
    <n v="15"/>
    <n v="75000000"/>
    <n v="335100000"/>
    <n v="1"/>
    <n v="0"/>
  </r>
  <r>
    <n v="97"/>
    <x v="95"/>
    <x v="92"/>
    <n v="121"/>
    <x v="9"/>
    <x v="12"/>
    <s v="Village Roadshow Pictures"/>
    <s v="United States"/>
    <s v="English"/>
    <n v="15"/>
    <n v="100000000"/>
    <n v="230884728"/>
    <n v="0"/>
    <n v="0"/>
  </r>
  <r>
    <n v="98"/>
    <x v="96"/>
    <x v="93"/>
    <n v="106"/>
    <x v="13"/>
    <x v="53"/>
    <s v="Touchstone Pictures"/>
    <s v="United States"/>
    <s v="English"/>
    <n v="12"/>
    <n v="75000000"/>
    <n v="248118121"/>
    <n v="0"/>
    <n v="0"/>
  </r>
  <r>
    <n v="99"/>
    <x v="97"/>
    <x v="94"/>
    <n v="108"/>
    <x v="3"/>
    <x v="54"/>
    <s v="Apatow Productions"/>
    <s v="United States"/>
    <s v="English"/>
    <s v="12A"/>
    <n v="72500000"/>
    <n v="162966177"/>
    <n v="0"/>
    <n v="0"/>
  </r>
  <r>
    <n v="100"/>
    <x v="98"/>
    <x v="95"/>
    <n v="87"/>
    <x v="7"/>
    <x v="55"/>
    <s v="Gracie Films"/>
    <s v="United States"/>
    <s v="English"/>
    <s v="PG"/>
    <n v="72000000"/>
    <n v="527000000"/>
    <n v="0"/>
    <n v="0"/>
  </r>
  <r>
    <n v="101"/>
    <x v="99"/>
    <x v="96"/>
    <n v="177"/>
    <x v="15"/>
    <x v="56"/>
    <s v="Icon Productions"/>
    <s v="United States"/>
    <s v="English"/>
    <n v="15"/>
    <n v="72000000"/>
    <n v="210409945"/>
    <n v="10"/>
    <n v="5"/>
  </r>
  <r>
    <n v="102"/>
    <x v="100"/>
    <x v="97"/>
    <n v="125"/>
    <x v="4"/>
    <x v="52"/>
    <s v="Universal Pictures"/>
    <s v="United States"/>
    <s v="English"/>
    <n v="15"/>
    <n v="72000000"/>
    <n v="96889998"/>
    <n v="0"/>
    <n v="0"/>
  </r>
  <r>
    <n v="103"/>
    <x v="101"/>
    <x v="98"/>
    <n v="108"/>
    <x v="9"/>
    <x v="53"/>
    <s v="Touchstone Pictures"/>
    <s v="United States"/>
    <s v="English"/>
    <s v="12A"/>
    <n v="60000000"/>
    <n v="256697520"/>
    <n v="1"/>
    <n v="0"/>
  </r>
  <r>
    <n v="104"/>
    <x v="102"/>
    <x v="99"/>
    <n v="93"/>
    <x v="7"/>
    <x v="57"/>
    <s v="Dreamworks"/>
    <s v="United States"/>
    <s v="English"/>
    <s v="U"/>
    <n v="160000000"/>
    <n v="799000000"/>
    <n v="0"/>
    <n v="0"/>
  </r>
  <r>
    <n v="105"/>
    <x v="103"/>
    <x v="100"/>
    <n v="93"/>
    <x v="7"/>
    <x v="58"/>
    <s v="Dreamworks"/>
    <s v="United States"/>
    <s v="English"/>
    <s v="U"/>
    <n v="150000000"/>
    <n v="919838758"/>
    <n v="2"/>
    <n v="0"/>
  </r>
  <r>
    <n v="106"/>
    <x v="104"/>
    <x v="101"/>
    <n v="140"/>
    <x v="5"/>
    <x v="4"/>
    <s v="Lightstorm Entertainment"/>
    <s v="United States"/>
    <s v="English"/>
    <n v="15"/>
    <n v="70000000"/>
    <n v="90000098"/>
    <n v="4"/>
    <n v="1"/>
  </r>
  <r>
    <n v="107"/>
    <x v="105"/>
    <x v="102"/>
    <n v="103"/>
    <x v="5"/>
    <x v="59"/>
    <s v="Paramount Pictures"/>
    <s v="United States"/>
    <s v="English"/>
    <s v="PG"/>
    <n v="58000000"/>
    <n v="112587658"/>
    <n v="0"/>
    <n v="0"/>
  </r>
  <r>
    <n v="108"/>
    <x v="106"/>
    <x v="103"/>
    <n v="103"/>
    <x v="3"/>
    <x v="9"/>
    <s v="Touchstone Pictures"/>
    <s v="United States"/>
    <s v="English"/>
    <s v="PG"/>
    <n v="70000000"/>
    <n v="329800000"/>
    <n v="6"/>
    <n v="4"/>
  </r>
  <r>
    <n v="109"/>
    <x v="107"/>
    <x v="104"/>
    <n v="105"/>
    <x v="8"/>
    <x v="17"/>
    <s v="Mandalay Pictures"/>
    <s v="United States"/>
    <s v="English"/>
    <n v="15"/>
    <n v="100000000"/>
    <n v="206071502"/>
    <n v="3"/>
    <n v="1"/>
  </r>
  <r>
    <n v="110"/>
    <x v="108"/>
    <x v="105"/>
    <n v="124"/>
    <x v="1"/>
    <x v="21"/>
    <s v="Revolution Studios"/>
    <s v="United States"/>
    <s v="English"/>
    <n v="15"/>
    <n v="70000000"/>
    <n v="277448382"/>
    <n v="0"/>
    <n v="0"/>
  </r>
  <r>
    <n v="111"/>
    <x v="109"/>
    <x v="106"/>
    <n v="124"/>
    <x v="1"/>
    <x v="60"/>
    <s v="Silver Pictures"/>
    <s v="United States"/>
    <s v="English"/>
    <n v="15"/>
    <n v="70000000"/>
    <n v="240031094"/>
    <n v="0"/>
    <n v="0"/>
  </r>
  <r>
    <n v="112"/>
    <x v="110"/>
    <x v="107"/>
    <n v="120"/>
    <x v="1"/>
    <x v="60"/>
    <s v="New Line Cinema"/>
    <s v="United States"/>
    <s v="English"/>
    <n v="18"/>
    <n v="65000000"/>
    <n v="89456761"/>
    <n v="0"/>
    <n v="0"/>
  </r>
  <r>
    <n v="113"/>
    <x v="111"/>
    <x v="108"/>
    <n v="140"/>
    <x v="15"/>
    <x v="29"/>
    <s v="Imagine Entertainment"/>
    <s v="United States"/>
    <s v="English"/>
    <s v="PG"/>
    <n v="52000000"/>
    <n v="355237933"/>
    <n v="9"/>
    <n v="2"/>
  </r>
  <r>
    <n v="114"/>
    <x v="112"/>
    <x v="109"/>
    <n v="170"/>
    <x v="4"/>
    <x v="0"/>
    <s v="Amblin Entertainment"/>
    <s v="United States"/>
    <s v="English"/>
    <n v="15"/>
    <n v="70000000"/>
    <n v="481840909"/>
    <n v="11"/>
    <n v="5"/>
  </r>
  <r>
    <n v="115"/>
    <x v="113"/>
    <x v="110"/>
    <n v="139"/>
    <x v="9"/>
    <x v="61"/>
    <s v="Fox 2000 Pictures"/>
    <s v="United States"/>
    <s v="English"/>
    <n v="18"/>
    <n v="63000000"/>
    <n v="100900000"/>
    <n v="1"/>
    <n v="0"/>
  </r>
  <r>
    <n v="116"/>
    <x v="114"/>
    <x v="111"/>
    <n v="136"/>
    <x v="5"/>
    <x v="28"/>
    <s v="Village Roadshow Pictures"/>
    <s v="United States"/>
    <s v="English"/>
    <n v="15"/>
    <n v="65000000"/>
    <n v="463500000"/>
    <n v="4"/>
    <n v="4"/>
  </r>
  <r>
    <n v="117"/>
    <x v="115"/>
    <x v="112"/>
    <n v="113"/>
    <x v="5"/>
    <x v="62"/>
    <s v="Carolco Pictures"/>
    <s v="United States"/>
    <s v="English"/>
    <n v="18"/>
    <n v="60000000"/>
    <n v="261300000"/>
    <n v="2"/>
    <n v="1"/>
  </r>
  <r>
    <n v="118"/>
    <x v="116"/>
    <x v="113"/>
    <n v="113"/>
    <x v="1"/>
    <x v="60"/>
    <s v="Carolco Pictures"/>
    <s v="United States"/>
    <s v="English"/>
    <n v="15"/>
    <n v="65000000"/>
    <n v="255325036"/>
    <n v="3"/>
    <n v="0"/>
  </r>
  <r>
    <n v="119"/>
    <x v="117"/>
    <x v="114"/>
    <n v="141"/>
    <x v="9"/>
    <x v="63"/>
    <s v="Paramount Pictures"/>
    <s v="United States"/>
    <s v="English"/>
    <n v="12"/>
    <n v="62000000"/>
    <n v="215887717"/>
    <n v="2"/>
    <n v="0"/>
  </r>
  <r>
    <n v="120"/>
    <x v="118"/>
    <x v="115"/>
    <n v="130"/>
    <x v="9"/>
    <x v="45"/>
    <s v="Eon Productions"/>
    <s v="United Kingdom"/>
    <s v="English"/>
    <n v="12"/>
    <n v="58000000"/>
    <n v="352194034"/>
    <n v="0"/>
    <n v="0"/>
  </r>
  <r>
    <n v="121"/>
    <x v="119"/>
    <x v="94"/>
    <n v="122"/>
    <x v="11"/>
    <x v="50"/>
    <s v="Millennium Films"/>
    <s v="United States"/>
    <s v="English"/>
    <n v="15"/>
    <n v="50000000"/>
    <n v="49332692"/>
    <n v="1"/>
    <n v="0"/>
  </r>
  <r>
    <n v="122"/>
    <x v="120"/>
    <x v="116"/>
    <n v="103"/>
    <x v="13"/>
    <x v="25"/>
    <s v="Scott Rudin Productions"/>
    <s v="United States"/>
    <s v="English"/>
    <s v="PG"/>
    <n v="60000000"/>
    <n v="264118201"/>
    <n v="3"/>
    <n v="0"/>
  </r>
  <r>
    <n v="123"/>
    <x v="121"/>
    <x v="117"/>
    <n v="96"/>
    <x v="5"/>
    <x v="64"/>
    <s v="Paramount Pictures"/>
    <s v="United States"/>
    <s v="English"/>
    <n v="18"/>
    <n v="60000000"/>
    <n v="47073851"/>
    <n v="0"/>
    <n v="0"/>
  </r>
  <r>
    <n v="124"/>
    <x v="122"/>
    <x v="118"/>
    <n v="118"/>
    <x v="9"/>
    <x v="42"/>
    <s v="The Kennedy Marshall Company"/>
    <s v="United States"/>
    <s v="English"/>
    <s v="12A"/>
    <n v="60000000"/>
    <n v="214034224"/>
    <n v="0"/>
    <n v="0"/>
  </r>
  <r>
    <n v="125"/>
    <x v="123"/>
    <x v="119"/>
    <n v="122"/>
    <x v="1"/>
    <x v="65"/>
    <s v="Revolution Studios"/>
    <s v="United States"/>
    <s v="English"/>
    <s v="12A"/>
    <n v="66000000"/>
    <n v="99318987"/>
    <n v="0"/>
    <n v="0"/>
  </r>
  <r>
    <n v="126"/>
    <x v="124"/>
    <x v="120"/>
    <n v="101"/>
    <x v="3"/>
    <x v="66"/>
    <s v="Weed Road Pictures"/>
    <s v="United States"/>
    <s v="English"/>
    <n v="15"/>
    <n v="60000000"/>
    <n v="170268750"/>
    <n v="0"/>
    <n v="0"/>
  </r>
  <r>
    <n v="127"/>
    <x v="125"/>
    <x v="121"/>
    <n v="100"/>
    <x v="3"/>
    <x v="67"/>
    <s v="Imagine Entertainment"/>
    <s v="United States"/>
    <s v="English"/>
    <s v="12A"/>
    <n v="60000000"/>
    <n v="120217409"/>
    <n v="0"/>
    <n v="0"/>
  </r>
  <r>
    <n v="128"/>
    <x v="126"/>
    <x v="122"/>
    <n v="117"/>
    <x v="0"/>
    <x v="68"/>
    <s v="Legendary Pictures"/>
    <s v="United States"/>
    <s v="English"/>
    <n v="15"/>
    <n v="65000000"/>
    <n v="456000000"/>
    <n v="0"/>
    <n v="0"/>
  </r>
  <r>
    <n v="129"/>
    <x v="127"/>
    <x v="123"/>
    <n v="116"/>
    <x v="5"/>
    <x v="69"/>
    <s v="Paramount Pictures"/>
    <s v="United States"/>
    <s v="English"/>
    <s v="12A"/>
    <n v="60000000"/>
    <n v="67312826"/>
    <n v="0"/>
    <n v="0"/>
  </r>
  <r>
    <n v="130"/>
    <x v="128"/>
    <x v="124"/>
    <n v="143"/>
    <x v="0"/>
    <x v="19"/>
    <s v="Dovemead"/>
    <s v="United States"/>
    <s v="English"/>
    <s v="PG"/>
    <n v="55000000"/>
    <n v="300218018"/>
    <n v="3"/>
    <n v="0"/>
  </r>
  <r>
    <n v="131"/>
    <x v="129"/>
    <x v="125"/>
    <n v="116"/>
    <x v="9"/>
    <x v="70"/>
    <s v="Hollywood Pictures"/>
    <s v="United States"/>
    <s v="English"/>
    <n v="15"/>
    <n v="53000000"/>
    <n v="157387195"/>
    <n v="3"/>
    <n v="0"/>
  </r>
  <r>
    <n v="132"/>
    <x v="130"/>
    <x v="126"/>
    <n v="126"/>
    <x v="9"/>
    <x v="70"/>
    <s v="Touchstone Pictures"/>
    <s v="United States"/>
    <s v="English"/>
    <s v="12A"/>
    <n v="75000000"/>
    <n v="180557550"/>
    <n v="0"/>
    <n v="0"/>
  </r>
  <r>
    <n v="133"/>
    <x v="131"/>
    <x v="127"/>
    <n v="146"/>
    <x v="9"/>
    <x v="70"/>
    <s v="Regency Enterprises"/>
    <s v="United States"/>
    <s v="English"/>
    <n v="18"/>
    <n v="70000000"/>
    <n v="130293714"/>
    <n v="0"/>
    <n v="0"/>
  </r>
  <r>
    <n v="134"/>
    <x v="132"/>
    <x v="128"/>
    <n v="132"/>
    <x v="9"/>
    <x v="70"/>
    <s v="Touchstone Pictures"/>
    <s v="United States"/>
    <s v="English"/>
    <n v="15"/>
    <n v="90000000"/>
    <n v="250649836"/>
    <n v="0"/>
    <n v="0"/>
  </r>
  <r>
    <n v="135"/>
    <x v="133"/>
    <x v="129"/>
    <n v="111"/>
    <x v="14"/>
    <x v="71"/>
    <s v="A Band Apart"/>
    <s v="United States"/>
    <s v="English"/>
    <n v="18"/>
    <n v="30000000"/>
    <n v="180900000"/>
    <n v="0"/>
    <n v="0"/>
  </r>
  <r>
    <n v="136"/>
    <x v="134"/>
    <x v="130"/>
    <n v="115"/>
    <x v="5"/>
    <x v="61"/>
    <s v="Brandywine Productions"/>
    <s v="United States"/>
    <s v="English"/>
    <n v="18"/>
    <n v="55000000"/>
    <n v="159800000"/>
    <n v="1"/>
    <n v="0"/>
  </r>
  <r>
    <n v="137"/>
    <x v="135"/>
    <x v="131"/>
    <n v="110"/>
    <x v="14"/>
    <x v="72"/>
    <s v="Touchstone Pictures"/>
    <s v="United States"/>
    <s v="English"/>
    <n v="12"/>
    <n v="55000000"/>
    <n v="99274467"/>
    <n v="0"/>
    <n v="0"/>
  </r>
  <r>
    <n v="138"/>
    <x v="136"/>
    <x v="132"/>
    <n v="136"/>
    <x v="14"/>
    <x v="71"/>
    <s v="A Band Apart"/>
    <s v="United States"/>
    <s v="English"/>
    <n v="18"/>
    <n v="30000000"/>
    <n v="152159461"/>
    <n v="0"/>
    <n v="0"/>
  </r>
  <r>
    <n v="139"/>
    <x v="137"/>
    <x v="133"/>
    <n v="116"/>
    <x v="1"/>
    <x v="65"/>
    <s v="New Line Cinema"/>
    <s v="United States"/>
    <s v="English"/>
    <n v="18"/>
    <n v="50000000"/>
    <n v="155010032"/>
    <n v="0"/>
    <n v="0"/>
  </r>
  <r>
    <n v="140"/>
    <x v="138"/>
    <x v="134"/>
    <n v="132"/>
    <x v="4"/>
    <x v="73"/>
    <s v="Paramount Pictures"/>
    <s v="United States"/>
    <s v="English"/>
    <n v="15"/>
    <n v="55000000"/>
    <n v="65900249"/>
    <n v="2"/>
    <n v="0"/>
  </r>
  <r>
    <n v="141"/>
    <x v="139"/>
    <x v="135"/>
    <n v="178"/>
    <x v="11"/>
    <x v="43"/>
    <s v="Universal Pictures"/>
    <s v="United States"/>
    <s v="English"/>
    <n v="18"/>
    <n v="50000000"/>
    <n v="116112375"/>
    <n v="1"/>
    <n v="0"/>
  </r>
  <r>
    <n v="142"/>
    <x v="140"/>
    <x v="136"/>
    <n v="155"/>
    <x v="0"/>
    <x v="6"/>
    <s v="Morgan Creek Productions"/>
    <s v="United States"/>
    <s v="English"/>
    <s v="PG"/>
    <n v="48000000"/>
    <n v="390493908"/>
    <n v="1"/>
    <n v="0"/>
  </r>
  <r>
    <n v="143"/>
    <x v="141"/>
    <x v="137"/>
    <n v="90"/>
    <x v="7"/>
    <x v="58"/>
    <s v="Pacific Data Images"/>
    <s v="United States"/>
    <s v="English"/>
    <s v="U"/>
    <n v="60000000"/>
    <n v="484409218"/>
    <n v="2"/>
    <n v="1"/>
  </r>
  <r>
    <n v="144"/>
    <x v="142"/>
    <x v="138"/>
    <n v="114"/>
    <x v="14"/>
    <x v="74"/>
    <s v="Touchstone Pictures"/>
    <s v="United States"/>
    <s v="English"/>
    <s v="12A"/>
    <n v="50000000"/>
    <n v="88323487"/>
    <n v="0"/>
    <n v="0"/>
  </r>
  <r>
    <n v="145"/>
    <x v="143"/>
    <x v="139"/>
    <n v="127"/>
    <x v="0"/>
    <x v="0"/>
    <s v="Lucasfilm"/>
    <s v="United States"/>
    <s v="English"/>
    <s v="PG"/>
    <n v="48000000"/>
    <n v="474200000"/>
    <n v="3"/>
    <n v="1"/>
  </r>
  <r>
    <n v="146"/>
    <x v="144"/>
    <x v="140"/>
    <n v="111"/>
    <x v="5"/>
    <x v="59"/>
    <s v="Paramount Pictures"/>
    <s v="United States"/>
    <s v="English"/>
    <n v="12"/>
    <n v="45000000"/>
    <n v="146027888"/>
    <n v="1"/>
    <n v="0"/>
  </r>
  <r>
    <n v="147"/>
    <x v="145"/>
    <x v="141"/>
    <n v="120"/>
    <x v="6"/>
    <x v="75"/>
    <s v="New Line Cinema"/>
    <s v="United States"/>
    <s v="English"/>
    <n v="18"/>
    <n v="40000000"/>
    <n v="131183530"/>
    <n v="0"/>
    <n v="0"/>
  </r>
  <r>
    <n v="148"/>
    <x v="146"/>
    <x v="142"/>
    <n v="117"/>
    <x v="9"/>
    <x v="63"/>
    <s v="Paramount Pictures"/>
    <s v="United States"/>
    <s v="English"/>
    <n v="15"/>
    <n v="45000000"/>
    <n v="178051587"/>
    <n v="0"/>
    <n v="0"/>
  </r>
  <r>
    <n v="149"/>
    <x v="147"/>
    <x v="143"/>
    <n v="130"/>
    <x v="9"/>
    <x v="76"/>
    <s v="Warner Bros. Pictures"/>
    <s v="United States"/>
    <s v="English"/>
    <n v="12"/>
    <n v="44000000"/>
    <n v="368875760"/>
    <n v="7"/>
    <n v="1"/>
  </r>
  <r>
    <n v="150"/>
    <x v="148"/>
    <x v="134"/>
    <n v="130"/>
    <x v="10"/>
    <x v="16"/>
    <s v="Touchstone Pictures"/>
    <s v="United States"/>
    <s v="English"/>
    <s v="12A"/>
    <n v="40000000"/>
    <n v="109700000"/>
    <n v="2"/>
    <n v="0"/>
  </r>
  <r>
    <n v="151"/>
    <x v="149"/>
    <x v="144"/>
    <n v="112"/>
    <x v="0"/>
    <x v="23"/>
    <s v="Morgan Creek Productions"/>
    <s v="United States"/>
    <s v="English"/>
    <n v="12"/>
    <n v="40000000"/>
    <n v="75505856"/>
    <n v="1"/>
    <n v="1"/>
  </r>
  <r>
    <n v="152"/>
    <x v="150"/>
    <x v="63"/>
    <n v="138"/>
    <x v="0"/>
    <x v="56"/>
    <s v="Touchstone Pictures"/>
    <s v="United States"/>
    <s v="Mayan"/>
    <n v="18"/>
    <n v="40000000"/>
    <n v="120600000"/>
    <n v="3"/>
    <n v="0"/>
  </r>
  <r>
    <n v="153"/>
    <x v="151"/>
    <x v="17"/>
    <n v="119"/>
    <x v="3"/>
    <x v="74"/>
    <s v="Tapestry Films"/>
    <s v="United States"/>
    <s v="English"/>
    <n v="15"/>
    <n v="40000000"/>
    <n v="285176741"/>
    <n v="0"/>
    <n v="0"/>
  </r>
  <r>
    <n v="154"/>
    <x v="152"/>
    <x v="145"/>
    <n v="118"/>
    <x v="5"/>
    <x v="9"/>
    <s v="Amblin Entertainment"/>
    <s v="United States"/>
    <s v="English"/>
    <s v="PG"/>
    <n v="40000000"/>
    <n v="244500000"/>
    <n v="0"/>
    <n v="0"/>
  </r>
  <r>
    <n v="155"/>
    <x v="153"/>
    <x v="146"/>
    <n v="108"/>
    <x v="5"/>
    <x v="9"/>
    <s v="Amblin Entertainment"/>
    <s v="United States"/>
    <s v="English"/>
    <s v="PG"/>
    <n v="40000000"/>
    <n v="331900000"/>
    <n v="1"/>
    <n v="0"/>
  </r>
  <r>
    <n v="156"/>
    <x v="154"/>
    <x v="147"/>
    <n v="133"/>
    <x v="9"/>
    <x v="77"/>
    <s v="Eon Productions"/>
    <s v="United Kingdom"/>
    <s v="English"/>
    <n v="15"/>
    <n v="32000000"/>
    <n v="156000000"/>
    <n v="0"/>
    <n v="0"/>
  </r>
  <r>
    <n v="157"/>
    <x v="155"/>
    <x v="148"/>
    <n v="131"/>
    <x v="9"/>
    <x v="77"/>
    <s v="Eon Productions"/>
    <s v="United Kingdom"/>
    <s v="English"/>
    <s v="PG"/>
    <n v="40000000"/>
    <n v="191200000"/>
    <n v="0"/>
    <n v="0"/>
  </r>
  <r>
    <n v="158"/>
    <x v="156"/>
    <x v="149"/>
    <n v="124"/>
    <x v="11"/>
    <x v="78"/>
    <s v="Dimension Films"/>
    <s v="United States"/>
    <s v="English"/>
    <n v="18"/>
    <n v="40000000"/>
    <n v="158800000"/>
    <n v="0"/>
    <n v="0"/>
  </r>
  <r>
    <n v="159"/>
    <x v="157"/>
    <x v="150"/>
    <n v="119"/>
    <x v="5"/>
    <x v="79"/>
    <s v="Universal Pictures"/>
    <s v="United States"/>
    <s v="English"/>
    <n v="15"/>
    <n v="39000000"/>
    <n v="38869464"/>
    <n v="0"/>
    <n v="0"/>
  </r>
  <r>
    <n v="160"/>
    <x v="158"/>
    <x v="151"/>
    <n v="118"/>
    <x v="5"/>
    <x v="80"/>
    <s v="Paramount Pictures"/>
    <s v="United States"/>
    <s v="English"/>
    <s v="PG"/>
    <n v="35000000"/>
    <n v="118071125"/>
    <n v="0"/>
    <n v="0"/>
  </r>
  <r>
    <n v="161"/>
    <x v="159"/>
    <x v="152"/>
    <n v="134"/>
    <x v="9"/>
    <x v="81"/>
    <s v="Taliafilm"/>
    <s v="United States"/>
    <s v="English"/>
    <s v="PG"/>
    <n v="36000000"/>
    <n v="160000000"/>
    <n v="0"/>
    <n v="0"/>
  </r>
  <r>
    <n v="162"/>
    <x v="160"/>
    <x v="153"/>
    <n v="132"/>
    <x v="5"/>
    <x v="82"/>
    <s v="Paramount Pictures"/>
    <s v="United States"/>
    <s v="English"/>
    <s v="U"/>
    <n v="46000000"/>
    <n v="139000000"/>
    <n v="3"/>
    <n v="0"/>
  </r>
  <r>
    <n v="163"/>
    <x v="161"/>
    <x v="154"/>
    <n v="97"/>
    <x v="1"/>
    <x v="48"/>
    <s v="Roger Birnbaum Productions"/>
    <s v="United States"/>
    <s v="English"/>
    <n v="15"/>
    <n v="33000000"/>
    <n v="244386864"/>
    <n v="0"/>
    <n v="0"/>
  </r>
  <r>
    <n v="164"/>
    <x v="162"/>
    <x v="155"/>
    <n v="118"/>
    <x v="1"/>
    <x v="19"/>
    <s v="Silver Pictures"/>
    <s v="United States"/>
    <s v="English"/>
    <n v="15"/>
    <n v="35000000"/>
    <n v="321731527"/>
    <n v="0"/>
    <n v="0"/>
  </r>
  <r>
    <n v="165"/>
    <x v="163"/>
    <x v="156"/>
    <n v="132"/>
    <x v="5"/>
    <x v="83"/>
    <s v="Lucasfilm"/>
    <s v="United States"/>
    <s v="English"/>
    <s v="U"/>
    <n v="42700000"/>
    <n v="475100000"/>
    <n v="4"/>
    <n v="0"/>
  </r>
  <r>
    <n v="166"/>
    <x v="164"/>
    <x v="157"/>
    <n v="96"/>
    <x v="13"/>
    <x v="84"/>
    <s v="New Line Cinema"/>
    <s v="United States"/>
    <s v="English"/>
    <n v="18"/>
    <n v="32000000"/>
    <n v="60740827"/>
    <n v="2"/>
    <n v="0"/>
  </r>
  <r>
    <n v="167"/>
    <x v="165"/>
    <x v="158"/>
    <n v="126"/>
    <x v="9"/>
    <x v="85"/>
    <s v="Eon Productions"/>
    <s v="United Kingdom"/>
    <s v="English"/>
    <s v="PG"/>
    <n v="34000000"/>
    <n v="210300000"/>
    <n v="1"/>
    <n v="0"/>
  </r>
  <r>
    <n v="168"/>
    <x v="166"/>
    <x v="159"/>
    <n v="105"/>
    <x v="11"/>
    <x v="20"/>
    <s v="Jersey Films"/>
    <s v="United States"/>
    <s v="English"/>
    <n v="15"/>
    <n v="30250000"/>
    <n v="115101622"/>
    <n v="0"/>
    <n v="0"/>
  </r>
  <r>
    <n v="169"/>
    <x v="167"/>
    <x v="160"/>
    <n v="159"/>
    <x v="16"/>
    <x v="86"/>
    <s v="Virtual Studios"/>
    <s v="United States"/>
    <s v="English"/>
    <n v="15"/>
    <n v="30000000"/>
    <n v="15000000"/>
    <n v="2"/>
    <n v="0"/>
  </r>
  <r>
    <n v="170"/>
    <x v="168"/>
    <x v="161"/>
    <n v="132"/>
    <x v="17"/>
    <x v="73"/>
    <s v="Lakeshore Entertainment"/>
    <s v="United States"/>
    <s v="English"/>
    <s v="12A"/>
    <n v="30000000"/>
    <n v="216800000"/>
    <n v="7"/>
    <n v="4"/>
  </r>
  <r>
    <n v="171"/>
    <x v="169"/>
    <x v="162"/>
    <n v="127"/>
    <x v="9"/>
    <x v="61"/>
    <s v="New Line Cinema"/>
    <s v="United States"/>
    <s v="English"/>
    <n v="18"/>
    <n v="33000000"/>
    <n v="327300000"/>
    <n v="1"/>
    <n v="0"/>
  </r>
  <r>
    <n v="172"/>
    <x v="170"/>
    <x v="163"/>
    <n v="134"/>
    <x v="9"/>
    <x v="49"/>
    <s v="Mace Neufeld Productions"/>
    <s v="United States"/>
    <s v="English"/>
    <s v="PG"/>
    <n v="30000000"/>
    <n v="200512643"/>
    <n v="3"/>
    <n v="1"/>
  </r>
  <r>
    <n v="173"/>
    <x v="171"/>
    <x v="164"/>
    <n v="107"/>
    <x v="3"/>
    <x v="87"/>
    <s v="Black Rhino"/>
    <s v="United States"/>
    <s v="English"/>
    <s v="PG"/>
    <n v="30000000"/>
    <n v="295200000"/>
    <n v="2"/>
    <n v="0"/>
  </r>
  <r>
    <n v="174"/>
    <x v="172"/>
    <x v="165"/>
    <n v="106"/>
    <x v="5"/>
    <x v="88"/>
    <s v="Paramount Pictures"/>
    <s v="United States"/>
    <s v="English"/>
    <s v="PG"/>
    <n v="33000000"/>
    <n v="63000000"/>
    <n v="0"/>
    <n v="0"/>
  </r>
  <r>
    <n v="175"/>
    <x v="173"/>
    <x v="166"/>
    <n v="118"/>
    <x v="0"/>
    <x v="0"/>
    <s v="Lucasfilm"/>
    <s v="United States"/>
    <s v="English"/>
    <n v="12"/>
    <n v="28170000"/>
    <n v="333107271"/>
    <n v="2"/>
    <n v="1"/>
  </r>
  <r>
    <n v="176"/>
    <x v="174"/>
    <x v="167"/>
    <n v="116"/>
    <x v="5"/>
    <x v="41"/>
    <s v="The Ladd Company"/>
    <s v="United States"/>
    <s v="English"/>
    <n v="15"/>
    <n v="28000000"/>
    <n v="33800000"/>
    <n v="2"/>
    <n v="0"/>
  </r>
  <r>
    <n v="177"/>
    <x v="175"/>
    <x v="168"/>
    <n v="132"/>
    <x v="1"/>
    <x v="49"/>
    <s v="Silver Pictures"/>
    <s v="United States"/>
    <s v="English"/>
    <n v="15"/>
    <n v="28000000"/>
    <n v="140700000"/>
    <n v="4"/>
    <n v="0"/>
  </r>
  <r>
    <n v="178"/>
    <x v="176"/>
    <x v="169"/>
    <n v="127"/>
    <x v="9"/>
    <x v="77"/>
    <s v="Eon Productions"/>
    <s v="United Kingdom"/>
    <s v="English"/>
    <s v="PG"/>
    <n v="28000000"/>
    <n v="194900000"/>
    <n v="1"/>
    <n v="0"/>
  </r>
  <r>
    <n v="179"/>
    <x v="177"/>
    <x v="170"/>
    <n v="131"/>
    <x v="9"/>
    <x v="77"/>
    <s v="Eon Productions"/>
    <s v="United States"/>
    <s v="English"/>
    <s v="PG"/>
    <n v="27500000"/>
    <n v="183700000"/>
    <n v="0"/>
    <n v="0"/>
  </r>
  <r>
    <n v="180"/>
    <x v="178"/>
    <x v="171"/>
    <n v="113"/>
    <x v="5"/>
    <x v="89"/>
    <s v="Paramount Pictures"/>
    <s v="United States"/>
    <s v="English"/>
    <s v="PG"/>
    <n v="27000000"/>
    <n v="96888996"/>
    <n v="2"/>
    <n v="0"/>
  </r>
  <r>
    <n v="181"/>
    <x v="179"/>
    <x v="172"/>
    <n v="101"/>
    <x v="5"/>
    <x v="90"/>
    <s v="Republic Pictures"/>
    <s v="United States"/>
    <s v="English"/>
    <n v="18"/>
    <n v="27000000"/>
    <n v="38122105"/>
    <n v="0"/>
    <n v="0"/>
  </r>
  <r>
    <n v="182"/>
    <x v="180"/>
    <x v="173"/>
    <n v="139"/>
    <x v="16"/>
    <x v="91"/>
    <s v="Touchstone Pictures"/>
    <s v="United States"/>
    <s v="English"/>
    <s v="12A"/>
    <n v="22000000"/>
    <n v="68296293"/>
    <n v="0"/>
    <n v="0"/>
  </r>
  <r>
    <n v="183"/>
    <x v="181"/>
    <x v="174"/>
    <n v="111"/>
    <x v="3"/>
    <x v="87"/>
    <s v="Imagine Entertainment"/>
    <s v="United States"/>
    <s v="English"/>
    <n v="15"/>
    <n v="15000000"/>
    <n v="201957688"/>
    <n v="0"/>
    <n v="0"/>
  </r>
  <r>
    <n v="184"/>
    <x v="182"/>
    <x v="175"/>
    <n v="107"/>
    <x v="3"/>
    <x v="67"/>
    <s v="Touchstone Pictures"/>
    <s v="United States"/>
    <s v="English"/>
    <n v="12"/>
    <n v="26000000"/>
    <n v="71900000"/>
    <n v="2"/>
    <n v="0"/>
  </r>
  <r>
    <n v="185"/>
    <x v="183"/>
    <x v="176"/>
    <n v="146"/>
    <x v="11"/>
    <x v="43"/>
    <s v="Warner Bros. Pictures"/>
    <s v="United States"/>
    <s v="English"/>
    <n v="18"/>
    <n v="25000000"/>
    <n v="46800000"/>
    <n v="6"/>
    <n v="1"/>
  </r>
  <r>
    <n v="186"/>
    <x v="184"/>
    <x v="177"/>
    <n v="126"/>
    <x v="13"/>
    <x v="56"/>
    <s v="Icon Productions"/>
    <s v="United States"/>
    <s v="Aramaic"/>
    <n v="18"/>
    <n v="30000000"/>
    <n v="611900000"/>
    <n v="3"/>
    <n v="0"/>
  </r>
  <r>
    <n v="187"/>
    <x v="185"/>
    <x v="178"/>
    <n v="119"/>
    <x v="11"/>
    <x v="50"/>
    <s v="Paramount Pictures"/>
    <s v="United States"/>
    <s v="English"/>
    <n v="15"/>
    <n v="25000000"/>
    <n v="106240936"/>
    <n v="4"/>
    <n v="1"/>
  </r>
  <r>
    <n v="188"/>
    <x v="186"/>
    <x v="179"/>
    <n v="197"/>
    <x v="15"/>
    <x v="0"/>
    <s v="Amblin Entertainment"/>
    <s v="United States"/>
    <s v="English"/>
    <n v="15"/>
    <n v="22000000"/>
    <n v="321200000"/>
    <n v="12"/>
    <n v="7"/>
  </r>
  <r>
    <n v="189"/>
    <x v="187"/>
    <x v="180"/>
    <n v="95"/>
    <x v="3"/>
    <x v="54"/>
    <s v="Apatow Productions"/>
    <s v="United States"/>
    <s v="English"/>
    <s v="12A"/>
    <n v="26000000"/>
    <n v="90600000"/>
    <n v="0"/>
    <n v="0"/>
  </r>
  <r>
    <n v="190"/>
    <x v="188"/>
    <x v="181"/>
    <n v="170"/>
    <x v="11"/>
    <x v="50"/>
    <s v="Universal Pictures"/>
    <s v="United States"/>
    <s v="English"/>
    <n v="18"/>
    <n v="25000000"/>
    <n v="659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CE78D5-1C58-4C93-ACEB-16B756244728}" name="PivotTable2"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93:C195" firstHeaderRow="1" firstDataRow="2" firstDataCol="1"/>
  <pivotFields count="14">
    <pivotField showAll="0"/>
    <pivotField axis="axisRow" showAll="0">
      <items count="190">
        <item x="126"/>
        <item x="88"/>
        <item x="164"/>
        <item x="56"/>
        <item x="134"/>
        <item x="64"/>
        <item x="187"/>
        <item x="150"/>
        <item x="111"/>
        <item x="22"/>
        <item x="52"/>
        <item x="153"/>
        <item x="152"/>
        <item x="17"/>
        <item x="11"/>
        <item x="10"/>
        <item x="69"/>
        <item x="145"/>
        <item x="137"/>
        <item x="174"/>
        <item x="65"/>
        <item x="99"/>
        <item x="84"/>
        <item x="139"/>
        <item x="59"/>
        <item x="81"/>
        <item x="62"/>
        <item x="18"/>
        <item x="89"/>
        <item x="78"/>
        <item x="117"/>
        <item x="83"/>
        <item x="116"/>
        <item x="95"/>
        <item x="129"/>
        <item x="86"/>
        <item x="130"/>
        <item x="20"/>
        <item x="175"/>
        <item x="109"/>
        <item x="77"/>
        <item x="132"/>
        <item x="5"/>
        <item x="121"/>
        <item x="113"/>
        <item x="27"/>
        <item x="138"/>
        <item x="176"/>
        <item x="68"/>
        <item x="166"/>
        <item x="171"/>
        <item x="66"/>
        <item x="118"/>
        <item x="183"/>
        <item x="63"/>
        <item x="16"/>
        <item x="9"/>
        <item x="36"/>
        <item x="33"/>
        <item x="123"/>
        <item x="13"/>
        <item x="58"/>
        <item x="91"/>
        <item x="143"/>
        <item x="173"/>
        <item x="125"/>
        <item x="100"/>
        <item x="0"/>
        <item x="133"/>
        <item x="136"/>
        <item x="181"/>
        <item x="2"/>
        <item x="53"/>
        <item x="80"/>
        <item x="162"/>
        <item x="21"/>
        <item x="154"/>
        <item x="51"/>
        <item x="131"/>
        <item x="30"/>
        <item x="75"/>
        <item x="23"/>
        <item x="28"/>
        <item x="168"/>
        <item x="60"/>
        <item x="85"/>
        <item x="42"/>
        <item x="41"/>
        <item x="45"/>
        <item x="165"/>
        <item x="54"/>
        <item x="90"/>
        <item x="159"/>
        <item x="182"/>
        <item x="50"/>
        <item x="82"/>
        <item x="177"/>
        <item x="180"/>
        <item x="146"/>
        <item x="7"/>
        <item x="12"/>
        <item x="38"/>
        <item x="19"/>
        <item x="14"/>
        <item x="87"/>
        <item x="140"/>
        <item x="161"/>
        <item x="74"/>
        <item x="73"/>
        <item x="112"/>
        <item x="188"/>
        <item x="186"/>
        <item x="157"/>
        <item x="169"/>
        <item x="142"/>
        <item x="135"/>
        <item x="141"/>
        <item x="103"/>
        <item x="102"/>
        <item x="156"/>
        <item x="107"/>
        <item x="1"/>
        <item x="25"/>
        <item x="24"/>
        <item x="172"/>
        <item x="178"/>
        <item x="144"/>
        <item x="158"/>
        <item x="105"/>
        <item x="127"/>
        <item x="160"/>
        <item x="46"/>
        <item x="44"/>
        <item x="47"/>
        <item x="163"/>
        <item x="124"/>
        <item x="26"/>
        <item x="128"/>
        <item x="3"/>
        <item x="97"/>
        <item x="61"/>
        <item x="104"/>
        <item x="167"/>
        <item x="55"/>
        <item x="119"/>
        <item x="122"/>
        <item x="79"/>
        <item x="32"/>
        <item x="35"/>
        <item x="37"/>
        <item x="76"/>
        <item x="70"/>
        <item x="147"/>
        <item x="170"/>
        <item x="149"/>
        <item x="39"/>
        <item x="155"/>
        <item x="110"/>
        <item x="57"/>
        <item x="71"/>
        <item x="72"/>
        <item x="114"/>
        <item x="34"/>
        <item x="48"/>
        <item x="184"/>
        <item x="40"/>
        <item x="148"/>
        <item x="94"/>
        <item x="179"/>
        <item x="98"/>
        <item x="120"/>
        <item x="185"/>
        <item x="101"/>
        <item x="29"/>
        <item x="4"/>
        <item x="49"/>
        <item x="115"/>
        <item x="8"/>
        <item x="15"/>
        <item x="67"/>
        <item x="96"/>
        <item x="31"/>
        <item x="6"/>
        <item x="151"/>
        <item x="106"/>
        <item x="43"/>
        <item x="93"/>
        <item x="92"/>
        <item x="108"/>
        <item t="default"/>
      </items>
    </pivotField>
    <pivotField numFmtId="14" showAll="0">
      <items count="183">
        <item x="124"/>
        <item x="158"/>
        <item x="153"/>
        <item x="169"/>
        <item x="167"/>
        <item x="156"/>
        <item x="170"/>
        <item x="152"/>
        <item x="181"/>
        <item x="166"/>
        <item x="164"/>
        <item x="178"/>
        <item x="148"/>
        <item x="172"/>
        <item x="103"/>
        <item x="168"/>
        <item x="139"/>
        <item x="165"/>
        <item x="147"/>
        <item x="101"/>
        <item x="146"/>
        <item x="163"/>
        <item x="145"/>
        <item x="112"/>
        <item x="106"/>
        <item x="176"/>
        <item x="174"/>
        <item x="136"/>
        <item x="60"/>
        <item x="171"/>
        <item x="130"/>
        <item x="142"/>
        <item x="155"/>
        <item x="144"/>
        <item x="0"/>
        <item x="113"/>
        <item x="77"/>
        <item x="143"/>
        <item x="179"/>
        <item x="65"/>
        <item x="114"/>
        <item x="151"/>
        <item x="125"/>
        <item x="96"/>
        <item x="108"/>
        <item x="6"/>
        <item x="74"/>
        <item x="162"/>
        <item x="159"/>
        <item x="115"/>
        <item x="135"/>
        <item x="82"/>
        <item x="91"/>
        <item x="88"/>
        <item x="140"/>
        <item x="107"/>
        <item x="68"/>
        <item x="72"/>
        <item x="117"/>
        <item x="48"/>
        <item x="4"/>
        <item x="83"/>
        <item x="116"/>
        <item x="21"/>
        <item x="20"/>
        <item x="109"/>
        <item x="141"/>
        <item x="154"/>
        <item x="102"/>
        <item x="128"/>
        <item x="45"/>
        <item x="111"/>
        <item x="110"/>
        <item x="104"/>
        <item x="28"/>
        <item x="64"/>
        <item x="41"/>
        <item x="131"/>
        <item x="39"/>
        <item x="89"/>
        <item x="175"/>
        <item x="93"/>
        <item x="78"/>
        <item x="137"/>
        <item x="7"/>
        <item x="26"/>
        <item x="35"/>
        <item x="56"/>
        <item x="85"/>
        <item x="55"/>
        <item x="67"/>
        <item x="44"/>
        <item x="49"/>
        <item x="133"/>
        <item x="1"/>
        <item x="43"/>
        <item x="118"/>
        <item x="22"/>
        <item x="59"/>
        <item x="84"/>
        <item x="105"/>
        <item x="42"/>
        <item x="62"/>
        <item x="19"/>
        <item x="70"/>
        <item x="66"/>
        <item x="123"/>
        <item x="138"/>
        <item x="90"/>
        <item x="33"/>
        <item x="81"/>
        <item x="37"/>
        <item x="173"/>
        <item x="121"/>
        <item x="129"/>
        <item x="47"/>
        <item x="29"/>
        <item x="38"/>
        <item x="69"/>
        <item x="120"/>
        <item x="177"/>
        <item x="119"/>
        <item x="127"/>
        <item x="132"/>
        <item x="14"/>
        <item x="100"/>
        <item x="36"/>
        <item x="32"/>
        <item x="51"/>
        <item x="24"/>
        <item x="57"/>
        <item x="76"/>
        <item x="61"/>
        <item x="98"/>
        <item x="180"/>
        <item x="54"/>
        <item x="161"/>
        <item x="79"/>
        <item x="92"/>
        <item x="149"/>
        <item x="52"/>
        <item x="46"/>
        <item x="53"/>
        <item x="16"/>
        <item x="30"/>
        <item x="17"/>
        <item x="25"/>
        <item x="75"/>
        <item x="157"/>
        <item x="150"/>
        <item x="15"/>
        <item x="2"/>
        <item x="87"/>
        <item x="97"/>
        <item x="40"/>
        <item x="34"/>
        <item x="18"/>
        <item x="3"/>
        <item x="27"/>
        <item x="94"/>
        <item x="86"/>
        <item x="80"/>
        <item x="73"/>
        <item x="134"/>
        <item x="58"/>
        <item x="126"/>
        <item x="63"/>
        <item x="122"/>
        <item x="23"/>
        <item x="99"/>
        <item x="12"/>
        <item x="5"/>
        <item x="50"/>
        <item x="8"/>
        <item x="9"/>
        <item x="95"/>
        <item x="71"/>
        <item x="31"/>
        <item x="160"/>
        <item x="11"/>
        <item x="10"/>
        <item x="13"/>
        <item t="default"/>
      </items>
    </pivotField>
    <pivotField showAll="0"/>
    <pivotField axis="axisCol" showAll="0">
      <items count="19">
        <item x="1"/>
        <item x="0"/>
        <item x="7"/>
        <item x="12"/>
        <item x="3"/>
        <item x="11"/>
        <item x="13"/>
        <item x="6"/>
        <item x="15"/>
        <item x="8"/>
        <item x="14"/>
        <item x="10"/>
        <item x="2"/>
        <item x="5"/>
        <item x="17"/>
        <item x="9"/>
        <item x="4"/>
        <item x="16"/>
        <item t="default"/>
      </items>
    </pivotField>
    <pivotField showAll="0">
      <items count="93">
        <item x="54"/>
        <item x="44"/>
        <item x="27"/>
        <item x="58"/>
        <item x="76"/>
        <item x="86"/>
        <item x="20"/>
        <item x="13"/>
        <item x="48"/>
        <item x="50"/>
        <item x="3"/>
        <item x="30"/>
        <item x="57"/>
        <item x="16"/>
        <item x="73"/>
        <item x="80"/>
        <item x="84"/>
        <item x="74"/>
        <item x="61"/>
        <item x="55"/>
        <item x="8"/>
        <item x="42"/>
        <item x="32"/>
        <item x="12"/>
        <item x="40"/>
        <item x="78"/>
        <item x="35"/>
        <item x="11"/>
        <item x="65"/>
        <item x="22"/>
        <item x="81"/>
        <item x="87"/>
        <item x="33"/>
        <item x="4"/>
        <item x="46"/>
        <item x="67"/>
        <item x="77"/>
        <item x="49"/>
        <item x="34"/>
        <item x="59"/>
        <item x="79"/>
        <item x="91"/>
        <item x="6"/>
        <item x="18"/>
        <item x="39"/>
        <item x="85"/>
        <item x="28"/>
        <item x="47"/>
        <item x="53"/>
        <item x="45"/>
        <item x="43"/>
        <item x="56"/>
        <item x="24"/>
        <item x="7"/>
        <item x="23"/>
        <item x="15"/>
        <item x="51"/>
        <item x="89"/>
        <item x="64"/>
        <item x="26"/>
        <item x="90"/>
        <item x="62"/>
        <item x="36"/>
        <item x="2"/>
        <item x="25"/>
        <item x="63"/>
        <item x="71"/>
        <item x="60"/>
        <item x="19"/>
        <item x="83"/>
        <item x="41"/>
        <item x="21"/>
        <item x="82"/>
        <item x="9"/>
        <item x="37"/>
        <item x="31"/>
        <item x="29"/>
        <item x="52"/>
        <item x="1"/>
        <item x="75"/>
        <item x="10"/>
        <item x="38"/>
        <item x="0"/>
        <item x="69"/>
        <item x="17"/>
        <item x="66"/>
        <item x="72"/>
        <item x="5"/>
        <item x="70"/>
        <item x="88"/>
        <item x="14"/>
        <item x="68"/>
        <item t="default"/>
      </items>
    </pivotField>
    <pivotField showAll="0"/>
    <pivotField showAll="0"/>
    <pivotField showAll="0"/>
    <pivotField showAll="0"/>
    <pivotField showAll="0"/>
    <pivotField showAll="0"/>
    <pivotField showAll="0"/>
    <pivotField dataField="1" showAll="0"/>
  </pivotFields>
  <rowFields count="1">
    <field x="1"/>
  </rowFields>
  <rowItems count="1">
    <i t="grand">
      <x/>
    </i>
  </rowItems>
  <colFields count="1">
    <field x="4"/>
  </colFields>
  <colItems count="1">
    <i t="grand">
      <x/>
    </i>
  </colItems>
  <dataFields count="1">
    <dataField name="Sum of Oscar Wins" fld="13" baseField="0" baseItem="0"/>
  </dataFields>
  <pivotTableStyleInfo name="PivotStyleLight16" showRowHeaders="1" showColHeaders="1" showRowStripes="0" showColStripes="0" showLastColumn="1"/>
  <filters count="1">
    <filter fld="2" type="dateBetween" evalOrder="-1" id="30" name="Release Date">
      <autoFilter ref="A1">
        <filterColumn colId="0">
          <customFilters and="1">
            <customFilter operator="greaterThanOrEqual" val="38808"/>
            <customFilter operator="lessThanOrEqual" val="3883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07EE26-1BBA-446D-B575-4FFB8A4A61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P8" firstHeaderRow="1" firstDataRow="2" firstDataCol="1" rowPageCount="1" colPageCount="1"/>
  <pivotFields count="6">
    <pivotField axis="axisRow" showAll="0">
      <items count="10">
        <item x="0"/>
        <item x="1"/>
        <item x="2"/>
        <item x="3"/>
        <item x="4"/>
        <item x="5"/>
        <item x="6"/>
        <item x="7"/>
        <item x="8"/>
        <item t="default"/>
      </items>
    </pivotField>
    <pivotField axis="axisCol" showAll="0">
      <items count="22">
        <item x="14"/>
        <item x="11"/>
        <item x="10"/>
        <item x="4"/>
        <item x="19"/>
        <item x="0"/>
        <item x="12"/>
        <item x="3"/>
        <item x="5"/>
        <item x="18"/>
        <item x="16"/>
        <item x="15"/>
        <item x="7"/>
        <item x="9"/>
        <item x="6"/>
        <item x="1"/>
        <item x="20"/>
        <item x="13"/>
        <item x="2"/>
        <item x="17"/>
        <item x="8"/>
        <item t="default"/>
      </items>
    </pivotField>
    <pivotField dataField="1" showAll="0"/>
    <pivotField axis="axisPage" showAll="0">
      <items count="4">
        <item x="2"/>
        <item x="0"/>
        <item x="1"/>
        <item t="default"/>
      </items>
    </pivotField>
    <pivotField numFmtId="164" showAll="0"/>
    <pivotField showAll="0"/>
  </pivotFields>
  <rowFields count="1">
    <field x="0"/>
  </rowFields>
  <rowItems count="3">
    <i>
      <x v="6"/>
    </i>
    <i>
      <x v="7"/>
    </i>
    <i t="grand">
      <x/>
    </i>
  </rowItems>
  <colFields count="1">
    <field x="1"/>
  </colFields>
  <colItems count="8">
    <i>
      <x/>
    </i>
    <i>
      <x v="4"/>
    </i>
    <i>
      <x v="9"/>
    </i>
    <i>
      <x v="10"/>
    </i>
    <i>
      <x v="11"/>
    </i>
    <i>
      <x v="17"/>
    </i>
    <i>
      <x v="19"/>
    </i>
    <i t="grand">
      <x/>
    </i>
  </colItems>
  <pageFields count="1">
    <pageField fld="3" item="1" hier="-1"/>
  </pageFields>
  <dataFields count="1">
    <dataField name="Sum of No of Days" fld="2" baseField="0" baseItem="0"/>
  </dataFields>
  <pivotTableStyleInfo name="PivotStyleLight16" showRowHeaders="1" showColHeaders="1" showRowStripes="0" showColStripes="0" showLastColumn="1"/>
  <filters count="1">
    <filter fld="0" type="captionBeginsWith" evalOrder="-1" id="1"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E5D97C91-7848-4E63-9A0D-1837CF6D236C}" sourceName="Director">
  <pivotTables>
    <pivotTable tabId="3" name="PivotTable2"/>
  </pivotTables>
  <data>
    <tabular pivotCacheId="52051376">
      <items count="92">
        <i x="54" s="1"/>
        <i x="44" s="1"/>
        <i x="27" s="1"/>
        <i x="58" s="1"/>
        <i x="76" s="1"/>
        <i x="86" s="1"/>
        <i x="20" s="1"/>
        <i x="13" s="1"/>
        <i x="48" s="1"/>
        <i x="50" s="1"/>
        <i x="3" s="1"/>
        <i x="30" s="1"/>
        <i x="57" s="1"/>
        <i x="16" s="1"/>
        <i x="73" s="1"/>
        <i x="80" s="1"/>
        <i x="84" s="1"/>
        <i x="74" s="1"/>
        <i x="61" s="1"/>
        <i x="55" s="1"/>
        <i x="8" s="1"/>
        <i x="42" s="1"/>
        <i x="32" s="1"/>
        <i x="12" s="1"/>
        <i x="40" s="1"/>
        <i x="78" s="1"/>
        <i x="35" s="1"/>
        <i x="11" s="1"/>
        <i x="65" s="1"/>
        <i x="22" s="1"/>
        <i x="81" s="1"/>
        <i x="87" s="1"/>
        <i x="33" s="1"/>
        <i x="4" s="1"/>
        <i x="46" s="1"/>
        <i x="67" s="1"/>
        <i x="77" s="1"/>
        <i x="49" s="1"/>
        <i x="34" s="1"/>
        <i x="59" s="1"/>
        <i x="79" s="1"/>
        <i x="91" s="1"/>
        <i x="6" s="1"/>
        <i x="18" s="1"/>
        <i x="39" s="1"/>
        <i x="85" s="1"/>
        <i x="28" s="1"/>
        <i x="47" s="1"/>
        <i x="53" s="1"/>
        <i x="45" s="1"/>
        <i x="43" s="1"/>
        <i x="56" s="1"/>
        <i x="24" s="1"/>
        <i x="7" s="1"/>
        <i x="23" s="1"/>
        <i x="15" s="1"/>
        <i x="51" s="1"/>
        <i x="89" s="1"/>
        <i x="64" s="1"/>
        <i x="26" s="1"/>
        <i x="90" s="1"/>
        <i x="62" s="1"/>
        <i x="36" s="1"/>
        <i x="2" s="1"/>
        <i x="25" s="1"/>
        <i x="63" s="1"/>
        <i x="71" s="1"/>
        <i x="60" s="1"/>
        <i x="19" s="1"/>
        <i x="83" s="1"/>
        <i x="41" s="1"/>
        <i x="21" s="1"/>
        <i x="82" s="1"/>
        <i x="9" s="1"/>
        <i x="37" s="1"/>
        <i x="31" s="1"/>
        <i x="29" s="1"/>
        <i x="52" s="1"/>
        <i x="1" s="1"/>
        <i x="75" s="1"/>
        <i x="10" s="1"/>
        <i x="38" s="1"/>
        <i x="0" s="1"/>
        <i x="69" s="1"/>
        <i x="17" s="1"/>
        <i x="66" s="1"/>
        <i x="72" s="1"/>
        <i x="5" s="1"/>
        <i x="70" s="1"/>
        <i x="88" s="1"/>
        <i x="14" s="1"/>
        <i x="6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3625135F-2478-4C97-82A3-071F4264BD4A}" sourceName="Travel Method">
  <pivotTables>
    <pivotTable tabId="2" name="PivotTable3"/>
  </pivotTables>
  <data>
    <tabular pivotCacheId="1127611032">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rector" xr10:uid="{0070E3E9-E823-47A6-A41E-E19CB305352B}" cache="Slicer_Director" caption="Director" rowHeight="234950"/>
  <slicer name="Director 1" xr10:uid="{E5E76DAA-CBC6-4FAE-98D1-10962011B20A}" cache="Slicer_Director" caption="Directo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vel Method" xr10:uid="{567C26A8-6358-4A03-9987-F8D444864D74}" cache="Slicer_Travel_Method" caption="Travel Meth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B7A6892A-5E27-42F4-80CD-9057FAFDC54A}" sourceName="Release Date">
  <pivotTables>
    <pivotTable tabId="3" name="PivotTable2"/>
  </pivotTables>
  <state minimalRefreshVersion="6" lastRefreshVersion="6" pivotCacheId="52051376" filterType="dateBetween">
    <selection startDate="2006-04-01T00:00:00" endDate="2006-04-30T00:00:00"/>
    <bounds startDate="1978-01-01T00:00:00" endDate="200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AC1B165-F5C5-4524-993A-F25F22A8BB6F}" cache="NativeTimeline_Release_Date" caption="Release Date" level="2" selectionLevel="2" scrollPosition="2006-01-01T00:00:00"/>
</timeline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81A1A-64F4-47C4-9647-01D3C7AC5B7E}">
  <dimension ref="A2:D16"/>
  <sheetViews>
    <sheetView tabSelected="1" workbookViewId="0">
      <selection activeCell="G11" sqref="G11"/>
    </sheetView>
  </sheetViews>
  <sheetFormatPr defaultRowHeight="14.4" x14ac:dyDescent="0.3"/>
  <cols>
    <col min="1" max="1" width="18.33203125" customWidth="1"/>
    <col min="2" max="2" width="13.109375" customWidth="1"/>
    <col min="4" max="4" width="10.33203125" bestFit="1" customWidth="1"/>
  </cols>
  <sheetData>
    <row r="2" spans="1:4" x14ac:dyDescent="0.3">
      <c r="D2" s="2"/>
    </row>
    <row r="3" spans="1:4" x14ac:dyDescent="0.3">
      <c r="D3" s="1"/>
    </row>
    <row r="5" spans="1:4" x14ac:dyDescent="0.3">
      <c r="D5" s="1"/>
    </row>
    <row r="7" spans="1:4" x14ac:dyDescent="0.3">
      <c r="A7" s="3"/>
    </row>
    <row r="11" spans="1:4" x14ac:dyDescent="0.3">
      <c r="B11" s="2"/>
    </row>
    <row r="12" spans="1:4" x14ac:dyDescent="0.3">
      <c r="B12" s="2"/>
    </row>
    <row r="15" spans="1:4" x14ac:dyDescent="0.3">
      <c r="B15" s="2"/>
    </row>
    <row r="16" spans="1:4" x14ac:dyDescent="0.3">
      <c r="B1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5BAE2-7842-4FCB-AEAB-4BF991934AB7}">
  <dimension ref="A1:D19"/>
  <sheetViews>
    <sheetView workbookViewId="0">
      <selection activeCell="J9" sqref="J9"/>
    </sheetView>
  </sheetViews>
  <sheetFormatPr defaultRowHeight="14.4" x14ac:dyDescent="0.3"/>
  <cols>
    <col min="1" max="1" width="17.21875" customWidth="1"/>
    <col min="2" max="2" width="14.6640625" customWidth="1"/>
    <col min="3" max="3" width="16.5546875" customWidth="1"/>
    <col min="4" max="4" width="15.77734375" customWidth="1"/>
  </cols>
  <sheetData>
    <row r="1" spans="1:4" x14ac:dyDescent="0.3">
      <c r="A1" s="13" t="s">
        <v>0</v>
      </c>
      <c r="B1" s="13" t="s">
        <v>1</v>
      </c>
      <c r="C1" s="13" t="s">
        <v>2</v>
      </c>
      <c r="D1" s="13"/>
    </row>
    <row r="2" spans="1:4" x14ac:dyDescent="0.3">
      <c r="A2" s="13">
        <v>23</v>
      </c>
      <c r="B2" s="13">
        <v>5</v>
      </c>
      <c r="C2" s="13">
        <v>2023</v>
      </c>
      <c r="D2" s="14">
        <f>DATE(C2,B2,A2)</f>
        <v>45069</v>
      </c>
    </row>
    <row r="3" spans="1:4" x14ac:dyDescent="0.3">
      <c r="A3" s="13"/>
      <c r="B3" s="13"/>
      <c r="C3" s="13"/>
      <c r="D3" s="1"/>
    </row>
    <row r="4" spans="1:4" x14ac:dyDescent="0.3">
      <c r="A4" s="13" t="s">
        <v>3</v>
      </c>
      <c r="B4" s="13" t="s">
        <v>4</v>
      </c>
      <c r="C4" s="13" t="s">
        <v>5</v>
      </c>
      <c r="D4" s="13"/>
    </row>
    <row r="5" spans="1:4" x14ac:dyDescent="0.3">
      <c r="A5" s="13">
        <v>7</v>
      </c>
      <c r="B5" s="13">
        <v>45</v>
      </c>
      <c r="C5" s="13">
        <v>34</v>
      </c>
      <c r="D5" s="1">
        <f>TIME(A5,B5,C5)</f>
        <v>0.32331018518518517</v>
      </c>
    </row>
    <row r="6" spans="1:4" x14ac:dyDescent="0.3">
      <c r="A6" s="13"/>
      <c r="B6" s="13"/>
      <c r="C6" s="13"/>
      <c r="D6" s="13"/>
    </row>
    <row r="7" spans="1:4" x14ac:dyDescent="0.3">
      <c r="A7" s="3">
        <v>45358.42083333333</v>
      </c>
      <c r="B7" s="13" t="s">
        <v>6</v>
      </c>
      <c r="C7" s="13" t="s">
        <v>7</v>
      </c>
      <c r="D7" s="13" t="s">
        <v>2</v>
      </c>
    </row>
    <row r="8" spans="1:4" x14ac:dyDescent="0.3">
      <c r="A8" s="13"/>
      <c r="B8" s="13">
        <f>DAY(A7)</f>
        <v>7</v>
      </c>
      <c r="C8" s="13">
        <f>MONTH(A7)</f>
        <v>3</v>
      </c>
      <c r="D8" s="13">
        <f>YEAR(A7)</f>
        <v>2024</v>
      </c>
    </row>
    <row r="9" spans="1:4" x14ac:dyDescent="0.3">
      <c r="A9" s="13"/>
      <c r="B9" s="13" t="s">
        <v>13</v>
      </c>
      <c r="C9" s="13"/>
      <c r="D9" s="13"/>
    </row>
    <row r="10" spans="1:4" x14ac:dyDescent="0.3">
      <c r="A10" s="13" t="s">
        <v>8</v>
      </c>
      <c r="B10" s="13"/>
      <c r="C10" s="13"/>
      <c r="D10" s="13"/>
    </row>
    <row r="11" spans="1:4" x14ac:dyDescent="0.3">
      <c r="A11" s="13" t="s">
        <v>9</v>
      </c>
      <c r="B11" s="14">
        <v>37381</v>
      </c>
      <c r="C11" s="13"/>
      <c r="D11" s="13"/>
    </row>
    <row r="12" spans="1:4" x14ac:dyDescent="0.3">
      <c r="A12" s="13"/>
      <c r="B12" s="14">
        <v>45358</v>
      </c>
      <c r="C12" s="13"/>
      <c r="D12" s="13"/>
    </row>
    <row r="13" spans="1:4" x14ac:dyDescent="0.3">
      <c r="A13" s="13"/>
      <c r="B13" s="13">
        <f>_xlfn.DAYS(B11,B12)</f>
        <v>-7977</v>
      </c>
      <c r="C13" s="13"/>
      <c r="D13" s="13"/>
    </row>
    <row r="14" spans="1:4" x14ac:dyDescent="0.3">
      <c r="A14" s="13"/>
      <c r="B14" s="13"/>
      <c r="C14" s="13"/>
      <c r="D14" s="13"/>
    </row>
    <row r="15" spans="1:4" x14ac:dyDescent="0.3">
      <c r="A15" s="13" t="s">
        <v>11</v>
      </c>
      <c r="B15" s="14">
        <v>44958</v>
      </c>
      <c r="C15" s="13"/>
      <c r="D15" s="13"/>
    </row>
    <row r="16" spans="1:4" x14ac:dyDescent="0.3">
      <c r="A16" s="13" t="s">
        <v>10</v>
      </c>
      <c r="B16" s="14">
        <v>45292</v>
      </c>
      <c r="C16" s="13"/>
      <c r="D16" s="13"/>
    </row>
    <row r="17" spans="1:4" x14ac:dyDescent="0.3">
      <c r="A17" s="13" t="s">
        <v>12</v>
      </c>
      <c r="B17" s="13">
        <f>_xlfn.DAYS(B15,B16)</f>
        <v>-334</v>
      </c>
      <c r="C17" s="13"/>
      <c r="D17" s="13"/>
    </row>
    <row r="18" spans="1:4" x14ac:dyDescent="0.3">
      <c r="A18" s="13" t="s">
        <v>14</v>
      </c>
      <c r="B18" s="13">
        <f>DAYS360(B15,B16,B17)</f>
        <v>330</v>
      </c>
      <c r="C18" s="13"/>
      <c r="D18" s="13"/>
    </row>
    <row r="19" spans="1:4" x14ac:dyDescent="0.3">
      <c r="A19" s="13"/>
      <c r="B19" s="13"/>
      <c r="C19" s="13"/>
      <c r="D19"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B8518-FA34-4BF2-95FB-F6746816EBDB}">
  <dimension ref="A1:N195"/>
  <sheetViews>
    <sheetView topLeftCell="A81" workbookViewId="0">
      <selection activeCell="D193" sqref="D193"/>
    </sheetView>
  </sheetViews>
  <sheetFormatPr defaultRowHeight="14.4" x14ac:dyDescent="0.3"/>
  <cols>
    <col min="1" max="1" width="4" bestFit="1" customWidth="1"/>
    <col min="2" max="2" width="16.77734375" bestFit="1" customWidth="1"/>
    <col min="3" max="3" width="15.5546875" bestFit="1" customWidth="1"/>
    <col min="4" max="6" width="10.77734375" bestFit="1" customWidth="1"/>
    <col min="7" max="7" width="8" bestFit="1" customWidth="1"/>
    <col min="8" max="8" width="5.88671875" bestFit="1" customWidth="1"/>
    <col min="9" max="9" width="6.5546875" bestFit="1" customWidth="1"/>
    <col min="10" max="10" width="7.44140625" bestFit="1" customWidth="1"/>
    <col min="11" max="11" width="6.88671875" bestFit="1" customWidth="1"/>
    <col min="12" max="12" width="6.44140625" bestFit="1" customWidth="1"/>
    <col min="13" max="13" width="10.77734375" bestFit="1" customWidth="1"/>
    <col min="14" max="14" width="7.88671875" bestFit="1" customWidth="1"/>
    <col min="15" max="15" width="8.88671875" bestFit="1" customWidth="1"/>
    <col min="16" max="16" width="13.44140625" bestFit="1" customWidth="1"/>
    <col min="17" max="17" width="5.5546875" bestFit="1" customWidth="1"/>
    <col min="18" max="18" width="6.77734375" bestFit="1" customWidth="1"/>
    <col min="19" max="19" width="4.44140625" bestFit="1" customWidth="1"/>
    <col min="20" max="20" width="8" bestFit="1" customWidth="1"/>
    <col min="21" max="21" width="10.77734375" bestFit="1" customWidth="1"/>
  </cols>
  <sheetData>
    <row r="1" spans="1:14" x14ac:dyDescent="0.3">
      <c r="A1" s="9" t="s">
        <v>85</v>
      </c>
      <c r="B1" s="9" t="s">
        <v>86</v>
      </c>
      <c r="C1" s="9" t="s">
        <v>87</v>
      </c>
      <c r="D1" s="9" t="s">
        <v>88</v>
      </c>
      <c r="E1" s="9" t="s">
        <v>89</v>
      </c>
      <c r="F1" s="9" t="s">
        <v>90</v>
      </c>
      <c r="G1" s="9" t="s">
        <v>91</v>
      </c>
      <c r="H1" s="9" t="s">
        <v>73</v>
      </c>
      <c r="I1" s="9" t="s">
        <v>92</v>
      </c>
      <c r="J1" s="9" t="s">
        <v>93</v>
      </c>
      <c r="K1" s="9" t="s">
        <v>94</v>
      </c>
      <c r="L1" s="9" t="s">
        <v>95</v>
      </c>
      <c r="M1" s="9" t="s">
        <v>227</v>
      </c>
      <c r="N1" s="9" t="s">
        <v>228</v>
      </c>
    </row>
    <row r="2" spans="1:14" x14ac:dyDescent="0.3">
      <c r="A2" s="9">
        <v>1</v>
      </c>
      <c r="B2" s="9" t="s">
        <v>96</v>
      </c>
      <c r="C2" s="10">
        <v>34131</v>
      </c>
      <c r="D2" s="9">
        <v>126</v>
      </c>
      <c r="E2" s="9" t="s">
        <v>97</v>
      </c>
      <c r="F2" s="9" t="s">
        <v>98</v>
      </c>
      <c r="G2" s="9" t="s">
        <v>99</v>
      </c>
      <c r="H2" s="9" t="s">
        <v>100</v>
      </c>
      <c r="I2" s="9" t="s">
        <v>101</v>
      </c>
      <c r="J2" s="11" t="s">
        <v>102</v>
      </c>
      <c r="K2" s="9">
        <v>63000000</v>
      </c>
      <c r="L2" s="9">
        <v>1029939903</v>
      </c>
      <c r="M2" s="9">
        <v>3</v>
      </c>
      <c r="N2" s="9">
        <v>3</v>
      </c>
    </row>
    <row r="3" spans="1:14" x14ac:dyDescent="0.3">
      <c r="A3" s="9">
        <v>2</v>
      </c>
      <c r="B3" s="9" t="s">
        <v>103</v>
      </c>
      <c r="C3" s="10">
        <v>37379</v>
      </c>
      <c r="D3" s="9">
        <v>121</v>
      </c>
      <c r="E3" s="9" t="s">
        <v>104</v>
      </c>
      <c r="F3" s="9" t="s">
        <v>105</v>
      </c>
      <c r="G3" s="9" t="s">
        <v>106</v>
      </c>
      <c r="H3" s="9" t="s">
        <v>100</v>
      </c>
      <c r="I3" s="9" t="s">
        <v>101</v>
      </c>
      <c r="J3" s="11" t="s">
        <v>107</v>
      </c>
      <c r="K3" s="9">
        <v>140000000</v>
      </c>
      <c r="L3" s="9">
        <v>821708551</v>
      </c>
      <c r="M3" s="9">
        <v>2</v>
      </c>
      <c r="N3" s="9">
        <v>0</v>
      </c>
    </row>
    <row r="4" spans="1:14" x14ac:dyDescent="0.3">
      <c r="A4" s="9">
        <v>3</v>
      </c>
      <c r="B4" s="9" t="s">
        <v>108</v>
      </c>
      <c r="C4" s="10">
        <v>38700</v>
      </c>
      <c r="D4" s="9">
        <v>187</v>
      </c>
      <c r="E4" s="9" t="s">
        <v>97</v>
      </c>
      <c r="F4" s="9" t="s">
        <v>109</v>
      </c>
      <c r="G4" s="9" t="s">
        <v>110</v>
      </c>
      <c r="H4" s="9" t="s">
        <v>111</v>
      </c>
      <c r="I4" s="9" t="s">
        <v>101</v>
      </c>
      <c r="J4" s="11" t="s">
        <v>107</v>
      </c>
      <c r="K4" s="9">
        <v>207000000</v>
      </c>
      <c r="L4" s="9">
        <v>550500000</v>
      </c>
      <c r="M4" s="9">
        <v>4</v>
      </c>
      <c r="N4" s="9">
        <v>3</v>
      </c>
    </row>
    <row r="5" spans="1:14" x14ac:dyDescent="0.3">
      <c r="A5" s="9">
        <v>5</v>
      </c>
      <c r="B5" s="9" t="s">
        <v>112</v>
      </c>
      <c r="C5" s="10">
        <v>38912</v>
      </c>
      <c r="D5" s="9">
        <v>154</v>
      </c>
      <c r="E5" s="9" t="s">
        <v>104</v>
      </c>
      <c r="F5" s="9" t="s">
        <v>113</v>
      </c>
      <c r="G5" s="9" t="s">
        <v>114</v>
      </c>
      <c r="H5" s="9" t="s">
        <v>100</v>
      </c>
      <c r="I5" s="9" t="s">
        <v>101</v>
      </c>
      <c r="J5" s="11" t="s">
        <v>107</v>
      </c>
      <c r="K5" s="9">
        <v>204000000</v>
      </c>
      <c r="L5" s="9">
        <v>391081192</v>
      </c>
      <c r="M5" s="9">
        <v>1</v>
      </c>
      <c r="N5" s="9">
        <v>0</v>
      </c>
    </row>
    <row r="6" spans="1:14" x14ac:dyDescent="0.3">
      <c r="A6" s="9">
        <v>6</v>
      </c>
      <c r="B6" s="9" t="s">
        <v>115</v>
      </c>
      <c r="C6" s="10">
        <v>35818</v>
      </c>
      <c r="D6" s="9">
        <v>194</v>
      </c>
      <c r="E6" s="9" t="s">
        <v>116</v>
      </c>
      <c r="F6" s="9" t="s">
        <v>117</v>
      </c>
      <c r="G6" s="9" t="s">
        <v>118</v>
      </c>
      <c r="H6" s="9" t="s">
        <v>100</v>
      </c>
      <c r="I6" s="9" t="s">
        <v>101</v>
      </c>
      <c r="J6" s="11">
        <v>12</v>
      </c>
      <c r="K6" s="9">
        <v>200000000</v>
      </c>
      <c r="L6" s="9">
        <v>2186772302</v>
      </c>
      <c r="M6" s="9">
        <v>14</v>
      </c>
      <c r="N6" s="9">
        <v>11</v>
      </c>
    </row>
    <row r="7" spans="1:14" x14ac:dyDescent="0.3">
      <c r="A7" s="9">
        <v>7</v>
      </c>
      <c r="B7" s="9" t="s">
        <v>119</v>
      </c>
      <c r="C7" s="10">
        <v>39255</v>
      </c>
      <c r="D7" s="9">
        <v>96</v>
      </c>
      <c r="E7" s="9" t="s">
        <v>120</v>
      </c>
      <c r="F7" s="9" t="s">
        <v>121</v>
      </c>
      <c r="G7" s="9" t="s">
        <v>122</v>
      </c>
      <c r="H7" s="9" t="s">
        <v>100</v>
      </c>
      <c r="I7" s="9" t="s">
        <v>101</v>
      </c>
      <c r="J7" s="11" t="s">
        <v>102</v>
      </c>
      <c r="K7" s="9">
        <v>175000000</v>
      </c>
      <c r="L7" s="9">
        <v>173418781</v>
      </c>
      <c r="M7" s="9">
        <v>0</v>
      </c>
      <c r="N7" s="9">
        <v>0</v>
      </c>
    </row>
    <row r="8" spans="1:14" x14ac:dyDescent="0.3">
      <c r="A8" s="9">
        <v>8</v>
      </c>
      <c r="B8" s="9" t="s">
        <v>123</v>
      </c>
      <c r="C8" s="10">
        <v>34908</v>
      </c>
      <c r="D8" s="9">
        <v>135</v>
      </c>
      <c r="E8" s="9" t="s">
        <v>97</v>
      </c>
      <c r="F8" s="9" t="s">
        <v>124</v>
      </c>
      <c r="G8" s="9" t="s">
        <v>125</v>
      </c>
      <c r="H8" s="9" t="s">
        <v>100</v>
      </c>
      <c r="I8" s="9" t="s">
        <v>101</v>
      </c>
      <c r="J8" s="11">
        <v>12</v>
      </c>
      <c r="K8" s="9">
        <v>175000000</v>
      </c>
      <c r="L8" s="9">
        <v>264218220</v>
      </c>
      <c r="M8" s="9">
        <v>1</v>
      </c>
      <c r="N8" s="9">
        <v>0</v>
      </c>
    </row>
    <row r="9" spans="1:14" x14ac:dyDescent="0.3">
      <c r="A9" s="9">
        <v>9</v>
      </c>
      <c r="B9" s="9" t="s">
        <v>126</v>
      </c>
      <c r="C9" s="10">
        <v>37032</v>
      </c>
      <c r="D9" s="9">
        <v>183</v>
      </c>
      <c r="E9" s="9" t="s">
        <v>127</v>
      </c>
      <c r="F9" s="9" t="s">
        <v>128</v>
      </c>
      <c r="G9" s="9" t="s">
        <v>129</v>
      </c>
      <c r="H9" s="9" t="s">
        <v>100</v>
      </c>
      <c r="I9" s="9" t="s">
        <v>101</v>
      </c>
      <c r="J9" s="11">
        <v>12</v>
      </c>
      <c r="K9" s="9">
        <v>140000000</v>
      </c>
      <c r="L9" s="9">
        <v>449220945</v>
      </c>
      <c r="M9" s="9">
        <v>4</v>
      </c>
      <c r="N9" s="9">
        <v>1</v>
      </c>
    </row>
    <row r="10" spans="1:14" x14ac:dyDescent="0.3">
      <c r="A10" s="9">
        <v>10</v>
      </c>
      <c r="B10" s="9" t="s">
        <v>130</v>
      </c>
      <c r="C10" s="10">
        <v>39266</v>
      </c>
      <c r="D10" s="9">
        <v>144</v>
      </c>
      <c r="E10" s="9" t="s">
        <v>131</v>
      </c>
      <c r="F10" s="9" t="s">
        <v>128</v>
      </c>
      <c r="G10" s="9" t="s">
        <v>132</v>
      </c>
      <c r="H10" s="9" t="s">
        <v>100</v>
      </c>
      <c r="I10" s="9" t="s">
        <v>101</v>
      </c>
      <c r="J10" s="11" t="s">
        <v>107</v>
      </c>
      <c r="K10" s="9">
        <v>150000000</v>
      </c>
      <c r="L10" s="9">
        <v>709709780</v>
      </c>
      <c r="M10" s="9">
        <v>3</v>
      </c>
      <c r="N10" s="9">
        <v>0</v>
      </c>
    </row>
    <row r="11" spans="1:14" x14ac:dyDescent="0.3">
      <c r="A11" s="9">
        <v>11</v>
      </c>
      <c r="B11" s="9" t="s">
        <v>133</v>
      </c>
      <c r="C11" s="10">
        <v>39274</v>
      </c>
      <c r="D11" s="9">
        <v>138</v>
      </c>
      <c r="E11" s="9" t="s">
        <v>134</v>
      </c>
      <c r="F11" s="9" t="s">
        <v>135</v>
      </c>
      <c r="G11" s="9" t="s">
        <v>136</v>
      </c>
      <c r="H11" s="9" t="s">
        <v>137</v>
      </c>
      <c r="I11" s="9" t="s">
        <v>101</v>
      </c>
      <c r="J11" s="11" t="s">
        <v>107</v>
      </c>
      <c r="K11" s="9">
        <v>150000000</v>
      </c>
      <c r="L11" s="9">
        <v>939885929</v>
      </c>
      <c r="M11" s="9">
        <v>0</v>
      </c>
      <c r="N11" s="9">
        <v>0</v>
      </c>
    </row>
    <row r="12" spans="1:14" x14ac:dyDescent="0.3">
      <c r="A12" s="9">
        <v>12</v>
      </c>
      <c r="B12" s="9" t="s">
        <v>138</v>
      </c>
      <c r="C12" s="10">
        <v>39402</v>
      </c>
      <c r="D12" s="9">
        <v>115</v>
      </c>
      <c r="E12" s="9" t="s">
        <v>134</v>
      </c>
      <c r="F12" s="9" t="s">
        <v>139</v>
      </c>
      <c r="G12" s="9" t="s">
        <v>140</v>
      </c>
      <c r="H12" s="9" t="s">
        <v>100</v>
      </c>
      <c r="I12" s="9" t="s">
        <v>101</v>
      </c>
      <c r="J12" s="11" t="s">
        <v>107</v>
      </c>
      <c r="K12" s="9">
        <v>150000000</v>
      </c>
      <c r="L12" s="9">
        <v>196393745</v>
      </c>
      <c r="M12" s="9">
        <v>0</v>
      </c>
      <c r="N12" s="9">
        <v>0</v>
      </c>
    </row>
    <row r="13" spans="1:14" x14ac:dyDescent="0.3">
      <c r="A13" s="9">
        <v>13</v>
      </c>
      <c r="B13" s="9" t="s">
        <v>141</v>
      </c>
      <c r="C13" s="10">
        <v>39388</v>
      </c>
      <c r="D13" s="9">
        <v>91</v>
      </c>
      <c r="E13" s="9" t="s">
        <v>142</v>
      </c>
      <c r="F13" s="9" t="s">
        <v>143</v>
      </c>
      <c r="G13" s="9" t="s">
        <v>144</v>
      </c>
      <c r="H13" s="9" t="s">
        <v>100</v>
      </c>
      <c r="I13" s="9" t="s">
        <v>101</v>
      </c>
      <c r="J13" s="11" t="s">
        <v>145</v>
      </c>
      <c r="K13" s="9">
        <v>150000000</v>
      </c>
      <c r="L13" s="9">
        <v>287594577</v>
      </c>
      <c r="M13" s="9">
        <v>0</v>
      </c>
      <c r="N13" s="9">
        <v>0</v>
      </c>
    </row>
    <row r="14" spans="1:14" x14ac:dyDescent="0.3">
      <c r="A14" s="9">
        <v>14</v>
      </c>
      <c r="B14" s="9" t="s">
        <v>146</v>
      </c>
      <c r="C14" s="10">
        <v>39227</v>
      </c>
      <c r="D14" s="9">
        <v>168</v>
      </c>
      <c r="E14" s="9" t="s">
        <v>97</v>
      </c>
      <c r="F14" s="9" t="s">
        <v>147</v>
      </c>
      <c r="G14" s="9" t="s">
        <v>148</v>
      </c>
      <c r="H14" s="9" t="s">
        <v>100</v>
      </c>
      <c r="I14" s="9" t="s">
        <v>101</v>
      </c>
      <c r="J14" s="11" t="s">
        <v>107</v>
      </c>
      <c r="K14" s="9">
        <v>300000000</v>
      </c>
      <c r="L14" s="9">
        <v>963420425</v>
      </c>
      <c r="M14" s="9">
        <v>2</v>
      </c>
      <c r="N14" s="9">
        <v>0</v>
      </c>
    </row>
    <row r="15" spans="1:14" x14ac:dyDescent="0.3">
      <c r="A15" s="9">
        <v>15</v>
      </c>
      <c r="B15" s="9" t="s">
        <v>149</v>
      </c>
      <c r="C15" s="10">
        <v>39430</v>
      </c>
      <c r="D15" s="9">
        <v>100</v>
      </c>
      <c r="E15" s="9" t="s">
        <v>150</v>
      </c>
      <c r="F15" s="9" t="s">
        <v>151</v>
      </c>
      <c r="G15" s="9" t="s">
        <v>152</v>
      </c>
      <c r="H15" s="9" t="s">
        <v>100</v>
      </c>
      <c r="I15" s="9" t="s">
        <v>101</v>
      </c>
      <c r="J15" s="11">
        <v>15</v>
      </c>
      <c r="K15" s="9">
        <v>150000000</v>
      </c>
      <c r="L15" s="9">
        <v>585349010</v>
      </c>
      <c r="M15" s="9">
        <v>0</v>
      </c>
      <c r="N15" s="9">
        <v>0</v>
      </c>
    </row>
    <row r="16" spans="1:14" x14ac:dyDescent="0.3">
      <c r="A16" s="9">
        <v>16</v>
      </c>
      <c r="B16" s="9" t="s">
        <v>153</v>
      </c>
      <c r="C16" s="10">
        <v>39255</v>
      </c>
      <c r="D16" s="9">
        <v>111</v>
      </c>
      <c r="E16" s="9" t="s">
        <v>142</v>
      </c>
      <c r="F16" s="9" t="s">
        <v>154</v>
      </c>
      <c r="G16" s="9" t="s">
        <v>148</v>
      </c>
      <c r="H16" s="9" t="s">
        <v>100</v>
      </c>
      <c r="I16" s="9" t="s">
        <v>101</v>
      </c>
      <c r="J16" s="11" t="s">
        <v>145</v>
      </c>
      <c r="K16" s="9">
        <v>150000000</v>
      </c>
      <c r="L16" s="9">
        <v>623722818</v>
      </c>
      <c r="M16" s="9">
        <v>5</v>
      </c>
      <c r="N16" s="9">
        <v>1</v>
      </c>
    </row>
    <row r="17" spans="1:14" x14ac:dyDescent="0.3">
      <c r="A17" s="9">
        <v>17</v>
      </c>
      <c r="B17" s="9" t="s">
        <v>155</v>
      </c>
      <c r="C17" s="10">
        <v>38121</v>
      </c>
      <c r="D17" s="9">
        <v>162</v>
      </c>
      <c r="E17" s="9" t="s">
        <v>97</v>
      </c>
      <c r="F17" s="9" t="s">
        <v>156</v>
      </c>
      <c r="G17" s="9" t="s">
        <v>157</v>
      </c>
      <c r="H17" s="9" t="s">
        <v>100</v>
      </c>
      <c r="I17" s="9" t="s">
        <v>101</v>
      </c>
      <c r="J17" s="11">
        <v>15</v>
      </c>
      <c r="K17" s="9">
        <v>175000000</v>
      </c>
      <c r="L17" s="9">
        <v>497409852</v>
      </c>
      <c r="M17" s="9">
        <v>1</v>
      </c>
      <c r="N17" s="9">
        <v>0</v>
      </c>
    </row>
    <row r="18" spans="1:14" x14ac:dyDescent="0.3">
      <c r="A18" s="9">
        <v>18</v>
      </c>
      <c r="B18" s="9" t="s">
        <v>158</v>
      </c>
      <c r="C18" s="10">
        <v>38662</v>
      </c>
      <c r="D18" s="9">
        <v>156</v>
      </c>
      <c r="E18" s="9" t="s">
        <v>134</v>
      </c>
      <c r="F18" s="9" t="s">
        <v>159</v>
      </c>
      <c r="G18" s="9" t="s">
        <v>136</v>
      </c>
      <c r="H18" s="9" t="s">
        <v>137</v>
      </c>
      <c r="I18" s="9" t="s">
        <v>101</v>
      </c>
      <c r="J18" s="11" t="s">
        <v>107</v>
      </c>
      <c r="K18" s="9">
        <v>150000000</v>
      </c>
      <c r="L18" s="9">
        <v>896911078</v>
      </c>
      <c r="M18" s="9">
        <v>1</v>
      </c>
      <c r="N18" s="9">
        <v>0</v>
      </c>
    </row>
    <row r="19" spans="1:14" x14ac:dyDescent="0.3">
      <c r="A19" s="9">
        <v>19</v>
      </c>
      <c r="B19" s="9" t="s">
        <v>160</v>
      </c>
      <c r="C19" s="10">
        <v>38518</v>
      </c>
      <c r="D19" s="9">
        <v>141</v>
      </c>
      <c r="E19" s="9" t="s">
        <v>104</v>
      </c>
      <c r="F19" s="9" t="s">
        <v>161</v>
      </c>
      <c r="G19" s="9" t="s">
        <v>114</v>
      </c>
      <c r="H19" s="9" t="s">
        <v>100</v>
      </c>
      <c r="I19" s="9" t="s">
        <v>101</v>
      </c>
      <c r="J19" s="11" t="s">
        <v>107</v>
      </c>
      <c r="K19" s="9">
        <v>150000000</v>
      </c>
      <c r="L19" s="9">
        <v>374218673</v>
      </c>
      <c r="M19" s="9">
        <v>1</v>
      </c>
      <c r="N19" s="9">
        <v>0</v>
      </c>
    </row>
    <row r="20" spans="1:14" x14ac:dyDescent="0.3">
      <c r="A20" s="9">
        <v>20</v>
      </c>
      <c r="B20" s="9" t="s">
        <v>162</v>
      </c>
      <c r="C20" s="10">
        <v>38548</v>
      </c>
      <c r="D20" s="9">
        <v>115</v>
      </c>
      <c r="E20" s="9" t="s">
        <v>134</v>
      </c>
      <c r="F20" s="9" t="s">
        <v>163</v>
      </c>
      <c r="G20" s="9" t="s">
        <v>152</v>
      </c>
      <c r="H20" s="9" t="s">
        <v>100</v>
      </c>
      <c r="I20" s="9" t="s">
        <v>101</v>
      </c>
      <c r="J20" s="11" t="s">
        <v>102</v>
      </c>
      <c r="K20" s="9">
        <v>150000000</v>
      </c>
      <c r="L20" s="9">
        <v>474968763</v>
      </c>
      <c r="M20" s="9">
        <v>1</v>
      </c>
      <c r="N20" s="9">
        <v>0</v>
      </c>
    </row>
    <row r="21" spans="1:14" x14ac:dyDescent="0.3">
      <c r="A21" s="9">
        <v>21</v>
      </c>
      <c r="B21" s="9" t="s">
        <v>164</v>
      </c>
      <c r="C21" s="10">
        <v>38904</v>
      </c>
      <c r="D21" s="9">
        <v>151</v>
      </c>
      <c r="E21" s="9" t="s">
        <v>97</v>
      </c>
      <c r="F21" s="9" t="s">
        <v>147</v>
      </c>
      <c r="G21" s="9" t="s">
        <v>148</v>
      </c>
      <c r="H21" s="9" t="s">
        <v>100</v>
      </c>
      <c r="I21" s="9" t="s">
        <v>101</v>
      </c>
      <c r="J21" s="11" t="s">
        <v>107</v>
      </c>
      <c r="K21" s="9">
        <v>225000000</v>
      </c>
      <c r="L21" s="9">
        <v>1066179725</v>
      </c>
      <c r="M21" s="9">
        <v>4</v>
      </c>
      <c r="N21" s="9">
        <v>1</v>
      </c>
    </row>
    <row r="22" spans="1:14" x14ac:dyDescent="0.3">
      <c r="A22" s="9">
        <v>22</v>
      </c>
      <c r="B22" s="9" t="s">
        <v>165</v>
      </c>
      <c r="C22" s="10">
        <v>37580</v>
      </c>
      <c r="D22" s="9">
        <v>133</v>
      </c>
      <c r="E22" s="9" t="s">
        <v>166</v>
      </c>
      <c r="F22" s="9" t="s">
        <v>167</v>
      </c>
      <c r="G22" s="9" t="s">
        <v>168</v>
      </c>
      <c r="H22" s="9" t="s">
        <v>137</v>
      </c>
      <c r="I22" s="9" t="s">
        <v>101</v>
      </c>
      <c r="J22" s="11" t="s">
        <v>107</v>
      </c>
      <c r="K22" s="9">
        <v>142000000</v>
      </c>
      <c r="L22" s="9">
        <v>431971116</v>
      </c>
      <c r="M22" s="9">
        <v>0</v>
      </c>
      <c r="N22" s="9">
        <v>0</v>
      </c>
    </row>
    <row r="23" spans="1:14" x14ac:dyDescent="0.3">
      <c r="A23" s="9">
        <v>23</v>
      </c>
      <c r="B23" s="9" t="s">
        <v>169</v>
      </c>
      <c r="C23" s="10">
        <v>35986</v>
      </c>
      <c r="D23" s="9">
        <v>127</v>
      </c>
      <c r="E23" s="9" t="s">
        <v>104</v>
      </c>
      <c r="F23" s="9" t="s">
        <v>170</v>
      </c>
      <c r="G23" s="9" t="s">
        <v>171</v>
      </c>
      <c r="H23" s="9" t="s">
        <v>100</v>
      </c>
      <c r="I23" s="9" t="s">
        <v>101</v>
      </c>
      <c r="J23" s="11">
        <v>15</v>
      </c>
      <c r="K23" s="9">
        <v>100000000</v>
      </c>
      <c r="L23" s="9">
        <v>285444603</v>
      </c>
      <c r="M23" s="9">
        <v>0</v>
      </c>
      <c r="N23" s="9">
        <v>0</v>
      </c>
    </row>
    <row r="24" spans="1:14" x14ac:dyDescent="0.3">
      <c r="A24" s="9">
        <v>24</v>
      </c>
      <c r="B24" s="9" t="s">
        <v>172</v>
      </c>
      <c r="C24" s="10">
        <v>35977</v>
      </c>
      <c r="D24" s="9">
        <v>151</v>
      </c>
      <c r="E24" s="9" t="s">
        <v>131</v>
      </c>
      <c r="F24" s="9" t="s">
        <v>128</v>
      </c>
      <c r="G24" s="9" t="s">
        <v>129</v>
      </c>
      <c r="H24" s="9" t="s">
        <v>100</v>
      </c>
      <c r="I24" s="9" t="s">
        <v>101</v>
      </c>
      <c r="J24" s="11">
        <v>12</v>
      </c>
      <c r="K24" s="9">
        <v>140000000</v>
      </c>
      <c r="L24" s="9">
        <v>553709788</v>
      </c>
      <c r="M24" s="9">
        <v>4</v>
      </c>
      <c r="N24" s="9">
        <v>0</v>
      </c>
    </row>
    <row r="25" spans="1:14" x14ac:dyDescent="0.3">
      <c r="A25" s="9">
        <v>25</v>
      </c>
      <c r="B25" s="9" t="s">
        <v>173</v>
      </c>
      <c r="C25" s="10">
        <v>37440</v>
      </c>
      <c r="D25" s="9">
        <v>89</v>
      </c>
      <c r="E25" s="9" t="s">
        <v>131</v>
      </c>
      <c r="F25" s="9" t="s">
        <v>174</v>
      </c>
      <c r="G25" s="9" t="s">
        <v>99</v>
      </c>
      <c r="H25" s="9" t="s">
        <v>100</v>
      </c>
      <c r="I25" s="9" t="s">
        <v>101</v>
      </c>
      <c r="J25" s="11" t="s">
        <v>102</v>
      </c>
      <c r="K25" s="9">
        <v>140000000</v>
      </c>
      <c r="L25" s="9">
        <v>441818803</v>
      </c>
      <c r="M25" s="9">
        <v>0</v>
      </c>
      <c r="N25" s="9">
        <v>0</v>
      </c>
    </row>
    <row r="26" spans="1:14" x14ac:dyDescent="0.3">
      <c r="A26" s="9">
        <v>26</v>
      </c>
      <c r="B26" s="9" t="s">
        <v>175</v>
      </c>
      <c r="C26" s="10">
        <v>39206</v>
      </c>
      <c r="D26" s="9">
        <v>139</v>
      </c>
      <c r="E26" s="9" t="s">
        <v>104</v>
      </c>
      <c r="F26" s="9" t="s">
        <v>105</v>
      </c>
      <c r="G26" s="9" t="s">
        <v>106</v>
      </c>
      <c r="H26" s="9" t="s">
        <v>100</v>
      </c>
      <c r="I26" s="9" t="s">
        <v>101</v>
      </c>
      <c r="J26" s="11" t="s">
        <v>107</v>
      </c>
      <c r="K26" s="9">
        <v>258000000</v>
      </c>
      <c r="L26" s="9">
        <v>890871626</v>
      </c>
      <c r="M26" s="9">
        <v>0</v>
      </c>
      <c r="N26" s="9">
        <v>0</v>
      </c>
    </row>
    <row r="27" spans="1:14" x14ac:dyDescent="0.3">
      <c r="A27" s="9">
        <v>27</v>
      </c>
      <c r="B27" s="9" t="s">
        <v>176</v>
      </c>
      <c r="C27" s="10">
        <v>38168</v>
      </c>
      <c r="D27" s="9">
        <v>127</v>
      </c>
      <c r="E27" s="9" t="s">
        <v>104</v>
      </c>
      <c r="F27" s="9" t="s">
        <v>105</v>
      </c>
      <c r="G27" s="9" t="s">
        <v>106</v>
      </c>
      <c r="H27" s="9" t="s">
        <v>100</v>
      </c>
      <c r="I27" s="9" t="s">
        <v>101</v>
      </c>
      <c r="J27" s="11" t="s">
        <v>107</v>
      </c>
      <c r="K27" s="9">
        <v>200000000</v>
      </c>
      <c r="L27" s="9">
        <v>783766341</v>
      </c>
      <c r="M27" s="9">
        <v>3</v>
      </c>
      <c r="N27" s="9">
        <v>1</v>
      </c>
    </row>
    <row r="28" spans="1:14" x14ac:dyDescent="0.3">
      <c r="A28" s="9">
        <v>28</v>
      </c>
      <c r="B28" s="9" t="s">
        <v>177</v>
      </c>
      <c r="C28" s="10">
        <v>38569</v>
      </c>
      <c r="D28" s="9">
        <v>121</v>
      </c>
      <c r="E28" s="9" t="s">
        <v>104</v>
      </c>
      <c r="F28" s="9" t="s">
        <v>178</v>
      </c>
      <c r="G28" s="9" t="s">
        <v>179</v>
      </c>
      <c r="H28" s="9" t="s">
        <v>100</v>
      </c>
      <c r="I28" s="9" t="s">
        <v>101</v>
      </c>
      <c r="J28" s="11" t="s">
        <v>107</v>
      </c>
      <c r="K28" s="9">
        <v>135000000</v>
      </c>
      <c r="L28" s="9">
        <v>76932872</v>
      </c>
      <c r="M28" s="9">
        <v>0</v>
      </c>
      <c r="N28" s="9">
        <v>0</v>
      </c>
    </row>
    <row r="29" spans="1:14" x14ac:dyDescent="0.3">
      <c r="A29" s="9">
        <v>29</v>
      </c>
      <c r="B29" s="9" t="s">
        <v>180</v>
      </c>
      <c r="C29" s="10">
        <v>37106</v>
      </c>
      <c r="D29" s="9">
        <v>106</v>
      </c>
      <c r="E29" s="9" t="s">
        <v>142</v>
      </c>
      <c r="F29" s="9" t="s">
        <v>181</v>
      </c>
      <c r="G29" s="9" t="s">
        <v>182</v>
      </c>
      <c r="H29" s="9" t="s">
        <v>100</v>
      </c>
      <c r="I29" s="9" t="s">
        <v>101</v>
      </c>
      <c r="J29" s="11" t="s">
        <v>102</v>
      </c>
      <c r="K29" s="9">
        <v>137000000</v>
      </c>
      <c r="L29" s="9">
        <v>85131830</v>
      </c>
      <c r="M29" s="9">
        <v>0</v>
      </c>
      <c r="N29" s="9">
        <v>0</v>
      </c>
    </row>
    <row r="30" spans="1:14" x14ac:dyDescent="0.3">
      <c r="A30" s="9">
        <v>30</v>
      </c>
      <c r="B30" s="9" t="s">
        <v>183</v>
      </c>
      <c r="C30" s="10">
        <v>38926</v>
      </c>
      <c r="D30" s="9">
        <v>134</v>
      </c>
      <c r="E30" s="9" t="s">
        <v>166</v>
      </c>
      <c r="F30" s="9" t="s">
        <v>184</v>
      </c>
      <c r="G30" s="9" t="s">
        <v>185</v>
      </c>
      <c r="H30" s="9" t="s">
        <v>100</v>
      </c>
      <c r="I30" s="9" t="s">
        <v>101</v>
      </c>
      <c r="J30" s="11">
        <v>15</v>
      </c>
      <c r="K30" s="9">
        <v>135000000</v>
      </c>
      <c r="L30" s="9">
        <v>163794509</v>
      </c>
      <c r="M30" s="9">
        <v>0</v>
      </c>
      <c r="N30" s="9">
        <v>0</v>
      </c>
    </row>
    <row r="31" spans="1:14" x14ac:dyDescent="0.3">
      <c r="A31" s="9">
        <v>31</v>
      </c>
      <c r="B31" s="9" t="s">
        <v>186</v>
      </c>
      <c r="C31" s="10">
        <v>36490</v>
      </c>
      <c r="D31" s="9">
        <v>128</v>
      </c>
      <c r="E31" s="9" t="s">
        <v>166</v>
      </c>
      <c r="F31" s="9" t="s">
        <v>187</v>
      </c>
      <c r="G31" s="9" t="s">
        <v>168</v>
      </c>
      <c r="H31" s="9" t="s">
        <v>137</v>
      </c>
      <c r="I31" s="9" t="s">
        <v>101</v>
      </c>
      <c r="J31" s="11">
        <v>12</v>
      </c>
      <c r="K31" s="9">
        <v>135000000</v>
      </c>
      <c r="L31" s="9">
        <v>361832400</v>
      </c>
      <c r="M31" s="9">
        <v>0</v>
      </c>
      <c r="N31" s="9">
        <v>0</v>
      </c>
    </row>
    <row r="32" spans="1:14" x14ac:dyDescent="0.3">
      <c r="A32" s="9">
        <v>32</v>
      </c>
      <c r="B32" s="9" t="s">
        <v>188</v>
      </c>
      <c r="C32" s="10">
        <v>37939</v>
      </c>
      <c r="D32" s="9">
        <v>138</v>
      </c>
      <c r="E32" s="9" t="s">
        <v>97</v>
      </c>
      <c r="F32" s="9" t="s">
        <v>189</v>
      </c>
      <c r="G32" s="9" t="s">
        <v>118</v>
      </c>
      <c r="H32" s="9" t="s">
        <v>100</v>
      </c>
      <c r="I32" s="9" t="s">
        <v>101</v>
      </c>
      <c r="J32" s="11" t="s">
        <v>107</v>
      </c>
      <c r="K32" s="9">
        <v>150000000</v>
      </c>
      <c r="L32" s="9">
        <v>212011111</v>
      </c>
      <c r="M32" s="9">
        <v>10</v>
      </c>
      <c r="N32" s="9">
        <v>2</v>
      </c>
    </row>
    <row r="33" spans="1:14" x14ac:dyDescent="0.3">
      <c r="A33" s="9">
        <v>33</v>
      </c>
      <c r="B33" s="9" t="s">
        <v>190</v>
      </c>
      <c r="C33" s="10">
        <v>38532</v>
      </c>
      <c r="D33" s="9">
        <v>116</v>
      </c>
      <c r="E33" s="9" t="s">
        <v>131</v>
      </c>
      <c r="F33" s="9" t="s">
        <v>98</v>
      </c>
      <c r="G33" s="9" t="s">
        <v>99</v>
      </c>
      <c r="H33" s="9" t="s">
        <v>100</v>
      </c>
      <c r="I33" s="9" t="s">
        <v>101</v>
      </c>
      <c r="J33" s="11" t="s">
        <v>107</v>
      </c>
      <c r="K33" s="9">
        <v>132000000</v>
      </c>
      <c r="L33" s="9">
        <v>591745540</v>
      </c>
      <c r="M33" s="9">
        <v>3</v>
      </c>
      <c r="N33" s="9">
        <v>0</v>
      </c>
    </row>
    <row r="34" spans="1:14" x14ac:dyDescent="0.3">
      <c r="A34" s="9">
        <v>34</v>
      </c>
      <c r="B34" s="9" t="s">
        <v>191</v>
      </c>
      <c r="C34" s="10">
        <v>39311</v>
      </c>
      <c r="D34" s="9">
        <v>115</v>
      </c>
      <c r="E34" s="9" t="s">
        <v>166</v>
      </c>
      <c r="F34" s="9" t="s">
        <v>192</v>
      </c>
      <c r="G34" s="9" t="s">
        <v>193</v>
      </c>
      <c r="H34" s="9" t="s">
        <v>100</v>
      </c>
      <c r="I34" s="9" t="s">
        <v>101</v>
      </c>
      <c r="J34" s="11" t="s">
        <v>107</v>
      </c>
      <c r="K34" s="9">
        <v>110000000</v>
      </c>
      <c r="L34" s="9">
        <v>442824138</v>
      </c>
      <c r="M34" s="9">
        <v>3</v>
      </c>
      <c r="N34" s="9">
        <v>3</v>
      </c>
    </row>
    <row r="35" spans="1:14" x14ac:dyDescent="0.3">
      <c r="A35" s="9">
        <v>35</v>
      </c>
      <c r="B35" s="9" t="s">
        <v>194</v>
      </c>
      <c r="C35" s="10">
        <v>38138</v>
      </c>
      <c r="D35" s="9">
        <v>141</v>
      </c>
      <c r="E35" s="9" t="s">
        <v>134</v>
      </c>
      <c r="F35" s="9" t="s">
        <v>195</v>
      </c>
      <c r="G35" s="9" t="s">
        <v>136</v>
      </c>
      <c r="H35" s="9" t="s">
        <v>137</v>
      </c>
      <c r="I35" s="9" t="s">
        <v>101</v>
      </c>
      <c r="J35" s="11" t="s">
        <v>102</v>
      </c>
      <c r="K35" s="9">
        <v>130000000</v>
      </c>
      <c r="L35" s="9">
        <v>796688549</v>
      </c>
      <c r="M35" s="9">
        <v>2</v>
      </c>
      <c r="N35" s="9">
        <v>0</v>
      </c>
    </row>
    <row r="36" spans="1:14" x14ac:dyDescent="0.3">
      <c r="A36" s="9">
        <v>36</v>
      </c>
      <c r="B36" s="9" t="s">
        <v>196</v>
      </c>
      <c r="C36" s="10">
        <v>37756</v>
      </c>
      <c r="D36" s="9">
        <v>138</v>
      </c>
      <c r="E36" s="9" t="s">
        <v>131</v>
      </c>
      <c r="F36" s="9" t="s">
        <v>197</v>
      </c>
      <c r="G36" s="9" t="s">
        <v>152</v>
      </c>
      <c r="H36" s="9" t="s">
        <v>100</v>
      </c>
      <c r="I36" s="9" t="s">
        <v>101</v>
      </c>
      <c r="J36" s="11">
        <v>15</v>
      </c>
      <c r="K36" s="9">
        <v>150000000</v>
      </c>
      <c r="L36" s="9">
        <v>742128461</v>
      </c>
      <c r="M36" s="9">
        <v>0</v>
      </c>
      <c r="N36" s="9">
        <v>0</v>
      </c>
    </row>
    <row r="37" spans="1:14" x14ac:dyDescent="0.3">
      <c r="A37" s="9">
        <v>37</v>
      </c>
      <c r="B37" s="9" t="s">
        <v>198</v>
      </c>
      <c r="C37" s="10">
        <v>38856</v>
      </c>
      <c r="D37" s="9">
        <v>146</v>
      </c>
      <c r="E37" s="9" t="s">
        <v>199</v>
      </c>
      <c r="F37" s="9" t="s">
        <v>200</v>
      </c>
      <c r="G37" s="9" t="s">
        <v>201</v>
      </c>
      <c r="H37" s="9" t="s">
        <v>100</v>
      </c>
      <c r="I37" s="9" t="s">
        <v>101</v>
      </c>
      <c r="J37" s="11" t="s">
        <v>107</v>
      </c>
      <c r="K37" s="9">
        <v>125000000</v>
      </c>
      <c r="L37" s="9">
        <v>758239851</v>
      </c>
      <c r="M37" s="9">
        <v>0</v>
      </c>
      <c r="N37" s="9">
        <v>0</v>
      </c>
    </row>
    <row r="38" spans="1:14" x14ac:dyDescent="0.3">
      <c r="A38" s="9">
        <v>38</v>
      </c>
      <c r="B38" s="9" t="s">
        <v>202</v>
      </c>
      <c r="C38" s="10">
        <v>37211</v>
      </c>
      <c r="D38" s="9">
        <v>152</v>
      </c>
      <c r="E38" s="9" t="s">
        <v>134</v>
      </c>
      <c r="F38" s="9" t="s">
        <v>203</v>
      </c>
      <c r="G38" s="9" t="s">
        <v>136</v>
      </c>
      <c r="H38" s="9" t="s">
        <v>137</v>
      </c>
      <c r="I38" s="9" t="s">
        <v>101</v>
      </c>
      <c r="J38" s="11" t="s">
        <v>102</v>
      </c>
      <c r="K38" s="9">
        <v>125000000</v>
      </c>
      <c r="L38" s="9">
        <v>974800000</v>
      </c>
      <c r="M38" s="9">
        <v>3</v>
      </c>
      <c r="N38" s="9">
        <v>0</v>
      </c>
    </row>
    <row r="39" spans="1:14" x14ac:dyDescent="0.3">
      <c r="A39" s="9">
        <v>39</v>
      </c>
      <c r="B39" s="9" t="s">
        <v>204</v>
      </c>
      <c r="C39" s="10">
        <v>38133</v>
      </c>
      <c r="D39" s="9">
        <v>124</v>
      </c>
      <c r="E39" s="9" t="s">
        <v>166</v>
      </c>
      <c r="F39" s="9" t="s">
        <v>205</v>
      </c>
      <c r="G39" s="9" t="s">
        <v>206</v>
      </c>
      <c r="H39" s="9" t="s">
        <v>100</v>
      </c>
      <c r="I39" s="9" t="s">
        <v>101</v>
      </c>
      <c r="J39" s="11" t="s">
        <v>107</v>
      </c>
      <c r="K39" s="9">
        <v>125000000</v>
      </c>
      <c r="L39" s="9">
        <v>542772402</v>
      </c>
      <c r="M39" s="9">
        <v>0</v>
      </c>
      <c r="N39" s="9">
        <v>0</v>
      </c>
    </row>
    <row r="40" spans="1:14" x14ac:dyDescent="0.3">
      <c r="A40" s="9">
        <v>40</v>
      </c>
      <c r="B40" s="9" t="s">
        <v>207</v>
      </c>
      <c r="C40" s="10">
        <v>37811</v>
      </c>
      <c r="D40" s="9">
        <v>135</v>
      </c>
      <c r="E40" s="9" t="s">
        <v>97</v>
      </c>
      <c r="F40" s="9" t="s">
        <v>147</v>
      </c>
      <c r="G40" s="9" t="s">
        <v>148</v>
      </c>
      <c r="H40" s="9" t="s">
        <v>100</v>
      </c>
      <c r="I40" s="9" t="s">
        <v>101</v>
      </c>
      <c r="J40" s="11">
        <v>12</v>
      </c>
      <c r="K40" s="9">
        <v>140000000</v>
      </c>
      <c r="L40" s="9">
        <v>654264015</v>
      </c>
      <c r="M40" s="9">
        <v>5</v>
      </c>
      <c r="N40" s="9">
        <v>0</v>
      </c>
    </row>
    <row r="41" spans="1:14" x14ac:dyDescent="0.3">
      <c r="A41" s="9">
        <v>41</v>
      </c>
      <c r="B41" s="9" t="s">
        <v>208</v>
      </c>
      <c r="C41" s="10">
        <v>37960</v>
      </c>
      <c r="D41" s="9">
        <v>154</v>
      </c>
      <c r="E41" s="9" t="s">
        <v>97</v>
      </c>
      <c r="F41" s="9" t="s">
        <v>209</v>
      </c>
      <c r="G41" s="9" t="s">
        <v>210</v>
      </c>
      <c r="H41" s="9" t="s">
        <v>100</v>
      </c>
      <c r="I41" s="9" t="s">
        <v>101</v>
      </c>
      <c r="J41" s="11">
        <v>15</v>
      </c>
      <c r="K41" s="9">
        <v>140000000</v>
      </c>
      <c r="L41" s="9">
        <v>456758981</v>
      </c>
      <c r="M41" s="9">
        <v>4</v>
      </c>
      <c r="N41" s="9">
        <v>0</v>
      </c>
    </row>
    <row r="42" spans="1:14" x14ac:dyDescent="0.3">
      <c r="A42" s="9">
        <v>42</v>
      </c>
      <c r="B42" s="9" t="s">
        <v>211</v>
      </c>
      <c r="C42" s="10">
        <v>36707</v>
      </c>
      <c r="D42" s="9">
        <v>130</v>
      </c>
      <c r="E42" s="9" t="s">
        <v>97</v>
      </c>
      <c r="F42" s="9" t="s">
        <v>156</v>
      </c>
      <c r="G42" s="9" t="s">
        <v>212</v>
      </c>
      <c r="H42" s="9" t="s">
        <v>100</v>
      </c>
      <c r="I42" s="9" t="s">
        <v>101</v>
      </c>
      <c r="J42" s="11">
        <v>12</v>
      </c>
      <c r="K42" s="9">
        <v>120000000</v>
      </c>
      <c r="L42" s="9">
        <v>328718434</v>
      </c>
      <c r="M42" s="9">
        <v>2</v>
      </c>
      <c r="N42" s="9">
        <v>0</v>
      </c>
    </row>
    <row r="43" spans="1:14" x14ac:dyDescent="0.3">
      <c r="A43" s="9">
        <v>43</v>
      </c>
      <c r="B43" s="9" t="s">
        <v>213</v>
      </c>
      <c r="C43" s="10">
        <v>38841</v>
      </c>
      <c r="D43" s="9">
        <v>125</v>
      </c>
      <c r="E43" s="9" t="s">
        <v>166</v>
      </c>
      <c r="F43" s="9" t="s">
        <v>214</v>
      </c>
      <c r="G43" s="9" t="s">
        <v>215</v>
      </c>
      <c r="H43" s="9" t="s">
        <v>100</v>
      </c>
      <c r="I43" s="9" t="s">
        <v>101</v>
      </c>
      <c r="J43" s="11" t="s">
        <v>107</v>
      </c>
      <c r="K43" s="9">
        <v>150000000</v>
      </c>
      <c r="L43" s="9">
        <v>397850012</v>
      </c>
      <c r="M43" s="9">
        <v>0</v>
      </c>
      <c r="N43" s="9">
        <v>0</v>
      </c>
    </row>
    <row r="44" spans="1:14" x14ac:dyDescent="0.3">
      <c r="A44" s="9">
        <v>44</v>
      </c>
      <c r="B44" s="9" t="s">
        <v>216</v>
      </c>
      <c r="C44" s="10">
        <v>36670</v>
      </c>
      <c r="D44" s="9">
        <v>123</v>
      </c>
      <c r="E44" s="9" t="s">
        <v>166</v>
      </c>
      <c r="F44" s="9" t="s">
        <v>217</v>
      </c>
      <c r="G44" s="9" t="s">
        <v>215</v>
      </c>
      <c r="H44" s="9" t="s">
        <v>100</v>
      </c>
      <c r="I44" s="9" t="s">
        <v>101</v>
      </c>
      <c r="J44" s="11">
        <v>15</v>
      </c>
      <c r="K44" s="9">
        <v>125000000</v>
      </c>
      <c r="L44" s="9">
        <v>546388105</v>
      </c>
      <c r="M44" s="9">
        <v>0</v>
      </c>
      <c r="N44" s="9">
        <v>0</v>
      </c>
    </row>
    <row r="45" spans="1:14" x14ac:dyDescent="0.3">
      <c r="A45" s="9">
        <v>45</v>
      </c>
      <c r="B45" s="9" t="s">
        <v>218</v>
      </c>
      <c r="C45" s="10">
        <v>37498</v>
      </c>
      <c r="D45" s="9">
        <v>134</v>
      </c>
      <c r="E45" s="9" t="s">
        <v>127</v>
      </c>
      <c r="F45" s="9" t="s">
        <v>217</v>
      </c>
      <c r="G45" s="9" t="s">
        <v>219</v>
      </c>
      <c r="H45" s="9" t="s">
        <v>100</v>
      </c>
      <c r="I45" s="9" t="s">
        <v>101</v>
      </c>
      <c r="J45" s="11">
        <v>15</v>
      </c>
      <c r="K45" s="9">
        <v>115000000</v>
      </c>
      <c r="L45" s="9">
        <v>77628265</v>
      </c>
      <c r="M45" s="9">
        <v>0</v>
      </c>
      <c r="N45" s="9">
        <v>0</v>
      </c>
    </row>
    <row r="46" spans="1:14" x14ac:dyDescent="0.3">
      <c r="A46" s="9">
        <v>46</v>
      </c>
      <c r="B46" s="9" t="s">
        <v>220</v>
      </c>
      <c r="C46" s="10">
        <v>37392</v>
      </c>
      <c r="D46" s="9">
        <v>142</v>
      </c>
      <c r="E46" s="9" t="s">
        <v>131</v>
      </c>
      <c r="F46" s="9" t="s">
        <v>221</v>
      </c>
      <c r="G46" s="9" t="s">
        <v>222</v>
      </c>
      <c r="H46" s="9" t="s">
        <v>100</v>
      </c>
      <c r="I46" s="9" t="s">
        <v>101</v>
      </c>
      <c r="J46" s="11" t="s">
        <v>102</v>
      </c>
      <c r="K46" s="9">
        <v>115000000</v>
      </c>
      <c r="L46" s="9">
        <v>649400000</v>
      </c>
      <c r="M46" s="9">
        <v>1</v>
      </c>
      <c r="N46" s="9">
        <v>0</v>
      </c>
    </row>
    <row r="47" spans="1:14" x14ac:dyDescent="0.3">
      <c r="A47" s="9">
        <v>47</v>
      </c>
      <c r="B47" s="9" t="s">
        <v>223</v>
      </c>
      <c r="C47" s="10">
        <v>37295</v>
      </c>
      <c r="D47" s="9">
        <v>92</v>
      </c>
      <c r="E47" s="9" t="s">
        <v>142</v>
      </c>
      <c r="F47" s="9" t="s">
        <v>224</v>
      </c>
      <c r="G47" s="9" t="s">
        <v>225</v>
      </c>
      <c r="H47" s="9" t="s">
        <v>100</v>
      </c>
      <c r="I47" s="9" t="s">
        <v>101</v>
      </c>
      <c r="J47" s="11" t="s">
        <v>145</v>
      </c>
      <c r="K47" s="9">
        <v>115000000</v>
      </c>
      <c r="L47" s="9">
        <v>562800000</v>
      </c>
      <c r="M47" s="9">
        <v>4</v>
      </c>
      <c r="N47" s="9">
        <v>1</v>
      </c>
    </row>
    <row r="48" spans="1:14" x14ac:dyDescent="0.3">
      <c r="A48" s="9">
        <v>48</v>
      </c>
      <c r="B48" s="9" t="s">
        <v>226</v>
      </c>
      <c r="C48" s="10">
        <v>36299</v>
      </c>
      <c r="D48" s="9">
        <v>133</v>
      </c>
      <c r="E48" s="9" t="s">
        <v>131</v>
      </c>
      <c r="F48" s="9" t="s">
        <v>221</v>
      </c>
      <c r="G48" s="9" t="s">
        <v>222</v>
      </c>
      <c r="H48" s="9" t="s">
        <v>100</v>
      </c>
      <c r="I48" s="9" t="s">
        <v>101</v>
      </c>
      <c r="J48" s="11" t="s">
        <v>145</v>
      </c>
      <c r="K48" s="9">
        <v>115000000</v>
      </c>
      <c r="L48" s="9">
        <v>1027000000</v>
      </c>
      <c r="M48" s="9">
        <v>3</v>
      </c>
      <c r="N48" s="9">
        <v>0</v>
      </c>
    </row>
    <row r="49" spans="1:14" x14ac:dyDescent="0.3">
      <c r="A49" s="9">
        <v>49</v>
      </c>
      <c r="B49" s="9" t="s">
        <v>229</v>
      </c>
      <c r="C49" s="10">
        <v>38491</v>
      </c>
      <c r="D49" s="9">
        <v>140</v>
      </c>
      <c r="E49" s="9" t="s">
        <v>131</v>
      </c>
      <c r="F49" s="9" t="s">
        <v>221</v>
      </c>
      <c r="G49" s="9" t="s">
        <v>222</v>
      </c>
      <c r="H49" s="9" t="s">
        <v>100</v>
      </c>
      <c r="I49" s="9" t="s">
        <v>101</v>
      </c>
      <c r="J49" s="11" t="s">
        <v>107</v>
      </c>
      <c r="K49" s="9">
        <v>113000000</v>
      </c>
      <c r="L49" s="9">
        <v>848800000</v>
      </c>
      <c r="M49" s="9">
        <v>1</v>
      </c>
      <c r="N49" s="9">
        <v>0</v>
      </c>
    </row>
    <row r="50" spans="1:14" x14ac:dyDescent="0.3">
      <c r="A50" s="9">
        <v>50</v>
      </c>
      <c r="B50" s="9" t="s">
        <v>230</v>
      </c>
      <c r="C50" s="10">
        <v>37930</v>
      </c>
      <c r="D50" s="9">
        <v>129</v>
      </c>
      <c r="E50" s="9" t="s">
        <v>131</v>
      </c>
      <c r="F50" s="9" t="s">
        <v>197</v>
      </c>
      <c r="G50" s="9" t="s">
        <v>152</v>
      </c>
      <c r="H50" s="9" t="s">
        <v>100</v>
      </c>
      <c r="I50" s="9" t="s">
        <v>101</v>
      </c>
      <c r="J50" s="11">
        <v>15</v>
      </c>
      <c r="K50" s="9">
        <v>150000000</v>
      </c>
      <c r="L50" s="9">
        <v>427343298</v>
      </c>
      <c r="M50" s="9">
        <v>0</v>
      </c>
      <c r="N50" s="9">
        <v>0</v>
      </c>
    </row>
    <row r="51" spans="1:14" x14ac:dyDescent="0.3">
      <c r="A51" s="9">
        <v>51</v>
      </c>
      <c r="B51" s="9" t="s">
        <v>231</v>
      </c>
      <c r="C51" s="10">
        <v>35776</v>
      </c>
      <c r="D51" s="9">
        <v>119</v>
      </c>
      <c r="E51" s="9" t="s">
        <v>166</v>
      </c>
      <c r="F51" s="9" t="s">
        <v>232</v>
      </c>
      <c r="G51" s="9" t="s">
        <v>168</v>
      </c>
      <c r="H51" s="9" t="s">
        <v>137</v>
      </c>
      <c r="I51" s="9" t="s">
        <v>101</v>
      </c>
      <c r="J51" s="11">
        <v>12</v>
      </c>
      <c r="K51" s="9">
        <v>110000000</v>
      </c>
      <c r="L51" s="9">
        <v>333011068</v>
      </c>
      <c r="M51" s="9">
        <v>0</v>
      </c>
      <c r="N51" s="9">
        <v>0</v>
      </c>
    </row>
    <row r="52" spans="1:14" x14ac:dyDescent="0.3">
      <c r="A52" s="9">
        <v>52</v>
      </c>
      <c r="B52" s="9" t="s">
        <v>233</v>
      </c>
      <c r="C52" s="10">
        <v>37302</v>
      </c>
      <c r="D52" s="9">
        <v>117</v>
      </c>
      <c r="E52" s="9" t="s">
        <v>234</v>
      </c>
      <c r="F52" s="9" t="s">
        <v>235</v>
      </c>
      <c r="G52" s="9" t="s">
        <v>236</v>
      </c>
      <c r="H52" s="9" t="s">
        <v>100</v>
      </c>
      <c r="I52" s="9" t="s">
        <v>101</v>
      </c>
      <c r="J52" s="11">
        <v>12</v>
      </c>
      <c r="K52" s="9">
        <v>85000000</v>
      </c>
      <c r="L52" s="9">
        <v>450717150</v>
      </c>
      <c r="M52" s="9">
        <v>0</v>
      </c>
      <c r="N52" s="9">
        <v>0</v>
      </c>
    </row>
    <row r="53" spans="1:14" x14ac:dyDescent="0.3">
      <c r="A53" s="9">
        <v>53</v>
      </c>
      <c r="B53" s="9" t="s">
        <v>237</v>
      </c>
      <c r="C53" s="10">
        <v>39260</v>
      </c>
      <c r="D53" s="9">
        <v>130</v>
      </c>
      <c r="E53" s="9" t="s">
        <v>104</v>
      </c>
      <c r="F53" s="9" t="s">
        <v>238</v>
      </c>
      <c r="G53" s="9" t="s">
        <v>239</v>
      </c>
      <c r="H53" s="9" t="s">
        <v>100</v>
      </c>
      <c r="I53" s="9" t="s">
        <v>101</v>
      </c>
      <c r="J53" s="11">
        <v>15</v>
      </c>
      <c r="K53" s="9">
        <v>110000000</v>
      </c>
      <c r="L53" s="9">
        <v>383500000</v>
      </c>
      <c r="M53" s="9">
        <v>0</v>
      </c>
      <c r="N53" s="9">
        <v>0</v>
      </c>
    </row>
    <row r="54" spans="1:14" x14ac:dyDescent="0.3">
      <c r="A54" s="9">
        <v>54</v>
      </c>
      <c r="B54" s="9" t="s">
        <v>240</v>
      </c>
      <c r="C54" s="10">
        <v>38154</v>
      </c>
      <c r="D54" s="9">
        <v>120</v>
      </c>
      <c r="E54" s="9" t="s">
        <v>97</v>
      </c>
      <c r="F54" s="9" t="s">
        <v>241</v>
      </c>
      <c r="G54" s="9" t="s">
        <v>242</v>
      </c>
      <c r="H54" s="9" t="s">
        <v>100</v>
      </c>
      <c r="I54" s="9" t="s">
        <v>101</v>
      </c>
      <c r="J54" s="11" t="s">
        <v>102</v>
      </c>
      <c r="K54" s="9">
        <v>110000000</v>
      </c>
      <c r="L54" s="9">
        <v>72178895</v>
      </c>
      <c r="M54" s="9">
        <v>0</v>
      </c>
      <c r="N54" s="9">
        <v>0</v>
      </c>
    </row>
    <row r="55" spans="1:14" x14ac:dyDescent="0.3">
      <c r="A55" s="9">
        <v>55</v>
      </c>
      <c r="B55" s="9" t="s">
        <v>243</v>
      </c>
      <c r="C55" s="10">
        <v>38478</v>
      </c>
      <c r="D55" s="9">
        <v>144</v>
      </c>
      <c r="E55" s="9" t="s">
        <v>97</v>
      </c>
      <c r="F55" s="9" t="s">
        <v>244</v>
      </c>
      <c r="G55" s="9" t="s">
        <v>245</v>
      </c>
      <c r="H55" s="9" t="s">
        <v>100</v>
      </c>
      <c r="I55" s="9" t="s">
        <v>101</v>
      </c>
      <c r="J55" s="11">
        <v>15</v>
      </c>
      <c r="K55" s="9">
        <v>130000000</v>
      </c>
      <c r="L55" s="9">
        <v>211398413</v>
      </c>
      <c r="M55" s="9">
        <v>0</v>
      </c>
      <c r="N55" s="9">
        <v>0</v>
      </c>
    </row>
    <row r="56" spans="1:14" x14ac:dyDescent="0.3">
      <c r="A56" s="9">
        <v>56</v>
      </c>
      <c r="B56" s="9" t="s">
        <v>246</v>
      </c>
      <c r="C56" s="10">
        <v>38513</v>
      </c>
      <c r="D56" s="9">
        <v>120</v>
      </c>
      <c r="E56" s="9" t="s">
        <v>104</v>
      </c>
      <c r="F56" s="9" t="s">
        <v>247</v>
      </c>
      <c r="G56" s="9" t="s">
        <v>248</v>
      </c>
      <c r="H56" s="9" t="s">
        <v>100</v>
      </c>
      <c r="I56" s="9" t="s">
        <v>101</v>
      </c>
      <c r="J56" s="11">
        <v>15</v>
      </c>
      <c r="K56" s="9">
        <v>110000000</v>
      </c>
      <c r="L56" s="9">
        <v>478336279</v>
      </c>
      <c r="M56" s="9">
        <v>0</v>
      </c>
      <c r="N56" s="9">
        <v>0</v>
      </c>
    </row>
    <row r="57" spans="1:14" x14ac:dyDescent="0.3">
      <c r="A57" s="9">
        <v>57</v>
      </c>
      <c r="B57" s="9" t="s">
        <v>249</v>
      </c>
      <c r="C57" s="10">
        <v>38346</v>
      </c>
      <c r="D57" s="9">
        <v>170</v>
      </c>
      <c r="E57" s="9" t="s">
        <v>250</v>
      </c>
      <c r="F57" s="9" t="s">
        <v>251</v>
      </c>
      <c r="G57" s="9" t="s">
        <v>252</v>
      </c>
      <c r="H57" s="9" t="s">
        <v>100</v>
      </c>
      <c r="I57" s="9" t="s">
        <v>101</v>
      </c>
      <c r="J57" s="11" t="s">
        <v>107</v>
      </c>
      <c r="K57" s="9">
        <v>110000000</v>
      </c>
      <c r="L57" s="9">
        <v>214608827</v>
      </c>
      <c r="M57" s="9">
        <v>11</v>
      </c>
      <c r="N57" s="9">
        <v>5</v>
      </c>
    </row>
    <row r="58" spans="1:14" x14ac:dyDescent="0.3">
      <c r="A58" s="9">
        <v>58</v>
      </c>
      <c r="B58" s="9" t="s">
        <v>253</v>
      </c>
      <c r="C58" s="10">
        <v>37250</v>
      </c>
      <c r="D58" s="9">
        <v>157</v>
      </c>
      <c r="E58" s="9" t="s">
        <v>250</v>
      </c>
      <c r="F58" s="9" t="s">
        <v>184</v>
      </c>
      <c r="G58" s="9" t="s">
        <v>254</v>
      </c>
      <c r="H58" s="9" t="s">
        <v>100</v>
      </c>
      <c r="I58" s="9" t="s">
        <v>101</v>
      </c>
      <c r="J58" s="11">
        <v>15</v>
      </c>
      <c r="K58" s="9">
        <v>107000000</v>
      </c>
      <c r="L58" s="9">
        <v>87713825</v>
      </c>
      <c r="M58" s="9">
        <v>0</v>
      </c>
      <c r="N58" s="9">
        <v>0</v>
      </c>
    </row>
    <row r="59" spans="1:14" x14ac:dyDescent="0.3">
      <c r="A59" s="9">
        <v>59</v>
      </c>
      <c r="B59" s="9" t="s">
        <v>255</v>
      </c>
      <c r="C59" s="10">
        <v>37244</v>
      </c>
      <c r="D59" s="9">
        <v>178</v>
      </c>
      <c r="E59" s="9" t="s">
        <v>134</v>
      </c>
      <c r="F59" s="9" t="s">
        <v>109</v>
      </c>
      <c r="G59" s="9" t="s">
        <v>110</v>
      </c>
      <c r="H59" s="9" t="s">
        <v>111</v>
      </c>
      <c r="I59" s="9" t="s">
        <v>101</v>
      </c>
      <c r="J59" s="11" t="s">
        <v>102</v>
      </c>
      <c r="K59" s="9">
        <v>93000000</v>
      </c>
      <c r="L59" s="9">
        <v>871530324</v>
      </c>
      <c r="M59" s="9">
        <v>13</v>
      </c>
      <c r="N59" s="9">
        <v>4</v>
      </c>
    </row>
    <row r="60" spans="1:14" x14ac:dyDescent="0.3">
      <c r="A60" s="9">
        <v>60</v>
      </c>
      <c r="B60" s="9" t="s">
        <v>256</v>
      </c>
      <c r="C60" s="10">
        <v>38183</v>
      </c>
      <c r="D60" s="9">
        <v>115</v>
      </c>
      <c r="E60" s="9" t="s">
        <v>131</v>
      </c>
      <c r="F60" s="9" t="s">
        <v>257</v>
      </c>
      <c r="G60" s="9" t="s">
        <v>258</v>
      </c>
      <c r="H60" s="9" t="s">
        <v>100</v>
      </c>
      <c r="I60" s="9" t="s">
        <v>101</v>
      </c>
      <c r="J60" s="11" t="s">
        <v>107</v>
      </c>
      <c r="K60" s="9">
        <v>120000000</v>
      </c>
      <c r="L60" s="9">
        <v>347234916</v>
      </c>
      <c r="M60" s="9">
        <v>1</v>
      </c>
      <c r="N60" s="9">
        <v>0</v>
      </c>
    </row>
    <row r="61" spans="1:14" x14ac:dyDescent="0.3">
      <c r="A61" s="9">
        <v>61</v>
      </c>
      <c r="B61" s="9" t="s">
        <v>259</v>
      </c>
      <c r="C61" s="10">
        <v>39035</v>
      </c>
      <c r="D61" s="9">
        <v>144</v>
      </c>
      <c r="E61" s="9" t="s">
        <v>166</v>
      </c>
      <c r="F61" s="9" t="s">
        <v>260</v>
      </c>
      <c r="G61" s="9" t="s">
        <v>168</v>
      </c>
      <c r="H61" s="9" t="s">
        <v>137</v>
      </c>
      <c r="I61" s="9" t="s">
        <v>101</v>
      </c>
      <c r="J61" s="11" t="s">
        <v>107</v>
      </c>
      <c r="K61" s="9">
        <v>150000000</v>
      </c>
      <c r="L61" s="9">
        <v>599000000</v>
      </c>
      <c r="M61" s="9">
        <v>0</v>
      </c>
      <c r="N61" s="9">
        <v>0</v>
      </c>
    </row>
    <row r="62" spans="1:14" x14ac:dyDescent="0.3">
      <c r="A62" s="9">
        <v>62</v>
      </c>
      <c r="B62" s="9" t="s">
        <v>261</v>
      </c>
      <c r="C62" s="10">
        <v>37441</v>
      </c>
      <c r="D62" s="9">
        <v>145</v>
      </c>
      <c r="E62" s="9" t="s">
        <v>131</v>
      </c>
      <c r="F62" s="9" t="s">
        <v>98</v>
      </c>
      <c r="G62" s="9" t="s">
        <v>99</v>
      </c>
      <c r="H62" s="9" t="s">
        <v>100</v>
      </c>
      <c r="I62" s="9" t="s">
        <v>101</v>
      </c>
      <c r="J62" s="11">
        <v>12</v>
      </c>
      <c r="K62" s="9">
        <v>102000000</v>
      </c>
      <c r="L62" s="9">
        <v>358300000</v>
      </c>
      <c r="M62" s="9">
        <v>1</v>
      </c>
      <c r="N62" s="9">
        <v>0</v>
      </c>
    </row>
    <row r="63" spans="1:14" x14ac:dyDescent="0.3">
      <c r="A63" s="9">
        <v>63</v>
      </c>
      <c r="B63" s="9" t="s">
        <v>262</v>
      </c>
      <c r="C63" s="10">
        <v>33466</v>
      </c>
      <c r="D63" s="9">
        <v>136</v>
      </c>
      <c r="E63" s="9" t="s">
        <v>131</v>
      </c>
      <c r="F63" s="9" t="s">
        <v>117</v>
      </c>
      <c r="G63" s="9" t="s">
        <v>263</v>
      </c>
      <c r="H63" s="9" t="s">
        <v>100</v>
      </c>
      <c r="I63" s="9" t="s">
        <v>101</v>
      </c>
      <c r="J63" s="11">
        <v>15</v>
      </c>
      <c r="K63" s="9">
        <v>100000000</v>
      </c>
      <c r="L63" s="9">
        <v>516816151</v>
      </c>
      <c r="M63" s="9">
        <v>4</v>
      </c>
      <c r="N63" s="9">
        <v>6</v>
      </c>
    </row>
    <row r="64" spans="1:14" x14ac:dyDescent="0.3">
      <c r="A64" s="9">
        <v>64</v>
      </c>
      <c r="B64" s="9" t="s">
        <v>264</v>
      </c>
      <c r="C64" s="10">
        <v>38212</v>
      </c>
      <c r="D64" s="9">
        <v>104</v>
      </c>
      <c r="E64" s="9" t="s">
        <v>104</v>
      </c>
      <c r="F64" s="9" t="s">
        <v>265</v>
      </c>
      <c r="G64" s="9" t="s">
        <v>152</v>
      </c>
      <c r="H64" s="9" t="s">
        <v>100</v>
      </c>
      <c r="I64" s="9" t="s">
        <v>101</v>
      </c>
      <c r="J64" s="11" t="s">
        <v>107</v>
      </c>
      <c r="K64" s="9">
        <v>100000000</v>
      </c>
      <c r="L64" s="9">
        <v>82102379</v>
      </c>
      <c r="M64" s="9">
        <v>0</v>
      </c>
      <c r="N64" s="9">
        <v>0</v>
      </c>
    </row>
    <row r="65" spans="1:14" x14ac:dyDescent="0.3">
      <c r="A65" s="9">
        <v>65</v>
      </c>
      <c r="B65" s="9" t="s">
        <v>266</v>
      </c>
      <c r="C65" s="10">
        <v>37575</v>
      </c>
      <c r="D65" s="9">
        <v>155</v>
      </c>
      <c r="E65" s="9" t="s">
        <v>134</v>
      </c>
      <c r="F65" s="9" t="s">
        <v>203</v>
      </c>
      <c r="G65" s="9" t="s">
        <v>136</v>
      </c>
      <c r="H65" s="9" t="s">
        <v>137</v>
      </c>
      <c r="I65" s="9" t="s">
        <v>101</v>
      </c>
      <c r="J65" s="11" t="s">
        <v>102</v>
      </c>
      <c r="K65" s="9">
        <v>100000000</v>
      </c>
      <c r="L65" s="9">
        <v>878979634</v>
      </c>
      <c r="M65" s="9">
        <v>0</v>
      </c>
      <c r="N65" s="9">
        <v>0</v>
      </c>
    </row>
    <row r="66" spans="1:14" x14ac:dyDescent="0.3">
      <c r="A66" s="9">
        <v>66</v>
      </c>
      <c r="B66" s="9" t="s">
        <v>267</v>
      </c>
      <c r="C66" s="10">
        <v>39402</v>
      </c>
      <c r="D66" s="9">
        <v>158</v>
      </c>
      <c r="E66" s="9" t="s">
        <v>250</v>
      </c>
      <c r="F66" s="9" t="s">
        <v>244</v>
      </c>
      <c r="G66" s="9" t="s">
        <v>201</v>
      </c>
      <c r="H66" s="9" t="s">
        <v>100</v>
      </c>
      <c r="I66" s="9" t="s">
        <v>101</v>
      </c>
      <c r="J66" s="11">
        <v>18</v>
      </c>
      <c r="K66" s="9">
        <v>100000000</v>
      </c>
      <c r="L66" s="9">
        <v>266465037</v>
      </c>
      <c r="M66" s="9">
        <v>2</v>
      </c>
      <c r="N66" s="9">
        <v>0</v>
      </c>
    </row>
    <row r="67" spans="1:14" x14ac:dyDescent="0.3">
      <c r="A67" s="9">
        <v>67</v>
      </c>
      <c r="B67" s="9" t="s">
        <v>268</v>
      </c>
      <c r="C67" s="10">
        <v>39059</v>
      </c>
      <c r="D67" s="9">
        <v>143</v>
      </c>
      <c r="E67" s="9" t="s">
        <v>97</v>
      </c>
      <c r="F67" s="9" t="s">
        <v>209</v>
      </c>
      <c r="G67" s="9" t="s">
        <v>269</v>
      </c>
      <c r="H67" s="9" t="s">
        <v>100</v>
      </c>
      <c r="I67" s="9" t="s">
        <v>101</v>
      </c>
      <c r="J67" s="11">
        <v>15</v>
      </c>
      <c r="K67" s="9">
        <v>100000000</v>
      </c>
      <c r="L67" s="9">
        <v>171407179</v>
      </c>
      <c r="M67" s="9">
        <v>5</v>
      </c>
      <c r="N67" s="9">
        <v>0</v>
      </c>
    </row>
    <row r="68" spans="1:14" x14ac:dyDescent="0.3">
      <c r="A68" s="9">
        <v>68</v>
      </c>
      <c r="B68" s="9" t="s">
        <v>270</v>
      </c>
      <c r="C68" s="10">
        <v>36651</v>
      </c>
      <c r="D68" s="9">
        <v>155</v>
      </c>
      <c r="E68" s="9" t="s">
        <v>97</v>
      </c>
      <c r="F68" s="9" t="s">
        <v>244</v>
      </c>
      <c r="G68" s="9" t="s">
        <v>245</v>
      </c>
      <c r="H68" s="9" t="s">
        <v>100</v>
      </c>
      <c r="I68" s="9" t="s">
        <v>101</v>
      </c>
      <c r="J68" s="11">
        <v>15</v>
      </c>
      <c r="K68" s="9">
        <v>103000000</v>
      </c>
      <c r="L68" s="9">
        <v>457600000</v>
      </c>
      <c r="M68" s="9">
        <v>12</v>
      </c>
      <c r="N68" s="9">
        <v>5</v>
      </c>
    </row>
    <row r="69" spans="1:14" x14ac:dyDescent="0.3">
      <c r="A69" s="9">
        <v>69</v>
      </c>
      <c r="B69" s="9" t="s">
        <v>271</v>
      </c>
      <c r="C69" s="10">
        <v>34530</v>
      </c>
      <c r="D69" s="9">
        <v>141</v>
      </c>
      <c r="E69" s="9" t="s">
        <v>166</v>
      </c>
      <c r="F69" s="9" t="s">
        <v>117</v>
      </c>
      <c r="G69" s="9" t="s">
        <v>272</v>
      </c>
      <c r="H69" s="9" t="s">
        <v>100</v>
      </c>
      <c r="I69" s="9" t="s">
        <v>101</v>
      </c>
      <c r="J69" s="11">
        <v>15</v>
      </c>
      <c r="K69" s="9">
        <v>100000000</v>
      </c>
      <c r="L69" s="9">
        <v>378882411</v>
      </c>
      <c r="M69" s="9">
        <v>1</v>
      </c>
      <c r="N69" s="9">
        <v>0</v>
      </c>
    </row>
    <row r="70" spans="1:14" x14ac:dyDescent="0.3">
      <c r="A70" s="9">
        <v>70</v>
      </c>
      <c r="B70" s="9" t="s">
        <v>273</v>
      </c>
      <c r="C70" s="10">
        <v>37610</v>
      </c>
      <c r="D70" s="9">
        <v>160</v>
      </c>
      <c r="E70" s="9" t="s">
        <v>274</v>
      </c>
      <c r="F70" s="9" t="s">
        <v>251</v>
      </c>
      <c r="G70" s="9" t="s">
        <v>129</v>
      </c>
      <c r="H70" s="9" t="s">
        <v>100</v>
      </c>
      <c r="I70" s="9" t="s">
        <v>101</v>
      </c>
      <c r="J70" s="11">
        <v>18</v>
      </c>
      <c r="K70" s="9">
        <v>97000000</v>
      </c>
      <c r="L70" s="9">
        <v>193772504</v>
      </c>
      <c r="M70" s="9">
        <v>10</v>
      </c>
      <c r="N70" s="9">
        <v>0</v>
      </c>
    </row>
    <row r="71" spans="1:14" x14ac:dyDescent="0.3">
      <c r="A71" s="9">
        <v>71</v>
      </c>
      <c r="B71" s="9" t="s">
        <v>275</v>
      </c>
      <c r="C71" s="10">
        <v>37274</v>
      </c>
      <c r="D71" s="9">
        <v>144</v>
      </c>
      <c r="E71" s="9" t="s">
        <v>127</v>
      </c>
      <c r="F71" s="9" t="s">
        <v>244</v>
      </c>
      <c r="G71" s="9" t="s">
        <v>276</v>
      </c>
      <c r="H71" s="9" t="s">
        <v>100</v>
      </c>
      <c r="I71" s="9" t="s">
        <v>101</v>
      </c>
      <c r="J71" s="11">
        <v>15</v>
      </c>
      <c r="K71" s="9">
        <v>92000000</v>
      </c>
      <c r="L71" s="9">
        <v>172989651</v>
      </c>
      <c r="M71" s="9">
        <v>4</v>
      </c>
      <c r="N71" s="9">
        <v>2</v>
      </c>
    </row>
    <row r="72" spans="1:14" x14ac:dyDescent="0.3">
      <c r="A72" s="9">
        <v>72</v>
      </c>
      <c r="B72" s="9" t="s">
        <v>277</v>
      </c>
      <c r="C72" s="10">
        <v>35557</v>
      </c>
      <c r="D72" s="9">
        <v>127</v>
      </c>
      <c r="E72" s="9" t="s">
        <v>131</v>
      </c>
      <c r="F72" s="9" t="s">
        <v>278</v>
      </c>
      <c r="G72" s="9" t="s">
        <v>279</v>
      </c>
      <c r="H72" s="9" t="s">
        <v>77</v>
      </c>
      <c r="I72" s="9" t="s">
        <v>101</v>
      </c>
      <c r="J72" s="11" t="s">
        <v>102</v>
      </c>
      <c r="K72" s="9">
        <v>90000000</v>
      </c>
      <c r="L72" s="9">
        <v>263920180</v>
      </c>
      <c r="M72" s="9">
        <v>1</v>
      </c>
      <c r="N72" s="9">
        <v>0</v>
      </c>
    </row>
    <row r="73" spans="1:14" x14ac:dyDescent="0.3">
      <c r="A73" s="9">
        <v>73</v>
      </c>
      <c r="B73" s="9" t="s">
        <v>280</v>
      </c>
      <c r="C73" s="10">
        <v>37972</v>
      </c>
      <c r="D73" s="9">
        <v>201</v>
      </c>
      <c r="E73" s="9" t="s">
        <v>134</v>
      </c>
      <c r="F73" s="9" t="s">
        <v>109</v>
      </c>
      <c r="G73" s="9" t="s">
        <v>110</v>
      </c>
      <c r="H73" s="9" t="s">
        <v>111</v>
      </c>
      <c r="I73" s="9" t="s">
        <v>101</v>
      </c>
      <c r="J73" s="11" t="s">
        <v>107</v>
      </c>
      <c r="K73" s="9">
        <v>94000000</v>
      </c>
      <c r="L73" s="9">
        <v>1119929521</v>
      </c>
      <c r="M73" s="9">
        <v>11</v>
      </c>
      <c r="N73" s="9">
        <v>11</v>
      </c>
    </row>
    <row r="74" spans="1:14" x14ac:dyDescent="0.3">
      <c r="A74" s="9">
        <v>74</v>
      </c>
      <c r="B74" s="9" t="s">
        <v>281</v>
      </c>
      <c r="C74" s="10">
        <v>37608</v>
      </c>
      <c r="D74" s="9">
        <v>179</v>
      </c>
      <c r="E74" s="9" t="s">
        <v>134</v>
      </c>
      <c r="F74" s="9" t="s">
        <v>109</v>
      </c>
      <c r="G74" s="9" t="s">
        <v>110</v>
      </c>
      <c r="H74" s="9" t="s">
        <v>111</v>
      </c>
      <c r="I74" s="9" t="s">
        <v>101</v>
      </c>
      <c r="J74" s="11" t="s">
        <v>107</v>
      </c>
      <c r="K74" s="9">
        <v>94000000</v>
      </c>
      <c r="L74" s="9">
        <v>926047111</v>
      </c>
      <c r="M74" s="9">
        <v>6</v>
      </c>
      <c r="N74" s="9">
        <v>2</v>
      </c>
    </row>
    <row r="75" spans="1:14" x14ac:dyDescent="0.3">
      <c r="A75" s="9">
        <v>75</v>
      </c>
      <c r="B75" s="9" t="s">
        <v>282</v>
      </c>
      <c r="C75" s="10">
        <v>39304</v>
      </c>
      <c r="D75" s="9">
        <v>91</v>
      </c>
      <c r="E75" s="9" t="s">
        <v>283</v>
      </c>
      <c r="F75" s="9" t="s">
        <v>284</v>
      </c>
      <c r="G75" s="9" t="s">
        <v>285</v>
      </c>
      <c r="H75" s="9" t="s">
        <v>100</v>
      </c>
      <c r="I75" s="9" t="s">
        <v>101</v>
      </c>
      <c r="J75" s="11" t="s">
        <v>107</v>
      </c>
      <c r="K75" s="9">
        <v>140000000</v>
      </c>
      <c r="L75" s="9">
        <v>258022233</v>
      </c>
      <c r="M75" s="9">
        <v>0</v>
      </c>
      <c r="N75" s="9">
        <v>0</v>
      </c>
    </row>
    <row r="76" spans="1:14" x14ac:dyDescent="0.3">
      <c r="A76" s="9">
        <v>76</v>
      </c>
      <c r="B76" s="9" t="s">
        <v>286</v>
      </c>
      <c r="C76" s="10">
        <v>37106</v>
      </c>
      <c r="D76" s="9">
        <v>90</v>
      </c>
      <c r="E76" s="9" t="s">
        <v>283</v>
      </c>
      <c r="F76" s="9" t="s">
        <v>284</v>
      </c>
      <c r="G76" s="9" t="s">
        <v>287</v>
      </c>
      <c r="H76" s="9" t="s">
        <v>100</v>
      </c>
      <c r="I76" s="9" t="s">
        <v>101</v>
      </c>
      <c r="J76" s="11">
        <v>12</v>
      </c>
      <c r="K76" s="9">
        <v>90000000</v>
      </c>
      <c r="L76" s="9">
        <v>347425832</v>
      </c>
      <c r="M76" s="9">
        <v>0</v>
      </c>
      <c r="N76" s="9">
        <v>0</v>
      </c>
    </row>
    <row r="77" spans="1:14" x14ac:dyDescent="0.3">
      <c r="A77" s="9">
        <v>77</v>
      </c>
      <c r="B77" s="9" t="s">
        <v>288</v>
      </c>
      <c r="C77" s="10">
        <v>35613</v>
      </c>
      <c r="D77" s="9">
        <v>98</v>
      </c>
      <c r="E77" s="9" t="s">
        <v>131</v>
      </c>
      <c r="F77" s="9" t="s">
        <v>174</v>
      </c>
      <c r="G77" s="9" t="s">
        <v>99</v>
      </c>
      <c r="H77" s="9" t="s">
        <v>100</v>
      </c>
      <c r="I77" s="9" t="s">
        <v>101</v>
      </c>
      <c r="J77" s="11" t="s">
        <v>102</v>
      </c>
      <c r="K77" s="9">
        <v>90000000</v>
      </c>
      <c r="L77" s="9">
        <v>589390539</v>
      </c>
      <c r="M77" s="9">
        <v>3</v>
      </c>
      <c r="N77" s="9">
        <v>1</v>
      </c>
    </row>
    <row r="78" spans="1:14" x14ac:dyDescent="0.3">
      <c r="A78" s="9">
        <v>78</v>
      </c>
      <c r="B78" s="9" t="s">
        <v>289</v>
      </c>
      <c r="C78" s="10">
        <v>38996</v>
      </c>
      <c r="D78" s="9">
        <v>151</v>
      </c>
      <c r="E78" s="9" t="s">
        <v>166</v>
      </c>
      <c r="F78" s="9" t="s">
        <v>251</v>
      </c>
      <c r="G78" s="9" t="s">
        <v>212</v>
      </c>
      <c r="H78" s="9" t="s">
        <v>100</v>
      </c>
      <c r="I78" s="9" t="s">
        <v>101</v>
      </c>
      <c r="J78" s="11">
        <v>18</v>
      </c>
      <c r="K78" s="9">
        <v>90000000</v>
      </c>
      <c r="L78" s="9">
        <v>289847354</v>
      </c>
      <c r="M78" s="9">
        <v>5</v>
      </c>
      <c r="N78" s="9">
        <v>4</v>
      </c>
    </row>
    <row r="79" spans="1:14" x14ac:dyDescent="0.3">
      <c r="A79" s="9">
        <v>79</v>
      </c>
      <c r="B79" s="9" t="s">
        <v>290</v>
      </c>
      <c r="C79" s="10">
        <v>34929</v>
      </c>
      <c r="D79" s="9">
        <v>131</v>
      </c>
      <c r="E79" s="9" t="s">
        <v>104</v>
      </c>
      <c r="F79" s="9" t="s">
        <v>291</v>
      </c>
      <c r="G79" s="9" t="s">
        <v>292</v>
      </c>
      <c r="H79" s="9" t="s">
        <v>100</v>
      </c>
      <c r="I79" s="9" t="s">
        <v>101</v>
      </c>
      <c r="J79" s="11">
        <v>15</v>
      </c>
      <c r="K79" s="9">
        <v>90000000</v>
      </c>
      <c r="L79" s="9">
        <v>366101666</v>
      </c>
      <c r="M79" s="9">
        <v>0</v>
      </c>
      <c r="N79" s="9">
        <v>0</v>
      </c>
    </row>
    <row r="80" spans="1:14" x14ac:dyDescent="0.3">
      <c r="A80" s="9">
        <v>80</v>
      </c>
      <c r="B80" s="9" t="s">
        <v>293</v>
      </c>
      <c r="C80" s="10">
        <v>38604</v>
      </c>
      <c r="D80" s="9">
        <v>144</v>
      </c>
      <c r="E80" s="9" t="s">
        <v>274</v>
      </c>
      <c r="F80" s="9" t="s">
        <v>200</v>
      </c>
      <c r="G80" s="9" t="s">
        <v>201</v>
      </c>
      <c r="H80" s="9" t="s">
        <v>100</v>
      </c>
      <c r="I80" s="9" t="s">
        <v>101</v>
      </c>
      <c r="J80" s="11" t="s">
        <v>107</v>
      </c>
      <c r="K80" s="9">
        <v>88000000</v>
      </c>
      <c r="L80" s="9">
        <v>108539911</v>
      </c>
      <c r="M80" s="9">
        <v>3</v>
      </c>
      <c r="N80" s="9">
        <v>0</v>
      </c>
    </row>
    <row r="81" spans="1:14" x14ac:dyDescent="0.3">
      <c r="A81" s="9">
        <v>81</v>
      </c>
      <c r="B81" s="9" t="s">
        <v>294</v>
      </c>
      <c r="C81" s="10">
        <v>38191</v>
      </c>
      <c r="D81" s="9">
        <v>108</v>
      </c>
      <c r="E81" s="9" t="s">
        <v>166</v>
      </c>
      <c r="F81" s="9" t="s">
        <v>192</v>
      </c>
      <c r="G81" s="9" t="s">
        <v>193</v>
      </c>
      <c r="H81" s="9" t="s">
        <v>100</v>
      </c>
      <c r="I81" s="9" t="s">
        <v>101</v>
      </c>
      <c r="J81" s="11" t="s">
        <v>107</v>
      </c>
      <c r="K81" s="9">
        <v>75000000</v>
      </c>
      <c r="L81" s="9">
        <v>288500000</v>
      </c>
      <c r="M81" s="9">
        <v>0</v>
      </c>
      <c r="N81" s="9">
        <v>0</v>
      </c>
    </row>
    <row r="82" spans="1:14" x14ac:dyDescent="0.3">
      <c r="A82" s="9">
        <v>82</v>
      </c>
      <c r="B82" s="9" t="s">
        <v>295</v>
      </c>
      <c r="C82" s="10">
        <v>34180</v>
      </c>
      <c r="D82" s="9">
        <v>130</v>
      </c>
      <c r="E82" s="9" t="s">
        <v>104</v>
      </c>
      <c r="F82" s="9" t="s">
        <v>291</v>
      </c>
      <c r="G82" s="9" t="s">
        <v>296</v>
      </c>
      <c r="H82" s="9" t="s">
        <v>100</v>
      </c>
      <c r="I82" s="9" t="s">
        <v>101</v>
      </c>
      <c r="J82" s="11">
        <v>15</v>
      </c>
      <c r="K82" s="9">
        <v>85000000</v>
      </c>
      <c r="L82" s="9">
        <v>137298489</v>
      </c>
      <c r="M82" s="9">
        <v>0</v>
      </c>
      <c r="N82" s="9">
        <v>0</v>
      </c>
    </row>
    <row r="83" spans="1:14" x14ac:dyDescent="0.3">
      <c r="A83" s="9">
        <v>83</v>
      </c>
      <c r="B83" s="9" t="s">
        <v>297</v>
      </c>
      <c r="C83" s="10">
        <v>36903</v>
      </c>
      <c r="D83" s="9">
        <v>143</v>
      </c>
      <c r="E83" s="9" t="s">
        <v>274</v>
      </c>
      <c r="F83" s="9" t="s">
        <v>139</v>
      </c>
      <c r="G83" s="9" t="s">
        <v>298</v>
      </c>
      <c r="H83" s="9" t="s">
        <v>100</v>
      </c>
      <c r="I83" s="9" t="s">
        <v>101</v>
      </c>
      <c r="J83" s="11">
        <v>12</v>
      </c>
      <c r="K83" s="9">
        <v>85000000</v>
      </c>
      <c r="L83" s="9">
        <v>427230516</v>
      </c>
      <c r="M83" s="9">
        <v>2</v>
      </c>
      <c r="N83" s="9">
        <v>0</v>
      </c>
    </row>
    <row r="84" spans="1:14" x14ac:dyDescent="0.3">
      <c r="A84" s="9">
        <v>84</v>
      </c>
      <c r="B84" s="9" t="s">
        <v>299</v>
      </c>
      <c r="C84" s="10">
        <v>38387</v>
      </c>
      <c r="D84" s="9">
        <v>125</v>
      </c>
      <c r="E84" s="9" t="s">
        <v>234</v>
      </c>
      <c r="F84" s="9" t="s">
        <v>235</v>
      </c>
      <c r="G84" s="9" t="s">
        <v>236</v>
      </c>
      <c r="H84" s="9" t="s">
        <v>100</v>
      </c>
      <c r="I84" s="9" t="s">
        <v>101</v>
      </c>
      <c r="J84" s="11" t="s">
        <v>107</v>
      </c>
      <c r="K84" s="9">
        <v>110000000</v>
      </c>
      <c r="L84" s="9">
        <v>362744280</v>
      </c>
      <c r="M84" s="9">
        <v>0</v>
      </c>
      <c r="N84" s="9">
        <v>0</v>
      </c>
    </row>
    <row r="85" spans="1:14" x14ac:dyDescent="0.3">
      <c r="A85" s="9">
        <v>85</v>
      </c>
      <c r="B85" s="9" t="s">
        <v>300</v>
      </c>
      <c r="C85" s="10">
        <v>38989</v>
      </c>
      <c r="D85" s="9">
        <v>107</v>
      </c>
      <c r="E85" s="9" t="s">
        <v>120</v>
      </c>
      <c r="F85" s="9" t="s">
        <v>241</v>
      </c>
      <c r="G85" s="9" t="s">
        <v>276</v>
      </c>
      <c r="H85" s="9" t="s">
        <v>100</v>
      </c>
      <c r="I85" s="9" t="s">
        <v>101</v>
      </c>
      <c r="J85" s="11" t="s">
        <v>107</v>
      </c>
      <c r="K85" s="9">
        <v>82500000</v>
      </c>
      <c r="L85" s="9">
        <v>237681299</v>
      </c>
      <c r="M85" s="9">
        <v>1</v>
      </c>
      <c r="N85" s="9">
        <v>0</v>
      </c>
    </row>
    <row r="86" spans="1:14" x14ac:dyDescent="0.3">
      <c r="A86" s="9">
        <v>86</v>
      </c>
      <c r="B86" s="9" t="s">
        <v>301</v>
      </c>
      <c r="C86" s="10">
        <v>37764</v>
      </c>
      <c r="D86" s="9">
        <v>101</v>
      </c>
      <c r="E86" s="9" t="s">
        <v>120</v>
      </c>
      <c r="F86" s="9" t="s">
        <v>121</v>
      </c>
      <c r="G86" s="9" t="s">
        <v>122</v>
      </c>
      <c r="H86" s="9" t="s">
        <v>100</v>
      </c>
      <c r="I86" s="9" t="s">
        <v>101</v>
      </c>
      <c r="J86" s="11" t="s">
        <v>107</v>
      </c>
      <c r="K86" s="9">
        <v>81000000</v>
      </c>
      <c r="L86" s="9">
        <v>484592874</v>
      </c>
      <c r="M86" s="9">
        <v>0</v>
      </c>
      <c r="N86" s="9">
        <v>0</v>
      </c>
    </row>
    <row r="87" spans="1:14" x14ac:dyDescent="0.3">
      <c r="A87" s="9">
        <v>87</v>
      </c>
      <c r="B87" s="9" t="s">
        <v>302</v>
      </c>
      <c r="C87" s="10">
        <v>35207</v>
      </c>
      <c r="D87" s="9">
        <v>110</v>
      </c>
      <c r="E87" s="9" t="s">
        <v>166</v>
      </c>
      <c r="F87" s="9" t="s">
        <v>303</v>
      </c>
      <c r="G87" s="9" t="s">
        <v>215</v>
      </c>
      <c r="H87" s="9" t="s">
        <v>100</v>
      </c>
      <c r="I87" s="9" t="s">
        <v>101</v>
      </c>
      <c r="J87" s="11" t="s">
        <v>102</v>
      </c>
      <c r="K87" s="9">
        <v>80000000</v>
      </c>
      <c r="L87" s="9">
        <v>457696359</v>
      </c>
      <c r="M87" s="9">
        <v>0</v>
      </c>
      <c r="N87" s="9">
        <v>0</v>
      </c>
    </row>
    <row r="88" spans="1:14" x14ac:dyDescent="0.3">
      <c r="A88" s="9">
        <v>88</v>
      </c>
      <c r="B88" s="9" t="s">
        <v>304</v>
      </c>
      <c r="C88" s="10">
        <v>35923</v>
      </c>
      <c r="D88" s="9">
        <v>121</v>
      </c>
      <c r="E88" s="9" t="s">
        <v>131</v>
      </c>
      <c r="F88" s="9" t="s">
        <v>305</v>
      </c>
      <c r="G88" s="9" t="s">
        <v>144</v>
      </c>
      <c r="H88" s="9" t="s">
        <v>100</v>
      </c>
      <c r="I88" s="9" t="s">
        <v>101</v>
      </c>
      <c r="J88" s="11">
        <v>12</v>
      </c>
      <c r="K88" s="9">
        <v>80000000</v>
      </c>
      <c r="L88" s="9">
        <v>349464664</v>
      </c>
      <c r="M88" s="9">
        <v>0</v>
      </c>
      <c r="N88" s="9">
        <v>0</v>
      </c>
    </row>
    <row r="89" spans="1:14" x14ac:dyDescent="0.3">
      <c r="A89" s="9">
        <v>89</v>
      </c>
      <c r="B89" s="9" t="s">
        <v>306</v>
      </c>
      <c r="C89" s="10">
        <v>37449</v>
      </c>
      <c r="D89" s="9">
        <v>117</v>
      </c>
      <c r="E89" s="9" t="s">
        <v>234</v>
      </c>
      <c r="F89" s="9" t="s">
        <v>307</v>
      </c>
      <c r="G89" s="9" t="s">
        <v>308</v>
      </c>
      <c r="H89" s="9" t="s">
        <v>100</v>
      </c>
      <c r="I89" s="9" t="s">
        <v>101</v>
      </c>
      <c r="J89" s="11">
        <v>15</v>
      </c>
      <c r="K89" s="9">
        <v>80000000</v>
      </c>
      <c r="L89" s="9">
        <v>181000000</v>
      </c>
      <c r="M89" s="9">
        <v>6</v>
      </c>
      <c r="N89" s="9">
        <v>1</v>
      </c>
    </row>
    <row r="90" spans="1:14" x14ac:dyDescent="0.3">
      <c r="A90" s="9">
        <v>90</v>
      </c>
      <c r="B90" s="9" t="s">
        <v>309</v>
      </c>
      <c r="C90" s="10">
        <v>37246</v>
      </c>
      <c r="D90" s="9">
        <v>135</v>
      </c>
      <c r="E90" s="9" t="s">
        <v>274</v>
      </c>
      <c r="F90" s="9" t="s">
        <v>200</v>
      </c>
      <c r="G90" s="9" t="s">
        <v>201</v>
      </c>
      <c r="H90" s="9" t="s">
        <v>100</v>
      </c>
      <c r="I90" s="9" t="s">
        <v>101</v>
      </c>
      <c r="J90" s="11">
        <v>12</v>
      </c>
      <c r="K90" s="9">
        <v>58000000</v>
      </c>
      <c r="L90" s="9">
        <v>313542341</v>
      </c>
      <c r="M90" s="9">
        <v>8</v>
      </c>
      <c r="N90" s="9">
        <v>4</v>
      </c>
    </row>
    <row r="91" spans="1:14" x14ac:dyDescent="0.3">
      <c r="A91" s="9">
        <v>91</v>
      </c>
      <c r="B91" s="9" t="s">
        <v>310</v>
      </c>
      <c r="C91" s="10">
        <v>38982</v>
      </c>
      <c r="D91" s="9">
        <v>109</v>
      </c>
      <c r="E91" s="9" t="s">
        <v>131</v>
      </c>
      <c r="F91" s="9" t="s">
        <v>195</v>
      </c>
      <c r="G91" s="9" t="s">
        <v>311</v>
      </c>
      <c r="H91" s="9" t="s">
        <v>100</v>
      </c>
      <c r="I91" s="9" t="s">
        <v>101</v>
      </c>
      <c r="J91" s="11">
        <v>15</v>
      </c>
      <c r="K91" s="9">
        <v>76000000</v>
      </c>
      <c r="L91" s="9">
        <v>69900000</v>
      </c>
      <c r="M91" s="9">
        <v>3</v>
      </c>
      <c r="N91" s="9">
        <v>0</v>
      </c>
    </row>
    <row r="92" spans="1:14" x14ac:dyDescent="0.3">
      <c r="A92" s="9">
        <v>92</v>
      </c>
      <c r="B92" s="9" t="s">
        <v>312</v>
      </c>
      <c r="C92" s="10">
        <v>38709</v>
      </c>
      <c r="D92" s="9">
        <v>163</v>
      </c>
      <c r="E92" s="9" t="s">
        <v>274</v>
      </c>
      <c r="F92" s="9" t="s">
        <v>98</v>
      </c>
      <c r="G92" s="9" t="s">
        <v>99</v>
      </c>
      <c r="H92" s="9" t="s">
        <v>100</v>
      </c>
      <c r="I92" s="9" t="s">
        <v>101</v>
      </c>
      <c r="J92" s="11">
        <v>15</v>
      </c>
      <c r="K92" s="9">
        <v>77000000</v>
      </c>
      <c r="L92" s="9">
        <v>130358911</v>
      </c>
      <c r="M92" s="9">
        <v>5</v>
      </c>
      <c r="N92" s="9">
        <v>0</v>
      </c>
    </row>
    <row r="93" spans="1:14" x14ac:dyDescent="0.3">
      <c r="A93" s="9">
        <v>93</v>
      </c>
      <c r="B93" s="9" t="s">
        <v>313</v>
      </c>
      <c r="C93" s="10">
        <v>35248</v>
      </c>
      <c r="D93" s="9">
        <v>145</v>
      </c>
      <c r="E93" s="9" t="s">
        <v>131</v>
      </c>
      <c r="F93" s="9" t="s">
        <v>205</v>
      </c>
      <c r="G93" s="9" t="s">
        <v>206</v>
      </c>
      <c r="H93" s="9" t="s">
        <v>100</v>
      </c>
      <c r="I93" s="9" t="s">
        <v>101</v>
      </c>
      <c r="J93" s="11">
        <v>12</v>
      </c>
      <c r="K93" s="9">
        <v>75000000</v>
      </c>
      <c r="L93" s="9">
        <v>817400891</v>
      </c>
      <c r="M93" s="9">
        <v>2</v>
      </c>
      <c r="N93" s="9">
        <v>1</v>
      </c>
    </row>
    <row r="94" spans="1:14" x14ac:dyDescent="0.3">
      <c r="A94" s="9">
        <v>94</v>
      </c>
      <c r="B94" s="9" t="s">
        <v>314</v>
      </c>
      <c r="C94" s="10">
        <v>36756</v>
      </c>
      <c r="D94" s="9">
        <v>104</v>
      </c>
      <c r="E94" s="9" t="s">
        <v>104</v>
      </c>
      <c r="F94" s="9" t="s">
        <v>113</v>
      </c>
      <c r="G94" s="9" t="s">
        <v>118</v>
      </c>
      <c r="H94" s="9" t="s">
        <v>100</v>
      </c>
      <c r="I94" s="9" t="s">
        <v>101</v>
      </c>
      <c r="J94" s="11">
        <v>12</v>
      </c>
      <c r="K94" s="9">
        <v>75000000</v>
      </c>
      <c r="L94" s="9">
        <v>296339527</v>
      </c>
      <c r="M94" s="9">
        <v>0</v>
      </c>
      <c r="N94" s="9">
        <v>0</v>
      </c>
    </row>
    <row r="95" spans="1:14" x14ac:dyDescent="0.3">
      <c r="A95" s="9">
        <v>95</v>
      </c>
      <c r="B95" s="9" t="s">
        <v>315</v>
      </c>
      <c r="C95" s="10">
        <v>37743</v>
      </c>
      <c r="D95" s="9">
        <v>134</v>
      </c>
      <c r="E95" s="9" t="s">
        <v>104</v>
      </c>
      <c r="F95" s="9" t="s">
        <v>113</v>
      </c>
      <c r="G95" s="9" t="s">
        <v>118</v>
      </c>
      <c r="H95" s="9" t="s">
        <v>100</v>
      </c>
      <c r="I95" s="9" t="s">
        <v>101</v>
      </c>
      <c r="J95" s="11" t="s">
        <v>107</v>
      </c>
      <c r="K95" s="9">
        <v>110000000</v>
      </c>
      <c r="L95" s="9">
        <v>407711549</v>
      </c>
      <c r="M95" s="9">
        <v>0</v>
      </c>
      <c r="N95" s="9">
        <v>0</v>
      </c>
    </row>
    <row r="96" spans="1:14" x14ac:dyDescent="0.3">
      <c r="A96" s="9">
        <v>96</v>
      </c>
      <c r="B96" s="9" t="s">
        <v>316</v>
      </c>
      <c r="C96" s="10">
        <v>35223</v>
      </c>
      <c r="D96" s="9">
        <v>136</v>
      </c>
      <c r="E96" s="9" t="s">
        <v>166</v>
      </c>
      <c r="F96" s="9" t="s">
        <v>128</v>
      </c>
      <c r="G96" s="9" t="s">
        <v>317</v>
      </c>
      <c r="H96" s="9" t="s">
        <v>100</v>
      </c>
      <c r="I96" s="9" t="s">
        <v>101</v>
      </c>
      <c r="J96" s="11">
        <v>15</v>
      </c>
      <c r="K96" s="9">
        <v>75000000</v>
      </c>
      <c r="L96" s="9">
        <v>335100000</v>
      </c>
      <c r="M96" s="9">
        <v>1</v>
      </c>
      <c r="N96" s="9">
        <v>0</v>
      </c>
    </row>
    <row r="97" spans="1:14" x14ac:dyDescent="0.3">
      <c r="A97" s="9">
        <v>97</v>
      </c>
      <c r="B97" s="9" t="s">
        <v>318</v>
      </c>
      <c r="C97" s="10">
        <v>38401</v>
      </c>
      <c r="D97" s="9">
        <v>121</v>
      </c>
      <c r="E97" s="9" t="s">
        <v>166</v>
      </c>
      <c r="F97" s="9" t="s">
        <v>151</v>
      </c>
      <c r="G97" s="9" t="s">
        <v>152</v>
      </c>
      <c r="H97" s="9" t="s">
        <v>100</v>
      </c>
      <c r="I97" s="9" t="s">
        <v>101</v>
      </c>
      <c r="J97" s="11">
        <v>15</v>
      </c>
      <c r="K97" s="9">
        <v>100000000</v>
      </c>
      <c r="L97" s="9">
        <v>230884728</v>
      </c>
      <c r="M97" s="9">
        <v>0</v>
      </c>
      <c r="N97" s="9">
        <v>0</v>
      </c>
    </row>
    <row r="98" spans="1:14" x14ac:dyDescent="0.3">
      <c r="A98" s="9">
        <v>98</v>
      </c>
      <c r="B98" s="9" t="s">
        <v>319</v>
      </c>
      <c r="C98" s="10">
        <v>36889</v>
      </c>
      <c r="D98" s="9">
        <v>106</v>
      </c>
      <c r="E98" s="9" t="s">
        <v>274</v>
      </c>
      <c r="F98" s="9" t="s">
        <v>320</v>
      </c>
      <c r="G98" s="9" t="s">
        <v>129</v>
      </c>
      <c r="H98" s="9" t="s">
        <v>100</v>
      </c>
      <c r="I98" s="9" t="s">
        <v>101</v>
      </c>
      <c r="J98" s="11">
        <v>12</v>
      </c>
      <c r="K98" s="9">
        <v>75000000</v>
      </c>
      <c r="L98" s="9">
        <v>248118121</v>
      </c>
      <c r="M98" s="9">
        <v>0</v>
      </c>
      <c r="N98" s="9">
        <v>0</v>
      </c>
    </row>
    <row r="99" spans="1:14" x14ac:dyDescent="0.3">
      <c r="A99" s="9">
        <v>99</v>
      </c>
      <c r="B99" s="9" t="s">
        <v>321</v>
      </c>
      <c r="C99" s="10">
        <v>38975</v>
      </c>
      <c r="D99" s="9">
        <v>108</v>
      </c>
      <c r="E99" s="9" t="s">
        <v>120</v>
      </c>
      <c r="F99" s="9" t="s">
        <v>322</v>
      </c>
      <c r="G99" s="9" t="s">
        <v>323</v>
      </c>
      <c r="H99" s="9" t="s">
        <v>100</v>
      </c>
      <c r="I99" s="9" t="s">
        <v>101</v>
      </c>
      <c r="J99" s="11" t="s">
        <v>107</v>
      </c>
      <c r="K99" s="9">
        <v>72500000</v>
      </c>
      <c r="L99" s="9">
        <v>162966177</v>
      </c>
      <c r="M99" s="9">
        <v>0</v>
      </c>
      <c r="N99" s="9">
        <v>0</v>
      </c>
    </row>
    <row r="100" spans="1:14" x14ac:dyDescent="0.3">
      <c r="A100" s="9">
        <v>100</v>
      </c>
      <c r="B100" s="9" t="s">
        <v>324</v>
      </c>
      <c r="C100" s="10">
        <v>39288</v>
      </c>
      <c r="D100" s="9">
        <v>87</v>
      </c>
      <c r="E100" s="9" t="s">
        <v>142</v>
      </c>
      <c r="F100" s="9" t="s">
        <v>325</v>
      </c>
      <c r="G100" s="9" t="s">
        <v>326</v>
      </c>
      <c r="H100" s="9" t="s">
        <v>100</v>
      </c>
      <c r="I100" s="9" t="s">
        <v>101</v>
      </c>
      <c r="J100" s="11" t="s">
        <v>102</v>
      </c>
      <c r="K100" s="9">
        <v>72000000</v>
      </c>
      <c r="L100" s="9">
        <v>527000000</v>
      </c>
      <c r="M100" s="9">
        <v>0</v>
      </c>
      <c r="N100" s="9">
        <v>0</v>
      </c>
    </row>
    <row r="101" spans="1:14" x14ac:dyDescent="0.3">
      <c r="A101" s="9">
        <v>101</v>
      </c>
      <c r="B101" s="9" t="s">
        <v>327</v>
      </c>
      <c r="C101" s="10">
        <v>34843</v>
      </c>
      <c r="D101" s="9">
        <v>177</v>
      </c>
      <c r="E101" s="9" t="s">
        <v>328</v>
      </c>
      <c r="F101" s="9" t="s">
        <v>329</v>
      </c>
      <c r="G101" s="9" t="s">
        <v>330</v>
      </c>
      <c r="H101" s="9" t="s">
        <v>100</v>
      </c>
      <c r="I101" s="9" t="s">
        <v>101</v>
      </c>
      <c r="J101" s="11">
        <v>15</v>
      </c>
      <c r="K101" s="9">
        <v>72000000</v>
      </c>
      <c r="L101" s="9">
        <v>210409945</v>
      </c>
      <c r="M101" s="9">
        <v>10</v>
      </c>
      <c r="N101" s="9">
        <v>5</v>
      </c>
    </row>
    <row r="102" spans="1:14" x14ac:dyDescent="0.3">
      <c r="A102" s="9">
        <v>102</v>
      </c>
      <c r="B102" s="9" t="s">
        <v>331</v>
      </c>
      <c r="C102" s="10">
        <v>38730</v>
      </c>
      <c r="D102" s="9">
        <v>125</v>
      </c>
      <c r="E102" s="9" t="s">
        <v>127</v>
      </c>
      <c r="F102" s="9" t="s">
        <v>307</v>
      </c>
      <c r="G102" s="9" t="s">
        <v>185</v>
      </c>
      <c r="H102" s="9" t="s">
        <v>100</v>
      </c>
      <c r="I102" s="9" t="s">
        <v>101</v>
      </c>
      <c r="J102" s="11">
        <v>15</v>
      </c>
      <c r="K102" s="9">
        <v>72000000</v>
      </c>
      <c r="L102" s="9">
        <v>96889998</v>
      </c>
      <c r="M102" s="9">
        <v>0</v>
      </c>
      <c r="N102" s="9">
        <v>0</v>
      </c>
    </row>
    <row r="103" spans="1:14" x14ac:dyDescent="0.3">
      <c r="A103" s="9">
        <v>103</v>
      </c>
      <c r="B103" s="9" t="s">
        <v>332</v>
      </c>
      <c r="C103" s="10">
        <v>38219</v>
      </c>
      <c r="D103" s="9">
        <v>108</v>
      </c>
      <c r="E103" s="9" t="s">
        <v>166</v>
      </c>
      <c r="F103" s="9" t="s">
        <v>320</v>
      </c>
      <c r="G103" s="9" t="s">
        <v>129</v>
      </c>
      <c r="H103" s="9" t="s">
        <v>100</v>
      </c>
      <c r="I103" s="9" t="s">
        <v>101</v>
      </c>
      <c r="J103" s="11" t="s">
        <v>107</v>
      </c>
      <c r="K103" s="9">
        <v>60000000</v>
      </c>
      <c r="L103" s="9">
        <v>256697520</v>
      </c>
      <c r="M103" s="9">
        <v>1</v>
      </c>
      <c r="N103" s="9">
        <v>0</v>
      </c>
    </row>
    <row r="104" spans="1:14" x14ac:dyDescent="0.3">
      <c r="A104" s="9">
        <v>104</v>
      </c>
      <c r="B104" s="9" t="s">
        <v>333</v>
      </c>
      <c r="C104" s="10">
        <v>39220</v>
      </c>
      <c r="D104" s="9">
        <v>93</v>
      </c>
      <c r="E104" s="9" t="s">
        <v>142</v>
      </c>
      <c r="F104" s="9" t="s">
        <v>334</v>
      </c>
      <c r="G104" s="9" t="s">
        <v>144</v>
      </c>
      <c r="H104" s="9" t="s">
        <v>100</v>
      </c>
      <c r="I104" s="9" t="s">
        <v>101</v>
      </c>
      <c r="J104" s="11" t="s">
        <v>145</v>
      </c>
      <c r="K104" s="9">
        <v>160000000</v>
      </c>
      <c r="L104" s="9">
        <v>799000000</v>
      </c>
      <c r="M104" s="9">
        <v>0</v>
      </c>
      <c r="N104" s="9">
        <v>0</v>
      </c>
    </row>
    <row r="105" spans="1:14" x14ac:dyDescent="0.3">
      <c r="A105" s="9">
        <v>105</v>
      </c>
      <c r="B105" s="9" t="s">
        <v>335</v>
      </c>
      <c r="C105" s="10">
        <v>38126</v>
      </c>
      <c r="D105" s="9">
        <v>93</v>
      </c>
      <c r="E105" s="9" t="s">
        <v>142</v>
      </c>
      <c r="F105" s="9" t="s">
        <v>336</v>
      </c>
      <c r="G105" s="9" t="s">
        <v>144</v>
      </c>
      <c r="H105" s="9" t="s">
        <v>100</v>
      </c>
      <c r="I105" s="9" t="s">
        <v>101</v>
      </c>
      <c r="J105" s="11" t="s">
        <v>145</v>
      </c>
      <c r="K105" s="9">
        <v>150000000</v>
      </c>
      <c r="L105" s="9">
        <v>919838758</v>
      </c>
      <c r="M105" s="9">
        <v>2</v>
      </c>
      <c r="N105" s="9">
        <v>0</v>
      </c>
    </row>
    <row r="106" spans="1:14" x14ac:dyDescent="0.3">
      <c r="A106" s="9">
        <v>106</v>
      </c>
      <c r="B106" s="9" t="s">
        <v>337</v>
      </c>
      <c r="C106" s="10">
        <v>32729</v>
      </c>
      <c r="D106" s="9">
        <v>140</v>
      </c>
      <c r="E106" s="9" t="s">
        <v>131</v>
      </c>
      <c r="F106" s="9" t="s">
        <v>117</v>
      </c>
      <c r="G106" s="9" t="s">
        <v>272</v>
      </c>
      <c r="H106" s="9" t="s">
        <v>100</v>
      </c>
      <c r="I106" s="9" t="s">
        <v>101</v>
      </c>
      <c r="J106" s="11">
        <v>15</v>
      </c>
      <c r="K106" s="9">
        <v>70000000</v>
      </c>
      <c r="L106" s="9">
        <v>90000098</v>
      </c>
      <c r="M106" s="9">
        <v>4</v>
      </c>
      <c r="N106" s="9">
        <v>1</v>
      </c>
    </row>
    <row r="107" spans="1:14" x14ac:dyDescent="0.3">
      <c r="A107" s="9">
        <v>107</v>
      </c>
      <c r="B107" s="9" t="s">
        <v>338</v>
      </c>
      <c r="C107" s="10">
        <v>36140</v>
      </c>
      <c r="D107" s="9">
        <v>103</v>
      </c>
      <c r="E107" s="9" t="s">
        <v>131</v>
      </c>
      <c r="F107" s="9" t="s">
        <v>339</v>
      </c>
      <c r="G107" s="9" t="s">
        <v>340</v>
      </c>
      <c r="H107" s="9" t="s">
        <v>100</v>
      </c>
      <c r="I107" s="9" t="s">
        <v>101</v>
      </c>
      <c r="J107" s="11" t="s">
        <v>102</v>
      </c>
      <c r="K107" s="9">
        <v>58000000</v>
      </c>
      <c r="L107" s="9">
        <v>112587658</v>
      </c>
      <c r="M107" s="9">
        <v>0</v>
      </c>
      <c r="N107" s="9">
        <v>0</v>
      </c>
    </row>
    <row r="108" spans="1:14" x14ac:dyDescent="0.3">
      <c r="A108" s="9">
        <v>108</v>
      </c>
      <c r="B108" s="9" t="s">
        <v>341</v>
      </c>
      <c r="C108" s="10">
        <v>32316</v>
      </c>
      <c r="D108" s="9">
        <v>103</v>
      </c>
      <c r="E108" s="9" t="s">
        <v>120</v>
      </c>
      <c r="F108" s="9" t="s">
        <v>139</v>
      </c>
      <c r="G108" s="9" t="s">
        <v>129</v>
      </c>
      <c r="H108" s="9" t="s">
        <v>100</v>
      </c>
      <c r="I108" s="9" t="s">
        <v>101</v>
      </c>
      <c r="J108" s="11" t="s">
        <v>102</v>
      </c>
      <c r="K108" s="9">
        <v>70000000</v>
      </c>
      <c r="L108" s="9">
        <v>329800000</v>
      </c>
      <c r="M108" s="9">
        <v>6</v>
      </c>
      <c r="N108" s="9">
        <v>4</v>
      </c>
    </row>
    <row r="109" spans="1:14" x14ac:dyDescent="0.3">
      <c r="A109" s="9">
        <v>109</v>
      </c>
      <c r="B109" s="9" t="s">
        <v>342</v>
      </c>
      <c r="C109" s="10">
        <v>36483</v>
      </c>
      <c r="D109" s="9">
        <v>105</v>
      </c>
      <c r="E109" s="9" t="s">
        <v>150</v>
      </c>
      <c r="F109" s="9" t="s">
        <v>163</v>
      </c>
      <c r="G109" s="9" t="s">
        <v>343</v>
      </c>
      <c r="H109" s="9" t="s">
        <v>100</v>
      </c>
      <c r="I109" s="9" t="s">
        <v>101</v>
      </c>
      <c r="J109" s="11">
        <v>15</v>
      </c>
      <c r="K109" s="9">
        <v>100000000</v>
      </c>
      <c r="L109" s="9">
        <v>206071502</v>
      </c>
      <c r="M109" s="9">
        <v>3</v>
      </c>
      <c r="N109" s="9">
        <v>1</v>
      </c>
    </row>
    <row r="110" spans="1:14" x14ac:dyDescent="0.3">
      <c r="A110" s="9">
        <v>110</v>
      </c>
      <c r="B110" s="9" t="s">
        <v>344</v>
      </c>
      <c r="C110" s="10">
        <v>37477</v>
      </c>
      <c r="D110" s="9">
        <v>124</v>
      </c>
      <c r="E110" s="9" t="s">
        <v>104</v>
      </c>
      <c r="F110" s="9" t="s">
        <v>178</v>
      </c>
      <c r="G110" s="9" t="s">
        <v>276</v>
      </c>
      <c r="H110" s="9" t="s">
        <v>100</v>
      </c>
      <c r="I110" s="9" t="s">
        <v>101</v>
      </c>
      <c r="J110" s="11">
        <v>15</v>
      </c>
      <c r="K110" s="9">
        <v>70000000</v>
      </c>
      <c r="L110" s="9">
        <v>277448382</v>
      </c>
      <c r="M110" s="9">
        <v>0</v>
      </c>
      <c r="N110" s="9">
        <v>0</v>
      </c>
    </row>
    <row r="111" spans="1:14" x14ac:dyDescent="0.3">
      <c r="A111" s="9">
        <v>111</v>
      </c>
      <c r="B111" s="9" t="s">
        <v>345</v>
      </c>
      <c r="C111" s="10">
        <v>33058</v>
      </c>
      <c r="D111" s="9">
        <v>124</v>
      </c>
      <c r="E111" s="9" t="s">
        <v>104</v>
      </c>
      <c r="F111" s="9" t="s">
        <v>346</v>
      </c>
      <c r="G111" s="9" t="s">
        <v>171</v>
      </c>
      <c r="H111" s="9" t="s">
        <v>100</v>
      </c>
      <c r="I111" s="9" t="s">
        <v>101</v>
      </c>
      <c r="J111" s="11">
        <v>15</v>
      </c>
      <c r="K111" s="9">
        <v>70000000</v>
      </c>
      <c r="L111" s="9">
        <v>240031094</v>
      </c>
      <c r="M111" s="9">
        <v>0</v>
      </c>
      <c r="N111" s="9">
        <v>0</v>
      </c>
    </row>
    <row r="112" spans="1:14" x14ac:dyDescent="0.3">
      <c r="A112" s="9">
        <v>112</v>
      </c>
      <c r="B112" s="9" t="s">
        <v>347</v>
      </c>
      <c r="C112" s="10">
        <v>35398</v>
      </c>
      <c r="D112" s="9">
        <v>120</v>
      </c>
      <c r="E112" s="9" t="s">
        <v>104</v>
      </c>
      <c r="F112" s="9" t="s">
        <v>346</v>
      </c>
      <c r="G112" s="9" t="s">
        <v>287</v>
      </c>
      <c r="H112" s="9" t="s">
        <v>100</v>
      </c>
      <c r="I112" s="9" t="s">
        <v>101</v>
      </c>
      <c r="J112" s="11">
        <v>18</v>
      </c>
      <c r="K112" s="9">
        <v>65000000</v>
      </c>
      <c r="L112" s="9">
        <v>89456761</v>
      </c>
      <c r="M112" s="9">
        <v>0</v>
      </c>
      <c r="N112" s="9">
        <v>0</v>
      </c>
    </row>
    <row r="113" spans="1:14" x14ac:dyDescent="0.3">
      <c r="A113" s="9">
        <v>113</v>
      </c>
      <c r="B113" s="9" t="s">
        <v>348</v>
      </c>
      <c r="C113" s="10">
        <v>34880</v>
      </c>
      <c r="D113" s="9">
        <v>140</v>
      </c>
      <c r="E113" s="9" t="s">
        <v>328</v>
      </c>
      <c r="F113" s="9" t="s">
        <v>200</v>
      </c>
      <c r="G113" s="9" t="s">
        <v>201</v>
      </c>
      <c r="H113" s="9" t="s">
        <v>100</v>
      </c>
      <c r="I113" s="9" t="s">
        <v>101</v>
      </c>
      <c r="J113" s="11" t="s">
        <v>102</v>
      </c>
      <c r="K113" s="9">
        <v>52000000</v>
      </c>
      <c r="L113" s="9">
        <v>355237933</v>
      </c>
      <c r="M113" s="9">
        <v>9</v>
      </c>
      <c r="N113" s="9">
        <v>2</v>
      </c>
    </row>
    <row r="114" spans="1:14" x14ac:dyDescent="0.3">
      <c r="A114" s="9">
        <v>114</v>
      </c>
      <c r="B114" s="9" t="s">
        <v>349</v>
      </c>
      <c r="C114" s="10">
        <v>36000</v>
      </c>
      <c r="D114" s="9">
        <v>170</v>
      </c>
      <c r="E114" s="9" t="s">
        <v>127</v>
      </c>
      <c r="F114" s="9" t="s">
        <v>98</v>
      </c>
      <c r="G114" s="9" t="s">
        <v>99</v>
      </c>
      <c r="H114" s="9" t="s">
        <v>100</v>
      </c>
      <c r="I114" s="9" t="s">
        <v>101</v>
      </c>
      <c r="J114" s="11">
        <v>15</v>
      </c>
      <c r="K114" s="9">
        <v>70000000</v>
      </c>
      <c r="L114" s="9">
        <v>481840909</v>
      </c>
      <c r="M114" s="9">
        <v>11</v>
      </c>
      <c r="N114" s="9">
        <v>5</v>
      </c>
    </row>
    <row r="115" spans="1:14" x14ac:dyDescent="0.3">
      <c r="A115" s="9">
        <v>115</v>
      </c>
      <c r="B115" s="9" t="s">
        <v>350</v>
      </c>
      <c r="C115" s="10">
        <v>36448</v>
      </c>
      <c r="D115" s="9">
        <v>139</v>
      </c>
      <c r="E115" s="9" t="s">
        <v>166</v>
      </c>
      <c r="F115" s="9" t="s">
        <v>351</v>
      </c>
      <c r="G115" s="9" t="s">
        <v>352</v>
      </c>
      <c r="H115" s="9" t="s">
        <v>100</v>
      </c>
      <c r="I115" s="9" t="s">
        <v>101</v>
      </c>
      <c r="J115" s="11">
        <v>18</v>
      </c>
      <c r="K115" s="9">
        <v>63000000</v>
      </c>
      <c r="L115" s="9">
        <v>100900000</v>
      </c>
      <c r="M115" s="9">
        <v>1</v>
      </c>
      <c r="N115" s="9">
        <v>0</v>
      </c>
    </row>
    <row r="116" spans="1:14" x14ac:dyDescent="0.3">
      <c r="A116" s="9">
        <v>116</v>
      </c>
      <c r="B116" s="9" t="s">
        <v>353</v>
      </c>
      <c r="C116" s="10">
        <v>36322</v>
      </c>
      <c r="D116" s="9">
        <v>136</v>
      </c>
      <c r="E116" s="9" t="s">
        <v>131</v>
      </c>
      <c r="F116" s="9" t="s">
        <v>197</v>
      </c>
      <c r="G116" s="9" t="s">
        <v>152</v>
      </c>
      <c r="H116" s="9" t="s">
        <v>100</v>
      </c>
      <c r="I116" s="9" t="s">
        <v>101</v>
      </c>
      <c r="J116" s="11">
        <v>15</v>
      </c>
      <c r="K116" s="9">
        <v>65000000</v>
      </c>
      <c r="L116" s="9">
        <v>463500000</v>
      </c>
      <c r="M116" s="9">
        <v>4</v>
      </c>
      <c r="N116" s="9">
        <v>4</v>
      </c>
    </row>
    <row r="117" spans="1:14" x14ac:dyDescent="0.3">
      <c r="A117" s="9">
        <v>117</v>
      </c>
      <c r="B117" s="9" t="s">
        <v>354</v>
      </c>
      <c r="C117" s="10">
        <v>33025</v>
      </c>
      <c r="D117" s="9">
        <v>113</v>
      </c>
      <c r="E117" s="9" t="s">
        <v>131</v>
      </c>
      <c r="F117" s="9" t="s">
        <v>355</v>
      </c>
      <c r="G117" s="9" t="s">
        <v>263</v>
      </c>
      <c r="H117" s="9" t="s">
        <v>100</v>
      </c>
      <c r="I117" s="9" t="s">
        <v>101</v>
      </c>
      <c r="J117" s="11">
        <v>18</v>
      </c>
      <c r="K117" s="9">
        <v>60000000</v>
      </c>
      <c r="L117" s="9">
        <v>261300000</v>
      </c>
      <c r="M117" s="9">
        <v>2</v>
      </c>
      <c r="N117" s="9">
        <v>1</v>
      </c>
    </row>
    <row r="118" spans="1:14" x14ac:dyDescent="0.3">
      <c r="A118" s="9">
        <v>118</v>
      </c>
      <c r="B118" s="9" t="s">
        <v>356</v>
      </c>
      <c r="C118" s="10">
        <v>34145</v>
      </c>
      <c r="D118" s="9">
        <v>113</v>
      </c>
      <c r="E118" s="9" t="s">
        <v>104</v>
      </c>
      <c r="F118" s="9" t="s">
        <v>346</v>
      </c>
      <c r="G118" s="9" t="s">
        <v>263</v>
      </c>
      <c r="H118" s="9" t="s">
        <v>100</v>
      </c>
      <c r="I118" s="9" t="s">
        <v>101</v>
      </c>
      <c r="J118" s="11">
        <v>15</v>
      </c>
      <c r="K118" s="9">
        <v>65000000</v>
      </c>
      <c r="L118" s="9">
        <v>255325036</v>
      </c>
      <c r="M118" s="9">
        <v>3</v>
      </c>
      <c r="N118" s="9">
        <v>0</v>
      </c>
    </row>
    <row r="119" spans="1:14" x14ac:dyDescent="0.3">
      <c r="A119" s="9">
        <v>119</v>
      </c>
      <c r="B119" s="9" t="s">
        <v>357</v>
      </c>
      <c r="C119" s="10">
        <v>34549</v>
      </c>
      <c r="D119" s="9">
        <v>141</v>
      </c>
      <c r="E119" s="9" t="s">
        <v>166</v>
      </c>
      <c r="F119" s="9" t="s">
        <v>358</v>
      </c>
      <c r="G119" s="9" t="s">
        <v>340</v>
      </c>
      <c r="H119" s="9" t="s">
        <v>100</v>
      </c>
      <c r="I119" s="9" t="s">
        <v>101</v>
      </c>
      <c r="J119" s="11">
        <v>12</v>
      </c>
      <c r="K119" s="9">
        <v>62000000</v>
      </c>
      <c r="L119" s="9">
        <v>215887717</v>
      </c>
      <c r="M119" s="9">
        <v>2</v>
      </c>
      <c r="N119" s="9">
        <v>0</v>
      </c>
    </row>
    <row r="120" spans="1:14" x14ac:dyDescent="0.3">
      <c r="A120" s="9">
        <v>120</v>
      </c>
      <c r="B120" s="9" t="s">
        <v>359</v>
      </c>
      <c r="C120" s="10">
        <v>35027</v>
      </c>
      <c r="D120" s="9">
        <v>130</v>
      </c>
      <c r="E120" s="9" t="s">
        <v>166</v>
      </c>
      <c r="F120" s="9" t="s">
        <v>260</v>
      </c>
      <c r="G120" s="9" t="s">
        <v>168</v>
      </c>
      <c r="H120" s="9" t="s">
        <v>137</v>
      </c>
      <c r="I120" s="9" t="s">
        <v>101</v>
      </c>
      <c r="J120" s="11">
        <v>12</v>
      </c>
      <c r="K120" s="9">
        <v>58000000</v>
      </c>
      <c r="L120" s="9">
        <v>352194034</v>
      </c>
      <c r="M120" s="9">
        <v>0</v>
      </c>
      <c r="N120" s="9">
        <v>0</v>
      </c>
    </row>
    <row r="121" spans="1:14" x14ac:dyDescent="0.3">
      <c r="A121" s="9">
        <v>121</v>
      </c>
      <c r="B121" s="9" t="s">
        <v>360</v>
      </c>
      <c r="C121" s="10">
        <v>38975</v>
      </c>
      <c r="D121" s="9">
        <v>122</v>
      </c>
      <c r="E121" s="9" t="s">
        <v>234</v>
      </c>
      <c r="F121" s="9" t="s">
        <v>303</v>
      </c>
      <c r="G121" s="9" t="s">
        <v>361</v>
      </c>
      <c r="H121" s="9" t="s">
        <v>100</v>
      </c>
      <c r="I121" s="9" t="s">
        <v>101</v>
      </c>
      <c r="J121" s="11">
        <v>15</v>
      </c>
      <c r="K121" s="9">
        <v>50000000</v>
      </c>
      <c r="L121" s="9">
        <v>49332692</v>
      </c>
      <c r="M121" s="9">
        <v>1</v>
      </c>
      <c r="N121" s="9">
        <v>0</v>
      </c>
    </row>
    <row r="122" spans="1:14" x14ac:dyDescent="0.3">
      <c r="A122" s="9">
        <v>122</v>
      </c>
      <c r="B122" s="9" t="s">
        <v>362</v>
      </c>
      <c r="C122" s="10">
        <v>35951</v>
      </c>
      <c r="D122" s="9">
        <v>103</v>
      </c>
      <c r="E122" s="9" t="s">
        <v>274</v>
      </c>
      <c r="F122" s="9" t="s">
        <v>189</v>
      </c>
      <c r="G122" s="9" t="s">
        <v>363</v>
      </c>
      <c r="H122" s="9" t="s">
        <v>100</v>
      </c>
      <c r="I122" s="9" t="s">
        <v>101</v>
      </c>
      <c r="J122" s="11" t="s">
        <v>102</v>
      </c>
      <c r="K122" s="9">
        <v>60000000</v>
      </c>
      <c r="L122" s="9">
        <v>264118201</v>
      </c>
      <c r="M122" s="9">
        <v>3</v>
      </c>
      <c r="N122" s="9">
        <v>0</v>
      </c>
    </row>
    <row r="123" spans="1:14" x14ac:dyDescent="0.3">
      <c r="A123" s="9">
        <v>123</v>
      </c>
      <c r="B123" s="9" t="s">
        <v>364</v>
      </c>
      <c r="C123" s="10">
        <v>35657</v>
      </c>
      <c r="D123" s="9">
        <v>96</v>
      </c>
      <c r="E123" s="9" t="s">
        <v>131</v>
      </c>
      <c r="F123" s="9" t="s">
        <v>365</v>
      </c>
      <c r="G123" s="9" t="s">
        <v>340</v>
      </c>
      <c r="H123" s="9" t="s">
        <v>100</v>
      </c>
      <c r="I123" s="9" t="s">
        <v>101</v>
      </c>
      <c r="J123" s="11">
        <v>18</v>
      </c>
      <c r="K123" s="9">
        <v>60000000</v>
      </c>
      <c r="L123" s="9">
        <v>47073851</v>
      </c>
      <c r="M123" s="9">
        <v>0</v>
      </c>
      <c r="N123" s="9">
        <v>0</v>
      </c>
    </row>
    <row r="124" spans="1:14" x14ac:dyDescent="0.3">
      <c r="A124" s="9">
        <v>124</v>
      </c>
      <c r="B124" s="9" t="s">
        <v>366</v>
      </c>
      <c r="C124" s="10">
        <v>37421</v>
      </c>
      <c r="D124" s="9">
        <v>118</v>
      </c>
      <c r="E124" s="9" t="s">
        <v>166</v>
      </c>
      <c r="F124" s="9" t="s">
        <v>247</v>
      </c>
      <c r="G124" s="9" t="s">
        <v>193</v>
      </c>
      <c r="H124" s="9" t="s">
        <v>100</v>
      </c>
      <c r="I124" s="9" t="s">
        <v>101</v>
      </c>
      <c r="J124" s="11" t="s">
        <v>107</v>
      </c>
      <c r="K124" s="9">
        <v>60000000</v>
      </c>
      <c r="L124" s="9">
        <v>214034224</v>
      </c>
      <c r="M124" s="9">
        <v>0</v>
      </c>
      <c r="N124" s="9">
        <v>0</v>
      </c>
    </row>
    <row r="125" spans="1:14" x14ac:dyDescent="0.3">
      <c r="A125" s="9">
        <v>125</v>
      </c>
      <c r="B125" s="9" t="s">
        <v>367</v>
      </c>
      <c r="C125" s="10">
        <v>38079</v>
      </c>
      <c r="D125" s="9">
        <v>122</v>
      </c>
      <c r="E125" s="9" t="s">
        <v>104</v>
      </c>
      <c r="F125" s="9" t="s">
        <v>368</v>
      </c>
      <c r="G125" s="9" t="s">
        <v>276</v>
      </c>
      <c r="H125" s="9" t="s">
        <v>100</v>
      </c>
      <c r="I125" s="9" t="s">
        <v>101</v>
      </c>
      <c r="J125" s="11" t="s">
        <v>107</v>
      </c>
      <c r="K125" s="9">
        <v>66000000</v>
      </c>
      <c r="L125" s="9">
        <v>99318987</v>
      </c>
      <c r="M125" s="9">
        <v>0</v>
      </c>
      <c r="N125" s="9">
        <v>0</v>
      </c>
    </row>
    <row r="126" spans="1:14" x14ac:dyDescent="0.3">
      <c r="A126" s="9">
        <v>126</v>
      </c>
      <c r="B126" s="9" t="s">
        <v>369</v>
      </c>
      <c r="C126" s="10">
        <v>38065</v>
      </c>
      <c r="D126" s="9">
        <v>101</v>
      </c>
      <c r="E126" s="9" t="s">
        <v>120</v>
      </c>
      <c r="F126" s="9" t="s">
        <v>370</v>
      </c>
      <c r="G126" s="9" t="s">
        <v>371</v>
      </c>
      <c r="H126" s="9" t="s">
        <v>100</v>
      </c>
      <c r="I126" s="9" t="s">
        <v>101</v>
      </c>
      <c r="J126" s="11">
        <v>15</v>
      </c>
      <c r="K126" s="9">
        <v>60000000</v>
      </c>
      <c r="L126" s="9">
        <v>170268750</v>
      </c>
      <c r="M126" s="9">
        <v>0</v>
      </c>
      <c r="N126" s="9">
        <v>0</v>
      </c>
    </row>
    <row r="127" spans="1:14" x14ac:dyDescent="0.3">
      <c r="A127" s="9">
        <v>127</v>
      </c>
      <c r="B127" s="9" t="s">
        <v>372</v>
      </c>
      <c r="C127" s="10">
        <v>37904</v>
      </c>
      <c r="D127" s="9">
        <v>100</v>
      </c>
      <c r="E127" s="9" t="s">
        <v>120</v>
      </c>
      <c r="F127" s="9" t="s">
        <v>373</v>
      </c>
      <c r="G127" s="9" t="s">
        <v>201</v>
      </c>
      <c r="H127" s="9" t="s">
        <v>100</v>
      </c>
      <c r="I127" s="9" t="s">
        <v>101</v>
      </c>
      <c r="J127" s="11" t="s">
        <v>107</v>
      </c>
      <c r="K127" s="9">
        <v>60000000</v>
      </c>
      <c r="L127" s="9">
        <v>120217409</v>
      </c>
      <c r="M127" s="9">
        <v>0</v>
      </c>
      <c r="N127" s="9">
        <v>0</v>
      </c>
    </row>
    <row r="128" spans="1:14" x14ac:dyDescent="0.3">
      <c r="A128" s="9">
        <v>128</v>
      </c>
      <c r="B128" s="9">
        <v>300</v>
      </c>
      <c r="C128" s="10">
        <v>39164</v>
      </c>
      <c r="D128" s="9">
        <v>117</v>
      </c>
      <c r="E128" s="9" t="s">
        <v>97</v>
      </c>
      <c r="F128" s="9" t="s">
        <v>374</v>
      </c>
      <c r="G128" s="9" t="s">
        <v>114</v>
      </c>
      <c r="H128" s="9" t="s">
        <v>100</v>
      </c>
      <c r="I128" s="9" t="s">
        <v>101</v>
      </c>
      <c r="J128" s="11">
        <v>15</v>
      </c>
      <c r="K128" s="9">
        <v>65000000</v>
      </c>
      <c r="L128" s="9">
        <v>456000000</v>
      </c>
      <c r="M128" s="9">
        <v>0</v>
      </c>
      <c r="N128" s="9">
        <v>0</v>
      </c>
    </row>
    <row r="129" spans="1:14" x14ac:dyDescent="0.3">
      <c r="A129" s="9">
        <v>129</v>
      </c>
      <c r="B129" s="9" t="s">
        <v>375</v>
      </c>
      <c r="C129" s="10">
        <v>37624</v>
      </c>
      <c r="D129" s="9">
        <v>116</v>
      </c>
      <c r="E129" s="9" t="s">
        <v>131</v>
      </c>
      <c r="F129" s="9" t="s">
        <v>376</v>
      </c>
      <c r="G129" s="9" t="s">
        <v>340</v>
      </c>
      <c r="H129" s="9" t="s">
        <v>100</v>
      </c>
      <c r="I129" s="9" t="s">
        <v>101</v>
      </c>
      <c r="J129" s="11" t="s">
        <v>107</v>
      </c>
      <c r="K129" s="9">
        <v>60000000</v>
      </c>
      <c r="L129" s="9">
        <v>67312826</v>
      </c>
      <c r="M129" s="9">
        <v>0</v>
      </c>
      <c r="N129" s="9">
        <v>0</v>
      </c>
    </row>
    <row r="130" spans="1:14" x14ac:dyDescent="0.3">
      <c r="A130" s="9">
        <v>130</v>
      </c>
      <c r="B130" s="9" t="s">
        <v>377</v>
      </c>
      <c r="C130" s="10">
        <v>28834</v>
      </c>
      <c r="D130" s="9">
        <v>143</v>
      </c>
      <c r="E130" s="9" t="s">
        <v>97</v>
      </c>
      <c r="F130" s="9" t="s">
        <v>170</v>
      </c>
      <c r="G130" s="9" t="s">
        <v>378</v>
      </c>
      <c r="H130" s="9" t="s">
        <v>100</v>
      </c>
      <c r="I130" s="9" t="s">
        <v>101</v>
      </c>
      <c r="J130" s="11" t="s">
        <v>102</v>
      </c>
      <c r="K130" s="9">
        <v>55000000</v>
      </c>
      <c r="L130" s="9">
        <v>300218018</v>
      </c>
      <c r="M130" s="9">
        <v>3</v>
      </c>
      <c r="N130" s="9">
        <v>0</v>
      </c>
    </row>
    <row r="131" spans="1:14" x14ac:dyDescent="0.3">
      <c r="A131" s="9">
        <v>131</v>
      </c>
      <c r="B131" s="9" t="s">
        <v>379</v>
      </c>
      <c r="C131" s="10">
        <v>34831</v>
      </c>
      <c r="D131" s="9">
        <v>116</v>
      </c>
      <c r="E131" s="9" t="s">
        <v>166</v>
      </c>
      <c r="F131" s="9" t="s">
        <v>380</v>
      </c>
      <c r="G131" s="9" t="s">
        <v>317</v>
      </c>
      <c r="H131" s="9" t="s">
        <v>100</v>
      </c>
      <c r="I131" s="9" t="s">
        <v>101</v>
      </c>
      <c r="J131" s="11">
        <v>15</v>
      </c>
      <c r="K131" s="9">
        <v>53000000</v>
      </c>
      <c r="L131" s="9">
        <v>157387195</v>
      </c>
      <c r="M131" s="9">
        <v>3</v>
      </c>
      <c r="N131" s="9">
        <v>0</v>
      </c>
    </row>
    <row r="132" spans="1:14" x14ac:dyDescent="0.3">
      <c r="A132" s="9">
        <v>132</v>
      </c>
      <c r="B132" s="9" t="s">
        <v>381</v>
      </c>
      <c r="C132" s="10">
        <v>39043</v>
      </c>
      <c r="D132" s="9">
        <v>126</v>
      </c>
      <c r="E132" s="9" t="s">
        <v>166</v>
      </c>
      <c r="F132" s="9" t="s">
        <v>380</v>
      </c>
      <c r="G132" s="9" t="s">
        <v>129</v>
      </c>
      <c r="H132" s="9" t="s">
        <v>100</v>
      </c>
      <c r="I132" s="9" t="s">
        <v>101</v>
      </c>
      <c r="J132" s="11" t="s">
        <v>107</v>
      </c>
      <c r="K132" s="9">
        <v>75000000</v>
      </c>
      <c r="L132" s="9">
        <v>180557550</v>
      </c>
      <c r="M132" s="9">
        <v>0</v>
      </c>
      <c r="N132" s="9">
        <v>0</v>
      </c>
    </row>
    <row r="133" spans="1:14" x14ac:dyDescent="0.3">
      <c r="A133" s="9">
        <v>133</v>
      </c>
      <c r="B133" s="9" t="s">
        <v>382</v>
      </c>
      <c r="C133" s="10">
        <v>38098</v>
      </c>
      <c r="D133" s="9">
        <v>146</v>
      </c>
      <c r="E133" s="9" t="s">
        <v>166</v>
      </c>
      <c r="F133" s="9" t="s">
        <v>380</v>
      </c>
      <c r="G133" s="9" t="s">
        <v>248</v>
      </c>
      <c r="H133" s="9" t="s">
        <v>100</v>
      </c>
      <c r="I133" s="9" t="s">
        <v>101</v>
      </c>
      <c r="J133" s="11">
        <v>18</v>
      </c>
      <c r="K133" s="9">
        <v>70000000</v>
      </c>
      <c r="L133" s="9">
        <v>130293714</v>
      </c>
      <c r="M133" s="9">
        <v>0</v>
      </c>
      <c r="N133" s="9">
        <v>0</v>
      </c>
    </row>
    <row r="134" spans="1:14" x14ac:dyDescent="0.3">
      <c r="A134" s="9">
        <v>134</v>
      </c>
      <c r="B134" s="9" t="s">
        <v>383</v>
      </c>
      <c r="C134" s="10">
        <v>36155</v>
      </c>
      <c r="D134" s="9">
        <v>132</v>
      </c>
      <c r="E134" s="9" t="s">
        <v>166</v>
      </c>
      <c r="F134" s="9" t="s">
        <v>380</v>
      </c>
      <c r="G134" s="9" t="s">
        <v>129</v>
      </c>
      <c r="H134" s="9" t="s">
        <v>100</v>
      </c>
      <c r="I134" s="9" t="s">
        <v>101</v>
      </c>
      <c r="J134" s="11">
        <v>15</v>
      </c>
      <c r="K134" s="9">
        <v>90000000</v>
      </c>
      <c r="L134" s="9">
        <v>250649836</v>
      </c>
      <c r="M134" s="9">
        <v>0</v>
      </c>
      <c r="N134" s="9">
        <v>0</v>
      </c>
    </row>
    <row r="135" spans="1:14" x14ac:dyDescent="0.3">
      <c r="A135" s="9">
        <v>135</v>
      </c>
      <c r="B135" s="9" t="s">
        <v>384</v>
      </c>
      <c r="C135" s="10">
        <v>37911</v>
      </c>
      <c r="D135" s="9">
        <v>111</v>
      </c>
      <c r="E135" s="9" t="s">
        <v>283</v>
      </c>
      <c r="F135" s="9" t="s">
        <v>385</v>
      </c>
      <c r="G135" s="9" t="s">
        <v>386</v>
      </c>
      <c r="H135" s="9" t="s">
        <v>100</v>
      </c>
      <c r="I135" s="9" t="s">
        <v>101</v>
      </c>
      <c r="J135" s="11">
        <v>18</v>
      </c>
      <c r="K135" s="9">
        <v>30000000</v>
      </c>
      <c r="L135" s="9">
        <v>180900000</v>
      </c>
      <c r="M135" s="9">
        <v>0</v>
      </c>
      <c r="N135" s="9">
        <v>0</v>
      </c>
    </row>
    <row r="136" spans="1:14" x14ac:dyDescent="0.3">
      <c r="A136" s="9">
        <v>136</v>
      </c>
      <c r="B136" s="9" t="s">
        <v>387</v>
      </c>
      <c r="C136" s="10">
        <v>33746</v>
      </c>
      <c r="D136" s="9">
        <v>115</v>
      </c>
      <c r="E136" s="9" t="s">
        <v>131</v>
      </c>
      <c r="F136" s="9" t="s">
        <v>351</v>
      </c>
      <c r="G136" s="9" t="s">
        <v>388</v>
      </c>
      <c r="H136" s="9" t="s">
        <v>100</v>
      </c>
      <c r="I136" s="9" t="s">
        <v>101</v>
      </c>
      <c r="J136" s="11">
        <v>18</v>
      </c>
      <c r="K136" s="9">
        <v>55000000</v>
      </c>
      <c r="L136" s="9">
        <v>159800000</v>
      </c>
      <c r="M136" s="9">
        <v>1</v>
      </c>
      <c r="N136" s="9">
        <v>0</v>
      </c>
    </row>
    <row r="137" spans="1:14" x14ac:dyDescent="0.3">
      <c r="A137" s="9">
        <v>137</v>
      </c>
      <c r="B137" s="9" t="s">
        <v>389</v>
      </c>
      <c r="C137" s="10">
        <v>36672</v>
      </c>
      <c r="D137" s="9">
        <v>110</v>
      </c>
      <c r="E137" s="9" t="s">
        <v>283</v>
      </c>
      <c r="F137" s="9" t="s">
        <v>390</v>
      </c>
      <c r="G137" s="9" t="s">
        <v>129</v>
      </c>
      <c r="H137" s="9" t="s">
        <v>100</v>
      </c>
      <c r="I137" s="9" t="s">
        <v>101</v>
      </c>
      <c r="J137" s="11">
        <v>12</v>
      </c>
      <c r="K137" s="9">
        <v>55000000</v>
      </c>
      <c r="L137" s="9">
        <v>99274467</v>
      </c>
      <c r="M137" s="9">
        <v>0</v>
      </c>
      <c r="N137" s="9">
        <v>0</v>
      </c>
    </row>
    <row r="138" spans="1:14" x14ac:dyDescent="0.3">
      <c r="A138" s="9">
        <v>138</v>
      </c>
      <c r="B138" s="9" t="s">
        <v>391</v>
      </c>
      <c r="C138" s="10">
        <v>38100</v>
      </c>
      <c r="D138" s="9">
        <v>136</v>
      </c>
      <c r="E138" s="9" t="s">
        <v>283</v>
      </c>
      <c r="F138" s="9" t="s">
        <v>385</v>
      </c>
      <c r="G138" s="9" t="s">
        <v>386</v>
      </c>
      <c r="H138" s="9" t="s">
        <v>100</v>
      </c>
      <c r="I138" s="9" t="s">
        <v>101</v>
      </c>
      <c r="J138" s="11">
        <v>18</v>
      </c>
      <c r="K138" s="9">
        <v>30000000</v>
      </c>
      <c r="L138" s="9">
        <v>152159461</v>
      </c>
      <c r="M138" s="9">
        <v>0</v>
      </c>
      <c r="N138" s="9">
        <v>0</v>
      </c>
    </row>
    <row r="139" spans="1:14" x14ac:dyDescent="0.3">
      <c r="A139" s="9">
        <v>139</v>
      </c>
      <c r="B139" s="9" t="s">
        <v>392</v>
      </c>
      <c r="C139" s="10">
        <v>37337</v>
      </c>
      <c r="D139" s="9">
        <v>116</v>
      </c>
      <c r="E139" s="9" t="s">
        <v>104</v>
      </c>
      <c r="F139" s="9" t="s">
        <v>368</v>
      </c>
      <c r="G139" s="9" t="s">
        <v>287</v>
      </c>
      <c r="H139" s="9" t="s">
        <v>100</v>
      </c>
      <c r="I139" s="9" t="s">
        <v>101</v>
      </c>
      <c r="J139" s="11">
        <v>18</v>
      </c>
      <c r="K139" s="9">
        <v>50000000</v>
      </c>
      <c r="L139" s="9">
        <v>155010032</v>
      </c>
      <c r="M139" s="9">
        <v>0</v>
      </c>
      <c r="N139" s="9">
        <v>0</v>
      </c>
    </row>
    <row r="140" spans="1:14" x14ac:dyDescent="0.3">
      <c r="A140" s="9">
        <v>140</v>
      </c>
      <c r="B140" s="9" t="s">
        <v>393</v>
      </c>
      <c r="C140" s="10">
        <v>39010</v>
      </c>
      <c r="D140" s="9">
        <v>132</v>
      </c>
      <c r="E140" s="9" t="s">
        <v>127</v>
      </c>
      <c r="F140" s="9" t="s">
        <v>394</v>
      </c>
      <c r="G140" s="9" t="s">
        <v>340</v>
      </c>
      <c r="H140" s="9" t="s">
        <v>100</v>
      </c>
      <c r="I140" s="9" t="s">
        <v>101</v>
      </c>
      <c r="J140" s="11">
        <v>15</v>
      </c>
      <c r="K140" s="9">
        <v>55000000</v>
      </c>
      <c r="L140" s="9">
        <v>65900249</v>
      </c>
      <c r="M140" s="9">
        <v>2</v>
      </c>
      <c r="N140" s="9">
        <v>0</v>
      </c>
    </row>
    <row r="141" spans="1:14" x14ac:dyDescent="0.3">
      <c r="A141" s="9">
        <v>141</v>
      </c>
      <c r="B141" s="9" t="s">
        <v>395</v>
      </c>
      <c r="C141" s="10">
        <v>35118</v>
      </c>
      <c r="D141" s="9">
        <v>178</v>
      </c>
      <c r="E141" s="9" t="s">
        <v>234</v>
      </c>
      <c r="F141" s="9" t="s">
        <v>251</v>
      </c>
      <c r="G141" s="9" t="s">
        <v>185</v>
      </c>
      <c r="H141" s="9" t="s">
        <v>100</v>
      </c>
      <c r="I141" s="9" t="s">
        <v>101</v>
      </c>
      <c r="J141" s="11">
        <v>18</v>
      </c>
      <c r="K141" s="9">
        <v>50000000</v>
      </c>
      <c r="L141" s="9">
        <v>116112375</v>
      </c>
      <c r="M141" s="9">
        <v>1</v>
      </c>
      <c r="N141" s="9">
        <v>0</v>
      </c>
    </row>
    <row r="142" spans="1:14" x14ac:dyDescent="0.3">
      <c r="A142" s="9">
        <v>142</v>
      </c>
      <c r="B142" s="9" t="s">
        <v>396</v>
      </c>
      <c r="C142" s="10">
        <v>33403</v>
      </c>
      <c r="D142" s="9">
        <v>155</v>
      </c>
      <c r="E142" s="9" t="s">
        <v>97</v>
      </c>
      <c r="F142" s="9" t="s">
        <v>124</v>
      </c>
      <c r="G142" s="9" t="s">
        <v>397</v>
      </c>
      <c r="H142" s="9" t="s">
        <v>100</v>
      </c>
      <c r="I142" s="9" t="s">
        <v>101</v>
      </c>
      <c r="J142" s="11" t="s">
        <v>102</v>
      </c>
      <c r="K142" s="9">
        <v>48000000</v>
      </c>
      <c r="L142" s="9">
        <v>390493908</v>
      </c>
      <c r="M142" s="9">
        <v>1</v>
      </c>
      <c r="N142" s="9">
        <v>0</v>
      </c>
    </row>
    <row r="143" spans="1:14" x14ac:dyDescent="0.3">
      <c r="A143" s="9">
        <v>143</v>
      </c>
      <c r="B143" s="9" t="s">
        <v>398</v>
      </c>
      <c r="C143" s="10">
        <v>37029</v>
      </c>
      <c r="D143" s="9">
        <v>90</v>
      </c>
      <c r="E143" s="9" t="s">
        <v>142</v>
      </c>
      <c r="F143" s="9" t="s">
        <v>336</v>
      </c>
      <c r="G143" s="9" t="s">
        <v>399</v>
      </c>
      <c r="H143" s="9" t="s">
        <v>100</v>
      </c>
      <c r="I143" s="9" t="s">
        <v>101</v>
      </c>
      <c r="J143" s="11" t="s">
        <v>145</v>
      </c>
      <c r="K143" s="9">
        <v>60000000</v>
      </c>
      <c r="L143" s="9">
        <v>484409218</v>
      </c>
      <c r="M143" s="9">
        <v>2</v>
      </c>
      <c r="N143" s="9">
        <v>1</v>
      </c>
    </row>
    <row r="144" spans="1:14" x14ac:dyDescent="0.3">
      <c r="A144" s="9">
        <v>144</v>
      </c>
      <c r="B144" s="9" t="s">
        <v>400</v>
      </c>
      <c r="C144" s="10">
        <v>37659</v>
      </c>
      <c r="D144" s="9">
        <v>114</v>
      </c>
      <c r="E144" s="9" t="s">
        <v>283</v>
      </c>
      <c r="F144" s="9" t="s">
        <v>401</v>
      </c>
      <c r="G144" s="9" t="s">
        <v>129</v>
      </c>
      <c r="H144" s="9" t="s">
        <v>100</v>
      </c>
      <c r="I144" s="9" t="s">
        <v>101</v>
      </c>
      <c r="J144" s="11" t="s">
        <v>107</v>
      </c>
      <c r="K144" s="9">
        <v>50000000</v>
      </c>
      <c r="L144" s="9">
        <v>88323487</v>
      </c>
      <c r="M144" s="9">
        <v>0</v>
      </c>
      <c r="N144" s="9">
        <v>0</v>
      </c>
    </row>
    <row r="145" spans="1:14" x14ac:dyDescent="0.3">
      <c r="A145" s="9">
        <v>145</v>
      </c>
      <c r="B145" s="9" t="s">
        <v>402</v>
      </c>
      <c r="C145" s="10">
        <v>32652</v>
      </c>
      <c r="D145" s="9">
        <v>127</v>
      </c>
      <c r="E145" s="9" t="s">
        <v>97</v>
      </c>
      <c r="F145" s="9" t="s">
        <v>98</v>
      </c>
      <c r="G145" s="9" t="s">
        <v>222</v>
      </c>
      <c r="H145" s="9" t="s">
        <v>100</v>
      </c>
      <c r="I145" s="9" t="s">
        <v>101</v>
      </c>
      <c r="J145" s="11" t="s">
        <v>102</v>
      </c>
      <c r="K145" s="9">
        <v>48000000</v>
      </c>
      <c r="L145" s="9">
        <v>474200000</v>
      </c>
      <c r="M145" s="9">
        <v>3</v>
      </c>
      <c r="N145" s="9">
        <v>1</v>
      </c>
    </row>
    <row r="146" spans="1:14" x14ac:dyDescent="0.3">
      <c r="A146" s="9">
        <v>146</v>
      </c>
      <c r="B146" s="9" t="s">
        <v>403</v>
      </c>
      <c r="C146" s="10">
        <v>35391</v>
      </c>
      <c r="D146" s="9">
        <v>111</v>
      </c>
      <c r="E146" s="9" t="s">
        <v>131</v>
      </c>
      <c r="F146" s="9" t="s">
        <v>339</v>
      </c>
      <c r="G146" s="9" t="s">
        <v>340</v>
      </c>
      <c r="H146" s="9" t="s">
        <v>100</v>
      </c>
      <c r="I146" s="9" t="s">
        <v>101</v>
      </c>
      <c r="J146" s="11">
        <v>12</v>
      </c>
      <c r="K146" s="9">
        <v>45000000</v>
      </c>
      <c r="L146" s="9">
        <v>146027888</v>
      </c>
      <c r="M146" s="9">
        <v>1</v>
      </c>
      <c r="N146" s="9">
        <v>0</v>
      </c>
    </row>
    <row r="147" spans="1:14" x14ac:dyDescent="0.3">
      <c r="A147" s="9">
        <v>147</v>
      </c>
      <c r="B147" s="9" t="s">
        <v>404</v>
      </c>
      <c r="C147" s="10">
        <v>36028</v>
      </c>
      <c r="D147" s="9">
        <v>120</v>
      </c>
      <c r="E147" s="9" t="s">
        <v>134</v>
      </c>
      <c r="F147" s="9" t="s">
        <v>405</v>
      </c>
      <c r="G147" s="9" t="s">
        <v>287</v>
      </c>
      <c r="H147" s="9" t="s">
        <v>100</v>
      </c>
      <c r="I147" s="9" t="s">
        <v>101</v>
      </c>
      <c r="J147" s="11">
        <v>18</v>
      </c>
      <c r="K147" s="9">
        <v>40000000</v>
      </c>
      <c r="L147" s="9">
        <v>131183530</v>
      </c>
      <c r="M147" s="9">
        <v>0</v>
      </c>
      <c r="N147" s="9">
        <v>0</v>
      </c>
    </row>
    <row r="148" spans="1:14" x14ac:dyDescent="0.3">
      <c r="A148" s="9">
        <v>148</v>
      </c>
      <c r="B148" s="9" t="s">
        <v>406</v>
      </c>
      <c r="C148" s="10">
        <v>33760</v>
      </c>
      <c r="D148" s="9">
        <v>117</v>
      </c>
      <c r="E148" s="9" t="s">
        <v>166</v>
      </c>
      <c r="F148" s="9" t="s">
        <v>358</v>
      </c>
      <c r="G148" s="9" t="s">
        <v>340</v>
      </c>
      <c r="H148" s="9" t="s">
        <v>100</v>
      </c>
      <c r="I148" s="9" t="s">
        <v>101</v>
      </c>
      <c r="J148" s="11">
        <v>15</v>
      </c>
      <c r="K148" s="9">
        <v>45000000</v>
      </c>
      <c r="L148" s="9">
        <v>178051587</v>
      </c>
      <c r="M148" s="9">
        <v>0</v>
      </c>
      <c r="N148" s="9">
        <v>0</v>
      </c>
    </row>
    <row r="149" spans="1:14" x14ac:dyDescent="0.3">
      <c r="A149" s="9">
        <v>149</v>
      </c>
      <c r="B149" s="9" t="s">
        <v>407</v>
      </c>
      <c r="C149" s="10">
        <v>34187</v>
      </c>
      <c r="D149" s="9">
        <v>130</v>
      </c>
      <c r="E149" s="9" t="s">
        <v>166</v>
      </c>
      <c r="F149" s="9" t="s">
        <v>408</v>
      </c>
      <c r="G149" s="9" t="s">
        <v>212</v>
      </c>
      <c r="H149" s="9" t="s">
        <v>100</v>
      </c>
      <c r="I149" s="9" t="s">
        <v>101</v>
      </c>
      <c r="J149" s="11">
        <v>12</v>
      </c>
      <c r="K149" s="9">
        <v>44000000</v>
      </c>
      <c r="L149" s="9">
        <v>368875760</v>
      </c>
      <c r="M149" s="9">
        <v>7</v>
      </c>
      <c r="N149" s="9">
        <v>1</v>
      </c>
    </row>
    <row r="150" spans="1:14" x14ac:dyDescent="0.3">
      <c r="A150" s="9">
        <v>150</v>
      </c>
      <c r="B150" s="9" t="s">
        <v>409</v>
      </c>
      <c r="C150" s="10">
        <v>39010</v>
      </c>
      <c r="D150" s="9">
        <v>130</v>
      </c>
      <c r="E150" s="9" t="s">
        <v>199</v>
      </c>
      <c r="F150" s="9" t="s">
        <v>161</v>
      </c>
      <c r="G150" s="9" t="s">
        <v>129</v>
      </c>
      <c r="H150" s="9" t="s">
        <v>100</v>
      </c>
      <c r="I150" s="9" t="s">
        <v>101</v>
      </c>
      <c r="J150" s="11" t="s">
        <v>107</v>
      </c>
      <c r="K150" s="9">
        <v>40000000</v>
      </c>
      <c r="L150" s="9">
        <v>109700000</v>
      </c>
      <c r="M150" s="9">
        <v>2</v>
      </c>
      <c r="N150" s="9">
        <v>0</v>
      </c>
    </row>
    <row r="151" spans="1:14" x14ac:dyDescent="0.3">
      <c r="A151" s="9">
        <v>151</v>
      </c>
      <c r="B151" s="9" t="s">
        <v>410</v>
      </c>
      <c r="C151" s="10">
        <v>33872</v>
      </c>
      <c r="D151" s="9">
        <v>112</v>
      </c>
      <c r="E151" s="9" t="s">
        <v>97</v>
      </c>
      <c r="F151" s="9" t="s">
        <v>184</v>
      </c>
      <c r="G151" s="9" t="s">
        <v>397</v>
      </c>
      <c r="H151" s="9" t="s">
        <v>100</v>
      </c>
      <c r="I151" s="9" t="s">
        <v>101</v>
      </c>
      <c r="J151" s="11">
        <v>12</v>
      </c>
      <c r="K151" s="9">
        <v>40000000</v>
      </c>
      <c r="L151" s="9">
        <v>75505856</v>
      </c>
      <c r="M151" s="9">
        <v>1</v>
      </c>
      <c r="N151" s="9">
        <v>1</v>
      </c>
    </row>
    <row r="152" spans="1:14" x14ac:dyDescent="0.3">
      <c r="A152" s="9">
        <v>152</v>
      </c>
      <c r="B152" s="9" t="s">
        <v>411</v>
      </c>
      <c r="C152" s="10">
        <v>39059</v>
      </c>
      <c r="D152" s="9">
        <v>138</v>
      </c>
      <c r="E152" s="9" t="s">
        <v>97</v>
      </c>
      <c r="F152" s="9" t="s">
        <v>329</v>
      </c>
      <c r="G152" s="9" t="s">
        <v>129</v>
      </c>
      <c r="H152" s="9" t="s">
        <v>100</v>
      </c>
      <c r="I152" s="9" t="s">
        <v>412</v>
      </c>
      <c r="J152" s="11">
        <v>18</v>
      </c>
      <c r="K152" s="9">
        <v>40000000</v>
      </c>
      <c r="L152" s="9">
        <v>120600000</v>
      </c>
      <c r="M152" s="9">
        <v>3</v>
      </c>
      <c r="N152" s="9">
        <v>0</v>
      </c>
    </row>
    <row r="153" spans="1:14" x14ac:dyDescent="0.3">
      <c r="A153" s="9">
        <v>153</v>
      </c>
      <c r="B153" s="9" t="s">
        <v>413</v>
      </c>
      <c r="C153" s="10">
        <v>38548</v>
      </c>
      <c r="D153" s="9">
        <v>119</v>
      </c>
      <c r="E153" s="9" t="s">
        <v>120</v>
      </c>
      <c r="F153" s="9" t="s">
        <v>401</v>
      </c>
      <c r="G153" s="9" t="s">
        <v>414</v>
      </c>
      <c r="H153" s="9" t="s">
        <v>100</v>
      </c>
      <c r="I153" s="9" t="s">
        <v>101</v>
      </c>
      <c r="J153" s="11">
        <v>15</v>
      </c>
      <c r="K153" s="9">
        <v>40000000</v>
      </c>
      <c r="L153" s="9">
        <v>285176741</v>
      </c>
      <c r="M153" s="9">
        <v>0</v>
      </c>
      <c r="N153" s="9">
        <v>0</v>
      </c>
    </row>
    <row r="154" spans="1:14" x14ac:dyDescent="0.3">
      <c r="A154" s="9">
        <v>154</v>
      </c>
      <c r="B154" s="9" t="s">
        <v>415</v>
      </c>
      <c r="C154" s="10">
        <v>33018</v>
      </c>
      <c r="D154" s="9">
        <v>118</v>
      </c>
      <c r="E154" s="9" t="s">
        <v>131</v>
      </c>
      <c r="F154" s="9" t="s">
        <v>139</v>
      </c>
      <c r="G154" s="9" t="s">
        <v>99</v>
      </c>
      <c r="H154" s="9" t="s">
        <v>100</v>
      </c>
      <c r="I154" s="9" t="s">
        <v>101</v>
      </c>
      <c r="J154" s="11" t="s">
        <v>102</v>
      </c>
      <c r="K154" s="9">
        <v>40000000</v>
      </c>
      <c r="L154" s="9">
        <v>244500000</v>
      </c>
      <c r="M154" s="9">
        <v>0</v>
      </c>
      <c r="N154" s="9">
        <v>0</v>
      </c>
    </row>
    <row r="155" spans="1:14" x14ac:dyDescent="0.3">
      <c r="A155" s="9">
        <v>155</v>
      </c>
      <c r="B155" s="9" t="s">
        <v>416</v>
      </c>
      <c r="C155" s="10">
        <v>32834</v>
      </c>
      <c r="D155" s="9">
        <v>108</v>
      </c>
      <c r="E155" s="9" t="s">
        <v>131</v>
      </c>
      <c r="F155" s="9" t="s">
        <v>139</v>
      </c>
      <c r="G155" s="9" t="s">
        <v>99</v>
      </c>
      <c r="H155" s="9" t="s">
        <v>100</v>
      </c>
      <c r="I155" s="9" t="s">
        <v>101</v>
      </c>
      <c r="J155" s="11" t="s">
        <v>102</v>
      </c>
      <c r="K155" s="9">
        <v>40000000</v>
      </c>
      <c r="L155" s="9">
        <v>331900000</v>
      </c>
      <c r="M155" s="9">
        <v>1</v>
      </c>
      <c r="N155" s="9">
        <v>0</v>
      </c>
    </row>
    <row r="156" spans="1:14" x14ac:dyDescent="0.3">
      <c r="A156" s="9">
        <v>156</v>
      </c>
      <c r="B156" s="9" t="s">
        <v>417</v>
      </c>
      <c r="C156" s="10">
        <v>32672</v>
      </c>
      <c r="D156" s="9">
        <v>133</v>
      </c>
      <c r="E156" s="9" t="s">
        <v>166</v>
      </c>
      <c r="F156" s="9" t="s">
        <v>418</v>
      </c>
      <c r="G156" s="9" t="s">
        <v>168</v>
      </c>
      <c r="H156" s="9" t="s">
        <v>137</v>
      </c>
      <c r="I156" s="9" t="s">
        <v>101</v>
      </c>
      <c r="J156" s="11">
        <v>15</v>
      </c>
      <c r="K156" s="9">
        <v>32000000</v>
      </c>
      <c r="L156" s="9">
        <v>156000000</v>
      </c>
      <c r="M156" s="9">
        <v>0</v>
      </c>
      <c r="N156" s="9">
        <v>0</v>
      </c>
    </row>
    <row r="157" spans="1:14" x14ac:dyDescent="0.3">
      <c r="A157" s="9">
        <v>157</v>
      </c>
      <c r="B157" s="9" t="s">
        <v>419</v>
      </c>
      <c r="C157" s="10">
        <v>31955</v>
      </c>
      <c r="D157" s="9">
        <v>131</v>
      </c>
      <c r="E157" s="9" t="s">
        <v>166</v>
      </c>
      <c r="F157" s="9" t="s">
        <v>418</v>
      </c>
      <c r="G157" s="9" t="s">
        <v>168</v>
      </c>
      <c r="H157" s="9" t="s">
        <v>137</v>
      </c>
      <c r="I157" s="9" t="s">
        <v>101</v>
      </c>
      <c r="J157" s="11" t="s">
        <v>102</v>
      </c>
      <c r="K157" s="9">
        <v>40000000</v>
      </c>
      <c r="L157" s="9">
        <v>191200000</v>
      </c>
      <c r="M157" s="9">
        <v>0</v>
      </c>
      <c r="N157" s="9">
        <v>0</v>
      </c>
    </row>
    <row r="158" spans="1:14" x14ac:dyDescent="0.3">
      <c r="A158" s="9">
        <v>158</v>
      </c>
      <c r="B158" s="9" t="s">
        <v>420</v>
      </c>
      <c r="C158" s="10">
        <v>38443</v>
      </c>
      <c r="D158" s="9">
        <v>124</v>
      </c>
      <c r="E158" s="9" t="s">
        <v>234</v>
      </c>
      <c r="F158" s="9" t="s">
        <v>421</v>
      </c>
      <c r="G158" s="9" t="s">
        <v>422</v>
      </c>
      <c r="H158" s="9" t="s">
        <v>100</v>
      </c>
      <c r="I158" s="9" t="s">
        <v>101</v>
      </c>
      <c r="J158" s="11">
        <v>18</v>
      </c>
      <c r="K158" s="9">
        <v>40000000</v>
      </c>
      <c r="L158" s="9">
        <v>158800000</v>
      </c>
      <c r="M158" s="9">
        <v>0</v>
      </c>
      <c r="N158" s="9">
        <v>0</v>
      </c>
    </row>
    <row r="159" spans="1:14" x14ac:dyDescent="0.3">
      <c r="A159" s="9">
        <v>159</v>
      </c>
      <c r="B159" s="9" t="s">
        <v>423</v>
      </c>
      <c r="C159" s="10">
        <v>38632</v>
      </c>
      <c r="D159" s="9">
        <v>119</v>
      </c>
      <c r="E159" s="9" t="s">
        <v>131</v>
      </c>
      <c r="F159" s="9" t="s">
        <v>424</v>
      </c>
      <c r="G159" s="9" t="s">
        <v>185</v>
      </c>
      <c r="H159" s="9" t="s">
        <v>100</v>
      </c>
      <c r="I159" s="9" t="s">
        <v>101</v>
      </c>
      <c r="J159" s="11">
        <v>15</v>
      </c>
      <c r="K159" s="9">
        <v>39000000</v>
      </c>
      <c r="L159" s="9">
        <v>38869464</v>
      </c>
      <c r="M159" s="9">
        <v>0</v>
      </c>
      <c r="N159" s="9">
        <v>0</v>
      </c>
    </row>
    <row r="160" spans="1:14" x14ac:dyDescent="0.3">
      <c r="A160" s="9">
        <v>160</v>
      </c>
      <c r="B160" s="9" t="s">
        <v>425</v>
      </c>
      <c r="C160" s="10">
        <v>34656</v>
      </c>
      <c r="D160" s="9">
        <v>118</v>
      </c>
      <c r="E160" s="9" t="s">
        <v>131</v>
      </c>
      <c r="F160" s="9" t="s">
        <v>426</v>
      </c>
      <c r="G160" s="9" t="s">
        <v>340</v>
      </c>
      <c r="H160" s="9" t="s">
        <v>100</v>
      </c>
      <c r="I160" s="9" t="s">
        <v>101</v>
      </c>
      <c r="J160" s="11" t="s">
        <v>102</v>
      </c>
      <c r="K160" s="9">
        <v>35000000</v>
      </c>
      <c r="L160" s="9">
        <v>118071125</v>
      </c>
      <c r="M160" s="9">
        <v>0</v>
      </c>
      <c r="N160" s="9">
        <v>0</v>
      </c>
    </row>
    <row r="161" spans="1:14" x14ac:dyDescent="0.3">
      <c r="A161" s="9">
        <v>161</v>
      </c>
      <c r="B161" s="9" t="s">
        <v>427</v>
      </c>
      <c r="C161" s="10">
        <v>30596</v>
      </c>
      <c r="D161" s="9">
        <v>134</v>
      </c>
      <c r="E161" s="9" t="s">
        <v>166</v>
      </c>
      <c r="F161" s="9" t="s">
        <v>428</v>
      </c>
      <c r="G161" s="9" t="s">
        <v>429</v>
      </c>
      <c r="H161" s="9" t="s">
        <v>100</v>
      </c>
      <c r="I161" s="9" t="s">
        <v>101</v>
      </c>
      <c r="J161" s="11" t="s">
        <v>102</v>
      </c>
      <c r="K161" s="9">
        <v>36000000</v>
      </c>
      <c r="L161" s="9">
        <v>160000000</v>
      </c>
      <c r="M161" s="9">
        <v>0</v>
      </c>
      <c r="N161" s="9">
        <v>0</v>
      </c>
    </row>
    <row r="162" spans="1:14" x14ac:dyDescent="0.3">
      <c r="A162" s="9">
        <v>162</v>
      </c>
      <c r="B162" s="9" t="s">
        <v>430</v>
      </c>
      <c r="C162" s="10">
        <v>29196</v>
      </c>
      <c r="D162" s="9">
        <v>132</v>
      </c>
      <c r="E162" s="9" t="s">
        <v>131</v>
      </c>
      <c r="F162" s="9" t="s">
        <v>431</v>
      </c>
      <c r="G162" s="9" t="s">
        <v>340</v>
      </c>
      <c r="H162" s="9" t="s">
        <v>100</v>
      </c>
      <c r="I162" s="9" t="s">
        <v>101</v>
      </c>
      <c r="J162" s="11" t="s">
        <v>145</v>
      </c>
      <c r="K162" s="9">
        <v>46000000</v>
      </c>
      <c r="L162" s="9">
        <v>139000000</v>
      </c>
      <c r="M162" s="9">
        <v>3</v>
      </c>
      <c r="N162" s="9">
        <v>0</v>
      </c>
    </row>
    <row r="163" spans="1:14" x14ac:dyDescent="0.3">
      <c r="A163" s="9">
        <v>163</v>
      </c>
      <c r="B163" s="9" t="s">
        <v>432</v>
      </c>
      <c r="C163" s="10">
        <v>36133</v>
      </c>
      <c r="D163" s="9">
        <v>97</v>
      </c>
      <c r="E163" s="9" t="s">
        <v>104</v>
      </c>
      <c r="F163" s="9" t="s">
        <v>284</v>
      </c>
      <c r="G163" s="9" t="s">
        <v>285</v>
      </c>
      <c r="H163" s="9" t="s">
        <v>100</v>
      </c>
      <c r="I163" s="9" t="s">
        <v>101</v>
      </c>
      <c r="J163" s="11">
        <v>15</v>
      </c>
      <c r="K163" s="9">
        <v>33000000</v>
      </c>
      <c r="L163" s="9">
        <v>244386864</v>
      </c>
      <c r="M163" s="9">
        <v>0</v>
      </c>
      <c r="N163" s="9">
        <v>0</v>
      </c>
    </row>
    <row r="164" spans="1:14" x14ac:dyDescent="0.3">
      <c r="A164" s="9">
        <v>164</v>
      </c>
      <c r="B164" s="9" t="s">
        <v>433</v>
      </c>
      <c r="C164" s="10">
        <v>33830</v>
      </c>
      <c r="D164" s="9">
        <v>118</v>
      </c>
      <c r="E164" s="9" t="s">
        <v>104</v>
      </c>
      <c r="F164" s="9" t="s">
        <v>170</v>
      </c>
      <c r="G164" s="9" t="s">
        <v>171</v>
      </c>
      <c r="H164" s="9" t="s">
        <v>100</v>
      </c>
      <c r="I164" s="9" t="s">
        <v>101</v>
      </c>
      <c r="J164" s="11">
        <v>15</v>
      </c>
      <c r="K164" s="9">
        <v>35000000</v>
      </c>
      <c r="L164" s="9">
        <v>321731527</v>
      </c>
      <c r="M164" s="9">
        <v>0</v>
      </c>
      <c r="N164" s="9">
        <v>0</v>
      </c>
    </row>
    <row r="165" spans="1:14" x14ac:dyDescent="0.3">
      <c r="A165" s="9">
        <v>165</v>
      </c>
      <c r="B165" s="9" t="s">
        <v>434</v>
      </c>
      <c r="C165" s="10">
        <v>30461</v>
      </c>
      <c r="D165" s="9">
        <v>132</v>
      </c>
      <c r="E165" s="9" t="s">
        <v>131</v>
      </c>
      <c r="F165" s="9" t="s">
        <v>435</v>
      </c>
      <c r="G165" s="9" t="s">
        <v>222</v>
      </c>
      <c r="H165" s="9" t="s">
        <v>100</v>
      </c>
      <c r="I165" s="9" t="s">
        <v>101</v>
      </c>
      <c r="J165" s="11" t="s">
        <v>145</v>
      </c>
      <c r="K165" s="9">
        <v>42700000</v>
      </c>
      <c r="L165" s="9">
        <v>475100000</v>
      </c>
      <c r="M165" s="9">
        <v>4</v>
      </c>
      <c r="N165" s="9">
        <v>0</v>
      </c>
    </row>
    <row r="166" spans="1:14" x14ac:dyDescent="0.3">
      <c r="A166" s="9">
        <v>166</v>
      </c>
      <c r="B166" s="9" t="s">
        <v>436</v>
      </c>
      <c r="C166" s="10">
        <v>38618</v>
      </c>
      <c r="D166" s="9">
        <v>96</v>
      </c>
      <c r="E166" s="9" t="s">
        <v>274</v>
      </c>
      <c r="F166" s="9" t="s">
        <v>437</v>
      </c>
      <c r="G166" s="9" t="s">
        <v>287</v>
      </c>
      <c r="H166" s="9" t="s">
        <v>100</v>
      </c>
      <c r="I166" s="9" t="s">
        <v>101</v>
      </c>
      <c r="J166" s="11">
        <v>18</v>
      </c>
      <c r="K166" s="9">
        <v>32000000</v>
      </c>
      <c r="L166" s="9">
        <v>60740827</v>
      </c>
      <c r="M166" s="9">
        <v>2</v>
      </c>
      <c r="N166" s="9">
        <v>0</v>
      </c>
    </row>
    <row r="167" spans="1:14" x14ac:dyDescent="0.3">
      <c r="A167" s="9">
        <v>167</v>
      </c>
      <c r="B167" s="9" t="s">
        <v>438</v>
      </c>
      <c r="C167" s="10">
        <v>29035</v>
      </c>
      <c r="D167" s="9">
        <v>126</v>
      </c>
      <c r="E167" s="9" t="s">
        <v>166</v>
      </c>
      <c r="F167" s="9" t="s">
        <v>439</v>
      </c>
      <c r="G167" s="9" t="s">
        <v>168</v>
      </c>
      <c r="H167" s="9" t="s">
        <v>137</v>
      </c>
      <c r="I167" s="9" t="s">
        <v>101</v>
      </c>
      <c r="J167" s="11" t="s">
        <v>102</v>
      </c>
      <c r="K167" s="9">
        <v>34000000</v>
      </c>
      <c r="L167" s="9">
        <v>210300000</v>
      </c>
      <c r="M167" s="9">
        <v>1</v>
      </c>
      <c r="N167" s="9">
        <v>0</v>
      </c>
    </row>
    <row r="168" spans="1:14" x14ac:dyDescent="0.3">
      <c r="A168" s="9">
        <v>168</v>
      </c>
      <c r="B168" s="9" t="s">
        <v>440</v>
      </c>
      <c r="C168" s="10">
        <v>34992</v>
      </c>
      <c r="D168" s="9">
        <v>105</v>
      </c>
      <c r="E168" s="9" t="s">
        <v>234</v>
      </c>
      <c r="F168" s="9" t="s">
        <v>174</v>
      </c>
      <c r="G168" s="9" t="s">
        <v>441</v>
      </c>
      <c r="H168" s="9" t="s">
        <v>100</v>
      </c>
      <c r="I168" s="9" t="s">
        <v>101</v>
      </c>
      <c r="J168" s="11">
        <v>15</v>
      </c>
      <c r="K168" s="9">
        <v>30250000</v>
      </c>
      <c r="L168" s="9">
        <v>115101622</v>
      </c>
      <c r="M168" s="9">
        <v>0</v>
      </c>
      <c r="N168" s="9">
        <v>0</v>
      </c>
    </row>
    <row r="169" spans="1:14" x14ac:dyDescent="0.3">
      <c r="A169" s="9">
        <v>169</v>
      </c>
      <c r="B169" s="9" t="s">
        <v>442</v>
      </c>
      <c r="C169" s="10">
        <v>39346</v>
      </c>
      <c r="D169" s="9">
        <v>159</v>
      </c>
      <c r="E169" s="9" t="s">
        <v>443</v>
      </c>
      <c r="F169" s="9" t="s">
        <v>444</v>
      </c>
      <c r="G169" s="9" t="s">
        <v>445</v>
      </c>
      <c r="H169" s="9" t="s">
        <v>100</v>
      </c>
      <c r="I169" s="9" t="s">
        <v>101</v>
      </c>
      <c r="J169" s="11">
        <v>15</v>
      </c>
      <c r="K169" s="9">
        <v>30000000</v>
      </c>
      <c r="L169" s="9">
        <v>15000000</v>
      </c>
      <c r="M169" s="9">
        <v>2</v>
      </c>
      <c r="N169" s="9">
        <v>0</v>
      </c>
    </row>
    <row r="170" spans="1:14" x14ac:dyDescent="0.3">
      <c r="A170" s="9">
        <v>170</v>
      </c>
      <c r="B170" s="9" t="s">
        <v>446</v>
      </c>
      <c r="C170" s="10">
        <v>38366</v>
      </c>
      <c r="D170" s="9">
        <v>132</v>
      </c>
      <c r="E170" s="9" t="s">
        <v>447</v>
      </c>
      <c r="F170" s="9" t="s">
        <v>394</v>
      </c>
      <c r="G170" s="9" t="s">
        <v>448</v>
      </c>
      <c r="H170" s="9" t="s">
        <v>100</v>
      </c>
      <c r="I170" s="9" t="s">
        <v>101</v>
      </c>
      <c r="J170" s="11" t="s">
        <v>107</v>
      </c>
      <c r="K170" s="9">
        <v>30000000</v>
      </c>
      <c r="L170" s="9">
        <v>216800000</v>
      </c>
      <c r="M170" s="9">
        <v>7</v>
      </c>
      <c r="N170" s="9">
        <v>4</v>
      </c>
    </row>
    <row r="171" spans="1:14" x14ac:dyDescent="0.3">
      <c r="A171" s="9">
        <v>171</v>
      </c>
      <c r="B171" s="9" t="s">
        <v>449</v>
      </c>
      <c r="C171" s="10">
        <v>34964</v>
      </c>
      <c r="D171" s="9">
        <v>127</v>
      </c>
      <c r="E171" s="9" t="s">
        <v>166</v>
      </c>
      <c r="F171" s="9" t="s">
        <v>351</v>
      </c>
      <c r="G171" s="9" t="s">
        <v>287</v>
      </c>
      <c r="H171" s="9" t="s">
        <v>100</v>
      </c>
      <c r="I171" s="9" t="s">
        <v>101</v>
      </c>
      <c r="J171" s="11">
        <v>18</v>
      </c>
      <c r="K171" s="9">
        <v>33000000</v>
      </c>
      <c r="L171" s="9">
        <v>327300000</v>
      </c>
      <c r="M171" s="9">
        <v>1</v>
      </c>
      <c r="N171" s="9">
        <v>0</v>
      </c>
    </row>
    <row r="172" spans="1:14" x14ac:dyDescent="0.3">
      <c r="A172" s="9">
        <v>172</v>
      </c>
      <c r="B172" s="9" t="s">
        <v>450</v>
      </c>
      <c r="C172" s="10">
        <v>32934</v>
      </c>
      <c r="D172" s="9">
        <v>134</v>
      </c>
      <c r="E172" s="9" t="s">
        <v>166</v>
      </c>
      <c r="F172" s="9" t="s">
        <v>291</v>
      </c>
      <c r="G172" s="9" t="s">
        <v>451</v>
      </c>
      <c r="H172" s="9" t="s">
        <v>100</v>
      </c>
      <c r="I172" s="9" t="s">
        <v>101</v>
      </c>
      <c r="J172" s="11" t="s">
        <v>102</v>
      </c>
      <c r="K172" s="9">
        <v>30000000</v>
      </c>
      <c r="L172" s="9">
        <v>200512643</v>
      </c>
      <c r="M172" s="9">
        <v>3</v>
      </c>
      <c r="N172" s="9">
        <v>1</v>
      </c>
    </row>
    <row r="173" spans="1:14" x14ac:dyDescent="0.3">
      <c r="A173" s="9">
        <v>173</v>
      </c>
      <c r="B173" s="9" t="s">
        <v>452</v>
      </c>
      <c r="C173" s="10">
        <v>30840</v>
      </c>
      <c r="D173" s="9">
        <v>107</v>
      </c>
      <c r="E173" s="9" t="s">
        <v>120</v>
      </c>
      <c r="F173" s="9" t="s">
        <v>453</v>
      </c>
      <c r="G173" s="9" t="s">
        <v>454</v>
      </c>
      <c r="H173" s="9" t="s">
        <v>100</v>
      </c>
      <c r="I173" s="9" t="s">
        <v>101</v>
      </c>
      <c r="J173" s="11" t="s">
        <v>102</v>
      </c>
      <c r="K173" s="9">
        <v>30000000</v>
      </c>
      <c r="L173" s="9">
        <v>295200000</v>
      </c>
      <c r="M173" s="9">
        <v>2</v>
      </c>
      <c r="N173" s="9">
        <v>0</v>
      </c>
    </row>
    <row r="174" spans="1:14" x14ac:dyDescent="0.3">
      <c r="A174" s="9">
        <v>174</v>
      </c>
      <c r="B174" s="9" t="s">
        <v>455</v>
      </c>
      <c r="C174" s="10">
        <v>32668</v>
      </c>
      <c r="D174" s="9">
        <v>106</v>
      </c>
      <c r="E174" s="9" t="s">
        <v>131</v>
      </c>
      <c r="F174" s="9" t="s">
        <v>456</v>
      </c>
      <c r="G174" s="9" t="s">
        <v>340</v>
      </c>
      <c r="H174" s="9" t="s">
        <v>100</v>
      </c>
      <c r="I174" s="9" t="s">
        <v>101</v>
      </c>
      <c r="J174" s="11" t="s">
        <v>102</v>
      </c>
      <c r="K174" s="9">
        <v>33000000</v>
      </c>
      <c r="L174" s="9">
        <v>63000000</v>
      </c>
      <c r="M174" s="9">
        <v>0</v>
      </c>
      <c r="N174" s="9">
        <v>0</v>
      </c>
    </row>
    <row r="175" spans="1:14" x14ac:dyDescent="0.3">
      <c r="A175" s="9">
        <v>175</v>
      </c>
      <c r="B175" s="9" t="s">
        <v>457</v>
      </c>
      <c r="C175" s="10">
        <v>30825</v>
      </c>
      <c r="D175" s="9">
        <v>118</v>
      </c>
      <c r="E175" s="9" t="s">
        <v>97</v>
      </c>
      <c r="F175" s="9" t="s">
        <v>98</v>
      </c>
      <c r="G175" s="9" t="s">
        <v>222</v>
      </c>
      <c r="H175" s="9" t="s">
        <v>100</v>
      </c>
      <c r="I175" s="9" t="s">
        <v>101</v>
      </c>
      <c r="J175" s="11">
        <v>12</v>
      </c>
      <c r="K175" s="9">
        <v>28170000</v>
      </c>
      <c r="L175" s="9">
        <v>333107271</v>
      </c>
      <c r="M175" s="9">
        <v>2</v>
      </c>
      <c r="N175" s="9">
        <v>1</v>
      </c>
    </row>
    <row r="176" spans="1:14" x14ac:dyDescent="0.3">
      <c r="A176" s="9">
        <v>176</v>
      </c>
      <c r="B176" s="9" t="s">
        <v>458</v>
      </c>
      <c r="C176" s="10">
        <v>30127</v>
      </c>
      <c r="D176" s="9">
        <v>116</v>
      </c>
      <c r="E176" s="9" t="s">
        <v>131</v>
      </c>
      <c r="F176" s="9" t="s">
        <v>244</v>
      </c>
      <c r="G176" s="9" t="s">
        <v>459</v>
      </c>
      <c r="H176" s="9" t="s">
        <v>100</v>
      </c>
      <c r="I176" s="9" t="s">
        <v>101</v>
      </c>
      <c r="J176" s="11">
        <v>15</v>
      </c>
      <c r="K176" s="9">
        <v>28000000</v>
      </c>
      <c r="L176" s="9">
        <v>33800000</v>
      </c>
      <c r="M176" s="9">
        <v>2</v>
      </c>
      <c r="N176" s="9">
        <v>0</v>
      </c>
    </row>
    <row r="177" spans="1:14" x14ac:dyDescent="0.3">
      <c r="A177" s="9">
        <v>177</v>
      </c>
      <c r="B177" s="9" t="s">
        <v>460</v>
      </c>
      <c r="C177" s="10">
        <v>32339</v>
      </c>
      <c r="D177" s="9">
        <v>132</v>
      </c>
      <c r="E177" s="9" t="s">
        <v>104</v>
      </c>
      <c r="F177" s="9" t="s">
        <v>291</v>
      </c>
      <c r="G177" s="9" t="s">
        <v>171</v>
      </c>
      <c r="H177" s="9" t="s">
        <v>100</v>
      </c>
      <c r="I177" s="9" t="s">
        <v>101</v>
      </c>
      <c r="J177" s="11">
        <v>15</v>
      </c>
      <c r="K177" s="9">
        <v>28000000</v>
      </c>
      <c r="L177" s="9">
        <v>140700000</v>
      </c>
      <c r="M177" s="9">
        <v>4</v>
      </c>
      <c r="N177" s="9">
        <v>0</v>
      </c>
    </row>
    <row r="178" spans="1:14" x14ac:dyDescent="0.3">
      <c r="A178" s="9">
        <v>178</v>
      </c>
      <c r="B178" s="9" t="s">
        <v>461</v>
      </c>
      <c r="C178" s="10">
        <v>29761</v>
      </c>
      <c r="D178" s="9">
        <v>127</v>
      </c>
      <c r="E178" s="9" t="s">
        <v>166</v>
      </c>
      <c r="F178" s="9" t="s">
        <v>418</v>
      </c>
      <c r="G178" s="9" t="s">
        <v>168</v>
      </c>
      <c r="H178" s="9" t="s">
        <v>137</v>
      </c>
      <c r="I178" s="9" t="s">
        <v>101</v>
      </c>
      <c r="J178" s="11" t="s">
        <v>102</v>
      </c>
      <c r="K178" s="9">
        <v>28000000</v>
      </c>
      <c r="L178" s="9">
        <v>194900000</v>
      </c>
      <c r="M178" s="9">
        <v>1</v>
      </c>
      <c r="N178" s="9">
        <v>0</v>
      </c>
    </row>
    <row r="179" spans="1:14" x14ac:dyDescent="0.3">
      <c r="A179" s="9">
        <v>179</v>
      </c>
      <c r="B179" s="9" t="s">
        <v>462</v>
      </c>
      <c r="C179" s="10">
        <v>30473</v>
      </c>
      <c r="D179" s="9">
        <v>131</v>
      </c>
      <c r="E179" s="9" t="s">
        <v>166</v>
      </c>
      <c r="F179" s="9" t="s">
        <v>418</v>
      </c>
      <c r="G179" s="9" t="s">
        <v>168</v>
      </c>
      <c r="H179" s="9" t="s">
        <v>100</v>
      </c>
      <c r="I179" s="9" t="s">
        <v>101</v>
      </c>
      <c r="J179" s="11" t="s">
        <v>102</v>
      </c>
      <c r="K179" s="9">
        <v>27500000</v>
      </c>
      <c r="L179" s="9">
        <v>183700000</v>
      </c>
      <c r="M179" s="9">
        <v>0</v>
      </c>
      <c r="N179" s="9">
        <v>0</v>
      </c>
    </row>
    <row r="180" spans="1:14" x14ac:dyDescent="0.3">
      <c r="A180" s="9">
        <v>180</v>
      </c>
      <c r="B180" s="9" t="s">
        <v>463</v>
      </c>
      <c r="C180" s="10">
        <v>33578</v>
      </c>
      <c r="D180" s="9">
        <v>113</v>
      </c>
      <c r="E180" s="9" t="s">
        <v>131</v>
      </c>
      <c r="F180" s="9" t="s">
        <v>464</v>
      </c>
      <c r="G180" s="9" t="s">
        <v>340</v>
      </c>
      <c r="H180" s="9" t="s">
        <v>100</v>
      </c>
      <c r="I180" s="9" t="s">
        <v>101</v>
      </c>
      <c r="J180" s="11" t="s">
        <v>102</v>
      </c>
      <c r="K180" s="9">
        <v>27000000</v>
      </c>
      <c r="L180" s="9">
        <v>96888996</v>
      </c>
      <c r="M180" s="9">
        <v>2</v>
      </c>
      <c r="N180" s="9">
        <v>0</v>
      </c>
    </row>
    <row r="181" spans="1:14" x14ac:dyDescent="0.3">
      <c r="A181" s="9">
        <v>181</v>
      </c>
      <c r="B181" s="9" t="s">
        <v>465</v>
      </c>
      <c r="C181" s="10">
        <v>32094</v>
      </c>
      <c r="D181" s="9">
        <v>101</v>
      </c>
      <c r="E181" s="9" t="s">
        <v>131</v>
      </c>
      <c r="F181" s="9" t="s">
        <v>466</v>
      </c>
      <c r="G181" s="9" t="s">
        <v>467</v>
      </c>
      <c r="H181" s="9" t="s">
        <v>100</v>
      </c>
      <c r="I181" s="9" t="s">
        <v>101</v>
      </c>
      <c r="J181" s="11">
        <v>18</v>
      </c>
      <c r="K181" s="9">
        <v>27000000</v>
      </c>
      <c r="L181" s="9">
        <v>38122105</v>
      </c>
      <c r="M181" s="9">
        <v>0</v>
      </c>
      <c r="N181" s="9">
        <v>0</v>
      </c>
    </row>
    <row r="182" spans="1:14" x14ac:dyDescent="0.3">
      <c r="A182" s="9">
        <v>182</v>
      </c>
      <c r="B182" s="9" t="s">
        <v>468</v>
      </c>
      <c r="C182" s="10">
        <v>37848</v>
      </c>
      <c r="D182" s="9">
        <v>139</v>
      </c>
      <c r="E182" s="9" t="s">
        <v>443</v>
      </c>
      <c r="F182" s="9" t="s">
        <v>469</v>
      </c>
      <c r="G182" s="9" t="s">
        <v>129</v>
      </c>
      <c r="H182" s="9" t="s">
        <v>100</v>
      </c>
      <c r="I182" s="9" t="s">
        <v>101</v>
      </c>
      <c r="J182" s="11" t="s">
        <v>107</v>
      </c>
      <c r="K182" s="9">
        <v>22000000</v>
      </c>
      <c r="L182" s="9">
        <v>68296293</v>
      </c>
      <c r="M182" s="9">
        <v>0</v>
      </c>
      <c r="N182" s="9">
        <v>0</v>
      </c>
    </row>
    <row r="183" spans="1:14" x14ac:dyDescent="0.3">
      <c r="A183" s="9">
        <v>183</v>
      </c>
      <c r="B183" s="9" t="s">
        <v>470</v>
      </c>
      <c r="C183" s="10">
        <v>33270</v>
      </c>
      <c r="D183" s="9">
        <v>111</v>
      </c>
      <c r="E183" s="9" t="s">
        <v>120</v>
      </c>
      <c r="F183" s="9" t="s">
        <v>453</v>
      </c>
      <c r="G183" s="9" t="s">
        <v>201</v>
      </c>
      <c r="H183" s="9" t="s">
        <v>100</v>
      </c>
      <c r="I183" s="9" t="s">
        <v>101</v>
      </c>
      <c r="J183" s="11">
        <v>15</v>
      </c>
      <c r="K183" s="9">
        <v>15000000</v>
      </c>
      <c r="L183" s="9">
        <v>201957688</v>
      </c>
      <c r="M183" s="9">
        <v>0</v>
      </c>
      <c r="N183" s="9">
        <v>0</v>
      </c>
    </row>
    <row r="184" spans="1:14" x14ac:dyDescent="0.3">
      <c r="A184" s="9">
        <v>184</v>
      </c>
      <c r="B184" s="9" t="s">
        <v>471</v>
      </c>
      <c r="C184" s="10">
        <v>36784</v>
      </c>
      <c r="D184" s="9">
        <v>107</v>
      </c>
      <c r="E184" s="9" t="s">
        <v>120</v>
      </c>
      <c r="F184" s="9" t="s">
        <v>373</v>
      </c>
      <c r="G184" s="9" t="s">
        <v>129</v>
      </c>
      <c r="H184" s="9" t="s">
        <v>100</v>
      </c>
      <c r="I184" s="9" t="s">
        <v>101</v>
      </c>
      <c r="J184" s="11">
        <v>12</v>
      </c>
      <c r="K184" s="9">
        <v>26000000</v>
      </c>
      <c r="L184" s="9">
        <v>71900000</v>
      </c>
      <c r="M184" s="9">
        <v>2</v>
      </c>
      <c r="N184" s="9">
        <v>0</v>
      </c>
    </row>
    <row r="185" spans="1:14" x14ac:dyDescent="0.3">
      <c r="A185" s="9">
        <v>185</v>
      </c>
      <c r="B185" s="9" t="s">
        <v>472</v>
      </c>
      <c r="C185" s="10">
        <v>33135</v>
      </c>
      <c r="D185" s="9">
        <v>146</v>
      </c>
      <c r="E185" s="9" t="s">
        <v>234</v>
      </c>
      <c r="F185" s="9" t="s">
        <v>251</v>
      </c>
      <c r="G185" s="9" t="s">
        <v>212</v>
      </c>
      <c r="H185" s="9" t="s">
        <v>100</v>
      </c>
      <c r="I185" s="9" t="s">
        <v>101</v>
      </c>
      <c r="J185" s="11">
        <v>18</v>
      </c>
      <c r="K185" s="9">
        <v>25000000</v>
      </c>
      <c r="L185" s="9">
        <v>46800000</v>
      </c>
      <c r="M185" s="9">
        <v>6</v>
      </c>
      <c r="N185" s="9">
        <v>1</v>
      </c>
    </row>
    <row r="186" spans="1:14" x14ac:dyDescent="0.3">
      <c r="A186" s="9">
        <v>186</v>
      </c>
      <c r="B186" s="9" t="s">
        <v>473</v>
      </c>
      <c r="C186" s="10">
        <v>38072</v>
      </c>
      <c r="D186" s="9">
        <v>126</v>
      </c>
      <c r="E186" s="9" t="s">
        <v>274</v>
      </c>
      <c r="F186" s="9" t="s">
        <v>329</v>
      </c>
      <c r="G186" s="9" t="s">
        <v>330</v>
      </c>
      <c r="H186" s="9" t="s">
        <v>100</v>
      </c>
      <c r="I186" s="9" t="s">
        <v>474</v>
      </c>
      <c r="J186" s="11">
        <v>18</v>
      </c>
      <c r="K186" s="9">
        <v>30000000</v>
      </c>
      <c r="L186" s="9">
        <v>611900000</v>
      </c>
      <c r="M186" s="9">
        <v>3</v>
      </c>
      <c r="N186" s="9">
        <v>0</v>
      </c>
    </row>
    <row r="187" spans="1:14" x14ac:dyDescent="0.3">
      <c r="A187" s="9">
        <v>187</v>
      </c>
      <c r="B187" s="9" t="s">
        <v>475</v>
      </c>
      <c r="C187" s="10">
        <v>31931</v>
      </c>
      <c r="D187" s="9">
        <v>119</v>
      </c>
      <c r="E187" s="9" t="s">
        <v>234</v>
      </c>
      <c r="F187" s="9" t="s">
        <v>303</v>
      </c>
      <c r="G187" s="9" t="s">
        <v>340</v>
      </c>
      <c r="H187" s="9" t="s">
        <v>100</v>
      </c>
      <c r="I187" s="9" t="s">
        <v>101</v>
      </c>
      <c r="J187" s="11">
        <v>15</v>
      </c>
      <c r="K187" s="9">
        <v>25000000</v>
      </c>
      <c r="L187" s="9">
        <v>106240936</v>
      </c>
      <c r="M187" s="9">
        <v>4</v>
      </c>
      <c r="N187" s="9">
        <v>1</v>
      </c>
    </row>
    <row r="188" spans="1:14" x14ac:dyDescent="0.3">
      <c r="A188" s="9">
        <v>188</v>
      </c>
      <c r="B188" s="9" t="s">
        <v>476</v>
      </c>
      <c r="C188" s="10">
        <v>34318</v>
      </c>
      <c r="D188" s="9">
        <v>197</v>
      </c>
      <c r="E188" s="9" t="s">
        <v>328</v>
      </c>
      <c r="F188" s="9" t="s">
        <v>98</v>
      </c>
      <c r="G188" s="9" t="s">
        <v>99</v>
      </c>
      <c r="H188" s="9" t="s">
        <v>100</v>
      </c>
      <c r="I188" s="9" t="s">
        <v>101</v>
      </c>
      <c r="J188" s="11">
        <v>15</v>
      </c>
      <c r="K188" s="9">
        <v>22000000</v>
      </c>
      <c r="L188" s="9">
        <v>321200000</v>
      </c>
      <c r="M188" s="9">
        <v>12</v>
      </c>
      <c r="N188" s="9">
        <v>7</v>
      </c>
    </row>
    <row r="189" spans="1:14" x14ac:dyDescent="0.3">
      <c r="A189" s="9">
        <v>189</v>
      </c>
      <c r="B189" s="9" t="s">
        <v>477</v>
      </c>
      <c r="C189" s="10">
        <v>38240</v>
      </c>
      <c r="D189" s="9">
        <v>95</v>
      </c>
      <c r="E189" s="9" t="s">
        <v>120</v>
      </c>
      <c r="F189" s="9" t="s">
        <v>322</v>
      </c>
      <c r="G189" s="9" t="s">
        <v>323</v>
      </c>
      <c r="H189" s="9" t="s">
        <v>100</v>
      </c>
      <c r="I189" s="9" t="s">
        <v>101</v>
      </c>
      <c r="J189" s="11" t="s">
        <v>107</v>
      </c>
      <c r="K189" s="9">
        <v>26000000</v>
      </c>
      <c r="L189" s="9">
        <v>90600000</v>
      </c>
      <c r="M189" s="9">
        <v>0</v>
      </c>
      <c r="N189" s="9">
        <v>0</v>
      </c>
    </row>
    <row r="190" spans="1:14" x14ac:dyDescent="0.3">
      <c r="A190" s="9">
        <v>190</v>
      </c>
      <c r="B190" s="9" t="s">
        <v>478</v>
      </c>
      <c r="C190" s="10">
        <v>30659</v>
      </c>
      <c r="D190" s="9">
        <v>170</v>
      </c>
      <c r="E190" s="9" t="s">
        <v>234</v>
      </c>
      <c r="F190" s="9" t="s">
        <v>303</v>
      </c>
      <c r="G190" s="9" t="s">
        <v>185</v>
      </c>
      <c r="H190" s="9" t="s">
        <v>100</v>
      </c>
      <c r="I190" s="9" t="s">
        <v>101</v>
      </c>
      <c r="J190" s="11">
        <v>18</v>
      </c>
      <c r="K190" s="9">
        <v>25000000</v>
      </c>
      <c r="L190" s="9">
        <v>65900000</v>
      </c>
      <c r="M190" s="9">
        <v>0</v>
      </c>
      <c r="N190" s="9">
        <v>0</v>
      </c>
    </row>
    <row r="193" spans="2:3" x14ac:dyDescent="0.3">
      <c r="B193" s="4" t="s">
        <v>479</v>
      </c>
      <c r="C193" s="4" t="s">
        <v>84</v>
      </c>
    </row>
    <row r="194" spans="2:3" x14ac:dyDescent="0.3">
      <c r="B194" s="4" t="s">
        <v>71</v>
      </c>
      <c r="C194" s="9" t="s">
        <v>72</v>
      </c>
    </row>
    <row r="195" spans="2:3" x14ac:dyDescent="0.3">
      <c r="B195" s="11" t="s">
        <v>72</v>
      </c>
      <c r="C195" s="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264D-776B-437B-B0EE-6D20A2CBD948}">
  <dimension ref="A2:P36"/>
  <sheetViews>
    <sheetView workbookViewId="0">
      <selection activeCell="B33" sqref="B33:M36"/>
    </sheetView>
  </sheetViews>
  <sheetFormatPr defaultRowHeight="14.4" x14ac:dyDescent="0.3"/>
  <cols>
    <col min="1" max="1" width="11.5546875" bestFit="1" customWidth="1"/>
    <col min="2" max="2" width="20.5546875" customWidth="1"/>
    <col min="3" max="3" width="12.88671875" customWidth="1"/>
    <col min="4" max="4" width="13.77734375" customWidth="1"/>
    <col min="5" max="6" width="8.88671875" customWidth="1"/>
    <col min="8" max="8" width="16.6640625" bestFit="1" customWidth="1"/>
    <col min="9" max="9" width="15.5546875" bestFit="1" customWidth="1"/>
    <col min="10" max="10" width="8.109375" bestFit="1" customWidth="1"/>
    <col min="11" max="11" width="7.109375" bestFit="1" customWidth="1"/>
    <col min="12" max="12" width="7.21875" bestFit="1" customWidth="1"/>
    <col min="13" max="13" width="5.5546875" bestFit="1" customWidth="1"/>
    <col min="14" max="14" width="6.77734375" bestFit="1" customWidth="1"/>
    <col min="15" max="15" width="6.33203125" bestFit="1" customWidth="1"/>
    <col min="16" max="16" width="10.77734375" bestFit="1" customWidth="1"/>
    <col min="17" max="17" width="5.109375" bestFit="1" customWidth="1"/>
    <col min="18" max="18" width="7.109375" bestFit="1" customWidth="1"/>
    <col min="19" max="19" width="7.21875" bestFit="1" customWidth="1"/>
    <col min="20" max="20" width="5.5546875" bestFit="1" customWidth="1"/>
    <col min="21" max="21" width="4.6640625" bestFit="1" customWidth="1"/>
    <col min="22" max="22" width="6.21875" bestFit="1" customWidth="1"/>
    <col min="23" max="23" width="16.5546875" bestFit="1" customWidth="1"/>
    <col min="24" max="24" width="5.5546875" bestFit="1" customWidth="1"/>
    <col min="25" max="25" width="11.88671875" bestFit="1" customWidth="1"/>
    <col min="26" max="26" width="6.77734375" bestFit="1" customWidth="1"/>
    <col min="27" max="27" width="8.33203125" bestFit="1" customWidth="1"/>
    <col min="28" max="28" width="6.33203125" bestFit="1" customWidth="1"/>
    <col min="29" max="29" width="8.6640625" bestFit="1" customWidth="1"/>
    <col min="30" max="30" width="10.77734375" bestFit="1" customWidth="1"/>
  </cols>
  <sheetData>
    <row r="2" spans="1:16" x14ac:dyDescent="0.3">
      <c r="A2" s="5" t="s">
        <v>73</v>
      </c>
      <c r="B2" s="5" t="s">
        <v>15</v>
      </c>
      <c r="C2" s="5" t="s">
        <v>16</v>
      </c>
      <c r="D2" s="5" t="s">
        <v>17</v>
      </c>
      <c r="E2" s="5" t="s">
        <v>18</v>
      </c>
      <c r="F2" s="5" t="s">
        <v>19</v>
      </c>
      <c r="H2" s="4" t="s">
        <v>17</v>
      </c>
      <c r="I2" s="9" t="s">
        <v>21</v>
      </c>
    </row>
    <row r="3" spans="1:16" x14ac:dyDescent="0.3">
      <c r="A3" s="6" t="s">
        <v>74</v>
      </c>
      <c r="B3" s="6" t="s">
        <v>20</v>
      </c>
      <c r="C3" s="6">
        <v>32</v>
      </c>
      <c r="D3" s="6" t="s">
        <v>21</v>
      </c>
      <c r="E3" s="7">
        <v>750</v>
      </c>
      <c r="F3" s="6" t="s">
        <v>22</v>
      </c>
    </row>
    <row r="4" spans="1:16" x14ac:dyDescent="0.3">
      <c r="A4" s="6" t="s">
        <v>74</v>
      </c>
      <c r="B4" s="6" t="s">
        <v>23</v>
      </c>
      <c r="C4" s="6">
        <v>28</v>
      </c>
      <c r="D4" s="6" t="s">
        <v>21</v>
      </c>
      <c r="E4" s="7">
        <v>985</v>
      </c>
      <c r="F4" s="6" t="s">
        <v>24</v>
      </c>
      <c r="H4" s="4" t="s">
        <v>83</v>
      </c>
      <c r="I4" s="4" t="s">
        <v>84</v>
      </c>
    </row>
    <row r="5" spans="1:16" x14ac:dyDescent="0.3">
      <c r="A5" s="6" t="s">
        <v>75</v>
      </c>
      <c r="B5" s="6" t="s">
        <v>25</v>
      </c>
      <c r="C5" s="6">
        <v>21</v>
      </c>
      <c r="D5" s="6" t="s">
        <v>21</v>
      </c>
      <c r="E5" s="7">
        <v>1259</v>
      </c>
      <c r="F5" s="6" t="s">
        <v>26</v>
      </c>
      <c r="H5" s="4" t="s">
        <v>71</v>
      </c>
      <c r="I5" s="9" t="s">
        <v>52</v>
      </c>
      <c r="J5" s="9" t="s">
        <v>67</v>
      </c>
      <c r="K5" s="9" t="s">
        <v>65</v>
      </c>
      <c r="L5" s="9" t="s">
        <v>56</v>
      </c>
      <c r="M5" s="9" t="s">
        <v>54</v>
      </c>
      <c r="N5" s="9" t="s">
        <v>50</v>
      </c>
      <c r="O5" s="9" t="s">
        <v>58</v>
      </c>
      <c r="P5" s="9" t="s">
        <v>72</v>
      </c>
    </row>
    <row r="6" spans="1:16" x14ac:dyDescent="0.3">
      <c r="A6" s="6" t="s">
        <v>76</v>
      </c>
      <c r="B6" s="6" t="s">
        <v>27</v>
      </c>
      <c r="C6" s="6">
        <v>3</v>
      </c>
      <c r="D6" s="6" t="s">
        <v>28</v>
      </c>
      <c r="E6" s="7">
        <v>69</v>
      </c>
      <c r="F6" s="6" t="s">
        <v>29</v>
      </c>
      <c r="H6" s="11" t="s">
        <v>80</v>
      </c>
      <c r="I6" s="8"/>
      <c r="J6" s="8"/>
      <c r="K6" s="8"/>
      <c r="L6" s="8"/>
      <c r="M6" s="8"/>
      <c r="N6" s="8">
        <v>14</v>
      </c>
      <c r="O6" s="8"/>
      <c r="P6" s="8">
        <v>14</v>
      </c>
    </row>
    <row r="7" spans="1:16" x14ac:dyDescent="0.3">
      <c r="A7" s="6" t="s">
        <v>76</v>
      </c>
      <c r="B7" s="6" t="s">
        <v>30</v>
      </c>
      <c r="C7" s="6">
        <v>1</v>
      </c>
      <c r="D7" s="6" t="s">
        <v>31</v>
      </c>
      <c r="E7" s="7">
        <v>12</v>
      </c>
      <c r="F7" s="6" t="s">
        <v>32</v>
      </c>
      <c r="H7" s="11" t="s">
        <v>81</v>
      </c>
      <c r="I7" s="8">
        <v>8</v>
      </c>
      <c r="J7" s="8">
        <v>10</v>
      </c>
      <c r="K7" s="8">
        <v>8</v>
      </c>
      <c r="L7" s="8">
        <v>30</v>
      </c>
      <c r="M7" s="8">
        <v>6</v>
      </c>
      <c r="N7" s="8"/>
      <c r="O7" s="8">
        <v>24</v>
      </c>
      <c r="P7" s="8">
        <v>86</v>
      </c>
    </row>
    <row r="8" spans="1:16" x14ac:dyDescent="0.3">
      <c r="A8" s="6" t="s">
        <v>77</v>
      </c>
      <c r="B8" s="6" t="s">
        <v>33</v>
      </c>
      <c r="C8" s="6">
        <v>14</v>
      </c>
      <c r="D8" s="6" t="s">
        <v>21</v>
      </c>
      <c r="E8" s="7">
        <v>399</v>
      </c>
      <c r="F8" s="6" t="s">
        <v>34</v>
      </c>
      <c r="H8" s="11" t="s">
        <v>72</v>
      </c>
      <c r="I8" s="8">
        <v>8</v>
      </c>
      <c r="J8" s="8">
        <v>10</v>
      </c>
      <c r="K8" s="8">
        <v>8</v>
      </c>
      <c r="L8" s="8">
        <v>30</v>
      </c>
      <c r="M8" s="8">
        <v>6</v>
      </c>
      <c r="N8" s="8">
        <v>14</v>
      </c>
      <c r="O8" s="8">
        <v>24</v>
      </c>
      <c r="P8" s="8">
        <v>100</v>
      </c>
    </row>
    <row r="9" spans="1:16" x14ac:dyDescent="0.3">
      <c r="A9" s="6" t="s">
        <v>77</v>
      </c>
      <c r="B9" s="6" t="s">
        <v>35</v>
      </c>
      <c r="C9" s="6">
        <v>5</v>
      </c>
      <c r="D9" s="6" t="s">
        <v>28</v>
      </c>
      <c r="E9" s="7">
        <v>269</v>
      </c>
      <c r="F9" s="6" t="s">
        <v>36</v>
      </c>
    </row>
    <row r="10" spans="1:16" x14ac:dyDescent="0.3">
      <c r="A10" s="6" t="s">
        <v>77</v>
      </c>
      <c r="B10" s="6" t="s">
        <v>35</v>
      </c>
      <c r="C10" s="6">
        <v>3</v>
      </c>
      <c r="D10" s="6" t="s">
        <v>28</v>
      </c>
      <c r="E10" s="7">
        <v>125</v>
      </c>
      <c r="F10" s="6" t="s">
        <v>37</v>
      </c>
    </row>
    <row r="11" spans="1:16" x14ac:dyDescent="0.3">
      <c r="A11" s="6" t="s">
        <v>77</v>
      </c>
      <c r="B11" s="6" t="s">
        <v>38</v>
      </c>
      <c r="C11" s="6">
        <v>7</v>
      </c>
      <c r="D11" s="6" t="s">
        <v>21</v>
      </c>
      <c r="E11" s="7">
        <v>289</v>
      </c>
      <c r="F11" s="6" t="s">
        <v>39</v>
      </c>
    </row>
    <row r="12" spans="1:16" x14ac:dyDescent="0.3">
      <c r="A12" s="6" t="s">
        <v>77</v>
      </c>
      <c r="B12" s="6" t="s">
        <v>40</v>
      </c>
      <c r="C12" s="6">
        <v>7</v>
      </c>
      <c r="D12" s="6" t="s">
        <v>28</v>
      </c>
      <c r="E12" s="7">
        <v>256</v>
      </c>
      <c r="F12" s="6" t="s">
        <v>41</v>
      </c>
    </row>
    <row r="13" spans="1:16" x14ac:dyDescent="0.3">
      <c r="A13" s="6" t="s">
        <v>77</v>
      </c>
      <c r="B13" s="6" t="s">
        <v>42</v>
      </c>
      <c r="C13" s="6">
        <v>7</v>
      </c>
      <c r="D13" s="6" t="s">
        <v>21</v>
      </c>
      <c r="E13" s="7">
        <v>287</v>
      </c>
      <c r="F13" s="6" t="s">
        <v>43</v>
      </c>
    </row>
    <row r="14" spans="1:16" x14ac:dyDescent="0.3">
      <c r="A14" s="6" t="s">
        <v>78</v>
      </c>
      <c r="B14" s="6" t="s">
        <v>44</v>
      </c>
      <c r="C14" s="6">
        <v>4</v>
      </c>
      <c r="D14" s="6" t="s">
        <v>31</v>
      </c>
      <c r="E14" s="7">
        <v>69</v>
      </c>
      <c r="F14" s="6" t="s">
        <v>45</v>
      </c>
    </row>
    <row r="15" spans="1:16" x14ac:dyDescent="0.3">
      <c r="A15" s="6" t="s">
        <v>78</v>
      </c>
      <c r="B15" s="6" t="s">
        <v>46</v>
      </c>
      <c r="C15" s="6">
        <v>7</v>
      </c>
      <c r="D15" s="6" t="s">
        <v>31</v>
      </c>
      <c r="E15" s="7">
        <v>289</v>
      </c>
      <c r="F15" s="6" t="s">
        <v>47</v>
      </c>
    </row>
    <row r="16" spans="1:16" x14ac:dyDescent="0.3">
      <c r="A16" s="6" t="s">
        <v>79</v>
      </c>
      <c r="B16" s="6" t="s">
        <v>48</v>
      </c>
      <c r="C16" s="6">
        <v>21</v>
      </c>
      <c r="D16" s="6" t="s">
        <v>21</v>
      </c>
      <c r="E16" s="7">
        <v>975</v>
      </c>
      <c r="F16" s="6" t="s">
        <v>49</v>
      </c>
    </row>
    <row r="17" spans="1:6" x14ac:dyDescent="0.3">
      <c r="A17" s="6" t="s">
        <v>80</v>
      </c>
      <c r="B17" s="6" t="s">
        <v>50</v>
      </c>
      <c r="C17" s="6">
        <v>14</v>
      </c>
      <c r="D17" s="6" t="s">
        <v>21</v>
      </c>
      <c r="E17" s="7">
        <v>995</v>
      </c>
      <c r="F17" s="6" t="s">
        <v>51</v>
      </c>
    </row>
    <row r="18" spans="1:6" x14ac:dyDescent="0.3">
      <c r="A18" s="6" t="s">
        <v>81</v>
      </c>
      <c r="B18" s="6" t="s">
        <v>52</v>
      </c>
      <c r="C18" s="6">
        <v>4</v>
      </c>
      <c r="D18" s="6" t="s">
        <v>28</v>
      </c>
      <c r="E18" s="7">
        <v>219</v>
      </c>
      <c r="F18" s="6" t="s">
        <v>53</v>
      </c>
    </row>
    <row r="19" spans="1:6" x14ac:dyDescent="0.3">
      <c r="A19" s="6" t="s">
        <v>81</v>
      </c>
      <c r="B19" s="6" t="s">
        <v>54</v>
      </c>
      <c r="C19" s="6">
        <v>6</v>
      </c>
      <c r="D19" s="6" t="s">
        <v>21</v>
      </c>
      <c r="E19" s="7">
        <v>198</v>
      </c>
      <c r="F19" s="6" t="s">
        <v>55</v>
      </c>
    </row>
    <row r="20" spans="1:6" x14ac:dyDescent="0.3">
      <c r="A20" s="6" t="s">
        <v>81</v>
      </c>
      <c r="B20" s="6" t="s">
        <v>56</v>
      </c>
      <c r="C20" s="6">
        <v>16</v>
      </c>
      <c r="D20" s="6" t="s">
        <v>21</v>
      </c>
      <c r="E20" s="7">
        <v>234</v>
      </c>
      <c r="F20" s="6" t="s">
        <v>57</v>
      </c>
    </row>
    <row r="21" spans="1:6" x14ac:dyDescent="0.3">
      <c r="A21" s="6" t="s">
        <v>81</v>
      </c>
      <c r="B21" s="6" t="s">
        <v>58</v>
      </c>
      <c r="C21" s="6">
        <v>14</v>
      </c>
      <c r="D21" s="6" t="s">
        <v>21</v>
      </c>
      <c r="E21" s="7">
        <v>288</v>
      </c>
      <c r="F21" s="6" t="s">
        <v>59</v>
      </c>
    </row>
    <row r="22" spans="1:6" x14ac:dyDescent="0.3">
      <c r="A22" s="6" t="s">
        <v>81</v>
      </c>
      <c r="B22" s="6" t="s">
        <v>58</v>
      </c>
      <c r="C22" s="6">
        <v>10</v>
      </c>
      <c r="D22" s="6" t="s">
        <v>21</v>
      </c>
      <c r="E22" s="7">
        <v>199</v>
      </c>
      <c r="F22" s="6" t="s">
        <v>60</v>
      </c>
    </row>
    <row r="23" spans="1:6" x14ac:dyDescent="0.3">
      <c r="A23" s="6" t="s">
        <v>81</v>
      </c>
      <c r="B23" s="6" t="s">
        <v>52</v>
      </c>
      <c r="C23" s="6">
        <v>8</v>
      </c>
      <c r="D23" s="6" t="s">
        <v>21</v>
      </c>
      <c r="E23" s="7">
        <v>177</v>
      </c>
      <c r="F23" s="6" t="s">
        <v>61</v>
      </c>
    </row>
    <row r="24" spans="1:6" x14ac:dyDescent="0.3">
      <c r="A24" s="6" t="s">
        <v>81</v>
      </c>
      <c r="B24" s="6" t="s">
        <v>52</v>
      </c>
      <c r="C24" s="6">
        <v>7</v>
      </c>
      <c r="D24" s="6" t="s">
        <v>31</v>
      </c>
      <c r="E24" s="7">
        <v>199</v>
      </c>
      <c r="F24" s="6" t="s">
        <v>62</v>
      </c>
    </row>
    <row r="25" spans="1:6" x14ac:dyDescent="0.3">
      <c r="A25" s="6" t="s">
        <v>81</v>
      </c>
      <c r="B25" s="6" t="s">
        <v>56</v>
      </c>
      <c r="C25" s="6">
        <v>14</v>
      </c>
      <c r="D25" s="6" t="s">
        <v>21</v>
      </c>
      <c r="E25" s="7">
        <v>301</v>
      </c>
      <c r="F25" s="6" t="s">
        <v>63</v>
      </c>
    </row>
    <row r="26" spans="1:6" x14ac:dyDescent="0.3">
      <c r="A26" s="6" t="s">
        <v>81</v>
      </c>
      <c r="B26" s="6" t="s">
        <v>52</v>
      </c>
      <c r="C26" s="6">
        <v>4</v>
      </c>
      <c r="D26" s="6" t="s">
        <v>28</v>
      </c>
      <c r="E26" s="7">
        <v>219</v>
      </c>
      <c r="F26" s="6" t="s">
        <v>53</v>
      </c>
    </row>
    <row r="27" spans="1:6" x14ac:dyDescent="0.3">
      <c r="A27" s="6" t="s">
        <v>81</v>
      </c>
      <c r="B27" s="6" t="s">
        <v>58</v>
      </c>
      <c r="C27" s="6">
        <v>14</v>
      </c>
      <c r="D27" s="6" t="s">
        <v>28</v>
      </c>
      <c r="E27" s="7">
        <v>299</v>
      </c>
      <c r="F27" s="6" t="s">
        <v>64</v>
      </c>
    </row>
    <row r="28" spans="1:6" x14ac:dyDescent="0.3">
      <c r="A28" s="6" t="s">
        <v>81</v>
      </c>
      <c r="B28" s="6" t="s">
        <v>65</v>
      </c>
      <c r="C28" s="6">
        <v>8</v>
      </c>
      <c r="D28" s="6" t="s">
        <v>21</v>
      </c>
      <c r="E28" s="7">
        <v>277</v>
      </c>
      <c r="F28" s="6" t="s">
        <v>66</v>
      </c>
    </row>
    <row r="29" spans="1:6" x14ac:dyDescent="0.3">
      <c r="A29" s="6" t="s">
        <v>81</v>
      </c>
      <c r="B29" s="6" t="s">
        <v>67</v>
      </c>
      <c r="C29" s="6">
        <v>10</v>
      </c>
      <c r="D29" s="6" t="s">
        <v>21</v>
      </c>
      <c r="E29" s="7">
        <v>345</v>
      </c>
      <c r="F29" s="6" t="s">
        <v>68</v>
      </c>
    </row>
    <row r="30" spans="1:6" x14ac:dyDescent="0.3">
      <c r="A30" s="6" t="s">
        <v>82</v>
      </c>
      <c r="B30" s="6" t="s">
        <v>69</v>
      </c>
      <c r="C30" s="6">
        <v>14</v>
      </c>
      <c r="D30" s="6" t="s">
        <v>21</v>
      </c>
      <c r="E30" s="7">
        <v>885</v>
      </c>
      <c r="F30" s="6" t="s">
        <v>70</v>
      </c>
    </row>
    <row r="33" spans="2:13" x14ac:dyDescent="0.3">
      <c r="B33" s="12" t="s">
        <v>480</v>
      </c>
      <c r="C33" s="12"/>
      <c r="D33" s="12"/>
      <c r="E33" s="12"/>
      <c r="F33" s="12"/>
      <c r="G33" s="12"/>
      <c r="H33" s="12"/>
      <c r="I33" s="12"/>
      <c r="J33" s="12"/>
      <c r="K33" s="12"/>
      <c r="L33" s="12"/>
      <c r="M33" s="12"/>
    </row>
    <row r="34" spans="2:13" x14ac:dyDescent="0.3">
      <c r="B34" s="12"/>
      <c r="C34" s="12"/>
      <c r="D34" s="12"/>
      <c r="E34" s="12"/>
      <c r="F34" s="12"/>
      <c r="G34" s="12"/>
      <c r="H34" s="12"/>
      <c r="I34" s="12"/>
      <c r="J34" s="12"/>
      <c r="K34" s="12"/>
      <c r="L34" s="12"/>
      <c r="M34" s="12"/>
    </row>
    <row r="35" spans="2:13" x14ac:dyDescent="0.3">
      <c r="B35" s="12"/>
      <c r="C35" s="12"/>
      <c r="D35" s="12"/>
      <c r="E35" s="12"/>
      <c r="F35" s="12"/>
      <c r="G35" s="12"/>
      <c r="H35" s="12"/>
      <c r="I35" s="12"/>
      <c r="J35" s="12"/>
      <c r="K35" s="12"/>
      <c r="L35" s="12"/>
      <c r="M35" s="12"/>
    </row>
    <row r="36" spans="2:13" x14ac:dyDescent="0.3">
      <c r="B36" s="12"/>
      <c r="C36" s="12"/>
      <c r="D36" s="12"/>
      <c r="E36" s="12"/>
      <c r="F36" s="12"/>
      <c r="G36" s="12"/>
      <c r="H36" s="12"/>
      <c r="I36" s="12"/>
      <c r="J36" s="12"/>
      <c r="K36" s="12"/>
      <c r="L36" s="12"/>
      <c r="M36" s="12"/>
    </row>
  </sheetData>
  <mergeCells count="1">
    <mergeCell ref="B33:M36"/>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Pal</dc:creator>
  <cp:lastModifiedBy>Sumit Pal</cp:lastModifiedBy>
  <dcterms:created xsi:type="dcterms:W3CDTF">2024-03-07T04:13:57Z</dcterms:created>
  <dcterms:modified xsi:type="dcterms:W3CDTF">2024-03-07T09:31:03Z</dcterms:modified>
</cp:coreProperties>
</file>