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zrulamir/www/nmcore/db/"/>
    </mc:Choice>
  </mc:AlternateContent>
  <bookViews>
    <workbookView xWindow="0" yWindow="460" windowWidth="25600" windowHeight="14620" tabRatio="500" firstSheet="24" activeTab="32"/>
  </bookViews>
  <sheets>
    <sheet name="Gender" sheetId="2" r:id="rId1"/>
    <sheet name="Patienttype" sheetId="3" r:id="rId2"/>
    <sheet name="Nationality" sheetId="4" r:id="rId3"/>
    <sheet name="Religion" sheetId="5" r:id="rId4"/>
    <sheet name="Marital" sheetId="6" r:id="rId5"/>
    <sheet name="Bloodtype" sheetId="7" r:id="rId6"/>
    <sheet name="State" sheetId="8" r:id="rId7"/>
    <sheet name="designation" sheetId="9" r:id="rId8"/>
    <sheet name="Rnstat" sheetId="10" r:id="rId9"/>
    <sheet name="Patientstat" sheetId="11" r:id="rId10"/>
    <sheet name="Treatmentstat" sheetId="12" r:id="rId11"/>
    <sheet name="Discipline" sheetId="13" r:id="rId12"/>
    <sheet name="Chargegroup" sheetId="14" r:id="rId13"/>
    <sheet name="Billingstat" sheetId="15" r:id="rId14"/>
    <sheet name="Billitemstat" sheetId="16" r:id="rId15"/>
    <sheet name="Postat" sheetId="17" r:id="rId16"/>
    <sheet name="Drugprocedure" sheetId="18" r:id="rId17"/>
    <sheet name="Labresultstat" sheetId="19" r:id="rId18"/>
    <sheet name="Labattachmentstat" sheetId="20" r:id="rId19"/>
    <sheet name="Pricetype" sheetId="21" r:id="rId20"/>
    <sheet name="Treatmentnodetype" sheetId="22" r:id="rId21"/>
    <sheet name="Workorder" sheetId="23" r:id="rId22"/>
    <sheet name="Workflowtemplate" sheetId="24" r:id="rId23"/>
    <sheet name="Workflowtemplateitem" sheetId="25" r:id="rId24"/>
    <sheet name="Workflowstat" sheetId="26" r:id="rId25"/>
    <sheet name="Role" sheetId="28" r:id="rId26"/>
    <sheet name="Userstat" sheetId="29" r:id="rId27"/>
    <sheet name="Department" sheetId="30" r:id="rId28"/>
    <sheet name="Inventorytype" sheetId="31" r:id="rId29"/>
    <sheet name="Lab Template" sheetId="32" r:id="rId30"/>
    <sheet name="Labitem" sheetId="33" r:id="rId31"/>
    <sheet name="Gstcode" sheetId="34" r:id="rId32"/>
    <sheet name="Documentstat" sheetId="35" r:id="rId3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5" l="1"/>
  <c r="D1" i="35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1" i="34"/>
  <c r="F267" i="33"/>
  <c r="F268" i="33"/>
  <c r="F269" i="33"/>
  <c r="F270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1" i="33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" i="32"/>
  <c r="D2" i="31"/>
  <c r="D3" i="31"/>
  <c r="D1" i="31"/>
  <c r="D1" i="30"/>
  <c r="D2" i="29"/>
  <c r="D1" i="29"/>
  <c r="D2" i="28"/>
  <c r="D3" i="28"/>
  <c r="D4" i="28"/>
  <c r="D5" i="28"/>
  <c r="D6" i="28"/>
  <c r="D7" i="28"/>
  <c r="D1" i="28"/>
  <c r="E2" i="25"/>
  <c r="E3" i="25"/>
  <c r="E4" i="25"/>
  <c r="E1" i="25"/>
  <c r="D1" i="24"/>
  <c r="D2" i="23"/>
  <c r="D3" i="23"/>
  <c r="D4" i="23"/>
  <c r="D5" i="23"/>
  <c r="D6" i="23"/>
  <c r="D7" i="23"/>
  <c r="D8" i="23"/>
  <c r="D1" i="23"/>
  <c r="D2" i="22"/>
  <c r="D3" i="22"/>
  <c r="D1" i="22"/>
  <c r="D2" i="21"/>
  <c r="D3" i="21"/>
  <c r="D1" i="21"/>
  <c r="D2" i="20"/>
  <c r="D1" i="20"/>
  <c r="D2" i="19"/>
  <c r="D1" i="19"/>
  <c r="D2" i="18"/>
  <c r="D3" i="18"/>
  <c r="D1" i="18"/>
  <c r="D2" i="17"/>
  <c r="D1" i="17"/>
  <c r="D2" i="16"/>
  <c r="D3" i="16"/>
  <c r="D4" i="16"/>
  <c r="D1" i="16"/>
  <c r="D2" i="15"/>
  <c r="D3" i="15"/>
  <c r="D4" i="15"/>
  <c r="D1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1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1" i="13"/>
  <c r="D2" i="12"/>
  <c r="D3" i="12"/>
  <c r="D1" i="12"/>
  <c r="D2" i="11"/>
  <c r="D1" i="11"/>
  <c r="D2" i="10"/>
  <c r="D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1" i="8"/>
  <c r="D2" i="7"/>
  <c r="D3" i="7"/>
  <c r="D4" i="7"/>
  <c r="D5" i="7"/>
  <c r="D6" i="7"/>
  <c r="D7" i="7"/>
  <c r="D1" i="7"/>
  <c r="D2" i="6"/>
  <c r="D3" i="6"/>
  <c r="D4" i="6"/>
  <c r="D5" i="6"/>
  <c r="D1" i="6"/>
  <c r="D2" i="5"/>
  <c r="D3" i="5"/>
  <c r="D4" i="5"/>
  <c r="D5" i="5"/>
  <c r="D6" i="5"/>
  <c r="D7" i="5"/>
  <c r="D1" i="5"/>
  <c r="D2" i="4"/>
  <c r="D3" i="4"/>
  <c r="D4" i="4"/>
  <c r="D1" i="4"/>
  <c r="D2" i="3"/>
  <c r="D3" i="3"/>
  <c r="D4" i="3"/>
  <c r="D1" i="3"/>
  <c r="D2" i="2"/>
  <c r="D3" i="2"/>
  <c r="D1" i="2"/>
</calcChain>
</file>

<file path=xl/sharedStrings.xml><?xml version="1.0" encoding="utf-8"?>
<sst xmlns="http://schemas.openxmlformats.org/spreadsheetml/2006/main" count="1371" uniqueCount="983">
  <si>
    <t>CC</t>
  </si>
  <si>
    <t>M</t>
  </si>
  <si>
    <t>MALE</t>
  </si>
  <si>
    <t>F</t>
  </si>
  <si>
    <t>FEMALE</t>
  </si>
  <si>
    <t>U</t>
  </si>
  <si>
    <t>UNKNOWN</t>
  </si>
  <si>
    <t>OP</t>
  </si>
  <si>
    <t>Out Patient</t>
  </si>
  <si>
    <t>IP</t>
  </si>
  <si>
    <t>In Patient</t>
  </si>
  <si>
    <t>AE</t>
  </si>
  <si>
    <t>Emergency</t>
  </si>
  <si>
    <t>RT</t>
  </si>
  <si>
    <t>Retails</t>
  </si>
  <si>
    <t>MY</t>
  </si>
  <si>
    <t>Malaysian</t>
  </si>
  <si>
    <t>TR</t>
  </si>
  <si>
    <t>Temporary Residents</t>
  </si>
  <si>
    <t>PR</t>
  </si>
  <si>
    <t>Permanent Residents</t>
  </si>
  <si>
    <t>ETC</t>
  </si>
  <si>
    <t>Others</t>
  </si>
  <si>
    <t>MS</t>
  </si>
  <si>
    <t>Muslim</t>
  </si>
  <si>
    <t>BD</t>
  </si>
  <si>
    <t>Buddha</t>
  </si>
  <si>
    <t>HD</t>
  </si>
  <si>
    <t>Hindu</t>
  </si>
  <si>
    <t>SK</t>
  </si>
  <si>
    <t>Sikhism</t>
  </si>
  <si>
    <t>AT</t>
  </si>
  <si>
    <t xml:space="preserve">Atheists </t>
  </si>
  <si>
    <t>K</t>
  </si>
  <si>
    <t>Christian</t>
  </si>
  <si>
    <t>D</t>
  </si>
  <si>
    <t>S</t>
  </si>
  <si>
    <t>Single</t>
  </si>
  <si>
    <t>Married</t>
  </si>
  <si>
    <t>NIL</t>
  </si>
  <si>
    <t>Unknown</t>
  </si>
  <si>
    <t>WD</t>
  </si>
  <si>
    <t>Widow</t>
  </si>
  <si>
    <t>WW</t>
  </si>
  <si>
    <t>Widower</t>
  </si>
  <si>
    <t>O-</t>
  </si>
  <si>
    <t>O- NEGATIVE</t>
  </si>
  <si>
    <t>O+</t>
  </si>
  <si>
    <t>O+ POSITIVE</t>
  </si>
  <si>
    <t>A+</t>
  </si>
  <si>
    <t>A+ POSITIVE</t>
  </si>
  <si>
    <t>B-</t>
  </si>
  <si>
    <t>B- NEGATIVE</t>
  </si>
  <si>
    <t>A-</t>
  </si>
  <si>
    <t>A- NEGATIVE</t>
  </si>
  <si>
    <t>B+</t>
  </si>
  <si>
    <t>B+ POSITIVE</t>
  </si>
  <si>
    <t>UNSPECIFIED</t>
  </si>
  <si>
    <t>KELANTAN</t>
  </si>
  <si>
    <t>KEDAH</t>
  </si>
  <si>
    <t>KUALA LUMPUR</t>
  </si>
  <si>
    <t>JOHOR</t>
  </si>
  <si>
    <t>MELAKA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</si>
  <si>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</si>
  <si>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</si>
  <si>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</si>
  <si>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</si>
  <si>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</si>
  <si>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</si>
  <si>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</si>
  <si>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</si>
  <si>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</si>
  <si>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AMERICA</t>
  </si>
  <si>
    <t>AUSTRALIA</t>
  </si>
  <si>
    <t>BANGLADESH</t>
  </si>
  <si>
    <t>BURMA</t>
  </si>
  <si>
    <t>CHINA</t>
  </si>
  <si>
    <t>PHILIPPINES</t>
  </si>
  <si>
    <t>INDONESIA</t>
  </si>
  <si>
    <t>JAPAN</t>
  </si>
  <si>
    <t>CAMBODIA</t>
  </si>
  <si>
    <t>KOREA</t>
  </si>
  <si>
    <t>PAKISTAN</t>
  </si>
  <si>
    <t>SINGAPORE</t>
  </si>
  <si>
    <t>THAILAND</t>
  </si>
  <si>
    <t>UNITED KINGDOM</t>
  </si>
  <si>
    <t>OTHERS</t>
  </si>
  <si>
    <t>INDIA</t>
  </si>
  <si>
    <t>en</t>
  </si>
  <si>
    <t>Encik</t>
  </si>
  <si>
    <t>cik</t>
  </si>
  <si>
    <t>Cik</t>
  </si>
  <si>
    <t>tn</t>
  </si>
  <si>
    <t>Tuan</t>
  </si>
  <si>
    <t>pn</t>
  </si>
  <si>
    <t>Puan</t>
  </si>
  <si>
    <t>hj</t>
  </si>
  <si>
    <t>Haji</t>
  </si>
  <si>
    <t>hjh</t>
  </si>
  <si>
    <t>Hajah</t>
  </si>
  <si>
    <t>dto</t>
  </si>
  <si>
    <t>dtk</t>
  </si>
  <si>
    <t>Datuk</t>
  </si>
  <si>
    <t>dtkseri</t>
  </si>
  <si>
    <t>Datuk Seri</t>
  </si>
  <si>
    <t>dtn</t>
  </si>
  <si>
    <t>Datin</t>
  </si>
  <si>
    <t>dtnseri</t>
  </si>
  <si>
    <t>Datin Seri</t>
  </si>
  <si>
    <t>tun</t>
  </si>
  <si>
    <t>Tun</t>
  </si>
  <si>
    <t>tsri</t>
  </si>
  <si>
    <t>Tan Sri</t>
  </si>
  <si>
    <t>prof</t>
  </si>
  <si>
    <t>Prof.</t>
  </si>
  <si>
    <t>profm</t>
  </si>
  <si>
    <t>Prof. Madya</t>
  </si>
  <si>
    <t>dr</t>
  </si>
  <si>
    <t>Dr.</t>
  </si>
  <si>
    <t>Dato</t>
  </si>
  <si>
    <t>A</t>
  </si>
  <si>
    <t>Active</t>
  </si>
  <si>
    <t>X</t>
  </si>
  <si>
    <t>Archive</t>
  </si>
  <si>
    <t>I</t>
  </si>
  <si>
    <t>Inactive</t>
  </si>
  <si>
    <t>N</t>
  </si>
  <si>
    <t>New</t>
  </si>
  <si>
    <t>C</t>
  </si>
  <si>
    <t>Completed</t>
  </si>
  <si>
    <t>B</t>
  </si>
  <si>
    <t>Brough In Dead</t>
  </si>
  <si>
    <t>MEDICAL</t>
  </si>
  <si>
    <t>SURGICAL</t>
  </si>
  <si>
    <t>OBSTETRIC</t>
  </si>
  <si>
    <t>PAEDIATRIC</t>
  </si>
  <si>
    <t>INFANT</t>
  </si>
  <si>
    <t>UNCLASSIFIED</t>
  </si>
  <si>
    <t>GYNAECOLOGY</t>
  </si>
  <si>
    <t>ORTHOPAEDIC</t>
  </si>
  <si>
    <t>ENT</t>
  </si>
  <si>
    <t>OPHTALMOLOGY</t>
  </si>
  <si>
    <t>PLASTIC SURGERY</t>
  </si>
  <si>
    <t>DENTAL</t>
  </si>
  <si>
    <t>NEUROSURGEON</t>
  </si>
  <si>
    <t>ANESTHESIOLOGY</t>
  </si>
  <si>
    <t>PSYCHIATRIC</t>
  </si>
  <si>
    <t>RADIOLOGY</t>
  </si>
  <si>
    <t>GENERAL SURGEON</t>
  </si>
  <si>
    <t>OBSTETRIC &amp; GYNECOLOGY</t>
  </si>
  <si>
    <t>MO</t>
  </si>
  <si>
    <t>Medical Officer</t>
  </si>
  <si>
    <t>CARDIOLOGY</t>
  </si>
  <si>
    <t>UROLOGY</t>
  </si>
  <si>
    <t>PROCEDURE CHARGES</t>
  </si>
  <si>
    <t>CSSD CHARGES</t>
  </si>
  <si>
    <t>OPERATION CHARGES</t>
  </si>
  <si>
    <t>CONSULTATION FEES</t>
  </si>
  <si>
    <t>ENDOSCOPIC EXAMINATION</t>
  </si>
  <si>
    <t>LABORATORY TESTS</t>
  </si>
  <si>
    <t>ULTRASOUND CHARGES</t>
  </si>
  <si>
    <t>WARD TESTS</t>
  </si>
  <si>
    <t>RADIOLOGY CHARGES</t>
  </si>
  <si>
    <t>HOUSE CALL FEE</t>
  </si>
  <si>
    <t>AMBULANCE CHARGES</t>
  </si>
  <si>
    <t>NURSING CHARGES</t>
  </si>
  <si>
    <t>HAEMODIALYSIS CHARGES</t>
  </si>
  <si>
    <t>NURSERY CHARGES</t>
  </si>
  <si>
    <t>LABOUR ROOM CHARGES</t>
  </si>
  <si>
    <t>MISCELLANEOUS CHARGES</t>
  </si>
  <si>
    <t>CSSD-ORTHO</t>
  </si>
  <si>
    <t>OT NURSING</t>
  </si>
  <si>
    <t>D&amp;C PACKAGE</t>
  </si>
  <si>
    <t>PHYSIOTHERAPY CHARGES</t>
  </si>
  <si>
    <t>PHARMACEUTICAL CHARGES</t>
  </si>
  <si>
    <t>ROUNDING</t>
  </si>
  <si>
    <t>K.DELV</t>
  </si>
  <si>
    <t>DELIVERY PACKAGE</t>
  </si>
  <si>
    <t>K.CIRC</t>
  </si>
  <si>
    <t>CIRCUMCISION PACKAGE</t>
  </si>
  <si>
    <t>K.IUCD</t>
  </si>
  <si>
    <t>IUCD PACKAGE</t>
  </si>
  <si>
    <t>K.MC01</t>
  </si>
  <si>
    <t>PRE-EMPLOYMENT M/CHK</t>
  </si>
  <si>
    <t>K.MC02</t>
  </si>
  <si>
    <t>SENIOR CITIZEN PCKG</t>
  </si>
  <si>
    <t>K.MC03</t>
  </si>
  <si>
    <t>EXEC M/CHCK - MO</t>
  </si>
  <si>
    <t>K.MC04</t>
  </si>
  <si>
    <t>COLLEGE ENTRANCE M/C</t>
  </si>
  <si>
    <t>K.MC05</t>
  </si>
  <si>
    <t>HAJJ/UMRAH M/CHK</t>
  </si>
  <si>
    <t>K.MC06</t>
  </si>
  <si>
    <t>EXEC M/CHK - SPCLST</t>
  </si>
  <si>
    <t>K.OG01</t>
  </si>
  <si>
    <t>ANTENATAL EXAM 1ST</t>
  </si>
  <si>
    <t>K.MC07</t>
  </si>
  <si>
    <t>FULL EXEC M/CHK-SPCL</t>
  </si>
  <si>
    <t>K.OG02</t>
  </si>
  <si>
    <t>ANTENATAL EXAM 2ND</t>
  </si>
  <si>
    <t>K.OG03</t>
  </si>
  <si>
    <t>ANTENATAL EXAM SUBSQ</t>
  </si>
  <si>
    <t>K.MC08</t>
  </si>
  <si>
    <t>FEMALE MEDICAL EXAM</t>
  </si>
  <si>
    <t>K.DLCS</t>
  </si>
  <si>
    <t>DELVRY LSCS SPI EMER</t>
  </si>
  <si>
    <t>K.DLGA</t>
  </si>
  <si>
    <t>DELVRY LSCS EMERGCY</t>
  </si>
  <si>
    <t>K.IMMU</t>
  </si>
  <si>
    <t>IMMUNIZATION PACKAGE</t>
  </si>
  <si>
    <t>K.DLEA</t>
  </si>
  <si>
    <t>DELVRY LSCS ELECTIVE</t>
  </si>
  <si>
    <t>K.DLES</t>
  </si>
  <si>
    <t>DELVRY LSCS SPNAL EL</t>
  </si>
  <si>
    <t>K.DLEE</t>
  </si>
  <si>
    <t>HERNIOPLASTY PACKAGE</t>
  </si>
  <si>
    <t>K.CIRS</t>
  </si>
  <si>
    <t>CIRCUM SEDATION PCKG</t>
  </si>
  <si>
    <t>DEP</t>
  </si>
  <si>
    <t>DEPOSIT</t>
  </si>
  <si>
    <t>REG3</t>
  </si>
  <si>
    <t>ADMISSION FEE</t>
  </si>
  <si>
    <t>REG1</t>
  </si>
  <si>
    <t>REGISTRATION FEE 1ST</t>
  </si>
  <si>
    <t>REG2</t>
  </si>
  <si>
    <t>REGISTRATION FEE SUB</t>
  </si>
  <si>
    <t>TAX</t>
  </si>
  <si>
    <t>MEDICAL SUPPLIES</t>
  </si>
  <si>
    <t>INTERNAL FIXATION</t>
  </si>
  <si>
    <t>EXTERNAL FIXATION</t>
  </si>
  <si>
    <t>AMEX</t>
  </si>
  <si>
    <t>CHEQUE</t>
  </si>
  <si>
    <t>POUT</t>
  </si>
  <si>
    <t>PAY 0UT</t>
  </si>
  <si>
    <t>ANAESTHETIST FEE</t>
  </si>
  <si>
    <t>ROOM CHARGES</t>
  </si>
  <si>
    <t>ROOM CHARGE</t>
  </si>
  <si>
    <t>CASH</t>
  </si>
  <si>
    <t>CASH PAYMENT</t>
  </si>
  <si>
    <t>CREDIT CARD</t>
  </si>
  <si>
    <t>DB</t>
  </si>
  <si>
    <t>DEBIT CARD/BANKCARD</t>
  </si>
  <si>
    <t>MEDICAL CHECKUP</t>
  </si>
  <si>
    <t>MEDICAL EXAMINATION</t>
  </si>
  <si>
    <t>TAKE HOME DRUGS</t>
  </si>
  <si>
    <t>ANAESTHETIC ASSESMENT</t>
  </si>
  <si>
    <t>OPERATING THEATRE</t>
  </si>
  <si>
    <t>DEBIT FROM SN</t>
  </si>
  <si>
    <t>DEBIT TO SN</t>
  </si>
  <si>
    <t>DISCOUNT</t>
  </si>
  <si>
    <t>XX</t>
  </si>
  <si>
    <t>A/R LEDGER</t>
  </si>
  <si>
    <t>KBMC</t>
  </si>
  <si>
    <t>EXP-</t>
  </si>
  <si>
    <t>PATLEDGER</t>
  </si>
  <si>
    <t>PATIENT LEDGER</t>
  </si>
  <si>
    <t>XXS</t>
  </si>
  <si>
    <t>A/R LEDGER (S)</t>
  </si>
  <si>
    <t>DIFF</t>
  </si>
  <si>
    <t>A/R DIFF</t>
  </si>
  <si>
    <t>DTDL</t>
  </si>
  <si>
    <t>DEBIT TO DEBTOR LEDGER</t>
  </si>
  <si>
    <t>DRAW BLOOD</t>
  </si>
  <si>
    <t>COLLECT URINE</t>
  </si>
  <si>
    <t>REP</t>
  </si>
  <si>
    <t>MEDICAL REPORT</t>
  </si>
  <si>
    <t>IBG</t>
  </si>
  <si>
    <t>Inter-Bank GIRO (IBG) Transfer</t>
  </si>
  <si>
    <t>Cancelled</t>
  </si>
  <si>
    <t>R</t>
  </si>
  <si>
    <t>Void</t>
  </si>
  <si>
    <t>Clear</t>
  </si>
  <si>
    <t>Suspend</t>
  </si>
  <si>
    <t>O</t>
  </si>
  <si>
    <t>Order</t>
  </si>
  <si>
    <t>Acquired</t>
  </si>
  <si>
    <t>Selepas Makan</t>
  </si>
  <si>
    <t>Sebelum Makan</t>
  </si>
  <si>
    <t>V</t>
  </si>
  <si>
    <t>Valid</t>
  </si>
  <si>
    <t>Invalid</t>
  </si>
  <si>
    <t>W</t>
  </si>
  <si>
    <t>Warehouse</t>
  </si>
  <si>
    <t>General</t>
  </si>
  <si>
    <t>Lab Report</t>
  </si>
  <si>
    <t>HOPI</t>
  </si>
  <si>
    <t>H</t>
  </si>
  <si>
    <t>Nursing Note</t>
  </si>
  <si>
    <t>L</t>
  </si>
  <si>
    <t>Lab Note</t>
  </si>
  <si>
    <t>Registration</t>
  </si>
  <si>
    <t>Triage</t>
  </si>
  <si>
    <t>Doctor Consultation</t>
  </si>
  <si>
    <t>Pharmacy</t>
  </si>
  <si>
    <t>Lab</t>
  </si>
  <si>
    <t>REG</t>
  </si>
  <si>
    <t>TRI</t>
  </si>
  <si>
    <t>DOC</t>
  </si>
  <si>
    <t>MOF</t>
  </si>
  <si>
    <t>PHA</t>
  </si>
  <si>
    <t>LAB</t>
  </si>
  <si>
    <t>TRM</t>
  </si>
  <si>
    <t>Treatment Room</t>
  </si>
  <si>
    <t>BIL</t>
  </si>
  <si>
    <t>Billing</t>
  </si>
  <si>
    <t>DEF</t>
  </si>
  <si>
    <t>Default Template</t>
  </si>
  <si>
    <t>Workflowstat.create( id: 1, code: 'N', name: 'New', disabled: false)</t>
  </si>
  <si>
    <t>Workflowstat.create( id: 2, code: 'C', name: 'Completed', disabled: false)</t>
  </si>
  <si>
    <t>SYS</t>
  </si>
  <si>
    <t>System Admin</t>
  </si>
  <si>
    <t>ADM</t>
  </si>
  <si>
    <t>Administrator</t>
  </si>
  <si>
    <t>MD</t>
  </si>
  <si>
    <t>Medical Doctor</t>
  </si>
  <si>
    <t>Cashier</t>
  </si>
  <si>
    <t>CS</t>
  </si>
  <si>
    <t>PH</t>
  </si>
  <si>
    <t>Pharmacist</t>
  </si>
  <si>
    <t>CL</t>
  </si>
  <si>
    <t>Clerk</t>
  </si>
  <si>
    <t>NR</t>
  </si>
  <si>
    <t>Staff Nurse</t>
  </si>
  <si>
    <t>Disabled</t>
  </si>
  <si>
    <t>Medical</t>
  </si>
  <si>
    <t>DRG</t>
  </si>
  <si>
    <t>Drug</t>
  </si>
  <si>
    <t>DIS</t>
  </si>
  <si>
    <t>Disposible Item</t>
  </si>
  <si>
    <t>NUT</t>
  </si>
  <si>
    <t>Nutritions</t>
  </si>
  <si>
    <t>G6PD</t>
  </si>
  <si>
    <t>Blood Group</t>
  </si>
  <si>
    <t>Rh(D)</t>
  </si>
  <si>
    <t>Urea</t>
  </si>
  <si>
    <t>Na</t>
  </si>
  <si>
    <t>Cl</t>
  </si>
  <si>
    <t>Proteus OXK</t>
  </si>
  <si>
    <t>Proteus OX19</t>
  </si>
  <si>
    <t>VDRL Screening</t>
  </si>
  <si>
    <t>Blood Grouping</t>
  </si>
  <si>
    <t>CRP</t>
  </si>
  <si>
    <t>APTT</t>
  </si>
  <si>
    <t>INR</t>
  </si>
  <si>
    <t>Dengue IgG Antibody</t>
  </si>
  <si>
    <t>Dengue IgM Antibody</t>
  </si>
  <si>
    <t>TRBC</t>
  </si>
  <si>
    <t>TWBC</t>
  </si>
  <si>
    <t>PCV</t>
  </si>
  <si>
    <t>MCV</t>
  </si>
  <si>
    <t>MCH</t>
  </si>
  <si>
    <t>MCHC</t>
  </si>
  <si>
    <t>Platelet</t>
  </si>
  <si>
    <t>Neutrophils</t>
  </si>
  <si>
    <t>Lymphocytes</t>
  </si>
  <si>
    <t>Monocytes</t>
  </si>
  <si>
    <t>CYTOLOGY NO.</t>
  </si>
  <si>
    <t>HORMONAL PATTERN</t>
  </si>
  <si>
    <t>BACTERIAL FLORA</t>
  </si>
  <si>
    <t>INFLAMMATION</t>
  </si>
  <si>
    <t>SPECIFIC INFECTION</t>
  </si>
  <si>
    <t>LEUCOCYTES</t>
  </si>
  <si>
    <t>EPITHELIAL CHANGES</t>
  </si>
  <si>
    <t>CLASS</t>
  </si>
  <si>
    <t>SMEAR</t>
  </si>
  <si>
    <t>Collection Time</t>
  </si>
  <si>
    <t>Receiving Time</t>
  </si>
  <si>
    <t>Place of Collection</t>
  </si>
  <si>
    <t>Volume</t>
  </si>
  <si>
    <t>Reaction/pH</t>
  </si>
  <si>
    <t>Colour</t>
  </si>
  <si>
    <t>Motility</t>
  </si>
  <si>
    <t>Vigorously Active</t>
  </si>
  <si>
    <t>Medium Active</t>
  </si>
  <si>
    <t>Non-motile/Dead</t>
  </si>
  <si>
    <t>Sperm Count</t>
  </si>
  <si>
    <t>WBC</t>
  </si>
  <si>
    <t>Glucose (F)</t>
  </si>
  <si>
    <t>Cholesterol</t>
  </si>
  <si>
    <t>Triglycerides</t>
  </si>
  <si>
    <t>HDL-Chol</t>
  </si>
  <si>
    <t>LDL-Chol</t>
  </si>
  <si>
    <t>pH</t>
  </si>
  <si>
    <t>pCO2</t>
  </si>
  <si>
    <t>pO2</t>
  </si>
  <si>
    <t>HCO3</t>
  </si>
  <si>
    <t>Base Excess</t>
  </si>
  <si>
    <t>ASOT</t>
  </si>
  <si>
    <t>Pre-Breakfast</t>
  </si>
  <si>
    <t>Pre-Lunch</t>
  </si>
  <si>
    <t>Pre-Dinner</t>
  </si>
  <si>
    <t>10.00 PM</t>
  </si>
  <si>
    <t>TSH</t>
  </si>
  <si>
    <t>T.Proteins</t>
  </si>
  <si>
    <t>Albumin</t>
  </si>
  <si>
    <t>Globulin</t>
  </si>
  <si>
    <t>A/G Ratio</t>
  </si>
  <si>
    <t>T.Bilirubin</t>
  </si>
  <si>
    <t>Alkaline Phos.</t>
  </si>
  <si>
    <t>SGOT</t>
  </si>
  <si>
    <t>SGPT</t>
  </si>
  <si>
    <t>GGT</t>
  </si>
  <si>
    <t>CK</t>
  </si>
  <si>
    <t>LDH</t>
  </si>
  <si>
    <t>Specific Gravity</t>
  </si>
  <si>
    <t>Proteins</t>
  </si>
  <si>
    <t>Glucose</t>
  </si>
  <si>
    <t>Ketones</t>
  </si>
  <si>
    <t>Bilirubin</t>
  </si>
  <si>
    <t>Urobilinogen</t>
  </si>
  <si>
    <t>Nitrite</t>
  </si>
  <si>
    <t>RBC</t>
  </si>
  <si>
    <t>Epithelial Cells</t>
  </si>
  <si>
    <t>Cast</t>
  </si>
  <si>
    <t>Crystals</t>
  </si>
  <si>
    <t>Bacteria</t>
  </si>
  <si>
    <t>Transparency</t>
  </si>
  <si>
    <t>Screening for Urinary Morphine/Heroin derivatives</t>
  </si>
  <si>
    <t>Screening for Urinary Cannabinoids</t>
  </si>
  <si>
    <t>Urinary Albumin Excretion</t>
  </si>
  <si>
    <t>Persistent proteinuria</t>
  </si>
  <si>
    <t>Serum Creatinine</t>
  </si>
  <si>
    <t>Urine Creatinine</t>
  </si>
  <si>
    <t>Creatinine Excretion</t>
  </si>
  <si>
    <t>Clearance</t>
  </si>
  <si>
    <t>Calcium</t>
  </si>
  <si>
    <t>Inorganic Phos.</t>
  </si>
  <si>
    <t>Alkaline Phos</t>
  </si>
  <si>
    <t>HDL-Cholesterol</t>
  </si>
  <si>
    <t>LDL-Cholesterol</t>
  </si>
  <si>
    <t>HAEMATOLOGY</t>
  </si>
  <si>
    <t>Eosinophils</t>
  </si>
  <si>
    <t>Basophils</t>
  </si>
  <si>
    <t>Uric Acid (MALE)</t>
  </si>
  <si>
    <t>Uric Acid (FEMALE)</t>
  </si>
  <si>
    <t>Sodium (Na)</t>
  </si>
  <si>
    <t>Potassium (K)</t>
  </si>
  <si>
    <t>Chloride (Cl)</t>
  </si>
  <si>
    <t>Creatinine (MALE)</t>
  </si>
  <si>
    <t>Creatinine (FEMALE)</t>
  </si>
  <si>
    <t>id</t>
  </si>
  <si>
    <t>code</t>
  </si>
  <si>
    <t>name</t>
  </si>
  <si>
    <t>html</t>
  </si>
  <si>
    <t>L-NEONATAL SCREENING</t>
  </si>
  <si>
    <t>NEONATAL SCREENING</t>
  </si>
  <si>
    <t>&lt;style&gt;
	table td{
		padding-right: 10px;
		padding-left: 10px;
	}
	table tr td:first-of-type{
		width: 46px;
	}
	table tr td:nth-of-type(2){
		width: 2px;
	}
&lt;/style&gt;
&lt;u&gt;&lt;b&gt;NEONATAL SCREENING TEST&lt;/b&gt;&lt;/u&gt;&lt;br/&gt;&lt;br/&gt;
&lt;u&gt;G6PD SCREENING&lt;/u&gt;&lt;br/&gt;
&lt;table width="100%"&gt;
	&lt;tr&gt;
		&lt;td&gt;G6PD&lt;/td&gt;&lt;td&gt;:&lt;/td&gt;&lt;td style="width:40%;"&gt;&lt;/td&gt;&lt;td&gt;(NORMAL)&lt;/td&gt;
	&lt;/tr&gt;
	&lt;tr&gt;
		&lt;td&gt;Blood Group&lt;/td&gt;&lt;td&gt;:&lt;/td&gt;&lt;td style="width:40%;"&gt;&lt;/td&gt;&lt;td&gt;Rh(D)&lt;/td&gt;
	&lt;/tr&gt;
&lt;/table&gt;</t>
  </si>
  <si>
    <t>L-VIRAL SEROLOGY</t>
  </si>
  <si>
    <t>VIRAL SEROLOGY</t>
  </si>
  <si>
    <t>&lt;style&gt;
	table td{
		padding-right: 10px;
		padding-left: 10px;
	}
	.m tr td:first-of-type{
		width: 202px;
	}
	.m tr td:nth-of-type(2){
		width: 2px;
	}
&lt;/style&gt;
&lt;u&gt;&lt;b&gt;VIRAL SEROLOGY TEST&lt;/b&gt;&lt;/u&gt;&lt;br/&gt;&lt;br/&gt;
&lt;table width="100%" class="m"&gt;
	&lt;tr&gt;
		&lt;td&gt;HSV Type I IgM Antibody&lt;/td&gt;&lt;td&gt;:&lt;/td&gt;&lt;td&gt;&lt;/td&gt;
	&lt;/tr&gt;
&lt;/table&gt;
&lt;br/&gt;
&lt;u&gt;Reference Range&lt;/u&gt;&lt;br/&gt;
&lt;table&gt;
	&lt;tr&gt;
		&lt;td&gt;Not Detected&lt;/td&gt;&lt;td&gt;:&lt;/td&gt;&lt;td&gt;(=&lt; 9.0 Units)&lt;/td&gt;
	&lt;/tr&gt;
	&lt;tr&gt;
		&lt;td&gt;Equivocal&lt;/td&gt;&lt;td&gt;:&lt;/td&gt;&lt;td&gt;(9.0 - 11.0 Units)&lt;/td&gt;
	&lt;/tr&gt;
	&lt;tr&gt;
		&lt;td&gt;Detected&lt;/td&gt;&lt;td&gt;:&lt;/td&gt;&lt;td&gt;(=&gt; 11.0 Units)&lt;/td&gt;
	&lt;/tr&gt;
&lt;/table&gt;</t>
  </si>
  <si>
    <t>L-CHOLESTROL TEST</t>
  </si>
  <si>
    <t>CHOLESTROL TEST</t>
  </si>
  <si>
    <t>&lt;style&gt;
	table td{
		padding-right: 10px;
		padding-left: 10px;
	}
	table tr td:first-of-type{
		width: 80px;
	}
	table tr td:nth-of-type(2){
		width: 2px;
	}
&lt;/style&gt;
&lt;u&gt;&lt;b&gt;CHOLESTROL TEST&lt;/b&gt;&lt;/u&gt;&lt;br/&gt;&lt;br/&gt;
&lt;table width="100%"&gt;
	&lt;tr&gt;
		&lt;td&gt;Cholestrol&lt;/td&gt;&lt;td&gt;:&lt;/td&gt;&lt;td style="width:40%;"&gt;&lt;/td&gt;&lt;td&gt;(&lt; 5.2 mmol/l)&lt;/td&gt;
	&lt;/tr&gt;
&lt;/table&gt;</t>
  </si>
  <si>
    <t>L-BUSE</t>
  </si>
  <si>
    <t>BUSE</t>
  </si>
  <si>
    <t>&lt;style&gt;
	table td{
		padding-right: 10px;
		padding-left: 10px;
	}
	table tr td:first-of-type{
		width: 35px;
	}
	table tr td:nth-of-type(2){
		width: 2px;
	}
&lt;/style&gt;
&lt;u&gt;&lt;b&gt;BUSE TEST&lt;/b&gt;&lt;/u&gt;&lt;br/&gt;&lt;br/&gt;
&lt;table width="100%"&gt;
	&lt;tr&gt;
		&lt;td&gt;Urea&lt;/td&gt;&lt;td&gt;:&lt;/td&gt;&lt;td style="width:40%;"&gt;&lt;/td&gt;&lt;td&gt;(1.7 - 9.1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&lt;td&gt;Cl&lt;/td&gt;&lt;td&gt;:&lt;/td&gt;&lt;td&gt;&lt;/td&gt;&lt;td&gt;(93 - 111 mmol/l)&lt;/td&gt;
	&lt;/tr&gt;
&lt;/table&gt;</t>
  </si>
  <si>
    <t>L-CLINICAL</t>
  </si>
  <si>
    <t>CLINICAL</t>
  </si>
  <si>
    <t>&lt;style&gt;
	table td{
		padding-right: 10px;
		padding-left: 10px;
	}
	table tr td:first-of-type{
		width: 80px;
	}
	table tr td:nth-of-type(2){
		width: 2px;
	}
&lt;/style&gt;
&lt;u&gt;&lt;b&gt;CLINICAL TEST&lt;/b&gt;&lt;/u&gt;&lt;br/&gt;&lt;br/&gt;
&lt;table width="100%"&gt;
	&lt;tr&gt;
		&lt;td&gt;Bld Count&lt;/td&gt;&lt;td&gt;:&lt;/td&gt;&lt;td&gt;&lt;/td&gt;
	&lt;/tr&gt;
	&lt;tr&gt;
		&lt;td&gt;ESR&lt;/td&gt;&lt;td&gt;:&lt;/td&gt;&lt;td&gt;&lt;/td&gt;
	&lt;/tr&gt;
	&lt;tr&gt;
		&lt;td&gt;BFMP&lt;/td&gt;&lt;td&gt;:&lt;/td&gt;&lt;td&gt;&lt;/td&gt;
	&lt;/tr&gt;
	&lt;tr&gt;
		&lt;td&gt;U/Sugar&lt;/td&gt;&lt;td&gt;:&lt;/td&gt;&lt;td&gt;&lt;/td&gt;
	&lt;/tr&gt;
	&lt;tr&gt;
		&lt;td&gt;U/Alb&lt;/td&gt;&lt;td&gt;:&lt;/td&gt;&lt;td&gt;&lt;/td&gt;
	&lt;/tr&gt;
	&lt;tr&gt;
		&lt;td&gt;U/ME&lt;/td&gt;&lt;td&gt;:&lt;/td&gt;&lt;td&gt;&lt;/td&gt;
	&lt;/tr&gt;
	&lt;tr&gt;
		&lt;td&gt;Stool ME&lt;/td&gt;&lt;td&gt;:&lt;/td&gt;&lt;td&gt;&lt;/td&gt;
	&lt;/tr&gt;
	&lt;tr&gt;
		&lt;td&gt;Others&lt;/td&gt;&lt;td&gt;:&lt;/td&gt;&lt;td&gt;&lt;/td&gt;
	&lt;/tr&gt;
&lt;/table&gt;</t>
  </si>
  <si>
    <t>L-HAEMATOLOGY</t>
  </si>
  <si>
    <t>&lt;style&gt;
	table td{
		padding-right: 10px;
		padding-left: 10px;
	}
	table tr td:first-of-type{
		width: 80px;
	}
	table tr td:nth-of-type(2){
		width: 2px;
	}
&lt;/style&gt;
&lt;u&gt;&lt;b&gt;HAEMATOLOGY TEST&lt;/b&gt;&lt;/u&gt;&lt;br/&gt;&lt;br/&gt;
&lt;table width="100%"&gt;
	&lt;tr&gt;
		&lt;td&gt;FBP&lt;/td&gt;&lt;td&gt;:&lt;/td&gt;&lt;td&gt;&lt;/td&gt;
	&lt;/tr&gt;
	&lt;tr&gt;
		&lt;td&gt;BM Asp.&lt;/td&gt;&lt;td&gt;:&lt;/td&gt;&lt;td&gt;&lt;/td&gt;
	&lt;/tr&gt;
	&lt;tr&gt;
		&lt;td&gt;Hb Analysis&lt;/td&gt;&lt;td&gt;:&lt;/td&gt;&lt;td&gt;&lt;/td&gt;
	&lt;/tr&gt;
	&lt;tr&gt;
		&lt;td&gt;Coagulation&lt;/td&gt;&lt;td&gt;:&lt;/td&gt;&lt;td&gt;&lt;/td&gt;
	&lt;/tr&gt;
	&lt;tr&gt;
		&lt;td&gt;Others&lt;/td&gt;&lt;td&gt;:&lt;/td&gt;&lt;td&gt;&lt;/td&gt;
	&lt;/tr&gt;
&lt;/table&gt;</t>
  </si>
  <si>
    <t>L-WIDAL-WEIL FELIX TEST</t>
  </si>
  <si>
    <t>WIDAL-WEIL FELIX TEST</t>
  </si>
  <si>
    <t>&lt;style&gt;
	table td{
		padding-right: 10px;
		padding-left: 10px;
	}
	.m tr td:first-of-type{
		width: 230px;
	}
	.m tr td:nth-of-type(2){
		width: 2px;
	}
&lt;/style&gt;
&lt;u&gt;&lt;b&gt;WIDAL-WEIL FELIX TEST&lt;/b&gt;&lt;/u&gt;&lt;br/&gt;&lt;br/&gt;
&lt;table width="100%" class="m"&gt;
	&lt;tr&gt;
		&lt;td&gt;Salmonella Typhi O (TO)&lt;/td&gt;&lt;td&gt;:&lt;/td&gt;&lt;td&gt;&lt;/td&gt;
	&lt;/tr&gt;
	&lt;tr&gt;
		&lt;td&gt;Salmonella Typhi H (TH)&lt;/td&gt;&lt;td&gt;:&lt;/td&gt;&lt;td&gt;&lt;/td&gt;
	&lt;/tr&gt;
	&lt;tr&gt;
		&lt;td&gt;Salmonella Paratyphi A (AH)&lt;/td&gt;&lt;td&gt;:&lt;/td&gt;&lt;td&gt;&lt;/td&gt;
	&lt;/tr&gt;
	&lt;tr&gt;
		&lt;td&gt;Salmonella Paratyphi B (BH)&lt;/td&gt;&lt;td&gt;:&lt;/td&gt;&lt;td&gt;&lt;/td&gt;
	&lt;/tr&gt;
	&lt;tr&gt;
		&lt;td&gt;Proteus OXK&lt;/td&gt;&lt;td&gt;:&lt;/td&gt;&lt;td&gt;&lt;/td&gt;
	&lt;/tr&gt;
	&lt;tr&gt;
		&lt;td&gt;Proteus OX19&lt;/td&gt;&lt;td&gt;:&lt;/td&gt;&lt;td&gt;&lt;/td&gt;
	&lt;/tr&gt;
&lt;/table&gt;
&lt;br/&gt;
&lt;table&gt;
	&lt;tr&gt;
		&lt;td&gt;Note&lt;/td&gt;&lt;td&gt;:&lt;/td&gt;&lt;td&gt;Titres 1:160 and above is significant&lt;/td&gt;
	&lt;/tr&gt;
	&lt;tr&gt;
		&lt;td&gt;&lt;/td&gt;&lt;td&gt;:&lt;/td&gt;&lt;td&gt;Titres &lt; 1:160 is insignificant&lt;/td&gt;
	&lt;/tr&gt;
&lt;/table&gt;</t>
  </si>
  <si>
    <t>L-ANTENATAL SCREENING</t>
  </si>
  <si>
    <t>ANTENATAL SCREENING</t>
  </si>
  <si>
    <t>&lt;style&gt;
	table td{
		padding-right: 10px;
		padding-left: 10px;
	}
	table tr td:nth-of-type(2){
		width: 2px;
	}
&lt;/style&gt;
&lt;u&gt;&lt;b&gt;ANTENATAL SCREENING TEST&lt;/b&gt;&lt;/u&gt;&lt;br/&gt;&lt;br/&gt;
&lt;table width="100%"&gt;
	&lt;tr&gt;
		&lt;td&gt;Haemoglobin (Hb)&lt;/td&gt;&lt;td&gt;:&lt;/td&gt;&lt;td style="width:20%;"&gt;&lt;/td&gt;&lt;td&gt;(11.5 - 16.0 g/dl)&lt;/td&gt;
	&lt;/tr&gt;
	&lt;tr&gt;
		&lt;td&gt;VDRL Screening&lt;/td&gt;&lt;td&gt;:&lt;/td&gt;&lt;td&gt;&lt;/td&gt;
	&lt;/tr&gt;
	&lt;tr&gt;
		&lt;td&gt;HIV I&amp;II Antibody&lt;/td&gt;&lt;td&gt;:&lt;/td&gt;&lt;td&gt;&lt;/td&gt;	
	&lt;/tr&gt;
	&lt;tr&gt;
		&lt;td&gt;Hep Bs Antigen&lt;/td&gt;&lt;td&gt;:&lt;/td&gt;&lt;td&gt;&lt;/td&gt;
	&lt;/tr&gt;
	&lt;tr&gt;
		&lt;td&gt;Blood Grouping&lt;/td&gt;&lt;td&gt;:&lt;/td&gt;&lt;td&gt;&lt;/td&gt;&lt;td&gt;Rh(D):&lt;/td&gt;
	&lt;/tr&gt;
&lt;/table&gt;</t>
  </si>
  <si>
    <t>L-PROTEIN STUDY</t>
  </si>
  <si>
    <t>PROTEIN STUDY</t>
  </si>
  <si>
    <t>&lt;style&gt;
	table td{
		padding-right: 10px;
		padding-left: 10px;
	}
	table tr td:first-of-type{
		width: 35px;
	}
	table tr td:nth-of-type(2){
		width: 2px;
	}
&lt;/style&gt;
&lt;u&gt;&lt;b&gt;PROTEIN STUDY TEST&lt;/b&gt;&lt;/u&gt;&lt;br/&gt;&lt;br/&gt;
&lt;table width="100%"&gt;
	&lt;tr&gt;
		&lt;td&gt;CRP&lt;/td&gt;&lt;td&gt;:&lt;/td&gt;&lt;td style="width:40%;"&gt;&lt;/td&gt;&lt;td&gt;(&lt; 12 mg/L)&lt;/td&gt;
	&lt;/tr&gt;
&lt;/table&gt;</t>
  </si>
  <si>
    <t>L-COAGULATION STUDY</t>
  </si>
  <si>
    <t>COAGULATION STUDY</t>
  </si>
  <si>
    <t>&lt;style&gt;
	table td{
		padding-right: 10px;
		padding-left: 10px;
	}
	table tr td:nth-of-type(2){
		width: 2px;
	}
&lt;/style&gt;
&lt;u&gt;&lt;b&gt;COAGULATION STUDY TEST&lt;/b&gt;&lt;/u&gt;&lt;br/&gt;&lt;br/&gt;
&lt;table width="100%"&gt;
	&lt;tr&gt;
		&lt;td&gt;Prothrombin Time (PT)&lt;/td&gt;&lt;td&gt;:&lt;/td&gt;&lt;td style="width:40%;"&gt;&lt;/td&gt;&lt;td&gt;(11.0 - 16.0 secs)&lt;/td&gt;
	&lt;/tr&gt;
	&lt;tr&gt;
		&lt;td&gt;APTT&lt;/td&gt;&lt;td&gt;:&lt;/td&gt;&lt;td&gt;&lt;/td&gt;&lt;td&gt;(24.0 - 36.0 secs)&lt;/td&gt;
	&lt;/tr&gt;
	&lt;tr&gt;
		&lt;td&gt;INR&lt;/td&gt;&lt;td&gt;:&lt;/td&gt;&lt;td&gt;&lt;/td&gt;
	&lt;/tr&gt;
&lt;/table&gt;</t>
  </si>
  <si>
    <t>L-DENGUE SEROLOGY</t>
  </si>
  <si>
    <t>DENGUE SEROLOGY</t>
  </si>
  <si>
    <t>&lt;style&gt;
	table td{
		padding-right: 10px;
		padding-left: 10px;
	}
	table tr td:first-of-type{
		width: 175px;
	}
	table tr td:nth-of-type(2){
		width: 2px;
	}
&lt;/style&gt;
&lt;u&gt;&lt;b&gt;DENGUE SEROLOGY TEST&lt;/u&gt;&lt;/b&gt;&lt;br/&gt;&lt;br/&gt;
&lt;table width="100%"&gt;
	&lt;tr&gt;
		&lt;td&gt;Dengue IgG Antibody&lt;/td&gt;&lt;td&gt;:&lt;/td&gt;&lt;td&gt;&lt;/td&gt;
	&lt;/tr&gt;
	&lt;tr&gt;
		&lt;td&gt;Dengue IgM Antibody&lt;/td&gt;&lt;td&gt;:&lt;/td&gt;&lt;td&gt;&lt;/td&gt;
	&lt;/tr&gt;
&lt;/table&gt;</t>
  </si>
  <si>
    <t>L-FBC HAEMOTOLOGY (M)</t>
  </si>
  <si>
    <t>FBC HAEMOTOLOGY (M)</t>
  </si>
  <si>
    <t>&lt;style&gt;
	table td{
		padding-right: 10px;
		padding-left: 10px;
	}
	table tr td:first-of-type{
		width: 146px;
	}
	table tr td:nth-of-type(2){
		width: 2px;
	}
&lt;/style&gt;
&lt;u&gt;&lt;b&gt;FBC HAEMOTOLOGY (M)&lt;/b&gt;&lt;/u&gt;&lt;br/&gt;&lt;br/&gt;
&lt;table width="100%"&gt;
	&lt;tr&gt;
		&lt;td&gt;Haemoglobin (Hb)&lt;/td&gt;&lt;td&gt;:&lt;/td&gt;&lt;td style="width:35%;"&gt;&lt;/td&gt;&lt;td&gt;(13.5 - 18.0 g/dl)&lt;/td&gt;
	&lt;/tr&gt;
	&lt;tr&gt;
		&lt;td&gt;TRBC&lt;/td&gt;&lt;td&gt;:&lt;/td&gt;&lt;td&gt;&lt;/td&gt;&lt;td&gt;(4.5 - 6.5 x 10^12 /L)&lt;/td&gt;
	&lt;/tr&gt;
	&lt;tr&gt;
		&lt;td&gt;TWBC&lt;/td&gt;&lt;td&gt;:&lt;/td&gt;&lt;td&gt;&lt;/td&gt;&lt;td&gt;(4.0 - 11.0 x 10^9/L)&lt;/td&gt;
	&lt;/tr&gt;
	&lt;tr&gt;
		&lt;td&gt;PCV&lt;/td&gt;&lt;td&gt;:&lt;/td&gt;&lt;td&gt;&lt;/td&gt;&lt;td&gt;(40 - 54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</si>
  <si>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L-PAP SMEAR REPORT</t>
  </si>
  <si>
    <t>PAP SMEAR REPORT</t>
  </si>
  <si>
    <t>&lt;style&gt;
	table th {
		padding-bottom: 5px;
		border-bottom: 1px solid black;
	}
	table td{
		padding-right: 10px;
		padding-left: 10px;
	}
	.m tr td:first-of-type{
		width: 183px;
	}
	.m tr td:nth-of-type(2){
		width: 2px;
	}
&lt;/style&gt;
&lt;u&gt;&lt;b&gt;PAP SMEAR REPORT TEST&lt;/b&gt;&lt;/u&gt;&lt;br/&gt;&lt;br/&gt;
&lt;table width="100%" class="m"&gt;
	&lt;tr&gt;
		&lt;td&gt;CYTOLOGY NO.&lt;/td&gt;&lt;td&gt;:&lt;/td&gt;&lt;td&gt;&lt;/td&gt;
	&lt;/tr&gt;
	&lt;tr&gt;
		&lt;td&gt;HORMONAL PATTERN&lt;/td&gt;&lt;td&gt;:&lt;/td&gt;&lt;td&gt;&lt;/td&gt;  
	&lt;/tr&gt;
	&lt;tr&gt;
		&lt;td&gt;BACTERIAL FLORA&lt;/td&gt;&lt;td&gt;:&lt;/td&gt;&lt;td&gt;&lt;/td&gt;
	&lt;/tr&gt;
	&lt;tr&gt;
		&lt;td&gt;INFLAMMATION&lt;/td&gt;&lt;td&gt;:&lt;/td&gt;&lt;td&gt;&lt;/td&gt;
	&lt;/tr&gt;
	&lt;tr&gt;
		&lt;td&gt;SPECIFIC INFECTION&lt;/td&gt;&lt;td&gt;:&lt;/td&gt;&lt;td&gt;&lt;/td&gt;
	&lt;/tr&gt;
	&lt;tr&gt;
		&lt;td&gt;LEUCOCYTES&lt;/td&gt;&lt;td&gt;:&lt;/td&gt;&lt;td&gt;&lt;/td&gt;
	&lt;/tr&gt;
	&lt;tr&gt;
		&lt;td&gt;EPITHELIAL CHANGES&lt;/td&gt;&lt;td&gt;:&lt;/td&gt;&lt;td&gt;&lt;/td&gt;
	&lt;/tr&gt;
&lt;/table&gt;
&lt;br/&gt;
&lt;table width="100%" class="m"&gt;
	&lt;tr&gt;
		&lt;td&gt;CLASS&lt;/td&gt;&lt;td&gt;:&lt;/td&gt;&lt;td&gt;&lt;/td&gt;
	&lt;/tr&gt;
&lt;/table&gt;	
&lt;br/&gt;
&lt;table width="100%" class="m"&gt;
	&lt;tr&gt;
		&lt;td&gt;SMEAR&lt;/td&gt;&lt;td&gt;:&lt;/td&gt;&lt;td&gt;&lt;/td&gt;
	&lt;/tr&gt;
&lt;/table&gt;
&lt;br/&gt;
&lt;u&gt;PAP SMEAR CLASSIFICATION COMPARISON&lt;/u&gt;&lt;br/&gt;&lt;br/&gt;
&lt;table&gt;
&lt;tr&gt;
	&lt;th&gt;Pap Class &lt;/th&gt;
	&lt;th&gt;Dysplasia&lt;/th&gt;
	&lt;th&gt;CIN&lt;/th&gt;
	&lt;th&gt;Bethesda&lt;/th&gt;
&lt;/tr&gt;
	&lt;td&gt;I-II&lt;/td&gt;
	&lt;td&gt;Negative&lt;/td&gt;
	&lt;td&gt;Negative&lt;/td&gt;
	&lt;td&gt;WNL&lt;/td&gt;
&lt;tr&gt;
	&lt;td&gt;III&lt;/td&gt;
	&lt;td&gt;No Term&lt;/td&gt;
	&lt;td&gt;No Term&lt;/td&gt;
	&lt;td&gt;ASCUS&lt;/td&gt;
&lt;/tr&gt;
&lt;tr&gt;
	&lt;td&gt;III&lt;/td&gt;
	&lt;td&gt;Mild&lt;/td&gt;
	&lt;td&gt;1&lt;/td&gt;
	&lt;td&gt;LGSIL&lt;/td&gt;
&lt;/tr&gt;
&lt;tr&gt;
	&lt;td&gt;No Term&lt;/td&gt;
	&lt;td&gt;Moderate&lt;/td&gt;
	&lt;td&gt;2&lt;/td&gt;
	&lt;td&gt;HGSIL&lt;/td&gt;
&lt;/tr&gt;
&lt;tr&gt;
	&lt;td&gt;No Term&lt;/td&gt;
	&lt;td&gt;Moderate&lt;/td&gt;
	&lt;td&gt;2&lt;/td&gt;
	&lt;td&gt;HGSIL&lt;/td&gt;
&lt;/tr&gt;
&lt;tr&gt;
	&lt;td&gt;IV&lt;/td&gt;
	&lt;td&gt;Severe&lt;/td&gt;
	&lt;td&gt;3&lt;/td&gt;
	&lt;td&gt;HGSIL&lt;/td&gt;
&lt;/tr&gt;
&lt;tr&gt;
	&lt;td&gt;IV&lt;/td&gt;
	&lt;td&gt;CIS&lt;/td&gt;
	&lt;td&gt;3&lt;/td&gt;
	&lt;td&gt;HGSIL&lt;/td&gt;
&lt;/tr&gt;
&lt;tr&gt;
	&lt;td&gt;V&lt;/td&gt;
	&lt;td&gt;Carcinoma&lt;/td&gt;
	&lt;td&gt;Carcinoma&lt;/td&gt;
	&lt;td&gt;Carcinoma&lt;/td&gt;
&lt;/tr&gt;
&lt;/table&gt;</t>
  </si>
  <si>
    <t>L-SEMINAL ANALYSIS</t>
  </si>
  <si>
    <t>SEMINAL ANALYSIS</t>
  </si>
  <si>
    <t>&lt;style&gt;
	table td{
		padding-right: 10px;
		padding-left: 10px;
	}
	table tr td:first-of-type{
		width: 154px;
	}
	table tr td:nth-of-type(2){
		width: 2px;
	}
&lt;/style&gt;
&lt;u&gt;&lt;b&gt;SEMINAL ANALYSIS TEST&lt;/b&gt;&lt;/u&gt;&lt;br/&gt;&lt;br/&gt;
&lt;table width="100%"&gt;
	&lt;tr&gt;
		&lt;td&gt;Collection Time&lt;/td&gt;&lt;td&gt;:&lt;/td&gt;&lt;td style="width:30%;"&gt;&lt;/td&gt;&lt;td&gt;&lt;/td&gt;
	&lt;/tr&gt;
	&lt;tr&gt;
		&lt;td&gt;Receiving Time&lt;/td&gt;&lt;td&gt;:&lt;/td&gt;&lt;td&gt;&lt;/td&gt;&lt;td&gt;&lt;/td&gt;
	&lt;/tr&gt;
	&lt;tr&gt;
		&lt;td&gt;Place of Collection&lt;/td&gt;&lt;td&gt;:&lt;/td&gt;&lt;td&gt;&lt;/td&gt;&lt;td&gt;&lt;/td&gt;
	&lt;/tr&gt;
	&lt;tr&gt;
		&lt;td&gt;Volume&lt;/td&gt;&lt;td&gt;:&lt;/td&gt;&lt;td&gt;&lt;/td&gt;&lt;td&gt;(2.0 - 7.0 mls)&lt;/td&gt;
	&lt;/tr&gt;
	&lt;tr&gt;
		&lt;td&gt;Reaction/pH&lt;/td&gt;&lt;td&gt;:&lt;/td&gt;&lt;td&gt;&lt;/td&gt;&lt;td&gt;(7.2 - 8.5)&lt;/td&gt;
	&lt;/tr&gt;
	&lt;tr&gt;
		&lt;td&gt;Colour&lt;/td&gt;&lt;td&gt;:&lt;/td&gt;&lt;td&gt;&lt;/td&gt;&lt;td&gt;(Greyish/Opaque White)&lt;/td&gt;
	&lt;/tr&gt;
	&lt;tr&gt;
		&lt;td&gt;Consistency&lt;/td&gt;&lt;td&gt;:&lt;/td&gt;&lt;td&gt;&lt;/td&gt;&lt;td&gt;(Gelatinous)&lt;/td&gt;
	&lt;/tr&gt;
&lt;/table&gt;
&lt;br/&gt;
&lt;u&gt;Motility&lt;/u&gt;&lt;br/&gt;
&lt;table width="100%"&gt;
	&lt;tr&gt;
		&lt;td&gt;Vigorously Active&lt;/td&gt;&lt;td&gt;:&lt;/td&gt;&lt;td&gt;&lt;/td&gt;
	&lt;/tr&gt;
	&lt;tr&gt;
		&lt;td&gt;Medium Active&lt;/td&gt;&lt;td&gt;:&lt;/td&gt;&lt;td&gt;&lt;/td&gt;
	&lt;/tr&gt;
	&lt;tr&gt;
		&lt;td&gt;Non-motile/Dead&lt;/td&gt;&lt;td&gt;:&lt;/td&gt;&lt;td&gt;&lt;/td&gt;
	&lt;/tr&gt;
&lt;/table&gt;
(Normal Value : Vigorously active + Medium active = 75 - 80 %)&lt;br/&gt;
&lt;br/&gt;
&lt;table width="100%"&gt;
	&lt;tr&gt;
		&lt;td&gt;Sperm Count&lt;/td&gt;&lt;td&gt;:&lt;/td&gt;&lt;td style="width:30%;"&gt;&lt;/td&gt;&lt;td&gt;(60 - 300 mil/ml)&lt;/td&gt;
	&lt;/tr&gt;
	&lt;tr&gt;
		&lt;td&gt;Liquefaction Time&lt;/td&gt;&lt;td&gt;:&lt;/td&gt;&lt;td&gt;&lt;/td&gt;&lt;td&gt;(&lt; 1 Hr)&lt;/td&gt;
	&lt;/tr&gt;
&lt;/table&gt;
&lt;br/&gt;
&lt;u&gt;Microscopy&lt;/u&gt;&lt;br/&gt;
&lt;table width="100%"&gt;
	&lt;tr&gt;
		&lt;td&gt;WBC&lt;/td&gt;&lt;td&gt;:&lt;/td&gt;&lt;td&gt;&lt;/td&gt;
	&lt;/tr&gt;
	&lt;tr&gt;
		&lt;td&gt;Epithelial Cell&lt;/td&gt;&lt;td&gt;:&lt;/td&gt;&lt;td&gt;&lt;/td&gt;
	&lt;/tr&gt;
	&lt;tr&gt;
		&lt;td&gt;Others&lt;/td&gt;&lt;td&gt;:&lt;/td&gt;&lt;td&gt;&lt;/td&gt;
	&lt;/tr&gt;
&lt;/table&gt;
&lt;br/&gt;
&lt;u&gt;Morphlogy&lt;/u&gt;&lt;br/&gt;
&lt;table width="100%"&gt;
	&lt;tr&gt;
		&lt;td&gt;Oval/Normal&lt;/td&gt;&lt;td&gt;:&lt;/td&gt;&lt;td style="width:30%;"&gt;&lt;/td&gt;&lt;td&gt;(31 - 98 %)&lt;/td&gt;
	&lt;/tr&gt;
	&lt;tr&gt;
		&lt;td&gt;Tapering&lt;/td&gt;&lt;td&gt;:&lt;/td&gt;&lt;td&gt;&lt;/td&gt;&lt;td&gt;(0 - 59 %)&lt;/td&gt;
	&lt;/tr&gt;
	&lt;tr&gt;
		&lt;td&gt;Round form&lt;/td&gt;&lt;td&gt;:&lt;/td&gt;&lt;td&gt;&lt;/td&gt;&lt;td&gt;(0 - 9 %)&lt;/td&gt;
	&lt;/tr&gt;
	&lt;tr&gt;
		&lt;td&gt;Duplicate&lt;/td&gt;&lt;td&gt;:&lt;/td&gt;&lt;td&gt;&lt;/td&gt;&lt;td&gt;(0 - 17 %)&lt;/td&gt;
	&lt;/tr&gt;
	&lt;tr&gt;
		&lt;td&gt;Giant/pinhead&lt;/td&gt;&lt;td&gt;:&lt;/td&gt;&lt;td&gt;&lt;/td&gt;&lt;td&gt;(0 - 8 %)&lt;/td&gt;
	&lt;/tr&gt;
	&lt;tr&gt;
		&lt;td&gt;Amorphous&lt;/td&gt;&lt;td&gt;:&lt;/td&gt;&lt;td&gt;&lt;/td&gt;&lt;td&gt;(0 - 12 %)&lt;/td&gt;
	&lt;/tr&gt;
&lt;/table&gt;</t>
  </si>
  <si>
    <t>L-GLUCOSE TOLERANCE TEST (GTT)</t>
  </si>
  <si>
    <t>GLUCOSE TOLERANCE TEST (GTT)</t>
  </si>
  <si>
    <t>&lt;style&gt;
	table td{
		padding-right: 10px;
		padding-left: 10px;
	}
	table tr td:first-of-type{
		width: 125px;
	}
	table tr td:nth-of-type(2){
		width: 2px;
	}
&lt;/style&gt;
&lt;u&gt;&lt;b&gt;GLUCOSE TOLERANCE TEST (GTT)&lt;/b&gt;&lt;/u&gt;&lt;br/&gt;&lt;br/&gt;
&lt;table width="100%"&gt;
	&lt;tr&gt;
		&lt;td&gt;Glucose (F)&lt;/td&gt;&lt;td&gt;:&lt;/td&gt;&lt;td style="width:35%;"&gt;&lt;/td&gt;&lt;td&gt;(3.0 - 6.5 mmol/L)&lt;/td&gt;
	&lt;/tr&gt;
	&lt;tr&gt;
		&lt;td&gt;Glucose (1HPP)&lt;/td&gt;&lt;td&gt;:&lt;/td&gt;&lt;td&gt;&lt;/td&gt;&lt;td&gt;(&lt; 10.0 mmol/L)&lt;/td&gt;
	&lt;/tr&gt;
	&lt;tr&gt;
		&lt;td&gt;Glucose (2HPP)&lt;/td&gt;&lt;td&gt;:&lt;/td&gt;&lt;td&gt;&lt;/td&gt;&lt;td&gt;(&lt; 7.8 mmol/L])&lt;/td&gt;
	&lt;/tr&gt;
&lt;/table&gt;</t>
  </si>
  <si>
    <t>L-LIPIDS STUDY/CORONARY RISK</t>
  </si>
  <si>
    <t>LIPIDS STUDY/CORONARY RISK</t>
  </si>
  <si>
    <t>&lt;style&gt;
	table td{
		padding-right: 10px;
		padding-left: 10px;
	}
	table tr td:first-of-type{
		width: 110px;
	}
	table tr td:nth-of-type(2){
		width: 2px;
	}
&lt;/style&gt;
&lt;u&gt;&lt;b&gt;LIPIDS STUDY/CORONARY RISK TEST&lt;/b&gt;&lt;/u&gt;&lt;br/&gt;&lt;br/&gt;
&lt;table width="100%"&gt;
	&lt;tr&gt;
		&lt;td&gt;Cholesterol&lt;/td&gt;&lt;td&gt;:&lt;/td&gt;&lt;td style="width:35%;"&gt;&lt;/td&gt;&lt;td&gt;(3.1 - 5.2 mmol/L)&lt;/td&gt;
	&lt;/tr&gt;
	&lt;tr&gt;
		&lt;td&gt;Triglycerides&lt;/td&gt;&lt;td&gt;:&lt;/td&gt;&lt;td&gt;&lt;/td&gt;&lt;td&gt;(0.6 - 2.3 mmol/L)&lt;/td&gt;
	&lt;/tr&gt;
	&lt;tr&gt;
		&lt;td&gt;HDL-Chol&lt;/td&gt;&lt;td&gt;:&lt;/td&gt;&lt;td&gt;&lt;/td&gt;&lt;td&gt;(1.1 - 1.9 mmol/L)&lt;/td&gt;
	&lt;/tr&gt;
	&lt;tr&gt;
		&lt;td&gt;LDL-Chol&lt;/td&gt;&lt;td&gt;:&lt;/td&gt;&lt;td&gt;&lt;/td&gt;&lt;td&gt;(&lt;3.9 mmol/L)&lt;/td&gt;
	&lt;/tr&gt;
&lt;/table&gt;</t>
  </si>
  <si>
    <t>L-GLYCATED HAEMOGLOBIN (HbA1C)</t>
  </si>
  <si>
    <t>GLYCATED HAEMOGLOBIN (HbA1C)</t>
  </si>
  <si>
    <t>&lt;style&gt;
	table td{
		padding-right: 10px;
		padding-left: 10px;
	}
	.m tr td:first-of-type{
		width: 55px;
	}
	.m tr td:nth-of-type(2){
		width: 2px;
	}
&lt;/style&gt;
&lt;u&gt;&lt;b&gt;GLYCATED HAEMOGLOBIN TEST&lt;/b&gt;&lt;/u&gt;&lt;br/&gt;&lt;br/&gt;
&lt;table width="100%" class="m"&gt;
	&lt;tr&gt;
		&lt;td&gt;HbA1C&lt;/td&gt;&lt;td&gt;:&lt;/td&gt;&lt;td&gt;&lt;/td&gt;
	&lt;/tr&gt;
&lt;/table&gt;
&lt;br/&gt;
&lt;u&gt;Interpretation&lt;/u&gt;&lt;br/&gt;
&lt;table&gt;
	&lt;tr&gt;
		&lt;td&gt;6.0 %&lt;/td&gt;&lt;td&gt;Euglycaemic Range&lt;/td&gt;
	&lt;/tr&gt;
	&lt;tr&gt;
		&lt;td&gt;6.0 - 7.0&lt;/td&gt;&lt;td&gt;Diabetic with excellence control&lt;/td&gt;
	&lt;/tr&gt;
	&lt;tr&gt;
		&lt;td&gt;7.1 - 8.0&lt;/td&gt;&lt;td&gt;Diabetic with good control&lt;/td&gt;
	&lt;/tr&gt;
	&lt;tr&gt;
		&lt;td&gt;8.1 - 9.0&lt;/td&gt;&lt;td&gt;Diabetic with adequate control&lt;/td&gt;
	&lt;/tr&gt;
	&lt;tr&gt;
		&lt;td&gt;9.1 - 10.0&lt;/td&gt;&lt;td&gt;Diabetic with fair control&lt;/td&gt;
	&lt;/tr&gt;
	&lt;tr&gt;
		&lt;td&gt;&gt; 10.0&lt;/td&gt;&lt;td&gt;Diabetic with poor control&lt;/td&gt;
	&lt;/tr&gt;
&lt;/table&gt;</t>
  </si>
  <si>
    <t>L-ARTERIAL BLOOD GASES</t>
  </si>
  <si>
    <t>ARTERIAL BLOOD GASES</t>
  </si>
  <si>
    <t>&lt;style&gt;
	table td{
		padding-right: 10px;
		padding-left: 10px;
	}
	table tr td:first-of-type{
		width: 107px;
	}
	table tr td:nth-of-type(2){
		width: 2px;
	}
&lt;/style&gt;
&lt;u&gt;&lt;b&gt;ARTERIAL BLOOD GASES TEST&lt;/b&gt;&lt;/u&gt;&lt;br/&gt;&lt;br/&gt;
&lt;table width="100%"&gt;
	&lt;tr&gt;
		&lt;td&gt;pH&lt;/td&gt;&lt;td&gt;:&lt;/td&gt;&lt;td style="width:40%;"&gt;&lt;/td&gt;&lt;td&gt;(7.35 - 7.45)&lt;/td&gt;
	&lt;/tr&gt;
	&lt;tr&gt;
		&lt;td&gt;pCO2&lt;/td&gt;&lt;td&gt;:&lt;/td&gt;&lt;td&gt;&lt;/td&gt;&lt;td&gt;(35 - 45 mmHg)&lt;/td&gt;
	&lt;/tr&gt;
	&lt;tr&gt;
		&lt;td&gt;pO2&lt;/td&gt;&lt;td&gt;:&lt;/td&gt;&lt;td&gt;&lt;/td&gt;&lt;td&gt;(80 - 95 mmHg)&lt;/td&gt;
	&lt;/tr&gt;
	&lt;tr&gt;
		&lt;td&gt;HCO3&lt;/td&gt;&lt;td&gt;:&lt;/td&gt;&lt;td&gt;&lt;/td&gt;&lt;td&gt;(22 - 26 mmol/L)&lt;/td&gt;
	&lt;/tr&gt;
	&lt;tr&gt;
		&lt;td&gt;Base Excess&lt;/td&gt;&lt;td&gt;:&lt;/td&gt;&lt;td&gt;&lt;/td&gt;&lt;td&gt;(0 +/- 2)&lt;/td&gt;
	&lt;/tr&gt;
	&lt;tr&gt;
		&lt;td&gt;O2 saturation&lt;/td&gt;&lt;td&gt;:&lt;/td&gt;&lt;td&gt;&lt;/td&gt;&lt;td&gt;(96 - 97 %)&lt;/td&gt;
	&lt;/tr&gt;
&lt;/table&gt;</t>
  </si>
  <si>
    <t>L-OTHERS</t>
  </si>
  <si>
    <t>L-ASOT SCREENING</t>
  </si>
  <si>
    <t>ASOT SCREENING</t>
  </si>
  <si>
    <t>&lt;style&gt;
	table td{
		padding-right: 10px;
		padding-left: 10px;
	}
	table tr td:first-of-type{
		width: 35px;
	}
	table tr td:nth-of-type(2){
		width: 2px;
	}
&lt;/style&gt;
&lt;u&gt;&lt;b&gt;ASOT, CRP SCREENING TEST&lt;/b&gt;&lt;/u&gt;&lt;br/&gt;&lt;br/&gt;
&lt;table width="100%"&gt;
	&lt;tr&gt;
		&lt;td&gt;ASOT&lt;/td&gt;&lt;td&gt;:&lt;/td&gt;&lt;td  style="width:35%;"&gt;&lt;/td&gt;&lt;td&gt;&lt;/td&gt;
	&lt;/tr&gt;
	&lt;tr&gt;
		&lt;td&gt;CRP&lt;/td&gt;&lt;td&gt;:&lt;/td&gt;&lt;td&gt;&lt;/td&gt;&lt;td&gt;(&lt; 12 mg/L)&lt;/td&gt;
	&lt;/tr&gt;
&lt;/table&gt;</t>
  </si>
  <si>
    <t>L-FBC HAEMOTOLOGY (F)</t>
  </si>
  <si>
    <t>FBC HAEMOTOLOGY (F)</t>
  </si>
  <si>
    <t>&lt;style&gt;
	table td{
		padding-right: 10px;
		padding-left: 10px;
	}
	table tr td:first-of-type{
		width: 146px;
	}
	table tr td:nth-of-type(2){
		width: 2px;
	}
&lt;/style&gt;
&lt;u&gt;&lt;b&gt;FBC HAEMOTOLOGY (F)&lt;/b&gt;&lt;/u&gt;&lt;br/&gt;&lt;br/&gt;
&lt;table width="100%"&gt;
	&lt;tr&gt;
		&lt;td&gt;Haemoglobin (Hb)&lt;/td&gt;&lt;td&gt;:&lt;/td&gt;&lt;td style="width:35%;"&gt;&lt;/td&gt;&lt;td&gt;(11.5 - 16.0 g/dl)&lt;/td&gt;
	&lt;/tr&gt;
	&lt;tr&gt;
		&lt;td&gt;TRBC&lt;/td&gt;&lt;td&gt;:&lt;/td&gt;&lt;td&gt;&lt;/td&gt;&lt;td&gt;(3.9 - 5.6 x 10^12 /L)&lt;/td&gt;
	&lt;/tr&gt;
	&lt;tr&gt;
		&lt;td&gt;TWBC&lt;/td&gt;&lt;td&gt;:&lt;/td&gt;&lt;td&gt;&lt;/td&gt;&lt;td&gt;(4.0 - 11.0 x 10^9/L)&lt;/td&gt;
	&lt;/tr&gt;
	&lt;tr&gt;
		&lt;td&gt;PCV&lt;/td&gt;&lt;td&gt;:&lt;/td&gt;&lt;td&gt;&lt;/td&gt;&lt;td&gt;(35 - 47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</si>
  <si>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L-MODIFIED GLUCOSE TOLERANCE TEST</t>
  </si>
  <si>
    <t>MODIFIED GLUCOSE TOLERANCE TEST</t>
  </si>
  <si>
    <t>&lt;style&gt;
	table td{
		padding-right: 10px;
		padding-left: 10px;
	}
	table tr td:first-of-type{
		width: 110px;
	}
	table tr td:nth-of-type(2){
		width: 2px;
	}
&lt;/style&gt;
&lt;u&gt;&lt;b&gt;MODIFIED GLUCOSE TOLERANCE TEST&lt;/b&gt;&lt;/u&gt;&lt;br/&gt;&lt;br/&gt;
&lt;table width="100%"&gt;
	&lt;tr&gt;
		&lt;td&gt;Pre-Breakfast&lt;/td&gt;&lt;td&gt;:&lt;/td&gt;&lt;td style="width:35%;"&gt;&lt;/td&gt;&lt;td&gt;(3.0 - 6.5 mmol/L)&lt;/td&gt;
	&lt;/tr&gt;
	&lt;tr&gt;
		&lt;td&gt;Pre-Lunch&lt;/td&gt;&lt;td&gt;:&lt;/td&gt;&lt;td&gt;&lt;/td&gt;&lt;td&gt;(4.0 - 7.8 mmol/L)&lt;/td&gt;
	&lt;/tr&gt;
	&lt;tr&gt;
		&lt;td&gt;Pre-Dinner&lt;/td&gt;&lt;td&gt;:&lt;/td&gt;&lt;td&gt;&lt;/td&gt;&lt;td&gt;(4.0 - 7.8 mmol/L)&lt;/td&gt;
	&lt;/tr&gt;
	&lt;tr&gt;
		&lt;td&gt;10.00 PM&lt;/td&gt;&lt;td&gt;:&lt;/td&gt;&lt;td&gt;&lt;/td&gt;&lt;td&gt;(4.0 - 7.8 mmol/L)&lt;/td&gt;
	&lt;/tr&gt;
&lt;/table&gt;</t>
  </si>
  <si>
    <t>L-THYROID STUDIES</t>
  </si>
  <si>
    <t>THYROID STUDIES</t>
  </si>
  <si>
    <t>&lt;style&gt;
	table td{
		padding-right: 10px;
		padding-left: 10px;
	}
	table tr td:first-of-type{
		width: 62px;
	}
	table tr td:nth-of-type(2){
		width: 2px;
	}
&lt;/style&gt;
&lt;u&gt;&lt;b&gt;THYROID STUDIES TEST&lt;/b&gt;&lt;/u&gt;&lt;br/&gt;&lt;br/&gt;
&lt;table width="100%"&gt;
	&lt;tr&gt;
		&lt;td&gt;Free T4&lt;/td&gt;&lt;td&gt;:&lt;/td&gt;&lt;td style="width:40%;"&gt;&lt;/td&gt;&lt;td&gt;(12.0 - 22.0 pmol/L)&lt;/td&gt;
	&lt;/tr&gt;
	&lt;tr&gt;
		&lt;td&gt;Free T3&lt;/td&gt;&lt;td&gt;:&lt;/td&gt;&lt;td&gt;&lt;/td&gt;&lt;td&gt;(3.0 - 6.5 pmol/L)&lt;/td&gt;
	&lt;/tr&gt;
	&lt;tr&gt;
		&lt;td&gt;TSH&lt;/td&gt;&lt;td&gt;:&lt;/td&gt;&lt;td&gt;&lt;/td&gt;&lt;td&gt;(0.30 - 5.50 mU/L)&lt;/td&gt;
	&lt;/tr&gt;
&lt;/table&gt;</t>
  </si>
  <si>
    <t>L-LIVER FUNCTION TEST</t>
  </si>
  <si>
    <t>LIVER FUNCTION TEST</t>
  </si>
  <si>
    <t>&lt;style&gt;
	table td{
		padding-right: 10px;
		padding-left: 10px;
	}
	table tr td:first-of-type{
		width: 115px;
	}
	table tr td:nth-of-type(2){
		width: 2px;
	}
&lt;/style&gt;
&lt;u&gt;&lt;b&gt;LIVER FUNCTION  TEST&lt;/b&gt;&lt;/u&gt;&lt;br/&gt;&lt;br/&gt;
&lt;table width="100%"&gt;
	&lt;tr&gt;
		&lt;td&gt;T.Proteins&lt;/td&gt;&lt;td&gt;:&lt;/td&gt;&lt;td style="width:40%;"&gt;&lt;/td&gt;&lt;td&gt;(66 - 87 g/L)&lt;/td&gt;
	&lt;/tr&gt;
	&lt;tr&gt;
		&lt;td&gt;Albumin&lt;/td&gt;&lt;td&gt;:&lt;/td&gt;&lt;td&gt;&lt;/td&gt;&lt;td&gt;(38 - 50 g/L)&lt;/td&gt;
	&lt;/tr&gt;
	&lt;tr&gt;
		&lt;td&gt;Globulin&lt;/td&gt;&lt;td&gt;:&lt;/td&gt;&lt;td&gt;&lt;/td&gt;&lt;td&gt;(18 - 42 g/L)&lt;/td&gt;
	&lt;/tr&gt;
	&lt;tr&gt;
		&lt;td&gt;A/G Ratio&lt;/td&gt;&lt;td&gt;:&lt;/td&gt;&lt;td&gt;&lt;/td&gt;&lt;td&gt;(1.0 - 2.2)&lt;/td&gt;
	&lt;/tr&gt;
	&lt;tr&gt;
		&lt;td&gt;T.Bilirubin&lt;/td&gt;&lt;td&gt;:&lt;/td&gt;&lt;td&gt;&lt;/td&gt;&lt;td&gt;(3.4 - 24.0 umol/L)&lt;/td&gt;
	&lt;/tr&gt;
	&lt;tr&gt;
		&lt;td&gt;Alkaline Phos.&lt;/td&gt;&lt;td&gt;:&lt;/td&gt;&lt;td&gt;&lt;/td&gt;&lt;td&gt;(36 - 110 U/L)&lt;/td&gt;
	&lt;/tr&gt;
	&lt;tr&gt;
		&lt;td&gt;SGOT&lt;/td&gt;&lt;td&gt;:&lt;/td&gt;&lt;td&gt;&lt;/td&gt;&lt;td&gt;(16 - 40 U/L)&lt;/td&gt;
	&lt;/tr&gt;
	&lt;tr&gt;
		&lt;td&gt;SGPT&lt;/td&gt;&lt;td&gt;:&lt;/td&gt;&lt;td&gt;&lt;/td&gt;&lt;td&gt;(8 - 54  U/L)&lt;/td&gt;
	&lt;/tr&gt;
	&lt;tr&gt;
		&lt;td&gt;GGT&lt;/td&gt;&lt;td&gt;:&lt;/td&gt;&lt;td&gt;&lt;/td&gt;&lt;td&gt;(11 - 63 U/L)&lt;/td&gt;
	&lt;/tr&gt;
&lt;/table&gt;</t>
  </si>
  <si>
    <t>L-FULL BLOOD COUNT (FBC) (NEW BORN)</t>
  </si>
  <si>
    <t>FULL BLOOD COUNT (FBC) (NEW BORN)</t>
  </si>
  <si>
    <t>&lt;style&gt;
	table td{
		padding-right: 10px;
		padding-left: 10px;
	}
	table tr td:first-of-type{
		width: 146px;
	}
	table tr td:nth-of-type(2){
		width: 2px;
	}
&lt;/style&gt;
&lt;u&gt;&lt;b&gt;FULL BLOOD COUNT (FBC) (NEW BORN)&lt;/b&gt;&lt;/u&gt;&lt;br/&gt;&lt;br/&gt;
&lt;table width="100%"&gt;
	&lt;tr&gt;
		&lt;td&gt;Haemoglobin (Hb)&lt;/td&gt;&lt;td&gt;:&lt;/td&gt;&lt;td style="width:35%;"&gt;&lt;/td&gt;&lt;td&gt;(14.5 - 24.0 g/dl)&lt;/td&gt;
	&lt;/tr&gt;
	&lt;tr&gt;
		&lt;td&gt;TRBC&lt;/td&gt;&lt;td&gt;:&lt;/td&gt;&lt;td&gt;&lt;/td&gt;&lt;td&gt;(4.10 - 6.10 x 10^12 /L)&lt;/td&gt;
	&lt;/tr&gt;
	&lt;tr&gt;
		&lt;td&gt;TWBC&lt;/td&gt;&lt;td&gt;:&lt;/td&gt;&lt;td&gt;&lt;/td&gt;&lt;td&gt;(9.00 - 30.0 x 10^9/L)&lt;/td&gt;
	&lt;/tr&gt;
	&lt;tr&gt;
		&lt;td&gt;PCV&lt;/td&gt;&lt;td&gt;:&lt;/td&gt;&lt;td&gt;&lt;/td&gt;&lt;td&gt;(44 - 64 g/dl)&lt;/td&gt;
	&lt;/tr&gt;
	&lt;tr&gt;
		&lt;td&gt;MCV&lt;/td&gt;&lt;td&gt;:&lt;/td&gt;&lt;td&gt;&lt;/td&gt;&lt;td&gt;(98 - 112 fL)&lt;/td&gt;
	&lt;/tr&gt;
	&lt;tr&gt;
		&lt;td&gt;MCH&lt;/td&gt;&lt;td&gt;:&lt;/td&gt;&lt;td&gt;&lt;/td&gt;&lt;td&gt;(34 - 40 pg)&lt;/td&gt;
	&lt;/tr&gt;
	&lt;tr&gt;
		&lt;td&gt;MCHC&lt;/td&gt;&lt;td&gt;:&lt;/td&gt;&lt;td&gt;&lt;/td&gt;&lt;td&gt;(33 - 37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style="width:35%;"&gt;&lt;/td&gt;&lt;td&gt;(32 - 62 %)&lt;/td&gt;
	&lt;/tr&gt;
	&lt;tr&gt;
		&lt;td&gt;Lymphocytes&lt;/td&gt;&lt;td&gt;:&lt;/td&gt;&lt;td&gt;&lt;/td&gt;&lt;td&gt;(26 - 36 %)&lt;/td&gt;
	&lt;/tr&gt;
	&lt;tr&gt;
		&lt;td&gt;Monocytes&lt;/td&gt;&lt;td&gt;:&lt;/td&gt;&lt;td&gt;&lt;/td&gt;&lt;td&gt;(0 - 6 %)&lt;/td&gt;
	&lt;/tr&gt;
&lt;/table&gt;</t>
  </si>
  <si>
    <t>L-FULL BLOOD COUNT (FBC) (6 MONTHS - 1 YEARS)</t>
  </si>
  <si>
    <t>FULL BLOOD COUNT (FBC) (6 MONTHS -1 YEARS)</t>
  </si>
  <si>
    <t>&lt;style&gt;
	table td{
		padding-right: 10px;
		padding-left: 10px;
	}
	table tr td:first-of-type{
		width: 146px;
	}
	table tr td:nth-of-type(2){
		width: 2px;
	}
&lt;/style&gt;
&lt;u&gt;&lt;b&gt;FULL BLOOD COUNT (FBC) (6 MONTHS - 1 YEAR)&lt;/b&gt;&lt;/u&gt;&lt;br/&gt;&lt;br/&gt;
&lt;table width="100%"&gt;
	&lt;tr&gt;
		&lt;td&gt;Haemoglobin (Hb)&lt;/td&gt;&lt;td&gt;:&lt;/td&gt;&lt;td style="width:35%;"&gt;&lt;/td&gt;&lt;td&gt;(9.9 - 14.5 g/dl)&lt;/td&gt;
	&lt;/tr&gt;
	&lt;tr&gt;
		&lt;td&gt;TRBC&lt;/td&gt;&lt;td&gt;:&lt;/td&gt;&lt;td&gt;&lt;/td&gt;&lt;td&gt;(3.80 - 5.2 x 10^12 /L)&lt;/td&gt;
	&lt;/tr&gt;
	&lt;tr&gt;
		&lt;td&gt;TWBC&lt;/td&gt;&lt;td&gt;:&lt;/td&gt;&lt;td&gt;&lt;/td&gt;&lt;td&gt;(5.0 - 9.0 x 10^9/L)&lt;/td&gt;
	&lt;/tr&gt;
	&lt;tr&gt;
		&lt;td&gt;PCV&lt;/td&gt;&lt;td&gt;:&lt;/td&gt;&lt;td&gt;&lt;/td&gt;&lt;td&gt;(29 - 43 g/dl)&lt;/td&gt;
	&lt;/tr&gt;
	&lt;tr&gt;
		&lt;td&gt;MCV&lt;/td&gt;&lt;td&gt;:&lt;/td&gt;&lt;td&gt;&lt;/td&gt;&lt;td&gt;(73 - 87 fL)&lt;/td&gt;
	&lt;/tr&gt;
	&lt;tr&gt;
		&lt;td&gt;MCH&lt;/td&gt;&lt;td&gt;:&lt;/td&gt;&lt;td&gt;&lt;/td&gt;&lt;td&gt;(24 - 30 pg)&lt;/td&gt;
	&lt;/tr&gt;
	&lt;tr&gt;
		&lt;td&gt;MCHC&lt;/td&gt;&lt;td&gt;:&lt;/td&gt;&lt;td&gt;&lt;/td&gt;&lt;td&gt;(32 - 35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&lt;/table&gt;</t>
  </si>
  <si>
    <t>L-CARDIAC ENZYMES</t>
  </si>
  <si>
    <t>CARDIAC ENZYMES</t>
  </si>
  <si>
    <t>&lt;style&gt;
	table td{
		padding-right: 10px;
		padding-left: 10px;
	}
	table tr td:first-of-type{
		width: 35px;
	}
	table tr td:nth-of-type(2){
		width: 2px;
	}
&lt;/style&gt;
&lt;u&gt;&lt;b&gt;CARDIAC ENZYMES TEST&lt;/b&gt;&lt;/u&gt;&lt;br/&gt;&lt;br/&gt;
&lt;table width="100%"&gt;
	&lt;tr&gt;
		&lt;td&gt;CK&lt;/td&gt;&lt;td&gt;:&lt;/td&gt;&lt;td style="width:40%;"&gt;&lt;/td&gt;&lt;td&gt;(M: 24 - 195 U/L | F: 24 - 170 U/L)&lt;/td&gt;
	&lt;/tr&gt;
	&lt;tr&gt;
		&lt;td&gt;LDH&lt;/td&gt;&lt;td&gt;:&lt;/td&gt;&lt;td&gt;&lt;/td&gt;&lt;td&gt;(230 - 460 U/L)&lt;/td&gt;
	&lt;/tr&gt;
	&lt;tr&gt;	
		&lt;td&gt;SGOT&lt;/td&gt;&lt;td&gt;:&lt;/td&gt;&lt;td&gt;&lt;/td&gt;&lt;td&gt;(&lt; 40 U/L)&lt;/td&gt;
	&lt;/tr&gt;
&lt;/table&gt;</t>
  </si>
  <si>
    <t>L-URINE FEME</t>
  </si>
  <si>
    <t>URINE FEME</t>
  </si>
  <si>
    <t>&lt;style&gt;
	table td{
		padding-right: 10px;
		padding-left: 10px;
	}
	table tr td:nth-of-type(2){
		width: 2px;
	}
&lt;/style&gt;
&lt;u&gt;&lt;b&gt;URINE FEME&lt;/b&gt;&lt;/u&gt;&lt;br/&gt;&lt;br/&gt;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&lt;td&gt;RBC&lt;/td&gt;&lt;td&gt;:&lt;/td&gt;&lt;td&gt;&lt;/td&gt;&lt;td&gt;(Nil)&lt;/td&gt;
	&lt;/tr&gt;
	&lt;tr&gt;
		&lt;td&gt;WBC&lt;/td&gt;&lt;td&gt;:&lt;/td&gt;&lt;td&gt;&lt;/td&gt;&lt;td&gt;(Nil)&lt;/td&gt;
	&lt;/tr&gt;
	&lt;tr&gt;
		&lt;td&gt;Epithelial Cells&lt;/td&gt;&lt;td&gt;:&lt;/td&gt;&lt;td&gt;&lt;/td&gt;&lt;td&gt;(Nil, Occassional)&lt;/td&gt;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&lt;td&gt;Bacteria&lt;/td&gt;&lt;td&gt;:&lt;/td&gt;&lt;td&gt;&lt;/td&gt;&lt;td&gt;(Nil)&lt;/td&gt;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	&lt;tr&gt;
&lt;/table&gt;</t>
  </si>
  <si>
    <t>L-DRUGS SCREENING</t>
  </si>
  <si>
    <t>DRUGS SCREENING</t>
  </si>
  <si>
    <t>&lt;style&gt;
	table td{
		padding-right: 10px;
		padding-left: 10px;
	}
	table tr td:first-of-type{
		width: 403px;
	}
	table tr td:nth-of-type(2){
		width: 2px;
	}
&lt;/style&gt;
&lt;u&gt;&lt;b&gt;DRUGS SCREENING TEST&lt;/b&gt;&lt;/u&gt;&lt;br/&gt;&lt;br/&gt;
&lt;table width="100%"&gt;
	&lt;tr&gt;
		&lt;td&gt;Screening for Urinary Morphine/Heroin derivatives&lt;/td&gt;&lt;td&gt;:&lt;/td&gt;&lt;td&gt;&lt;/td&gt;
	&lt;/tr&gt;
	&lt;tr&gt;
		&lt;td&gt;Screening for Urinary Cannabinoids&lt;/td&gt;&lt;td&gt;:&lt;/td&gt;&lt;td&gt;&lt;/td&gt;
	&lt;/tr&gt;
&lt;/table&gt;</t>
  </si>
  <si>
    <t>L-MICROALBUMIN</t>
  </si>
  <si>
    <t>MICROALBUMIN</t>
  </si>
  <si>
    <t>&lt;style&gt;
	table td{
		padding-right: 10px;
		padding-left: 10px;
	}
	table tr td:first-of-type{
		width: 210px;
	}
	table tr td:nth-of-type(2){
		width: 2px;
	}
&lt;/style&gt;
&lt;u&gt;&lt;b&gt;MICROALBUMIN TEST&lt;/b&gt;&lt;/u&gt;&lt;br/&gt;&lt;br/&gt;
&lt;table width="100%"&gt;
	&lt;tr&gt;
		&lt;td&gt;Urinary Albumin Excretion&lt;/td&gt;&lt;td&gt;:&lt;/td&gt;&lt;td style="width:35%;"&gt;&lt;/td&gt;&lt;td&gt;(&lt; 20 mg/L)&lt;/td&gt;
	&lt;/tr&gt;
&lt;/table&gt;
&lt;br/&gt;
&lt;u&gt;Decision Limits&lt;/u&gt;&lt;br/&gt;
&lt;table width="100%"&gt;
	&lt;tr&gt;
		&lt;td&gt;NormalbuminuriA&lt;/td&gt;&lt;td&gt;:&lt;/td&gt;&lt;td style="width:35%;"&gt;&lt;/td&gt;&lt;td&gt;(&lt; 20mg/L / Microalbumiria : 20 - 200mg/L)&lt;/td&gt;
	&lt;/tr&gt;
	&lt;tr&gt;
		&lt;td&gt;Persistent proteinuria&lt;/td&gt;&lt;td&gt;:&lt;/td&gt;&lt;td&gt;&lt;/td&gt;&lt;td&gt;(&gt; 20mg/L / Albumin &gt; 200 mg/L equivalent to Protein &gt; 300 mg/L)&lt;/td&gt;
	&lt;/tr&gt;
&lt;/table&gt;</t>
  </si>
  <si>
    <t>L-DENGUE Ns1 ANTIGEN</t>
  </si>
  <si>
    <t>DENGUE Ns1 ANTIGEN</t>
  </si>
  <si>
    <t>&lt;style&gt;
	table td{
		padding-right: 10px;
		padding-left: 10px;
	}
	table tr td:first-of-type{
		width: 175px;
	}
	table tr td:nth-of-type(2){
		width: 2px;
	}
&lt;/style&gt;
&lt;u&gt;&lt;b&gt;DENGUE Ns1 ANTIGEN TEST&lt;/u&gt;&lt;/b&gt;&lt;br/&gt;&lt;br/&gt;
&lt;table width="100%"&gt;
	&lt;tr&gt;
		&lt;td&gt;Dengue Ns1 Antigen&lt;/td&gt;&lt;td&gt;:&lt;/td&gt;&lt;td&gt;&lt;/td&gt;
	&lt;/tr&gt;
&lt;/table&gt;</t>
  </si>
  <si>
    <t>L-CREATININE CLEARANCE TEST</t>
  </si>
  <si>
    <t>CREATININE CLEARANCE TEST</t>
  </si>
  <si>
    <t>&lt;style&gt;
	table td{
		padding-right: 10px;
		padding-left: 10px;
	}
	table tr td:first-of-type{
		width: 163px;
	}
	table tr td:nth-of-type(2){
		width: 2px;
	}
&lt;/style&gt;
&lt;u&gt;&lt;b&gt;CREATININE CLEARANCE TEST&lt;/b&gt;&lt;/u&gt;&lt;br/&gt;&lt;br/&gt;
&lt;table width="100%"&gt;
	&lt;tr&gt;
		&lt;td&gt;Urine Volume&lt;/td&gt;&lt;td&gt;:&lt;/td&gt;&lt;td style="width:38%;"&gt;&lt;/td&gt;&lt;td&gt;&lt;/td&gt;
	&lt;/tr&gt;
	&lt;tr&gt;
		&lt;td&gt;Collection Period&lt;/td&gt;&lt;td&gt;:&lt;/td&gt;&lt;td&gt;&lt;/td&gt;&lt;td&gt;&lt;/td&gt;
	&lt;/tr&gt;
	&lt;tr&gt;
		&lt;td&gt;Serum Creatinine&lt;/td&gt;&lt;td&gt;:&lt;/td&gt;&lt;td&gt;&lt;/td&gt;&lt;td&gt;(0.05 - 0.11 mmol/L)&lt;/td&gt;
	&lt;/tr&gt;
	&lt;tr&gt;
		&lt;td&gt;Urine Creatinine&lt;/td&gt;&lt;td&gt;:&lt;/td&gt;&lt;td&gt;&lt;/td&gt;&lt;td&gt;&lt;/td&gt;
	&lt;/tr&gt;
	&lt;tr&gt;
		&lt;td&gt;Creatinine Excretion&lt;/td&gt;&lt;td&gt;:&lt;/td&gt;&lt;td&gt;&lt;/td&gt;&lt;td&gt;(3.0 - 6.5 mmol/L)&lt;/td&gt;
	&lt;/tr&gt;
	&lt;tr&gt;
		&lt;td&gt;Clearance&lt;/td&gt;&lt;td&gt;:&lt;/td&gt;&lt;td&gt;&lt;/td&gt;&lt;td&gt;(3.0 - 6.5 mmol/L | 1.5 - 2.5 ml/sec)&lt;/td&gt;
	&lt;/tr&gt;
&lt;/table&gt;</t>
  </si>
  <si>
    <t>L-GENERAL SCREENING PROFILE</t>
  </si>
  <si>
    <t>GENERAL SCREENING PROFILE</t>
  </si>
  <si>
    <t>&lt;style&gt;
	table td{
		padding-right: 10px;
		padding-left: 10px;
	}
	table tr td:first-of-type{
		width: 150px;
	}
	table tr td:nth-of-type(2){
		width: 2px;
	}
&lt;/style&gt;
&lt;u&gt;&lt;b&gt;GENERAL SCREENING PROFILE TEST&lt;/b&gt;&lt;/u&gt;&lt;br/&gt;&lt;br/&gt;
&lt;u&gt;BIO-CHEMISTRY&lt;/u&gt;&lt;br/&gt;
&lt;table width="100%"&gt;
	&lt;tr&gt;
	&lt;/tr&gt;
	&lt;tr&gt;
		&lt;td&gt;T.Proteins&lt;/td&gt;&lt;td&gt;:&lt;/td&gt;&lt;td style="width:40%;"&gt;&lt;/td&gt;&lt;td&gt;(67 - 85 g/l)&lt;/td&gt;
	&lt;/tr&gt;
	&lt;tr&gt;
		&lt;td&gt;Albumin&lt;/td&gt;&lt;td&gt;:&lt;/td&gt;&lt;td&gt;&lt;/td&gt;&lt;td&gt;(37 - 51 g/l)&lt;/td&gt;
	&lt;/tr&gt;
	&lt;tr&gt;
		&lt;td&gt;Globulin&lt;/td&gt;&lt;td&gt;:&lt;/td&gt;&lt;td&gt;&lt;/td&gt;&lt;td&gt;(28 - 36 g/l)&lt;/td&gt;
	&lt;/tr&gt;
	&lt;tr&gt;
		&lt;td&gt;A/G Ratio&lt;/td&gt;&lt;td&gt;:&lt;/td&gt;&lt;td&gt;&lt;/td&gt;&lt;td&gt;(0.9 - 1.8)&lt;/td&gt;
	&lt;/tr&gt;
	&lt;tr&gt;
		&lt;td&gt;T.Bilirubin&lt;/td&gt;&lt;td&gt;:&lt;/td&gt;&lt;td&gt;&lt;/td&gt;&lt;td&gt;(3.4 - 24.0 umol/l)&lt;/td&gt;
	&lt;/tr&gt;
	&lt;tr&gt;
		&lt;td&gt;Calcium&lt;/td&gt;&lt;td&gt;:&lt;/td&gt;&lt;td&gt;&lt;/td&gt;&lt;td&gt;(2.1 - 2.8 mmol/l)&lt;/td&gt;
	&lt;/tr&gt;
	&lt;tr&gt;
		&lt;td&gt;Inorganic Phos.&lt;/td&gt;&lt;td&gt;:&lt;/td&gt;&lt;td&gt;&lt;/td&gt;&lt;td&gt;(0.6 - 1.4 mmol/l)&lt;/td&gt;
	&lt;/tr&gt;
	&lt;tr&gt;
		&lt;td&gt;Alkaline Phos&lt;/td&gt;&lt;td&gt;:&lt;/td&gt;&lt;td&gt;&lt;/td&gt;&lt;td&gt;(36 - 92 U/L)&lt;/td&gt;
	&lt;/tr&gt;
	&lt;tr&gt;
		&lt;td&gt;SGOT&lt;/td&gt;&lt;td&gt;:&lt;/td&gt;&lt;td&gt;&lt;/td&gt;&lt;td&gt;(7 - 40 U/L)&lt;/td&gt;
	&lt;/tr&gt;
	&lt;tr&gt;
		&lt;td&gt;SGPT&lt;/td&gt;&lt;td&gt;:&lt;/td&gt;&lt;td&gt;&lt;/td&gt;&lt;td&gt;(4 - 54 U/L)&lt;/td&gt;
	&lt;/tr&gt;
	&lt;tr&gt;
		&lt;td&gt;Glucose&lt;/td&gt;&lt;td&gt;:&lt;/td&gt;&lt;td&gt;&lt;/td&gt;&lt;td&gt;(3.8 - 6.1 mmol/l)&lt;/td&gt;
	&lt;/tr&gt;
	&lt;tr&gt;
		&lt;td&gt;Cholesterol&lt;/td&gt;&lt;td&gt;:&lt;/td&gt;&lt;td&gt;&lt;/td&gt;&lt;td&gt;(3.1 - 6.5 mmol/l)&lt;/td&gt;
	&lt;/tr&gt;
	&lt;tr&gt;
		&lt;td&gt;HDL-Cholesterol&lt;/td&gt;&lt;td&gt;:&lt;/td&gt;&lt;td&gt;&lt;/td&gt;&lt;td&gt;(1.1 - 1.9 mmol/l)&lt;/td&gt;
	&lt;/tr&gt;
	&lt;tr&gt;
		&lt;td&gt;LDL-Cholesterol&lt;/td&gt;&lt;td&gt;:&lt;/td&gt;&lt;td&gt;&lt;/td&gt;&lt;td&gt;(+/- 3.9 mmol/l)&lt;/td&gt;
	&lt;/tr&gt;
	&lt;tr&gt;
		&lt;td&gt;Triglycerides&lt;/td&gt;&lt;td&gt;:&lt;/td&gt;&lt;td&gt;&lt;/td&gt;&lt;td&gt;(0.6 - 1.7 mmol/l)&lt;/td&gt;
	&lt;/tr&gt;
	&lt;tr&gt;
		&lt;td&gt;Uric Acid&lt;/td&gt;&lt;td&gt;:&lt;/td&gt;&lt;td&gt;&lt;/td&gt;&lt;td&gt;(M: &lt; 416 | F: &lt; 339 umol/l)&lt;/td&gt;
	&lt;/tr&gt;
	&lt;tr&gt;
		&lt;td&gt;Urea&lt;/td&gt;&lt;td&gt;:&lt;/td&gt;&lt;td&gt;&lt;/td&gt;&lt;td&gt;(2.3 - 6.8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&lt;td&gt;Cl&lt;/td&gt;&lt;td&gt;:&lt;/td&gt;&lt;td&gt;&lt;/td&gt;&lt;td&gt;(93 - 108 mmol/l)&lt;/td&gt;
	&lt;/tr&gt;
	&lt;tr&gt;
		&lt;td&gt;Creatinine&lt;/td&gt;&lt;td&gt;:&lt;/td&gt;&lt;td&gt;&lt;/td&gt;&lt;td&gt;(M: 44 - 124 mmol/l | F: 44 - 89 mmol/l)&lt;/td&gt;
	&lt;/tr&gt;
&lt;/table&gt;
&lt;br/&gt;
&lt;u&gt;HAEMATOLOGY&lt;/u&gt;&lt;br/&gt;
&lt;table width="100%"&gt;
	&lt;tr&gt;
		&lt;td&gt;Haemoglobin (Hb)&lt;/td&gt;&lt;td&gt;:&lt;/td&gt;&lt;td style="width:40%;"&gt;&lt;/td&gt;&lt;td&gt;(M: 13.5 - 18.0 g/dl | F: 11.5 - 16.0 g/dl)&lt;/td&gt; 
	&lt;/tr&gt;
	&lt;tr&gt;
		&lt;td&gt;TRBC&lt;/td&gt;&lt;td&gt;:&lt;/td&gt;&lt;td&gt;&lt;/td&gt;&lt;td&gt;(M: 4.5 - 6.5 M/ul | F: 3.9 - 5.6 M/ul)&lt;/td&gt;
	&lt;/tr&gt;
	&lt;tr&gt;
		&lt;td&gt;TWBC&lt;/td&gt;&lt;td&gt;:&lt;/td&gt;&lt;td&gt;&lt;/td&gt;&lt;td&gt;(4.0 - 11.0 K/ul)&lt;/td&gt;
	&lt;/tr&gt;
	&lt;tr&gt;
		&lt;td&gt;PCV&lt;/td&gt;&lt;td&gt;:&lt;/td&gt;&lt;td&gt;&lt;/td&gt;&lt;td&gt;(M: 40 - 54 | F: 35 - 47%)&lt;/td&gt;
	&lt;/tr&gt;
	&lt;tr&gt;
		&lt;td&gt;MCV&lt;/td&gt;&lt;td&gt;:&lt;/td&gt;&lt;td&gt;&lt;/td&gt;&lt;td&gt;(80 - 97)&lt;/td&gt;
	&lt;/tr&gt;
	&lt;tr&gt;
		&lt;td&gt;MCH&lt;/td&gt;&lt;td&gt;:&lt;/td&gt;&lt;td&gt;&lt;/td&gt;&lt;td&gt;(27 - 32)&lt;/td&gt;
	&lt;/tr&gt;
	&lt;tr&gt;
		&lt;td&gt;MCHC&lt;/td&gt;&lt;td&gt;:&lt;/td&gt;&lt;td&gt;&lt;/td&gt;&lt;td&gt;(30 - 35)&lt;/td&gt;
	&lt;/tr&gt;
	&lt;tr&gt;
		&lt;td&gt;Platelet&lt;/td&gt;&lt;td&gt;:&lt;/td&gt;&lt;td&gt;&lt;/td&gt;&lt;td&gt;(150 - 400 K/ul)&lt;/td&gt;
	&lt;/tr&gt;
&lt;/table&gt;
&lt;br/&gt;
&lt;u&gt;Differential Counts&lt;/u&gt;&lt;br/&gt;
&lt;table width="100%"&gt;
	&lt;tr&gt;
		&lt;td&gt;Neutrophils&lt;/td&gt;&lt;td&gt;:&lt;/td&gt;&lt;td style="width:40%;"&gt;&lt;/td&gt;&lt;td&gt;(40 - 75 %)&lt;/td&gt; 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	&lt;tr&gt;
		&lt;td&gt;Eosinophils&lt;/td&gt;&lt;td&gt;:&lt;/td&gt;&lt;td&gt;&lt;/td&gt;&lt;td&gt;(1 - 6 %)&lt;/td&gt;
	&lt;/tr&gt;
	&lt;tr&gt;
		&lt;td&gt;Basophils&lt;/td&gt;&lt;td&gt;:&lt;/td&gt;&lt;td&gt;&lt;/td&gt;&lt;td&gt;(0 - 1 %)&lt;/td&gt;
	&lt;/tr&gt;
&lt;/table&gt;
&lt;br/&gt;
&lt;u&gt;UFEME&lt;/u&gt;&lt;br/&gt;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 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&lt;td&gt;RBC&lt;/td&gt;&lt;td&gt;:&lt;/td&gt;&lt;td&gt;&lt;/td&gt;&lt;td&gt;(0 - 1 /ul)&lt;/td&gt;
	&lt;/tr&gt;
	&lt;tr&gt;
		&lt;td&gt;WBC&lt;/td&gt;&lt;td&gt;:&lt;/td&gt;&lt;td&gt;&lt;/td&gt;&lt;td&gt;(0 - 3 /ul)&lt;/td&gt;
	&lt;/tr&gt;
	&lt;tr&gt;
		&lt;td&gt;Bacteria&lt;/td&gt;&lt;td&gt;:&lt;/td&gt;&lt;td&gt;&lt;/td&gt;&lt;td&gt;(Nil)&lt;/td&gt;
	&lt;/tr&gt;
	&lt;tr&gt;
		&lt;td&gt;Epithelial Cells&lt;/td&gt;&lt;td&gt;:&lt;/td&gt;&lt;td&gt;&lt;/td&gt;&lt;td&gt;(Occassional -+)&lt;/td&gt;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&lt;/table&gt;</t>
  </si>
  <si>
    <t>L-SALMONELLA TYPHI ANTIBODY</t>
  </si>
  <si>
    <t>SALMONELLA TYPHI ANTIBODY</t>
  </si>
  <si>
    <t>&lt;style&gt;
	table td{
		padding-right: 10px;
		padding-left: 10px;
	}
	table tr td:first-of-type{
		width: 303px;
	}
	table tr td:nth-of-type(2){
		width: 2px;
	}
&lt;/style&gt;
&lt;u&gt;&lt;b&gt;SALMONELLA TYPHI ANTIBODY TEST&lt;/b&gt;&lt;/u&gt;&lt;br/&gt;&lt;br/&gt;
&lt;table width="100%" class="m"&gt;
	&lt;tr&gt;
		&lt;td&gt;SALMONELLA TYPHI 1gG ANTIBODY&lt;/td&gt;&lt;td&gt;:&lt;/td&gt;&lt;td&gt;&lt;/td&gt;
	&lt;/tr&gt;
	&lt;tr&gt;
		&lt;td&gt;SALMONELLA TYPHI 1gM ANTIBODY&lt;/td&gt;&lt;td&gt;:&lt;/td&gt;&lt;td&gt;&lt;/td&gt;
	&lt;/tr&gt;
&lt;/table&gt;</t>
  </si>
  <si>
    <t>L-FULL BLOOD COUNT (FBC) (1 - 6 YEARS)</t>
  </si>
  <si>
    <t>FULL BLOOD COUNT (FBC) (1 - 6 YEARS)</t>
  </si>
  <si>
    <t>&lt;style&gt;
	table td{
		padding-right: 10px;
		padding-left: 10px;
	}
	table tr td:first-of-type{
		width: 146px;
	}
	table tr td:nth-of-type(2){
		width: 2px;
	}
&lt;/style&gt;
&lt;u&gt;&lt;b&gt;FULL BLOOD COUNT TEST (FBC)&lt;/b&gt;&lt;/u&gt;&lt;br/&gt;&lt;br/&gt;
&lt;table width="100%"&gt;
	&lt;tr&gt;
		&lt;td&gt;Haemoglobin (Hb)&lt;/td&gt;&lt;td&gt;:&lt;/td&gt;&lt;td style="width:35%;"&gt;&lt;/td&gt;&lt;td&gt;(9.5 - 14.3 g/dl)&lt;/td&gt;
	&lt;/tr&gt;
	&lt;tr&gt;
		&lt;td&gt;TRBC&lt;/td&gt;&lt;td&gt;:&lt;/td&gt;&lt;td&gt;&lt;/td&gt;&lt;td&gt;(3.95 - 5.3 x 10^12 /L)&lt;/td&gt;
	&lt;/tr&gt;
	&lt;tr&gt;
		&lt;td&gt;TWBC&lt;/td&gt;&lt;td&gt;:&lt;/td&gt;&lt;td&gt;&lt;/td&gt;&lt;td&gt;(5.0 - 19.0 x 10^9/L)&lt;/td&gt;
	&lt;/tr&gt;
	&lt;tr&gt;
		&lt;td&gt;PCV&lt;/td&gt;&lt;td&gt;:&lt;/td&gt;&lt;td&gt;&lt;/td&gt;&lt;td&gt;(30 - 40 g/dl)&lt;/td&gt;
	&lt;/tr&gt;
	&lt;tr&gt;
		&lt;td&gt;MCV&lt;/td&gt;&lt;td&gt;:&lt;/td&gt;&lt;td&gt;&lt;/td&gt;&lt;td&gt;(70 - 84 fL)&lt;/td&gt;
	&lt;/tr&gt;
	&lt;tr&gt;
		&lt;td&gt;MCH&lt;/td&gt;&lt;td&gt;:&lt;/td&gt;&lt;td&gt;&lt;/td&gt;&lt;td&gt;(23 - 29 pg)&lt;/td&gt;
	&lt;/tr&gt;
	&lt;tr&gt;
		&lt;td&gt;MCHC&lt;/td&gt;&lt;td&gt;:&lt;/td&gt;&lt;td&gt;&lt;/td&gt;&lt;td&gt;(31 - 35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	&lt;tr&gt;
		&lt;td&gt;Eosinophils&lt;/td&gt;&lt;td&gt;:&lt;/td&gt;&lt;td&gt;&lt;/td&gt;&lt;td&gt;(0 - 3 %)&lt;/td&gt;
	&lt;/tr&gt;
	&lt;tr&gt;
		&lt;td&gt;Basophils&lt;/td&gt;&lt;td&gt;:&lt;/td&gt;&lt;td&gt;&lt;/td&gt;&lt;td&gt;(0 - 1 %)&lt;/td&gt;
	&lt;/tr&gt;
&lt;/table&gt;</t>
  </si>
  <si>
    <t>L-LEPTOSPIROSIS SEROLOGY</t>
  </si>
  <si>
    <t>LEPTOSPIROSIS SEROLOGY</t>
  </si>
  <si>
    <t>&lt;style&gt;
	table td{
		padding-right: 10px;
		padding-left: 10px;
	}
	table tr td:first-of-type{
		width: 403px;
	}
	table tr td:nth-of-type(2){
		width: 2px;
	}
&lt;/style&gt;
&lt;u&gt;&lt;b&gt;LEPTOSPIROSIS SEROLOGY&lt;/b&gt;&lt;/u&gt;&lt;br/&gt;&lt;br/&gt;
&lt;table width="100%"&gt;
	&lt;tr&gt;
      &lt;td&gt;IgM&lt;/td&gt;&lt;td&gt;:&lt;/td&gt;&lt;td style="width:80%;"&gt;&lt;/td&gt;
	&lt;/tr&gt;
  	&lt;br/&gt;
&lt;/table&gt; 
  &lt;br/&gt;&lt;br/&gt;
  &lt;p style="padding-left:10px"&gt;Comment : Recent infection cannot be confirmed. A repeat test in 7 days is advised if clinically indicated.&lt;/p&gt;
    &lt;p style="padding-left:10px"&gt;Comment : Positive acute or recent leptospirosis.Note: This test is a screening test. If necessary it should be confirmed with MAT(Micro Agglutination Test) which is the "gold standard serological assay for leptospirosis" .&lt;/p&gt;</t>
  </si>
  <si>
    <t>L-RENAL FUNCTION TEST</t>
  </si>
  <si>
    <t>RENAL FUNCTION TEST</t>
  </si>
  <si>
    <t>&lt;style&gt;
	table td{
		padding-right: 10px;
		padding-left: 10px;
	}
	table tr td:first-of-type{
		width: 163px;
	}
	table tr td:nth-of-type(2){
		width: 2px;
	}
&lt;/style&gt;
&lt;u&gt;&lt;b&gt;RENAL FUNCTION TEST&lt;/b&gt;&lt;/u&gt;&lt;br/&gt;&lt;br/&gt;
&lt;table width="100%"&gt;
	&lt;tr&gt;
		&lt;td&gt;T.Proteins&lt;/td&gt;&lt;td&gt;:&lt;/td&gt;&lt;td style="width:40%;"&gt;&lt;/td&gt;&lt;td&gt;(66 - 87 g/L)&lt;/td&gt;
	&lt;/tr&gt;
	&lt;tr&gt;
		&lt;td&gt;Calcium&lt;/td&gt;&lt;td&gt;:&lt;/td&gt;&lt;td&gt;&lt;/td&gt;&lt;td&gt;(2.0 - 2.6 mmol/L)&lt;/td&gt;
	&lt;/tr&gt;
	&lt;tr&gt;
		&lt;td&gt;Inorganic Phos.&lt;/td&gt;&lt;td&gt;:&lt;/td&gt;&lt;td&gt;&lt;/td&gt;&lt;td&gt;(0.8 - 1.6 mmol/L)&lt;/td&gt;
	&lt;/tr&gt;
	&lt;tr&gt;
		&lt;td&gt;Glucose (F)&lt;/td&gt;&lt;td&gt;:&lt;/td&gt;&lt;td&gt;&lt;/td&gt;&lt;td&gt;(3.8 - 6.1 mmol/L)&lt;/td&gt;
	&lt;/tr&gt;
	&lt;tr&gt;
		&lt;td&gt;Glucose (R)&lt;/td&gt;&lt;td&gt;:&lt;/td&gt;&lt;td&gt;&lt;/td&gt;&lt;td&gt;(4.0 - 7.8 mmol/L)&lt;/td&gt;
	&lt;/tr&gt;
	&lt;tr&gt;
		&lt;td&gt;Cholesterol&lt;/td&gt;&lt;td&gt;:&lt;/td&gt;&lt;td&gt;&lt;/td&gt;&lt;td&gt;(3.1 - 5.2 mmol/L)&lt;/td&gt;
	&lt;/tr&gt;
	&lt;tr&gt;
		&lt;td&gt;Uric Acid (MALE)&lt;/td&gt;&lt;td&gt;:&lt;/td&gt;&lt;td&gt;&lt;/td&gt;&lt;td&gt;(&lt; 416 umol/L)&lt;/td&gt;
	&lt;/tr&gt;
	&lt;tr&gt;
		&lt;td&gt;Uric Acid (FEMALE)&lt;/td&gt;&lt;td&gt;:&lt;/td&gt;&lt;td&gt;&lt;/td&gt;&lt;td&gt;(&lt; 339 umol/L)&lt;/td&gt;
	&lt;/tr&gt;
	&lt;tr&gt;
		&lt;td&gt;Sodium (Na)&lt;/td&gt;&lt;td&gt;:&lt;/td&gt;&lt;td&gt;&lt;/td&gt;&lt;td&gt;(132 - 145 mmol/L)&lt;/td&gt;
	&lt;/tr&gt;
	&lt;tr&gt;
		&lt;td&gt;Potassium (K)&lt;/td&gt;&lt;td&gt;:&lt;/td&gt;&lt;td&gt;&lt;/td&gt;&lt;td&gt;(3.5 - 5.2 mmol/L)&lt;/td&gt;
	&lt;/tr&gt;
	&lt;tr&gt;
		&lt;td&gt;Chloride (Cl)&lt;/td&gt;&lt;td&gt;:&lt;/td&gt;&lt;td&gt;&lt;/td&gt;&lt;td&gt;(94 - 111 mmol/L)&lt;/td&gt;
	&lt;/tr&gt;
	&lt;tr&gt;
		&lt;td&gt;Creatinine (MALE)&lt;/td&gt;&lt;td&gt;:&lt;/td&gt;&lt;td&gt;&lt;/td&gt;&lt;td&gt;(44 - 124 umol/L)&lt;/td&gt;
	&lt;/tr&gt;
	&lt;tr&gt;
		&lt;td&gt;Creatinine (FEMALE)&lt;/td&gt;&lt;td&gt;:&lt;/td&gt;&lt;td&gt;&lt;/td&gt;&lt;td&gt;(44 - 89 umol/L)&lt;/td&gt;
	&lt;/tr&gt;
	&lt;tr&gt;
		&lt;td&gt;Urea&lt;/td&gt;&lt;td&gt;:&lt;/td&gt;&lt;td&gt;&lt;/td&gt;&lt;td&gt;(1.7 - 9.1 mmol/L)&lt;/td&gt;
	&lt;/tr&gt;
&lt;/table&gt;</t>
  </si>
  <si>
    <t>L-SERUM BILIRUBIN NNJ</t>
  </si>
  <si>
    <t>SERUM BILIRUBIN NNJ</t>
  </si>
  <si>
    <t>&lt;style&gt;
	table td{
		padding-right: 10px;
		padding-left: 10px;
	}
	table tr td:first-of-type{
		width: 80px;
	}
	table tr td:nth-of-type(2){
		width: 2px;
	}
&lt;/style&gt;
&lt;u&gt;&lt;b&gt;SERUM BILIRUBIN&lt;/b&gt;&lt;/u&gt;&lt;br/&gt;&lt;br/&gt;
&lt;table width="100%"&gt;
	&lt;tr&gt;
      &lt;td&gt;Total Bilirubin&lt;/td&gt;&lt;td&gt;:&lt;/td&gt;&lt;td style="width:60%"&gt;&lt;/td&gt;
	&lt;/tr&gt;
	&lt;tr&gt;
		&lt;td&gt;Direct Bilirubin&lt;/td&gt;&lt;td&gt;:&lt;/td&gt;&lt;td&gt;&lt;/td&gt;
	&lt;/tr&gt;
	&lt;tr&gt;
		&lt;td&gt;Indirect Bilirubin&lt;/td&gt;&lt;td&gt;:&lt;/td&gt;&lt;td&gt;&lt;/td&gt;
	&lt;/tr&gt;
  &lt;/table&gt;&lt;br/&gt;
  &lt;p style="padding-left:11px;"&gt;
    Neonatal Total Bilirubin Reference Range:
  	&lt;table width="100%"&gt;
      &lt;tr&gt;
        &lt;td&gt;Newborn (&lt; day)&lt;/td&gt;&lt;td style="width:70%"&gt; &lt; 102.6 umol/L / 6.0 mg/dL&lt;/td&gt;
      &lt;/tr&gt;
      &lt;tr&gt;
        &lt;td&gt;1 - 2 day&lt;/td&gt;&lt;td&gt; &lt; 148.8 umol/L / 8.7 mg/dL&lt;/td&gt;
      &lt;/tr&gt;
      &lt;tr&gt;
        &lt;td&gt;2 - 3 day&lt;/td&gt;&lt;td&gt; &lt; 188.1 umol/L / 11.0 mg/dL&lt;/td&gt;
      &lt;/tr&gt;
      &lt;tr&gt;
        &lt;td&gt;3 - 5 day&lt;/td&gt;&lt;td&gt; &lt; 205.2 umol/L / 12.0 mg/dL&lt;/td&gt;
      &lt;/tr&gt;
      &lt;tr&gt;
        &lt;td&gt;6 - 14 day&lt;/td&gt;&lt;td&gt; &lt; 171.0 umol/L / 10.0 mg/dL&lt;/td&gt;
      &lt;/tr&gt;
      &lt;tr&gt;
        &lt;td&gt;14 - 28 day&lt;/td&gt;&lt;td&gt; &lt; 34.2 umol/L / 2.0 mg/dL&lt;/td&gt;
      &lt;/tr&gt;
  	&lt;/table&gt;    
  &lt;/p&gt;</t>
  </si>
  <si>
    <t>L-SERUM AMYLASE</t>
  </si>
  <si>
    <t>SERUM AMYLASE</t>
  </si>
  <si>
    <t>&lt;style&gt;
	table td{
		padding-right: 10px;
		padding-left: 10px;
	}
	table tr td:first-of-type{
		width: 120px;
	}
	table tr td:nth-of-type(2){
		width: 2px;
	}
&lt;/style&gt;
&lt;u&gt;&lt;b&gt;SERUM AMYLASE&lt;/b&gt;&lt;/u&gt;&lt;br/&gt;&lt;br/&gt;
&lt;table width="100%"&gt;
	&lt;tr&gt;
		&lt;td&gt;Amylase (T)&lt;/td&gt;&lt;td&gt;:&lt;/td&gt;&lt;td style="width:40%;"&gt;&lt;/td&gt;&lt;td&gt;( &lt; 121 U/L)&lt;/td&gt;
	&lt;/tr&gt;
&lt;/table&gt;</t>
  </si>
  <si>
    <t>L-ARTHRITIS PROFILE</t>
  </si>
  <si>
    <t>ARTHRITIS PROFILE</t>
  </si>
  <si>
    <t>&lt;style&gt;
	table td{
		padding-right: 10px;
		padding-left: 10px;
	}
	table tr td:nth-of-type(2){
		width: 2px;
	}
&lt;/style&gt;
&lt;u&gt;&lt;b&gt;ARTHIRITIS PROFILE&lt;/b&gt;&lt;/u&gt;&lt;br/&gt;&lt;br/&gt;
&lt;table width="100%"&gt;
	&lt;tr&gt;
		&lt;td&gt;ASOT&lt;/td&gt;&lt;td&gt;:&lt;/td&gt;&lt;td style="width:20%;"&gt;&lt;/td&gt;&lt;td&gt;&lt;/td&gt;
	&lt;/tr&gt;
	&lt;tr&gt;
		&lt;td&gt;Protein Study (CRP)&lt;/td&gt;&lt;td&gt;:&lt;/td&gt;&lt;td&gt;&lt;/td&gt;
	&lt;/tr&gt;
	&lt;tr&gt;
		&lt;td&gt;Anti-Nuclear factor (ANA)&lt;/td&gt;&lt;td&gt;:&lt;/td&gt;&lt;td&gt;&lt;/td&gt;	
	&lt;/tr&gt;
	&lt;tr&gt;
		&lt;td&gt;Rheumatoid factor (RF)&lt;/td&gt;&lt;td&gt;:&lt;/td&gt;&lt;td&gt;&lt;/td&gt;
	&lt;/tr&gt;
	&lt;tr&gt;
		&lt;td&gt;VDRL&lt;/td&gt;&lt;td&gt;:&lt;/td&gt;&lt;td&gt;&lt;/td&gt;
	&lt;/tr&gt;
	&lt;tr&gt;
		&lt;td&gt;Urid Acid&lt;/td&gt;&lt;td&gt;:&lt;/td&gt;&lt;td&gt;&lt;/td&gt;&lt;td&gt;(M : &lt; 416 umol/L )&lt;/td&gt;
	&lt;/tr&gt;
	&lt;tr&gt;
		&lt;td&gt;&lt;/td&gt;&lt;td&gt;&lt;/td&gt;&lt;td&gt;&lt;/td&gt;&lt;td&gt;(F : &lt; 339 umol/L )&lt;/td&gt;
	&lt;/tr&gt;
&lt;/table&gt;</t>
  </si>
  <si>
    <t>L-ERYTHROCYTE SENDIMENTATION RATE</t>
  </si>
  <si>
    <t>ERYTHROCYTE SENDIMENTATION RATE</t>
  </si>
  <si>
    <t>&lt;style&gt;
	table td{
		padding-right: 10px;
		padding-left: 10px;
	}
	table tr td:nth-of-type(1){
		width: 50px;
	}
&lt;/style&gt;
&lt;u&gt;&lt;b&gt;ERYTHROCYTE SENDIMENTATION RATE&lt;/b&gt;&lt;/u&gt;&lt;br/&gt;&lt;br/&gt;
&lt;table width="100%"&gt;
	&lt;tr&gt;
		&lt;td&gt;ESR&lt;/td&gt;&lt;td&gt;:&lt;/td&gt;&lt;td style="width:20%;"&gt;&lt;/td&gt;&lt;td&gt;(M : 0 - 30 mm/Hr)&lt;/td&gt;
	&lt;/tr&gt;
	&lt;tr&gt;
		&lt;td&gt;&lt;/td&gt;&lt;td&gt;:&lt;/td&gt;&lt;td&gt;&lt;/td&gt;&lt;td&gt;(F : 0 - 20 mm/Hr)&lt;/td&gt;
	&lt;/tr&gt;
	&lt;tr&gt;
		&lt;td&gt;&lt;/td&gt;&lt;td&gt;:&lt;/td&gt;&lt;td&gt;&lt;/td&gt;&lt;td&gt;(P : 0 - 10 mm/Hr)&lt;/td&gt;	
	&lt;/tr&gt;
&lt;/table&gt;</t>
  </si>
  <si>
    <t>L-Haemoglobin (HB)</t>
  </si>
  <si>
    <t>Haemoglobin (HB)</t>
  </si>
  <si>
    <t>11.5-16.0</t>
  </si>
  <si>
    <t>L-VDRL Screening</t>
  </si>
  <si>
    <t>L-Blood Grouping</t>
  </si>
  <si>
    <t>L-pH</t>
  </si>
  <si>
    <t>7.35-7.45</t>
  </si>
  <si>
    <t>L-pCO2</t>
  </si>
  <si>
    <t>35-45</t>
  </si>
  <si>
    <t>L-pO2</t>
  </si>
  <si>
    <t>80-95</t>
  </si>
  <si>
    <t>L-HCO3</t>
  </si>
  <si>
    <t>22-26</t>
  </si>
  <si>
    <t>L-Base Excess</t>
  </si>
  <si>
    <t>0-2</t>
  </si>
  <si>
    <t>L-O2 Saturation</t>
  </si>
  <si>
    <t>O2 Saturation</t>
  </si>
  <si>
    <t>96-97</t>
  </si>
  <si>
    <t>L-ASOT</t>
  </si>
  <si>
    <t>L-UREA</t>
  </si>
  <si>
    <t>UREA</t>
  </si>
  <si>
    <t>1.7-9.1</t>
  </si>
  <si>
    <t>L-NA</t>
  </si>
  <si>
    <t>NA</t>
  </si>
  <si>
    <t>132-145</t>
  </si>
  <si>
    <t>L-K</t>
  </si>
  <si>
    <t>3.5-5.1</t>
  </si>
  <si>
    <t>L-CL</t>
  </si>
  <si>
    <t>93-111</t>
  </si>
  <si>
    <t>L-CK</t>
  </si>
  <si>
    <t>24-195</t>
  </si>
  <si>
    <t>L-LDH</t>
  </si>
  <si>
    <t>230-460</t>
  </si>
  <si>
    <t>L-SGOT</t>
  </si>
  <si>
    <t>L-Prothrombin Time [PT]</t>
  </si>
  <si>
    <t>Prothrombin Time [PT]</t>
  </si>
  <si>
    <t>11.0-16.0</t>
  </si>
  <si>
    <t>L-APTT</t>
  </si>
  <si>
    <t>24.0-36.0</t>
  </si>
  <si>
    <t>L-INR</t>
  </si>
  <si>
    <t>L-Urine Volume  (ml)</t>
  </si>
  <si>
    <t>Urine Volume  (ml)</t>
  </si>
  <si>
    <t>L-Collection Period (Hr)</t>
  </si>
  <si>
    <t>Collection Period (Hr)</t>
  </si>
  <si>
    <t>L-Serum Creatinine</t>
  </si>
  <si>
    <t>L-Urine Creatinine</t>
  </si>
  <si>
    <t>L-Creatinine Excretion</t>
  </si>
  <si>
    <t>8.8-17.6</t>
  </si>
  <si>
    <t>L-Clearance</t>
  </si>
  <si>
    <t>1.5-2.5</t>
  </si>
  <si>
    <t>L-Dengue IgG Antibody</t>
  </si>
  <si>
    <t>L-Dengue IgM Antibody</t>
  </si>
  <si>
    <t>L-Screening for Urinary Morphine/Heroin derivatives</t>
  </si>
  <si>
    <t>L-Screening for Urinary Cannabinoids</t>
  </si>
  <si>
    <t>9.9-14.5</t>
  </si>
  <si>
    <t>L-TRBC</t>
  </si>
  <si>
    <t>3.8-5.2</t>
  </si>
  <si>
    <t>L-TWBC</t>
  </si>
  <si>
    <t>5.0-9.0</t>
  </si>
  <si>
    <t>L-PCV</t>
  </si>
  <si>
    <t>29-43</t>
  </si>
  <si>
    <t>L-MCV</t>
  </si>
  <si>
    <t>73-87</t>
  </si>
  <si>
    <t>L-MCH</t>
  </si>
  <si>
    <t>24-30</t>
  </si>
  <si>
    <t>L-MCHC</t>
  </si>
  <si>
    <t>32-36</t>
  </si>
  <si>
    <t>L-Platelets</t>
  </si>
  <si>
    <t>Platelets</t>
  </si>
  <si>
    <t>150-400</t>
  </si>
  <si>
    <t>L-ESR [M]</t>
  </si>
  <si>
    <t>ESR [M]</t>
  </si>
  <si>
    <t>0-10</t>
  </si>
  <si>
    <t>L-ESR[F]</t>
  </si>
  <si>
    <t>ESR[F]</t>
  </si>
  <si>
    <t>0-15</t>
  </si>
  <si>
    <t>L-Neutrophils</t>
  </si>
  <si>
    <t>13-33</t>
  </si>
  <si>
    <t>L-Lymphocytes</t>
  </si>
  <si>
    <t>46-76</t>
  </si>
  <si>
    <t>L-Monocytes</t>
  </si>
  <si>
    <t>0-5</t>
  </si>
  <si>
    <t>L-Eosinophils</t>
  </si>
  <si>
    <t>0-3</t>
  </si>
  <si>
    <t>L-Basophils</t>
  </si>
  <si>
    <t>0-1</t>
  </si>
  <si>
    <t>9.5-14.3</t>
  </si>
  <si>
    <t>3.9-5.3</t>
  </si>
  <si>
    <t>5.0-19.0</t>
  </si>
  <si>
    <t>30-40</t>
  </si>
  <si>
    <t>70-84</t>
  </si>
  <si>
    <t>23-29</t>
  </si>
  <si>
    <t>31-35</t>
  </si>
  <si>
    <t>14.5-24.5</t>
  </si>
  <si>
    <t>4.10-6.10</t>
  </si>
  <si>
    <t>9.00-30.0</t>
  </si>
  <si>
    <t>44-64</t>
  </si>
  <si>
    <t>98-112</t>
  </si>
  <si>
    <t>34-40</t>
  </si>
  <si>
    <t>33-37</t>
  </si>
  <si>
    <t>L-Platelet</t>
  </si>
  <si>
    <t>32-62</t>
  </si>
  <si>
    <t>26-36</t>
  </si>
  <si>
    <t>0-6</t>
  </si>
  <si>
    <t>L-T.Proteins</t>
  </si>
  <si>
    <t>67 - 85</t>
  </si>
  <si>
    <t>L-Albumin</t>
  </si>
  <si>
    <t>37 - 51</t>
  </si>
  <si>
    <t>L-Globulin</t>
  </si>
  <si>
    <t>28 - 36</t>
  </si>
  <si>
    <t>L-A/G Ratio</t>
  </si>
  <si>
    <t>0.9 - 1.8</t>
  </si>
  <si>
    <t>L-T.Bilirubin</t>
  </si>
  <si>
    <t>3.4 - 24.0</t>
  </si>
  <si>
    <t>L-Calcium</t>
  </si>
  <si>
    <t>2.1 - 2.8</t>
  </si>
  <si>
    <t>L-Inorganic Phos.</t>
  </si>
  <si>
    <t>0.6 - 1.4</t>
  </si>
  <si>
    <t>L-Alkaline Phos</t>
  </si>
  <si>
    <t>36 - 92</t>
  </si>
  <si>
    <t>7.0-40</t>
  </si>
  <si>
    <t>L-SGPT</t>
  </si>
  <si>
    <t>4.0-54</t>
  </si>
  <si>
    <t>L-Glucose</t>
  </si>
  <si>
    <t>3.8 - 6.1</t>
  </si>
  <si>
    <t>L-Cholesterol</t>
  </si>
  <si>
    <t>3.1 - 6.5</t>
  </si>
  <si>
    <t>L-HDL-Cholesterol</t>
  </si>
  <si>
    <t>1.1 - 1.9</t>
  </si>
  <si>
    <t>L-LDL-Cholesterol</t>
  </si>
  <si>
    <t>L-Triglycerides</t>
  </si>
  <si>
    <t>0.6 - 1.7</t>
  </si>
  <si>
    <t>L-Uric Acid(M)</t>
  </si>
  <si>
    <t>Uric Acid(M)</t>
  </si>
  <si>
    <t>L-Uric Acid(F)</t>
  </si>
  <si>
    <t>Uric Acid(F)</t>
  </si>
  <si>
    <t>L-Urea</t>
  </si>
  <si>
    <t>2.3 - 6.8</t>
  </si>
  <si>
    <t>L-Na</t>
  </si>
  <si>
    <t>132 - 145</t>
  </si>
  <si>
    <t>3.5 - 5.1</t>
  </si>
  <si>
    <t>L-Cl</t>
  </si>
  <si>
    <t>93 - 108</t>
  </si>
  <si>
    <t>L-Creatinine (M)</t>
  </si>
  <si>
    <t>Creatinine (M)</t>
  </si>
  <si>
    <t>44 - 124</t>
  </si>
  <si>
    <t>L-Creatinine (F)</t>
  </si>
  <si>
    <t>Creatinine (F)</t>
  </si>
  <si>
    <t xml:space="preserve"> 44 - 89</t>
  </si>
  <si>
    <t>L-Haemoglobin (HB) (M)</t>
  </si>
  <si>
    <t>Haemoglobin (HB) (M)</t>
  </si>
  <si>
    <t>13.5 - 18.0</t>
  </si>
  <si>
    <t>L-Haemoglobin (HB) (F)</t>
  </si>
  <si>
    <t>Haemoglobin (HB) (F)</t>
  </si>
  <si>
    <t>11.5 - 16.0</t>
  </si>
  <si>
    <t>L-TRBC (M)</t>
  </si>
  <si>
    <t>TRBC (M)</t>
  </si>
  <si>
    <t>4.5 - 6.5</t>
  </si>
  <si>
    <t>L-TRBC (F)</t>
  </si>
  <si>
    <t>TRBC (F)</t>
  </si>
  <si>
    <t>3.9 - 5.6</t>
  </si>
  <si>
    <t>4.0-11.0</t>
  </si>
  <si>
    <t>L-PCV (M)</t>
  </si>
  <si>
    <t>PCV (M)</t>
  </si>
  <si>
    <t>40-54</t>
  </si>
  <si>
    <t>L-PCV (F)</t>
  </si>
  <si>
    <t>PCV (F)</t>
  </si>
  <si>
    <t>35 - 47</t>
  </si>
  <si>
    <t>27 - 32</t>
  </si>
  <si>
    <t>30-35</t>
  </si>
  <si>
    <t>40-75</t>
  </si>
  <si>
    <t>20 - 45</t>
  </si>
  <si>
    <t xml:space="preserve">L-Monocytes </t>
  </si>
  <si>
    <t xml:space="preserve">Monocytes </t>
  </si>
  <si>
    <t>2.0-10</t>
  </si>
  <si>
    <t>1.0-6.0</t>
  </si>
  <si>
    <t xml:space="preserve">L-pH </t>
  </si>
  <si>
    <t xml:space="preserve">pH </t>
  </si>
  <si>
    <t>L-Specific Gravity</t>
  </si>
  <si>
    <t>1.005-1.03</t>
  </si>
  <si>
    <t>L-Proteins</t>
  </si>
  <si>
    <t>L-Ketones</t>
  </si>
  <si>
    <t>L-Bilirubin</t>
  </si>
  <si>
    <t>L-Urobilinogen</t>
  </si>
  <si>
    <t>L-Nitirite</t>
  </si>
  <si>
    <t>Nitirite</t>
  </si>
  <si>
    <t>L-RBC</t>
  </si>
  <si>
    <t>L-wbc</t>
  </si>
  <si>
    <t>wbc</t>
  </si>
  <si>
    <t>L-bacteria</t>
  </si>
  <si>
    <t>bacteria</t>
  </si>
  <si>
    <t>L-Epithelial Cells</t>
  </si>
  <si>
    <t>L-Cast</t>
  </si>
  <si>
    <t>L-Crystals</t>
  </si>
  <si>
    <t>L-Others</t>
  </si>
  <si>
    <t>L-Coulours</t>
  </si>
  <si>
    <t>Coulours</t>
  </si>
  <si>
    <t>L-Transperancy</t>
  </si>
  <si>
    <t>Transperancy</t>
  </si>
  <si>
    <t>L-Glucose [F]</t>
  </si>
  <si>
    <t>Glucose [F]</t>
  </si>
  <si>
    <t>3.0-6.5</t>
  </si>
  <si>
    <t>L-Glucose [1HPP]</t>
  </si>
  <si>
    <t>Glucose [1HPP]</t>
  </si>
  <si>
    <t>L-Glucose [2HPP]</t>
  </si>
  <si>
    <t>Glucose [2HPP]</t>
  </si>
  <si>
    <t>L- HbA1C</t>
  </si>
  <si>
    <t xml:space="preserve"> HbA1C</t>
  </si>
  <si>
    <t>L-Salmonella Typhi 'O' (TO)</t>
  </si>
  <si>
    <t>Salmonella Typhi 'O' (TO)</t>
  </si>
  <si>
    <t>L-Salmonella Typhi 'H' (TH)</t>
  </si>
  <si>
    <t>Salmonella Typhi 'H' (TH)</t>
  </si>
  <si>
    <t>L-Salmonella Paratyphi 'A'(AH)</t>
  </si>
  <si>
    <t>Salmonella Paratyphi 'A'(AH)</t>
  </si>
  <si>
    <t>L-Salmonella Paratyphi 'B'(BH)</t>
  </si>
  <si>
    <t>Salmonella Paratyphi 'B'(BH)</t>
  </si>
  <si>
    <t>L-Proteus OXK</t>
  </si>
  <si>
    <t>L-Proteus OX19</t>
  </si>
  <si>
    <t>L- HSV Type I IgM Antibody</t>
  </si>
  <si>
    <t xml:space="preserve"> HSV Type I IgM Antibody</t>
  </si>
  <si>
    <t>9.0-11.0</t>
  </si>
  <si>
    <t>1.005 - 1.030</t>
  </si>
  <si>
    <t>L-Nitrite</t>
  </si>
  <si>
    <t>L-WBC</t>
  </si>
  <si>
    <t xml:space="preserve">L-Cast </t>
  </si>
  <si>
    <t xml:space="preserve">Cast </t>
  </si>
  <si>
    <t>L-Bacteria</t>
  </si>
  <si>
    <t>L-Colour</t>
  </si>
  <si>
    <t>L-Transparency</t>
  </si>
  <si>
    <t>L-Free  T4</t>
  </si>
  <si>
    <t>Free  T4</t>
  </si>
  <si>
    <t>12.0-22.0</t>
  </si>
  <si>
    <t>L-Free  T3</t>
  </si>
  <si>
    <t>Free  T3</t>
  </si>
  <si>
    <t>L-TSH</t>
  </si>
  <si>
    <t>0.30-5.50</t>
  </si>
  <si>
    <t>L-Collection Time</t>
  </si>
  <si>
    <t>L-Receiving Time</t>
  </si>
  <si>
    <t>L-Place of Collection</t>
  </si>
  <si>
    <t>L-Volume</t>
  </si>
  <si>
    <t>2.0 - 7.0</t>
  </si>
  <si>
    <t>L-Reaction/pH</t>
  </si>
  <si>
    <t>7.2 - 8.5</t>
  </si>
  <si>
    <t>L-Colour(Greyish/Opaque White)</t>
  </si>
  <si>
    <t>Colour(Greyish/Opaque White)</t>
  </si>
  <si>
    <t>L-Consistency  (Gelatinous)</t>
  </si>
  <si>
    <t>Consistency  (Gelatinous)</t>
  </si>
  <si>
    <t>L-Motility</t>
  </si>
  <si>
    <t>L-Vigorously Active</t>
  </si>
  <si>
    <t>75-80</t>
  </si>
  <si>
    <t>L-Medium Active</t>
  </si>
  <si>
    <t>L-Non-motile/Dead</t>
  </si>
  <si>
    <t>L-Sperm Count</t>
  </si>
  <si>
    <t>60-300</t>
  </si>
  <si>
    <t>L-Liquefaction Time (&lt; 1 Hr)</t>
  </si>
  <si>
    <t>Liquefaction Time (&lt; 1 Hr)</t>
  </si>
  <si>
    <t>L-Microscopy WBC</t>
  </si>
  <si>
    <t>Microscopy WBC</t>
  </si>
  <si>
    <t>L-Microscopy Epithelial Cell</t>
  </si>
  <si>
    <t>Microscopy Epithelial Cell</t>
  </si>
  <si>
    <t>L-Morphlogy Oval/Normal</t>
  </si>
  <si>
    <t>Morphlogy Oval/Normal</t>
  </si>
  <si>
    <t>31 - 98</t>
  </si>
  <si>
    <t>L-Morphlogy Tapering</t>
  </si>
  <si>
    <t>Morphlogy Tapering</t>
  </si>
  <si>
    <t>0 - 59</t>
  </si>
  <si>
    <t>L-Morphlogy Round form</t>
  </si>
  <si>
    <t>Morphlogy Round form</t>
  </si>
  <si>
    <t>0 - 9</t>
  </si>
  <si>
    <t>L-Morphlogy Duplicate</t>
  </si>
  <si>
    <t>Morphlogy Duplicate</t>
  </si>
  <si>
    <t>0 - 17</t>
  </si>
  <si>
    <t>L-Morphlogy Giant/pinhead</t>
  </si>
  <si>
    <t>Morphlogy Giant/pinhead</t>
  </si>
  <si>
    <t>0 - 8</t>
  </si>
  <si>
    <t>L-Morphlogy Amorphous</t>
  </si>
  <si>
    <t>Morphlogy Amorphous</t>
  </si>
  <si>
    <t>0 - 12</t>
  </si>
  <si>
    <t>L-SALMONELLA TYPHI IgG ANTIBODY</t>
  </si>
  <si>
    <t>SALMONELLA TYPHI IgG ANTIBODY</t>
  </si>
  <si>
    <t>L-SALMONELLA TYPHI IgM ANTIBODY</t>
  </si>
  <si>
    <t>SALMONELLA TYPHI IgM ANTIBODY</t>
  </si>
  <si>
    <t>L-S.Typhi IgM Positive</t>
  </si>
  <si>
    <t>S.Typhi IgM Positive</t>
  </si>
  <si>
    <t>L-S.Typhi IgM &amp; IgG Positive</t>
  </si>
  <si>
    <t>S.Typhi IgM &amp; IgG Positive</t>
  </si>
  <si>
    <t>L-S.Typhi IgG Positive</t>
  </si>
  <si>
    <t>S.Typhi IgG Positive</t>
  </si>
  <si>
    <t>66-87</t>
  </si>
  <si>
    <t>2.0-2.6</t>
  </si>
  <si>
    <t>0.8-1.6</t>
  </si>
  <si>
    <t>L-Glucose (F)</t>
  </si>
  <si>
    <t>3.8-6.1</t>
  </si>
  <si>
    <t>L-Glucose ( R )</t>
  </si>
  <si>
    <t>Glucose ( R )</t>
  </si>
  <si>
    <t>4.0-7.8</t>
  </si>
  <si>
    <t>3.1-5.2</t>
  </si>
  <si>
    <t>L-Uric Acid (MALE)</t>
  </si>
  <si>
    <t>L-Uric Acid (FEMALE)</t>
  </si>
  <si>
    <t>L-Sodium (Na)</t>
  </si>
  <si>
    <t>137-150</t>
  </si>
  <si>
    <t>L-Potassium (K)</t>
  </si>
  <si>
    <t>3.5-5.2</t>
  </si>
  <si>
    <t>L-Chloride (Cl)</t>
  </si>
  <si>
    <t>94-111</t>
  </si>
  <si>
    <t>L-Creatinine (MALE)</t>
  </si>
  <si>
    <t>44-124</t>
  </si>
  <si>
    <t>L-Creatinine (FEMALE)</t>
  </si>
  <si>
    <t>44-89</t>
  </si>
  <si>
    <t>1.005-1.030</t>
  </si>
  <si>
    <t>L-Protein</t>
  </si>
  <si>
    <t>Protein</t>
  </si>
  <si>
    <t>L-Crystal</t>
  </si>
  <si>
    <t>Crystal</t>
  </si>
  <si>
    <t>L-CRP</t>
  </si>
  <si>
    <t>L-CYTOLOGY NO.</t>
  </si>
  <si>
    <t>L-HORMONAL PATTERN</t>
  </si>
  <si>
    <t>L-BACTERIAL FLORA</t>
  </si>
  <si>
    <t>L-INFLAMMATION</t>
  </si>
  <si>
    <t>L-SPECIFIC INFECTION</t>
  </si>
  <si>
    <t>L-LEUCOCYTES</t>
  </si>
  <si>
    <t>L-EPITHELIAL CHANGES</t>
  </si>
  <si>
    <t>L-CLASS</t>
  </si>
  <si>
    <t>L-SMEAR</t>
  </si>
  <si>
    <t>L-G6PD</t>
  </si>
  <si>
    <t>L-Blood Group</t>
  </si>
  <si>
    <t>L-Rh(D)</t>
  </si>
  <si>
    <t>L-Pre-Breakfast</t>
  </si>
  <si>
    <t>L-Pre-Lunch</t>
  </si>
  <si>
    <t>L-Pre-Dinner</t>
  </si>
  <si>
    <t>L-10.00 PM</t>
  </si>
  <si>
    <t>L-Urinary Albumin Excretion</t>
  </si>
  <si>
    <t>L-Normalbuminuria</t>
  </si>
  <si>
    <t>Normalbuminuria</t>
  </si>
  <si>
    <t>L-Microalbuminuria</t>
  </si>
  <si>
    <t>Microalbuminuria</t>
  </si>
  <si>
    <t>20-200</t>
  </si>
  <si>
    <t>L-Persistent proteinuria</t>
  </si>
  <si>
    <t>38-50</t>
  </si>
  <si>
    <t>18-42</t>
  </si>
  <si>
    <t>1.0-2.2</t>
  </si>
  <si>
    <t>3.4-24.0</t>
  </si>
  <si>
    <t>L-Alkaline Phos.</t>
  </si>
  <si>
    <t>36-110</t>
  </si>
  <si>
    <t>16-40</t>
  </si>
  <si>
    <t>8.0-54</t>
  </si>
  <si>
    <t>L-GGT</t>
  </si>
  <si>
    <t>11.0-63</t>
  </si>
  <si>
    <t>0.6-2.3</t>
  </si>
  <si>
    <t>L-HDL-Chol</t>
  </si>
  <si>
    <t>1.1-1.9</t>
  </si>
  <si>
    <t>L-LDL-Chol</t>
  </si>
  <si>
    <t>13.5-18.0</t>
  </si>
  <si>
    <t>4.5-6.5</t>
  </si>
  <si>
    <t>3.9-5.6</t>
  </si>
  <si>
    <t>35-47</t>
  </si>
  <si>
    <t>80-97</t>
  </si>
  <si>
    <t>27-32</t>
  </si>
  <si>
    <t>L-ESR (M)</t>
  </si>
  <si>
    <t>ESR (M)</t>
  </si>
  <si>
    <t>L-ESR (F)</t>
  </si>
  <si>
    <t>ESR (F)</t>
  </si>
  <si>
    <t>L-Reticulocytes</t>
  </si>
  <si>
    <t>Reticulocytes</t>
  </si>
  <si>
    <t>0.2-2.0</t>
  </si>
  <si>
    <t>20-45</t>
  </si>
  <si>
    <t>1.0-6</t>
  </si>
  <si>
    <t>L-HT43</t>
  </si>
  <si>
    <t>mamat</t>
  </si>
  <si>
    <t>L-HT42</t>
  </si>
  <si>
    <t>laaa</t>
  </si>
  <si>
    <t>SR</t>
  </si>
  <si>
    <t>Standard-rated supplies with GST Charged.</t>
  </si>
  <si>
    <t>ZRL</t>
  </si>
  <si>
    <t>Local supply of goods or services which are subject to zero rated supplies.</t>
  </si>
  <si>
    <t>ZRE</t>
  </si>
  <si>
    <t>Exportation of goods or services which are subject to zero rated supplies.</t>
  </si>
  <si>
    <t>ES43</t>
  </si>
  <si>
    <t>Incidental Exempt supplies.</t>
  </si>
  <si>
    <t>DS</t>
  </si>
  <si>
    <t>Deemed supplies (e.g. transfer or disposal of business assets without consideration).</t>
  </si>
  <si>
    <t>OS</t>
  </si>
  <si>
    <t>Out-of-scope supplies.</t>
  </si>
  <si>
    <t>Exempt supplies under GST</t>
  </si>
  <si>
    <t>RS</t>
  </si>
  <si>
    <t>Relief supply under GST.</t>
  </si>
  <si>
    <t>GS</t>
  </si>
  <si>
    <t>Disregarded supplies.</t>
  </si>
  <si>
    <t>AJS</t>
  </si>
  <si>
    <t>Any adjustment made to Output Tax e.g : Longer period adjustment, Bad Debt recover, outstanding invoice &gt; 6 months&amp; other output tax adjustments.</t>
  </si>
  <si>
    <t>6</t>
  </si>
  <si>
    <t>SUPPLY</t>
  </si>
  <si>
    <t>TX</t>
  </si>
  <si>
    <t>Purchases with GST incurred at 6% and directly attributable to taxable supplies.</t>
  </si>
  <si>
    <t>IM</t>
  </si>
  <si>
    <t>Import of goods with GST incurred.</t>
  </si>
  <si>
    <t>IS</t>
  </si>
  <si>
    <t>Imports under special scheme with no GST incurred (e.g. Approved Trader Scheme, ATMS Scheme).</t>
  </si>
  <si>
    <t>BL</t>
  </si>
  <si>
    <t>Purchases with GST incurred but not claimable (Disallowance of Input Tax) (e.g. medical expenses for staff).</t>
  </si>
  <si>
    <t>Purchase from non GST-registered supplier with no GST incurred.</t>
  </si>
  <si>
    <t>ZP</t>
  </si>
  <si>
    <t>Purchase from GST-registered supplier with no GST incurred. (e.g. supplier provides transportation of goods that qualify as international services).</t>
  </si>
  <si>
    <t>EP</t>
  </si>
  <si>
    <t>Purchases exempted from GST. E.g. purchase of residential property or financial services.</t>
  </si>
  <si>
    <t>Purchase transactions which is out of the scope of GST legislation (e.g. purchase of goods overseas).</t>
  </si>
  <si>
    <t>TX-E43</t>
  </si>
  <si>
    <t>Purchase with GST incurred directly attributable to incidental exempt supplies.</t>
  </si>
  <si>
    <t>TX-N43</t>
  </si>
  <si>
    <t>Purchase with GST incurred directly attributable to non-incidental exempt supplies.</t>
  </si>
  <si>
    <t>TX-RE</t>
  </si>
  <si>
    <t>Purchase with GST incurred that is not directly attributable to taxable or exempt supplies.</t>
  </si>
  <si>
    <t>GP</t>
  </si>
  <si>
    <t>Purchase transactions which disregarded under GST legislation (e.g. purchase within GST group registration).</t>
  </si>
  <si>
    <t>AJP</t>
  </si>
  <si>
    <t>Any adjustment made to Input Tax e.g.: Bad Debt Relief &amp; other input tax adjustment.</t>
  </si>
  <si>
    <t>TX-CG</t>
  </si>
  <si>
    <t>Capital goods acquired. (BOX 16)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</si>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</sst>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4" max="4" width="52.1640625" bestFit="1" customWidth="1"/>
  </cols>
  <sheetData>
    <row r="1" spans="1:4" x14ac:dyDescent="0.2">
      <c r="A1">
        <v>1</v>
      </c>
      <c r="B1" t="s">
        <v>1</v>
      </c>
      <c r="C1" t="s">
        <v>2</v>
      </c>
      <c r="D1" s="1" t="str">
        <f>CONCATENATE("Gender.create( id: ",A1,", code: '",B1,"', name: '",C1,"', disabled: false)")</f>
        <v>Gender.create( id: 1, code: 'M', name: 'MALE', disabled: false)</v>
      </c>
    </row>
    <row r="2" spans="1:4" x14ac:dyDescent="0.2">
      <c r="A2">
        <v>2</v>
      </c>
      <c r="B2" t="s">
        <v>3</v>
      </c>
      <c r="C2" t="s">
        <v>4</v>
      </c>
      <c r="D2" s="1" t="str">
        <f t="shared" ref="D2:D3" si="0">CONCATENATE("Gender.create( id: ",A2,", code: '",B2,"', name: '",C2,"', disabled: false)")</f>
        <v>Gender.create( id: 2, code: 'F', name: 'FEMALE', disabled: false)</v>
      </c>
    </row>
    <row r="3" spans="1:4" x14ac:dyDescent="0.2">
      <c r="A3">
        <v>3</v>
      </c>
      <c r="B3" t="s">
        <v>5</v>
      </c>
      <c r="C3" t="s">
        <v>6</v>
      </c>
      <c r="D3" s="1" t="str">
        <f t="shared" si="0"/>
        <v>Gender.create( id: 3, code: 'U', name: 'UNKNOWN', disabled: false)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CONCATENATE("Patientstat.create( id: ",A1,", code: '",B1,"', name: '",C1,"', disabled: false)")</f>
        <v>Patientstat.create( id: 1, code: 'A', name: 'Active', disabled: false)</v>
      </c>
    </row>
    <row r="2" spans="1:4" x14ac:dyDescent="0.2">
      <c r="A2">
        <v>2</v>
      </c>
      <c r="B2" t="s">
        <v>124</v>
      </c>
      <c r="C2" t="s">
        <v>125</v>
      </c>
      <c r="D2" t="str">
        <f>CONCATENATE("Patientstat.create( id: ",A2,", code: '",B2,"', name: '",C2,"', disabled: false)")</f>
        <v>Patientstat.create( id: 2, code: 'I', name: 'Inactive', disabled: false)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CONCATENATE("Treatmentstat.create( id: ",A1,", code: '",B1,"', name: '",C1,"', disabled: false)")</f>
        <v>Treatmentstat.create(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3" si="0">CONCATENATE("Treatmentstat.create( id: ",A2,", code: '",B2,"', name: '",C2,"', disabled: false)")</f>
        <v>Treatmentstat.create( id: 2, code: 'C', name: 'Completed', disabled: false)</v>
      </c>
    </row>
    <row r="3" spans="1:4" x14ac:dyDescent="0.2">
      <c r="A3">
        <v>3</v>
      </c>
      <c r="B3" t="s">
        <v>130</v>
      </c>
      <c r="C3" t="s">
        <v>131</v>
      </c>
      <c r="D3" t="str">
        <f t="shared" si="0"/>
        <v>Treatmentstat.create( id: 3, code: 'B', name: 'Brough In Dead', disabled: false)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132</v>
      </c>
      <c r="C1" t="s">
        <v>132</v>
      </c>
      <c r="D1" t="str">
        <f>CONCATENATE("Discipline.create( id: ",A1,", code: '",B1,"', name: '",C1,"', disabled: false)")</f>
        <v>Discipline.create( id: 1, code: 'MEDICAL', name: 'MEDICAL', disabled: false)</v>
      </c>
    </row>
    <row r="2" spans="1:4" x14ac:dyDescent="0.2">
      <c r="A2">
        <v>2</v>
      </c>
      <c r="B2" t="s">
        <v>133</v>
      </c>
      <c r="C2" t="s">
        <v>133</v>
      </c>
      <c r="D2" t="str">
        <f t="shared" ref="D2:D21" si="0">CONCATENATE("Discipline.create( id: ",A2,", code: '",B2,"', name: '",C2,"', disabled: false)")</f>
        <v>Discipline.create( id: 2, code: 'SURGICAL', name: 'SURGICAL', disabled: false)</v>
      </c>
    </row>
    <row r="3" spans="1:4" x14ac:dyDescent="0.2">
      <c r="A3">
        <v>3</v>
      </c>
      <c r="B3" t="s">
        <v>134</v>
      </c>
      <c r="C3" t="s">
        <v>134</v>
      </c>
      <c r="D3" t="str">
        <f t="shared" si="0"/>
        <v>Discipline.create( id: 3, code: 'OBSTETRIC', name: 'OBSTETRIC', disabled: false)</v>
      </c>
    </row>
    <row r="4" spans="1:4" x14ac:dyDescent="0.2">
      <c r="A4">
        <v>4</v>
      </c>
      <c r="B4" t="s">
        <v>135</v>
      </c>
      <c r="C4" t="s">
        <v>135</v>
      </c>
      <c r="D4" t="str">
        <f t="shared" si="0"/>
        <v>Discipline.create( id: 4, code: 'PAEDIATRIC', name: 'PAEDIATRIC', disabled: false)</v>
      </c>
    </row>
    <row r="5" spans="1:4" x14ac:dyDescent="0.2">
      <c r="A5">
        <v>5</v>
      </c>
      <c r="B5" t="s">
        <v>136</v>
      </c>
      <c r="C5" t="s">
        <v>136</v>
      </c>
      <c r="D5" t="str">
        <f t="shared" si="0"/>
        <v>Discipline.create( id: 5, code: 'INFANT', name: 'INFANT', disabled: false)</v>
      </c>
    </row>
    <row r="6" spans="1:4" x14ac:dyDescent="0.2">
      <c r="A6">
        <v>6</v>
      </c>
      <c r="B6" t="s">
        <v>137</v>
      </c>
      <c r="C6" t="s">
        <v>137</v>
      </c>
      <c r="D6" t="str">
        <f t="shared" si="0"/>
        <v>Discipline.create( id: 6, code: 'UNCLASSIFIED', name: 'UNCLASSIFIED', disabled: false)</v>
      </c>
    </row>
    <row r="7" spans="1:4" x14ac:dyDescent="0.2">
      <c r="A7">
        <v>7</v>
      </c>
      <c r="B7" t="s">
        <v>138</v>
      </c>
      <c r="C7" t="s">
        <v>138</v>
      </c>
      <c r="D7" t="str">
        <f t="shared" si="0"/>
        <v>Discipline.create( id: 7, code: 'GYNAECOLOGY', name: 'GYNAECOLOGY', disabled: false)</v>
      </c>
    </row>
    <row r="8" spans="1:4" x14ac:dyDescent="0.2">
      <c r="A8">
        <v>8</v>
      </c>
      <c r="B8" t="s">
        <v>139</v>
      </c>
      <c r="C8" t="s">
        <v>139</v>
      </c>
      <c r="D8" t="str">
        <f t="shared" si="0"/>
        <v>Discipline.create( id: 8, code: 'ORTHOPAEDIC', name: 'ORTHOPAEDIC', disabled: false)</v>
      </c>
    </row>
    <row r="9" spans="1:4" x14ac:dyDescent="0.2">
      <c r="A9">
        <v>9</v>
      </c>
      <c r="B9" t="s">
        <v>140</v>
      </c>
      <c r="C9" t="s">
        <v>140</v>
      </c>
      <c r="D9" t="str">
        <f t="shared" si="0"/>
        <v>Discipline.create( id: 9, code: 'ENT', name: 'ENT', disabled: false)</v>
      </c>
    </row>
    <row r="10" spans="1:4" x14ac:dyDescent="0.2">
      <c r="A10">
        <v>10</v>
      </c>
      <c r="B10" t="s">
        <v>141</v>
      </c>
      <c r="C10" t="s">
        <v>141</v>
      </c>
      <c r="D10" t="str">
        <f t="shared" si="0"/>
        <v>Discipline.create( id: 10, code: 'OPHTALMOLOGY', name: 'OPHTALMOLOGY', disabled: false)</v>
      </c>
    </row>
    <row r="11" spans="1:4" x14ac:dyDescent="0.2">
      <c r="A11">
        <v>11</v>
      </c>
      <c r="B11" t="s">
        <v>142</v>
      </c>
      <c r="C11" t="s">
        <v>142</v>
      </c>
      <c r="D11" t="str">
        <f t="shared" si="0"/>
        <v>Discipline.create( id: 11, code: 'PLASTIC SURGERY', name: 'PLASTIC SURGERY', disabled: false)</v>
      </c>
    </row>
    <row r="12" spans="1:4" x14ac:dyDescent="0.2">
      <c r="A12">
        <v>12</v>
      </c>
      <c r="B12" t="s">
        <v>143</v>
      </c>
      <c r="C12" t="s">
        <v>143</v>
      </c>
      <c r="D12" t="str">
        <f t="shared" si="0"/>
        <v>Discipline.create( id: 12, code: 'DENTAL', name: 'DENTAL', disabled: false)</v>
      </c>
    </row>
    <row r="13" spans="1:4" x14ac:dyDescent="0.2">
      <c r="A13">
        <v>13</v>
      </c>
      <c r="B13" t="s">
        <v>144</v>
      </c>
      <c r="C13" t="s">
        <v>144</v>
      </c>
      <c r="D13" t="str">
        <f t="shared" si="0"/>
        <v>Discipline.create( id: 13, code: 'NEUROSURGEON', name: 'NEUROSURGEON', disabled: false)</v>
      </c>
    </row>
    <row r="14" spans="1:4" x14ac:dyDescent="0.2">
      <c r="A14">
        <v>14</v>
      </c>
      <c r="B14" t="s">
        <v>145</v>
      </c>
      <c r="C14" t="s">
        <v>145</v>
      </c>
      <c r="D14" t="str">
        <f t="shared" si="0"/>
        <v>Discipline.create( id: 14, code: 'ANESTHESIOLOGY', name: 'ANESTHESIOLOGY', disabled: false)</v>
      </c>
    </row>
    <row r="15" spans="1:4" x14ac:dyDescent="0.2">
      <c r="A15">
        <v>15</v>
      </c>
      <c r="B15" t="s">
        <v>146</v>
      </c>
      <c r="C15" t="s">
        <v>146</v>
      </c>
      <c r="D15" t="str">
        <f t="shared" si="0"/>
        <v>Discipline.create( id: 15, code: 'PSYCHIATRIC', name: 'PSYCHIATRIC', disabled: false)</v>
      </c>
    </row>
    <row r="16" spans="1:4" x14ac:dyDescent="0.2">
      <c r="A16">
        <v>16</v>
      </c>
      <c r="B16" t="s">
        <v>147</v>
      </c>
      <c r="C16" t="s">
        <v>147</v>
      </c>
      <c r="D16" t="str">
        <f t="shared" si="0"/>
        <v>Discipline.create( id: 16, code: 'RADIOLOGY', name: 'RADIOLOGY', disabled: false)</v>
      </c>
    </row>
    <row r="17" spans="1:4" x14ac:dyDescent="0.2">
      <c r="A17">
        <v>17</v>
      </c>
      <c r="B17" t="s">
        <v>148</v>
      </c>
      <c r="C17" t="s">
        <v>148</v>
      </c>
      <c r="D17" t="str">
        <f t="shared" si="0"/>
        <v>Discipline.create( id: 17, code: 'GENERAL SURGEON', name: 'GENERAL SURGEON', disabled: false)</v>
      </c>
    </row>
    <row r="18" spans="1:4" x14ac:dyDescent="0.2">
      <c r="A18">
        <v>18</v>
      </c>
      <c r="B18" t="s">
        <v>149</v>
      </c>
      <c r="C18" t="s">
        <v>149</v>
      </c>
      <c r="D18" t="str">
        <f t="shared" si="0"/>
        <v>Discipline.create( id: 18, code: 'OBSTETRIC &amp; GYNECOLOGY', name: 'OBSTETRIC &amp; GYNECOLOGY', disabled: false)</v>
      </c>
    </row>
    <row r="19" spans="1:4" x14ac:dyDescent="0.2">
      <c r="A19">
        <v>19</v>
      </c>
      <c r="B19" t="s">
        <v>150</v>
      </c>
      <c r="C19" t="s">
        <v>151</v>
      </c>
      <c r="D19" t="str">
        <f t="shared" si="0"/>
        <v>Discipline.create( id: 19, code: 'MO', name: 'Medical Officer', disabled: false)</v>
      </c>
    </row>
    <row r="20" spans="1:4" x14ac:dyDescent="0.2">
      <c r="A20">
        <v>20</v>
      </c>
      <c r="B20" t="s">
        <v>152</v>
      </c>
      <c r="C20" t="s">
        <v>152</v>
      </c>
      <c r="D20" t="str">
        <f t="shared" si="0"/>
        <v>Discipline.create( id: 20, code: 'CARDIOLOGY', name: 'CARDIOLOGY', disabled: false)</v>
      </c>
    </row>
    <row r="21" spans="1:4" x14ac:dyDescent="0.2">
      <c r="A21">
        <v>21</v>
      </c>
      <c r="B21" t="s">
        <v>153</v>
      </c>
      <c r="C21" t="s">
        <v>153</v>
      </c>
      <c r="D21" t="str">
        <f t="shared" si="0"/>
        <v>Discipline.create( id: 21, code: 'UROLOGY', name: 'UROLOGY', disabled: false)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22</v>
      </c>
      <c r="B1" t="s">
        <v>154</v>
      </c>
      <c r="C1" t="s">
        <v>154</v>
      </c>
      <c r="D1" t="str">
        <f>CONCATENATE("Chargegroup.create( id: ",A1,", code: '",B1,"', name: '",C1,"', disabled: false)")</f>
        <v>Chargegroup.create( id: 22, code: 'PROCEDURE CHARGES', name: 'PROCEDURE CHARGES', disabled: false)</v>
      </c>
    </row>
    <row r="2" spans="1:4" x14ac:dyDescent="0.2">
      <c r="A2">
        <v>23</v>
      </c>
      <c r="B2" t="s">
        <v>155</v>
      </c>
      <c r="C2" t="s">
        <v>155</v>
      </c>
      <c r="D2" t="str">
        <f t="shared" ref="D2:D65" si="0">CONCATENATE("Chargegroup.create( id: ",A2,", code: '",B2,"', name: '",C2,"', disabled: false)")</f>
        <v>Chargegroup.create( id: 23, code: 'CSSD CHARGES', name: 'CSSD CHARGES', disabled: false)</v>
      </c>
    </row>
    <row r="3" spans="1:4" x14ac:dyDescent="0.2">
      <c r="A3">
        <v>24</v>
      </c>
      <c r="B3" t="s">
        <v>156</v>
      </c>
      <c r="C3" t="s">
        <v>156</v>
      </c>
      <c r="D3" t="str">
        <f t="shared" si="0"/>
        <v>Chargegroup.create( id: 24, code: 'OPERATION CHARGES', name: 'OPERATION CHARGES', disabled: false)</v>
      </c>
    </row>
    <row r="4" spans="1:4" x14ac:dyDescent="0.2">
      <c r="A4">
        <v>25</v>
      </c>
      <c r="B4" t="s">
        <v>157</v>
      </c>
      <c r="C4" t="s">
        <v>157</v>
      </c>
      <c r="D4" t="str">
        <f t="shared" si="0"/>
        <v>Chargegroup.create( id: 25, code: 'CONSULTATION FEES', name: 'CONSULTATION FEES', disabled: false)</v>
      </c>
    </row>
    <row r="5" spans="1:4" x14ac:dyDescent="0.2">
      <c r="A5">
        <v>26</v>
      </c>
      <c r="B5" t="s">
        <v>158</v>
      </c>
      <c r="C5" t="s">
        <v>158</v>
      </c>
      <c r="D5" t="str">
        <f t="shared" si="0"/>
        <v>Chargegroup.create( id: 26, code: 'ENDOSCOPIC EXAMINATION', name: 'ENDOSCOPIC EXAMINATION', disabled: false)</v>
      </c>
    </row>
    <row r="6" spans="1:4" x14ac:dyDescent="0.2">
      <c r="A6">
        <v>27</v>
      </c>
      <c r="B6" t="s">
        <v>159</v>
      </c>
      <c r="C6" t="s">
        <v>159</v>
      </c>
      <c r="D6" t="str">
        <f t="shared" si="0"/>
        <v>Chargegroup.create( id: 27, code: 'LABORATORY TESTS', name: 'LABORATORY TESTS', disabled: false)</v>
      </c>
    </row>
    <row r="7" spans="1:4" x14ac:dyDescent="0.2">
      <c r="A7">
        <v>28</v>
      </c>
      <c r="B7" t="s">
        <v>160</v>
      </c>
      <c r="C7" t="s">
        <v>160</v>
      </c>
      <c r="D7" t="str">
        <f t="shared" si="0"/>
        <v>Chargegroup.create( id: 28, code: 'ULTRASOUND CHARGES', name: 'ULTRASOUND CHARGES', disabled: false)</v>
      </c>
    </row>
    <row r="8" spans="1:4" x14ac:dyDescent="0.2">
      <c r="A8">
        <v>29</v>
      </c>
      <c r="B8" t="s">
        <v>161</v>
      </c>
      <c r="C8" t="s">
        <v>161</v>
      </c>
      <c r="D8" t="str">
        <f t="shared" si="0"/>
        <v>Chargegroup.create( id: 29, code: 'WARD TESTS', name: 'WARD TESTS', disabled: false)</v>
      </c>
    </row>
    <row r="9" spans="1:4" x14ac:dyDescent="0.2">
      <c r="A9">
        <v>30</v>
      </c>
      <c r="B9" t="s">
        <v>162</v>
      </c>
      <c r="C9" t="s">
        <v>162</v>
      </c>
      <c r="D9" t="str">
        <f t="shared" si="0"/>
        <v>Chargegroup.create( id: 30, code: 'RADIOLOGY CHARGES', name: 'RADIOLOGY CHARGES', disabled: false)</v>
      </c>
    </row>
    <row r="10" spans="1:4" x14ac:dyDescent="0.2">
      <c r="A10">
        <v>32</v>
      </c>
      <c r="B10" t="s">
        <v>163</v>
      </c>
      <c r="C10" t="s">
        <v>163</v>
      </c>
      <c r="D10" t="str">
        <f t="shared" si="0"/>
        <v>Chargegroup.create( id: 32, code: 'HOUSE CALL FEE', name: 'HOUSE CALL FEE', disabled: false)</v>
      </c>
    </row>
    <row r="11" spans="1:4" x14ac:dyDescent="0.2">
      <c r="A11">
        <v>33</v>
      </c>
      <c r="B11" t="s">
        <v>164</v>
      </c>
      <c r="C11" t="s">
        <v>164</v>
      </c>
      <c r="D11" t="str">
        <f t="shared" si="0"/>
        <v>Chargegroup.create( id: 33, code: 'AMBULANCE CHARGES', name: 'AMBULANCE CHARGES', disabled: false)</v>
      </c>
    </row>
    <row r="12" spans="1:4" x14ac:dyDescent="0.2">
      <c r="A12">
        <v>34</v>
      </c>
      <c r="B12" t="s">
        <v>165</v>
      </c>
      <c r="C12" t="s">
        <v>165</v>
      </c>
      <c r="D12" t="str">
        <f t="shared" si="0"/>
        <v>Chargegroup.create( id: 34, code: 'NURSING CHARGES', name: 'NURSING CHARGES', disabled: false)</v>
      </c>
    </row>
    <row r="13" spans="1:4" x14ac:dyDescent="0.2">
      <c r="A13">
        <v>35</v>
      </c>
      <c r="B13" t="s">
        <v>166</v>
      </c>
      <c r="C13" t="s">
        <v>166</v>
      </c>
      <c r="D13" t="str">
        <f t="shared" si="0"/>
        <v>Chargegroup.create( id: 35, code: 'HAEMODIALYSIS CHARGES', name: 'HAEMODIALYSIS CHARGES', disabled: false)</v>
      </c>
    </row>
    <row r="14" spans="1:4" x14ac:dyDescent="0.2">
      <c r="A14">
        <v>36</v>
      </c>
      <c r="B14" t="s">
        <v>167</v>
      </c>
      <c r="C14" t="s">
        <v>167</v>
      </c>
      <c r="D14" t="str">
        <f t="shared" si="0"/>
        <v>Chargegroup.create( id: 36, code: 'NURSERY CHARGES', name: 'NURSERY CHARGES', disabled: false)</v>
      </c>
    </row>
    <row r="15" spans="1:4" x14ac:dyDescent="0.2">
      <c r="A15">
        <v>37</v>
      </c>
      <c r="B15" t="s">
        <v>168</v>
      </c>
      <c r="C15" t="s">
        <v>168</v>
      </c>
      <c r="D15" t="str">
        <f t="shared" si="0"/>
        <v>Chargegroup.create( id: 37, code: 'LABOUR ROOM CHARGES', name: 'LABOUR ROOM CHARGES', disabled: false)</v>
      </c>
    </row>
    <row r="16" spans="1:4" x14ac:dyDescent="0.2">
      <c r="A16">
        <v>38</v>
      </c>
      <c r="B16" t="s">
        <v>169</v>
      </c>
      <c r="C16" t="s">
        <v>169</v>
      </c>
      <c r="D16" t="str">
        <f t="shared" si="0"/>
        <v>Chargegroup.create( id: 38, code: 'MISCELLANEOUS CHARGES', name: 'MISCELLANEOUS CHARGES', disabled: false)</v>
      </c>
    </row>
    <row r="17" spans="1:4" x14ac:dyDescent="0.2">
      <c r="A17">
        <v>39</v>
      </c>
      <c r="B17" t="s">
        <v>170</v>
      </c>
      <c r="C17" t="s">
        <v>170</v>
      </c>
      <c r="D17" t="str">
        <f t="shared" si="0"/>
        <v>Chargegroup.create( id: 39, code: 'CSSD-ORTHO', name: 'CSSD-ORTHO', disabled: false)</v>
      </c>
    </row>
    <row r="18" spans="1:4" x14ac:dyDescent="0.2">
      <c r="A18">
        <v>40</v>
      </c>
      <c r="B18" t="s">
        <v>171</v>
      </c>
      <c r="C18" t="s">
        <v>171</v>
      </c>
      <c r="D18" t="str">
        <f t="shared" si="0"/>
        <v>Chargegroup.create( id: 40, code: 'OT NURSING', name: 'OT NURSING', disabled: false)</v>
      </c>
    </row>
    <row r="19" spans="1:4" x14ac:dyDescent="0.2">
      <c r="A19">
        <v>41</v>
      </c>
      <c r="B19" t="s">
        <v>172</v>
      </c>
      <c r="C19" t="s">
        <v>172</v>
      </c>
      <c r="D19" t="str">
        <f t="shared" si="0"/>
        <v>Chargegroup.create( id: 41, code: 'D&amp;C PACKAGE', name: 'D&amp;C PACKAGE', disabled: false)</v>
      </c>
    </row>
    <row r="20" spans="1:4" x14ac:dyDescent="0.2">
      <c r="A20">
        <v>42</v>
      </c>
      <c r="B20" t="s">
        <v>173</v>
      </c>
      <c r="C20" t="s">
        <v>173</v>
      </c>
      <c r="D20" t="str">
        <f t="shared" si="0"/>
        <v>Chargegroup.create( id: 42, code: 'PHYSIOTHERAPY CHARGES', name: 'PHYSIOTHERAPY CHARGES', disabled: false)</v>
      </c>
    </row>
    <row r="21" spans="1:4" x14ac:dyDescent="0.2">
      <c r="A21">
        <v>43</v>
      </c>
      <c r="B21" t="s">
        <v>174</v>
      </c>
      <c r="C21" t="s">
        <v>174</v>
      </c>
      <c r="D21" t="str">
        <f t="shared" si="0"/>
        <v>Chargegroup.create( id: 43, code: 'PHARMACEUTICAL CHARGES', name: 'PHARMACEUTICAL CHARGES', disabled: false)</v>
      </c>
    </row>
    <row r="22" spans="1:4" x14ac:dyDescent="0.2">
      <c r="A22">
        <v>44</v>
      </c>
      <c r="B22" t="s">
        <v>175</v>
      </c>
      <c r="C22" t="s">
        <v>175</v>
      </c>
      <c r="D22" t="str">
        <f t="shared" si="0"/>
        <v>Chargegroup.create( id: 44, code: 'ROUNDING', name: 'ROUNDING', disabled: false)</v>
      </c>
    </row>
    <row r="23" spans="1:4" x14ac:dyDescent="0.2">
      <c r="A23">
        <v>47</v>
      </c>
      <c r="B23" t="s">
        <v>176</v>
      </c>
      <c r="C23" t="s">
        <v>177</v>
      </c>
      <c r="D23" t="str">
        <f t="shared" si="0"/>
        <v>Chargegroup.create( id: 47, code: 'K.DELV', name: 'DELIVERY PACKAGE', disabled: false)</v>
      </c>
    </row>
    <row r="24" spans="1:4" x14ac:dyDescent="0.2">
      <c r="A24">
        <v>48</v>
      </c>
      <c r="B24" t="s">
        <v>178</v>
      </c>
      <c r="C24" t="s">
        <v>179</v>
      </c>
      <c r="D24" t="str">
        <f t="shared" si="0"/>
        <v>Chargegroup.create( id: 48, code: 'K.CIRC', name: 'CIRCUMCISION PACKAGE', disabled: false)</v>
      </c>
    </row>
    <row r="25" spans="1:4" x14ac:dyDescent="0.2">
      <c r="A25">
        <v>49</v>
      </c>
      <c r="B25" t="s">
        <v>180</v>
      </c>
      <c r="C25" t="s">
        <v>181</v>
      </c>
      <c r="D25" t="str">
        <f t="shared" si="0"/>
        <v>Chargegroup.create( id: 49, code: 'K.IUCD', name: 'IUCD PACKAGE', disabled: false)</v>
      </c>
    </row>
    <row r="26" spans="1:4" x14ac:dyDescent="0.2">
      <c r="A26">
        <v>50</v>
      </c>
      <c r="B26" t="s">
        <v>182</v>
      </c>
      <c r="C26" t="s">
        <v>183</v>
      </c>
      <c r="D26" t="str">
        <f t="shared" si="0"/>
        <v>Chargegroup.create( id: 50, code: 'K.MC01', name: 'PRE-EMPLOYMENT M/CHK', disabled: false)</v>
      </c>
    </row>
    <row r="27" spans="1:4" x14ac:dyDescent="0.2">
      <c r="A27">
        <v>51</v>
      </c>
      <c r="B27" t="s">
        <v>184</v>
      </c>
      <c r="C27" t="s">
        <v>185</v>
      </c>
      <c r="D27" t="str">
        <f t="shared" si="0"/>
        <v>Chargegroup.create( id: 51, code: 'K.MC02', name: 'SENIOR CITIZEN PCKG', disabled: false)</v>
      </c>
    </row>
    <row r="28" spans="1:4" x14ac:dyDescent="0.2">
      <c r="A28">
        <v>52</v>
      </c>
      <c r="B28" t="s">
        <v>186</v>
      </c>
      <c r="C28" t="s">
        <v>187</v>
      </c>
      <c r="D28" t="str">
        <f t="shared" si="0"/>
        <v>Chargegroup.create( id: 52, code: 'K.MC03', name: 'EXEC M/CHCK - MO', disabled: false)</v>
      </c>
    </row>
    <row r="29" spans="1:4" x14ac:dyDescent="0.2">
      <c r="A29">
        <v>53</v>
      </c>
      <c r="B29" t="s">
        <v>188</v>
      </c>
      <c r="C29" t="s">
        <v>189</v>
      </c>
      <c r="D29" t="str">
        <f t="shared" si="0"/>
        <v>Chargegroup.create( id: 53, code: 'K.MC04', name: 'COLLEGE ENTRANCE M/C', disabled: false)</v>
      </c>
    </row>
    <row r="30" spans="1:4" x14ac:dyDescent="0.2">
      <c r="A30">
        <v>54</v>
      </c>
      <c r="B30" t="s">
        <v>190</v>
      </c>
      <c r="C30" t="s">
        <v>191</v>
      </c>
      <c r="D30" t="str">
        <f t="shared" si="0"/>
        <v>Chargegroup.create( id: 54, code: 'K.MC05', name: 'HAJJ/UMRAH M/CHK', disabled: false)</v>
      </c>
    </row>
    <row r="31" spans="1:4" x14ac:dyDescent="0.2">
      <c r="A31">
        <v>55</v>
      </c>
      <c r="B31" t="s">
        <v>192</v>
      </c>
      <c r="C31" t="s">
        <v>193</v>
      </c>
      <c r="D31" t="str">
        <f t="shared" si="0"/>
        <v>Chargegroup.create( id: 55, code: 'K.MC06', name: 'EXEC M/CHK - SPCLST', disabled: false)</v>
      </c>
    </row>
    <row r="32" spans="1:4" x14ac:dyDescent="0.2">
      <c r="A32">
        <v>56</v>
      </c>
      <c r="B32" t="s">
        <v>194</v>
      </c>
      <c r="C32" t="s">
        <v>195</v>
      </c>
      <c r="D32" t="str">
        <f t="shared" si="0"/>
        <v>Chargegroup.create( id: 56, code: 'K.OG01', name: 'ANTENATAL EXAM 1ST', disabled: false)</v>
      </c>
    </row>
    <row r="33" spans="1:4" x14ac:dyDescent="0.2">
      <c r="A33">
        <v>57</v>
      </c>
      <c r="B33" t="s">
        <v>196</v>
      </c>
      <c r="C33" t="s">
        <v>197</v>
      </c>
      <c r="D33" t="str">
        <f t="shared" si="0"/>
        <v>Chargegroup.create( id: 57, code: 'K.MC07', name: 'FULL EXEC M/CHK-SPCL', disabled: false)</v>
      </c>
    </row>
    <row r="34" spans="1:4" x14ac:dyDescent="0.2">
      <c r="A34">
        <v>58</v>
      </c>
      <c r="B34" t="s">
        <v>198</v>
      </c>
      <c r="C34" t="s">
        <v>199</v>
      </c>
      <c r="D34" t="str">
        <f t="shared" si="0"/>
        <v>Chargegroup.create( id: 58, code: 'K.OG02', name: 'ANTENATAL EXAM 2ND', disabled: false)</v>
      </c>
    </row>
    <row r="35" spans="1:4" x14ac:dyDescent="0.2">
      <c r="A35">
        <v>59</v>
      </c>
      <c r="B35" t="s">
        <v>200</v>
      </c>
      <c r="C35" t="s">
        <v>201</v>
      </c>
      <c r="D35" t="str">
        <f t="shared" si="0"/>
        <v>Chargegroup.create( id: 59, code: 'K.OG03', name: 'ANTENATAL EXAM SUBSQ', disabled: false)</v>
      </c>
    </row>
    <row r="36" spans="1:4" x14ac:dyDescent="0.2">
      <c r="A36">
        <v>60</v>
      </c>
      <c r="B36" t="s">
        <v>202</v>
      </c>
      <c r="C36" t="s">
        <v>203</v>
      </c>
      <c r="D36" t="str">
        <f t="shared" si="0"/>
        <v>Chargegroup.create( id: 60, code: 'K.MC08', name: 'FEMALE MEDICAL EXAM', disabled: false)</v>
      </c>
    </row>
    <row r="37" spans="1:4" x14ac:dyDescent="0.2">
      <c r="A37">
        <v>61</v>
      </c>
      <c r="B37" t="s">
        <v>204</v>
      </c>
      <c r="C37" t="s">
        <v>205</v>
      </c>
      <c r="D37" t="str">
        <f t="shared" si="0"/>
        <v>Chargegroup.create( id: 61, code: 'K.DLCS', name: 'DELVRY LSCS SPI EMER', disabled: false)</v>
      </c>
    </row>
    <row r="38" spans="1:4" x14ac:dyDescent="0.2">
      <c r="A38">
        <v>62</v>
      </c>
      <c r="B38" t="s">
        <v>206</v>
      </c>
      <c r="C38" t="s">
        <v>207</v>
      </c>
      <c r="D38" t="str">
        <f t="shared" si="0"/>
        <v>Chargegroup.create( id: 62, code: 'K.DLGA', name: 'DELVRY LSCS EMERGCY', disabled: false)</v>
      </c>
    </row>
    <row r="39" spans="1:4" x14ac:dyDescent="0.2">
      <c r="A39">
        <v>63</v>
      </c>
      <c r="B39" t="s">
        <v>208</v>
      </c>
      <c r="C39" t="s">
        <v>209</v>
      </c>
      <c r="D39" t="str">
        <f t="shared" si="0"/>
        <v>Chargegroup.create( id: 63, code: 'K.IMMU', name: 'IMMUNIZATION PACKAGE', disabled: false)</v>
      </c>
    </row>
    <row r="40" spans="1:4" x14ac:dyDescent="0.2">
      <c r="A40">
        <v>64</v>
      </c>
      <c r="B40" t="s">
        <v>210</v>
      </c>
      <c r="C40" t="s">
        <v>211</v>
      </c>
      <c r="D40" t="str">
        <f t="shared" si="0"/>
        <v>Chargegroup.create( id: 64, code: 'K.DLEA', name: 'DELVRY LSCS ELECTIVE', disabled: false)</v>
      </c>
    </row>
    <row r="41" spans="1:4" x14ac:dyDescent="0.2">
      <c r="A41">
        <v>65</v>
      </c>
      <c r="B41" t="s">
        <v>212</v>
      </c>
      <c r="C41" t="s">
        <v>213</v>
      </c>
      <c r="D41" t="str">
        <f t="shared" si="0"/>
        <v>Chargegroup.create( id: 65, code: 'K.DLES', name: 'DELVRY LSCS SPNAL EL', disabled: false)</v>
      </c>
    </row>
    <row r="42" spans="1:4" x14ac:dyDescent="0.2">
      <c r="A42">
        <v>66</v>
      </c>
      <c r="B42" t="s">
        <v>214</v>
      </c>
      <c r="C42" t="s">
        <v>215</v>
      </c>
      <c r="D42" t="str">
        <f t="shared" si="0"/>
        <v>Chargegroup.create( id: 66, code: 'K.DLEE', name: 'HERNIOPLASTY PACKAGE', disabled: false)</v>
      </c>
    </row>
    <row r="43" spans="1:4" x14ac:dyDescent="0.2">
      <c r="A43">
        <v>67</v>
      </c>
      <c r="B43" t="s">
        <v>216</v>
      </c>
      <c r="C43" t="s">
        <v>217</v>
      </c>
      <c r="D43" t="str">
        <f t="shared" si="0"/>
        <v>Chargegroup.create( id: 67, code: 'K.CIRS', name: 'CIRCUM SEDATION PCKG', disabled: false)</v>
      </c>
    </row>
    <row r="44" spans="1:4" x14ac:dyDescent="0.2">
      <c r="A44">
        <v>68</v>
      </c>
      <c r="B44" t="s">
        <v>218</v>
      </c>
      <c r="C44" t="s">
        <v>219</v>
      </c>
      <c r="D44" t="str">
        <f t="shared" si="0"/>
        <v>Chargegroup.create( id: 68, code: 'DEP', name: 'DEPOSIT', disabled: false)</v>
      </c>
    </row>
    <row r="45" spans="1:4" x14ac:dyDescent="0.2">
      <c r="A45">
        <v>69</v>
      </c>
      <c r="B45" t="s">
        <v>220</v>
      </c>
      <c r="C45" t="s">
        <v>221</v>
      </c>
      <c r="D45" t="str">
        <f t="shared" si="0"/>
        <v>Chargegroup.create( id: 69, code: 'REG3', name: 'ADMISSION FEE', disabled: false)</v>
      </c>
    </row>
    <row r="46" spans="1:4" x14ac:dyDescent="0.2">
      <c r="A46">
        <v>70</v>
      </c>
      <c r="B46" t="s">
        <v>222</v>
      </c>
      <c r="C46" t="s">
        <v>223</v>
      </c>
      <c r="D46" t="str">
        <f t="shared" si="0"/>
        <v>Chargegroup.create( id: 70, code: 'REG1', name: 'REGISTRATION FEE 1ST', disabled: false)</v>
      </c>
    </row>
    <row r="47" spans="1:4" x14ac:dyDescent="0.2">
      <c r="A47">
        <v>71</v>
      </c>
      <c r="B47" t="s">
        <v>224</v>
      </c>
      <c r="C47" t="s">
        <v>225</v>
      </c>
      <c r="D47" t="str">
        <f t="shared" si="0"/>
        <v>Chargegroup.create( id: 71, code: 'REG2', name: 'REGISTRATION FEE SUB', disabled: false)</v>
      </c>
    </row>
    <row r="48" spans="1:4" x14ac:dyDescent="0.2">
      <c r="A48">
        <v>72</v>
      </c>
      <c r="B48" t="s">
        <v>226</v>
      </c>
      <c r="C48" t="s">
        <v>226</v>
      </c>
      <c r="D48" t="str">
        <f t="shared" si="0"/>
        <v>Chargegroup.create( id: 72, code: 'TAX', name: 'TAX', disabled: false)</v>
      </c>
    </row>
    <row r="49" spans="1:4" x14ac:dyDescent="0.2">
      <c r="A49">
        <v>45</v>
      </c>
      <c r="B49" t="s">
        <v>227</v>
      </c>
      <c r="C49" t="s">
        <v>227</v>
      </c>
      <c r="D49" t="str">
        <f t="shared" si="0"/>
        <v>Chargegroup.create( id: 45, code: 'MEDICAL SUPPLIES', name: 'MEDICAL SUPPLIES', disabled: false)</v>
      </c>
    </row>
    <row r="50" spans="1:4" x14ac:dyDescent="0.2">
      <c r="A50">
        <v>74</v>
      </c>
      <c r="B50" t="s">
        <v>228</v>
      </c>
      <c r="C50" t="s">
        <v>228</v>
      </c>
      <c r="D50" t="str">
        <f t="shared" si="0"/>
        <v>Chargegroup.create( id: 74, code: 'INTERNAL FIXATION', name: 'INTERNAL FIXATION', disabled: false)</v>
      </c>
    </row>
    <row r="51" spans="1:4" x14ac:dyDescent="0.2">
      <c r="A51">
        <v>75</v>
      </c>
      <c r="B51" t="s">
        <v>229</v>
      </c>
      <c r="C51" t="s">
        <v>229</v>
      </c>
      <c r="D51" t="str">
        <f t="shared" si="0"/>
        <v>Chargegroup.create( id: 75, code: 'EXTERNAL FIXATION', name: 'EXTERNAL FIXATION', disabled: false)</v>
      </c>
    </row>
    <row r="52" spans="1:4" x14ac:dyDescent="0.2">
      <c r="A52">
        <v>77</v>
      </c>
      <c r="B52" t="s">
        <v>230</v>
      </c>
      <c r="C52" t="s">
        <v>230</v>
      </c>
      <c r="D52" t="str">
        <f t="shared" si="0"/>
        <v>Chargegroup.create( id: 77, code: 'AMEX', name: 'AMEX', disabled: false)</v>
      </c>
    </row>
    <row r="53" spans="1:4" x14ac:dyDescent="0.2">
      <c r="A53">
        <v>82</v>
      </c>
      <c r="B53" t="s">
        <v>231</v>
      </c>
      <c r="C53" t="s">
        <v>231</v>
      </c>
      <c r="D53" t="str">
        <f t="shared" si="0"/>
        <v>Chargegroup.create( id: 82, code: 'CHEQUE', name: 'CHEQUE', disabled: false)</v>
      </c>
    </row>
    <row r="54" spans="1:4" x14ac:dyDescent="0.2">
      <c r="A54">
        <v>83</v>
      </c>
      <c r="B54" t="s">
        <v>232</v>
      </c>
      <c r="C54" t="s">
        <v>233</v>
      </c>
      <c r="D54" t="str">
        <f t="shared" si="0"/>
        <v>Chargegroup.create( id: 83, code: 'POUT', name: 'PAY 0UT', disabled: false)</v>
      </c>
    </row>
    <row r="55" spans="1:4" x14ac:dyDescent="0.2">
      <c r="A55">
        <v>76</v>
      </c>
      <c r="B55" t="s">
        <v>234</v>
      </c>
      <c r="C55" t="s">
        <v>234</v>
      </c>
      <c r="D55" t="str">
        <f t="shared" si="0"/>
        <v>Chargegroup.create( id: 76, code: 'ANAESTHETIST FEE', name: 'ANAESTHETIST FEE', disabled: false)</v>
      </c>
    </row>
    <row r="56" spans="1:4" x14ac:dyDescent="0.2">
      <c r="A56">
        <v>31</v>
      </c>
      <c r="B56" t="s">
        <v>235</v>
      </c>
      <c r="C56" t="s">
        <v>236</v>
      </c>
      <c r="D56" t="str">
        <f t="shared" si="0"/>
        <v>Chargegroup.create( id: 31, code: 'ROOM CHARGES', name: 'ROOM CHARGE', disabled: false)</v>
      </c>
    </row>
    <row r="57" spans="1:4" x14ac:dyDescent="0.2">
      <c r="A57">
        <v>78</v>
      </c>
      <c r="B57" t="s">
        <v>237</v>
      </c>
      <c r="C57" t="s">
        <v>238</v>
      </c>
      <c r="D57" t="str">
        <f t="shared" si="0"/>
        <v>Chargegroup.create( id: 78, code: 'CASH', name: 'CASH PAYMENT', disabled: false)</v>
      </c>
    </row>
    <row r="58" spans="1:4" x14ac:dyDescent="0.2">
      <c r="A58">
        <v>79</v>
      </c>
      <c r="B58" t="s">
        <v>0</v>
      </c>
      <c r="C58" t="s">
        <v>239</v>
      </c>
      <c r="D58" t="str">
        <f t="shared" si="0"/>
        <v>Chargegroup.create( id: 79, code: 'CC', name: 'CREDIT CARD', disabled: false)</v>
      </c>
    </row>
    <row r="59" spans="1:4" x14ac:dyDescent="0.2">
      <c r="A59">
        <v>81</v>
      </c>
      <c r="B59" t="s">
        <v>240</v>
      </c>
      <c r="C59" t="s">
        <v>241</v>
      </c>
      <c r="D59" t="str">
        <f t="shared" si="0"/>
        <v>Chargegroup.create( id: 81, code: 'DB', name: 'DEBIT CARD/BANKCARD', disabled: false)</v>
      </c>
    </row>
    <row r="60" spans="1:4" x14ac:dyDescent="0.2">
      <c r="A60">
        <v>84</v>
      </c>
      <c r="B60" t="s">
        <v>242</v>
      </c>
      <c r="C60" t="s">
        <v>243</v>
      </c>
      <c r="D60" t="str">
        <f t="shared" si="0"/>
        <v>Chargegroup.create( id: 84, code: 'MEDICAL CHECKUP', name: 'MEDICAL EXAMINATION', disabled: false)</v>
      </c>
    </row>
    <row r="61" spans="1:4" x14ac:dyDescent="0.2">
      <c r="A61">
        <v>85</v>
      </c>
      <c r="B61" t="s">
        <v>244</v>
      </c>
      <c r="C61" t="s">
        <v>244</v>
      </c>
      <c r="D61" t="str">
        <f t="shared" si="0"/>
        <v>Chargegroup.create( id: 85, code: 'TAKE HOME DRUGS', name: 'TAKE HOME DRUGS', disabled: false)</v>
      </c>
    </row>
    <row r="62" spans="1:4" x14ac:dyDescent="0.2">
      <c r="A62">
        <v>86</v>
      </c>
      <c r="B62" t="s">
        <v>245</v>
      </c>
      <c r="C62" t="s">
        <v>245</v>
      </c>
      <c r="D62" t="str">
        <f t="shared" si="0"/>
        <v>Chargegroup.create( id: 86, code: 'ANAESTHETIC ASSESMENT', name: 'ANAESTHETIC ASSESMENT', disabled: false)</v>
      </c>
    </row>
    <row r="63" spans="1:4" x14ac:dyDescent="0.2">
      <c r="A63">
        <v>87</v>
      </c>
      <c r="B63" t="s">
        <v>246</v>
      </c>
      <c r="C63" t="s">
        <v>246</v>
      </c>
      <c r="D63" t="str">
        <f t="shared" si="0"/>
        <v>Chargegroup.create( id: 87, code: 'OPERATING THEATRE', name: 'OPERATING THEATRE', disabled: false)</v>
      </c>
    </row>
    <row r="64" spans="1:4" x14ac:dyDescent="0.2">
      <c r="A64">
        <v>88</v>
      </c>
      <c r="B64" t="s">
        <v>247</v>
      </c>
      <c r="C64" t="s">
        <v>247</v>
      </c>
      <c r="D64" t="str">
        <f t="shared" si="0"/>
        <v>Chargegroup.create( id: 88, code: 'DEBIT FROM SN', name: 'DEBIT FROM SN', disabled: false)</v>
      </c>
    </row>
    <row r="65" spans="1:4" x14ac:dyDescent="0.2">
      <c r="A65">
        <v>89</v>
      </c>
      <c r="B65" t="s">
        <v>248</v>
      </c>
      <c r="C65" t="s">
        <v>248</v>
      </c>
      <c r="D65" t="str">
        <f t="shared" si="0"/>
        <v>Chargegroup.create( id: 89, code: 'DEBIT TO SN', name: 'DEBIT TO SN', disabled: false)</v>
      </c>
    </row>
    <row r="66" spans="1:4" x14ac:dyDescent="0.2">
      <c r="A66">
        <v>90</v>
      </c>
      <c r="B66" t="s">
        <v>249</v>
      </c>
      <c r="C66" t="s">
        <v>249</v>
      </c>
      <c r="D66" t="str">
        <f t="shared" ref="D66:D76" si="1">CONCATENATE("Chargegroup.create( id: ",A66,", code: '",B66,"', name: '",C66,"', disabled: false)")</f>
        <v>Chargegroup.create( id: 90, code: 'DISCOUNT', name: 'DISCOUNT', disabled: false)</v>
      </c>
    </row>
    <row r="67" spans="1:4" x14ac:dyDescent="0.2">
      <c r="A67">
        <v>91</v>
      </c>
      <c r="B67" t="s">
        <v>250</v>
      </c>
      <c r="C67" t="s">
        <v>251</v>
      </c>
      <c r="D67" t="str">
        <f t="shared" si="1"/>
        <v>Chargegroup.create( id: 91, code: 'XX', name: 'A/R LEDGER', disabled: false)</v>
      </c>
    </row>
    <row r="68" spans="1:4" x14ac:dyDescent="0.2">
      <c r="A68">
        <v>92</v>
      </c>
      <c r="B68" t="s">
        <v>252</v>
      </c>
      <c r="C68" t="s">
        <v>253</v>
      </c>
      <c r="D68" t="str">
        <f t="shared" si="1"/>
        <v>Chargegroup.create( id: 92, code: 'KBMC', name: 'EXP-', disabled: false)</v>
      </c>
    </row>
    <row r="69" spans="1:4" x14ac:dyDescent="0.2">
      <c r="A69">
        <v>93</v>
      </c>
      <c r="B69" t="s">
        <v>254</v>
      </c>
      <c r="C69" t="s">
        <v>255</v>
      </c>
      <c r="D69" t="str">
        <f t="shared" si="1"/>
        <v>Chargegroup.create( id: 93, code: 'PATLEDGER', name: 'PATIENT LEDGER', disabled: false)</v>
      </c>
    </row>
    <row r="70" spans="1:4" x14ac:dyDescent="0.2">
      <c r="A70">
        <v>94</v>
      </c>
      <c r="B70" t="s">
        <v>256</v>
      </c>
      <c r="C70" t="s">
        <v>257</v>
      </c>
      <c r="D70" t="str">
        <f t="shared" si="1"/>
        <v>Chargegroup.create( id: 94, code: 'XXS', name: 'A/R LEDGER (S)', disabled: false)</v>
      </c>
    </row>
    <row r="71" spans="1:4" x14ac:dyDescent="0.2">
      <c r="A71">
        <v>95</v>
      </c>
      <c r="B71" t="s">
        <v>258</v>
      </c>
      <c r="C71" t="s">
        <v>259</v>
      </c>
      <c r="D71" t="str">
        <f t="shared" si="1"/>
        <v>Chargegroup.create( id: 95, code: 'DIFF', name: 'A/R DIFF', disabled: false)</v>
      </c>
    </row>
    <row r="72" spans="1:4" x14ac:dyDescent="0.2">
      <c r="A72">
        <v>96</v>
      </c>
      <c r="B72" t="s">
        <v>260</v>
      </c>
      <c r="C72" t="s">
        <v>261</v>
      </c>
      <c r="D72" t="str">
        <f t="shared" si="1"/>
        <v>Chargegroup.create( id: 96, code: 'DTDL', name: 'DEBIT TO DEBTOR LEDGER', disabled: false)</v>
      </c>
    </row>
    <row r="73" spans="1:4" x14ac:dyDescent="0.2">
      <c r="A73">
        <v>97</v>
      </c>
      <c r="B73" t="s">
        <v>262</v>
      </c>
      <c r="C73" t="s">
        <v>262</v>
      </c>
      <c r="D73" t="str">
        <f t="shared" si="1"/>
        <v>Chargegroup.create( id: 97, code: 'DRAW BLOOD', name: 'DRAW BLOOD', disabled: false)</v>
      </c>
    </row>
    <row r="74" spans="1:4" x14ac:dyDescent="0.2">
      <c r="A74">
        <v>98</v>
      </c>
      <c r="B74" t="s">
        <v>263</v>
      </c>
      <c r="C74" t="s">
        <v>263</v>
      </c>
      <c r="D74" t="str">
        <f t="shared" si="1"/>
        <v>Chargegroup.create( id: 98, code: 'COLLECT URINE', name: 'COLLECT URINE', disabled: false)</v>
      </c>
    </row>
    <row r="75" spans="1:4" x14ac:dyDescent="0.2">
      <c r="A75">
        <v>73</v>
      </c>
      <c r="B75" t="s">
        <v>264</v>
      </c>
      <c r="C75" t="s">
        <v>265</v>
      </c>
      <c r="D75" t="str">
        <f t="shared" si="1"/>
        <v>Chargegroup.create( id: 73, code: 'REP', name: 'MEDICAL REPORT', disabled: false)</v>
      </c>
    </row>
    <row r="76" spans="1:4" x14ac:dyDescent="0.2">
      <c r="A76">
        <v>100</v>
      </c>
      <c r="B76" t="s">
        <v>266</v>
      </c>
      <c r="C76" t="s">
        <v>267</v>
      </c>
      <c r="D76" t="str">
        <f t="shared" si="1"/>
        <v>Chargegroup.create( id: 100, code: 'IBG', name: 'Inter-Bank GIRO (IBG) Transfer', disabled: false)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CONCATENATE("Billingstat.create( id: ",A1,", code: '",B1,"', name: '",C1,"', disabled: false)")</f>
        <v>Billingstat.create(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4" si="0">CONCATENATE("Billingstat.create( id: ",A2,", code: '",B2,"', name: '",C2,"', disabled: false)")</f>
        <v>Billingstat.create( id: 2, code: 'C', name: 'Completed', disabled: false)</v>
      </c>
    </row>
    <row r="3" spans="1:4" x14ac:dyDescent="0.2">
      <c r="A3">
        <v>3</v>
      </c>
      <c r="B3" t="s">
        <v>122</v>
      </c>
      <c r="C3" t="s">
        <v>268</v>
      </c>
      <c r="D3" t="str">
        <f t="shared" si="0"/>
        <v>Billingstat.create( id: 3, code: 'X', name: 'Cancelled', disabled: false)</v>
      </c>
    </row>
    <row r="4" spans="1:4" x14ac:dyDescent="0.2">
      <c r="A4">
        <v>4</v>
      </c>
      <c r="B4" t="s">
        <v>269</v>
      </c>
      <c r="C4" t="s">
        <v>123</v>
      </c>
      <c r="D4" t="str">
        <f t="shared" si="0"/>
        <v>Billingstat.create( id: 4, code: 'R', name: 'Archive', disabled: false)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CONCATENATE("Billitemstat.create( id: ",A1,", code: '",B1,"', name: '",C1,"', disabled: false)")</f>
        <v>Billitemstat.create( id: 1, code: 'A', name: 'Active', disabled: false)</v>
      </c>
    </row>
    <row r="2" spans="1:4" x14ac:dyDescent="0.2">
      <c r="A2">
        <v>2</v>
      </c>
      <c r="B2" t="s">
        <v>124</v>
      </c>
      <c r="C2" t="s">
        <v>270</v>
      </c>
      <c r="D2" t="str">
        <f t="shared" ref="D2:D4" si="0">CONCATENATE("Billitemstat.create( id: ",A2,", code: '",B2,"', name: '",C2,"', disabled: false)")</f>
        <v>Billitemstat.create( id: 2, code: 'I', name: 'Void', disabled: false)</v>
      </c>
    </row>
    <row r="3" spans="1:4" x14ac:dyDescent="0.2">
      <c r="A3">
        <v>3</v>
      </c>
      <c r="B3" t="s">
        <v>128</v>
      </c>
      <c r="C3" t="s">
        <v>271</v>
      </c>
      <c r="D3" t="str">
        <f t="shared" si="0"/>
        <v>Billitemstat.create( id: 3, code: 'C', name: 'Clear', disabled: false)</v>
      </c>
    </row>
    <row r="4" spans="1:4" x14ac:dyDescent="0.2">
      <c r="A4">
        <v>4</v>
      </c>
      <c r="B4" t="s">
        <v>36</v>
      </c>
      <c r="C4" t="s">
        <v>272</v>
      </c>
      <c r="D4" t="str">
        <f t="shared" si="0"/>
        <v>Billitemstat.create( id: 4, code: 'S', name: 'Suspend', disabled: false)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273</v>
      </c>
      <c r="C1" t="s">
        <v>274</v>
      </c>
      <c r="D1" t="str">
        <f>CONCATENATE("Postat.create( id: ",A1,", code: '",B1,"', name: '",C1,"', disabled: false)")</f>
        <v>Postat.create( id: 1, code: 'O', name: 'Order', disabled: false)</v>
      </c>
    </row>
    <row r="2" spans="1:4" x14ac:dyDescent="0.2">
      <c r="A2">
        <v>2</v>
      </c>
      <c r="B2" t="s">
        <v>120</v>
      </c>
      <c r="C2" t="s">
        <v>275</v>
      </c>
      <c r="D2" t="str">
        <f>CONCATENATE("Postat.create( id: ",A2,", code: '",B2,"', name: '",C2,"', disabled: false)")</f>
        <v>Postat.create( id: 2, code: 'A', name: 'Acquired', disabled: false)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276</v>
      </c>
      <c r="D1" t="str">
        <f>CONCATENATE("Drugprocedure.create( id: ",A1,", code: '",B1,"', name: '",C1,"', disabled: false)")</f>
        <v>Drugprocedure.create( id: 1, code: 'A', name: 'Selepas Makan', disabled: false)</v>
      </c>
    </row>
    <row r="2" spans="1:4" x14ac:dyDescent="0.2">
      <c r="A2">
        <v>2</v>
      </c>
      <c r="B2" t="s">
        <v>130</v>
      </c>
      <c r="C2" t="s">
        <v>277</v>
      </c>
      <c r="D2" t="str">
        <f t="shared" ref="D2:D3" si="0">CONCATENATE("Drugprocedure.create( id: ",A2,", code: '",B2,"', name: '",C2,"', disabled: false)")</f>
        <v>Drugprocedure.create( id: 2, code: 'B', name: 'Sebelum Makan', disabled: false)</v>
      </c>
    </row>
    <row r="3" spans="1:4" x14ac:dyDescent="0.2">
      <c r="A3">
        <v>3</v>
      </c>
      <c r="B3" t="s">
        <v>128</v>
      </c>
      <c r="D3" t="str">
        <f t="shared" si="0"/>
        <v>Drugprocedure.create( id: 3, code: 'C', name: '', disabled: false)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sqref="A1:D2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CONCATENATE("Labresultstat.create( id: ",A1,", code: '",B1,"', name: '",C1,"', disabled: false)")</f>
        <v>Labresultstat.create(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>CONCATENATE("Labresultstat.create( id: ",A2,", code: '",B2,"', name: '",C2,"', disabled: false)")</f>
        <v>Labresultstat.create( id: 2, code: 'C', name: 'Completed', disabled: false)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278</v>
      </c>
      <c r="C1" t="s">
        <v>279</v>
      </c>
      <c r="D1" t="str">
        <f>CONCATENATE("Labattachmentstat.create( id: ",A1,", code: '",B1,"', name: '",C1,"', disabled: false)")</f>
        <v>Labattachmentstat.create( id: 1, code: 'V', name: 'Valid', disabled: false)</v>
      </c>
    </row>
    <row r="2" spans="1:4" x14ac:dyDescent="0.2">
      <c r="A2">
        <v>2</v>
      </c>
      <c r="B2" t="s">
        <v>124</v>
      </c>
      <c r="C2" t="s">
        <v>280</v>
      </c>
      <c r="D2" t="str">
        <f>CONCATENATE("Labattachmentstat.create( id: ",A2,", code: '",B2,"', name: '",C2,"', disabled: false)")</f>
        <v>Labattachmentstat.create( id: 2, code: 'I', name: 'Invalid', disabled: false)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zoomScale="150" zoomScaleNormal="150" zoomScalePageLayoutView="150" workbookViewId="0">
      <selection activeCell="D1" sqref="D1"/>
    </sheetView>
  </sheetViews>
  <sheetFormatPr baseColWidth="10" defaultRowHeight="16" x14ac:dyDescent="0.2"/>
  <cols>
    <col min="4" max="4" width="59.83203125" bestFit="1" customWidth="1"/>
  </cols>
  <sheetData>
    <row r="1" spans="1:4" x14ac:dyDescent="0.2">
      <c r="A1">
        <v>1</v>
      </c>
      <c r="B1" t="s">
        <v>7</v>
      </c>
      <c r="C1" t="s">
        <v>8</v>
      </c>
      <c r="D1" t="str">
        <f>CONCATENATE("Patienttype.create( id: ",A1,", code: '",B1,"', name: '",C1,"', disabled: false)")</f>
        <v>Patienttype.create( id: 1, code: 'OP', name: 'Out Patient', disabled: false)</v>
      </c>
    </row>
    <row r="2" spans="1:4" x14ac:dyDescent="0.2">
      <c r="A2">
        <v>2</v>
      </c>
      <c r="B2" t="s">
        <v>9</v>
      </c>
      <c r="C2" t="s">
        <v>10</v>
      </c>
      <c r="D2" t="str">
        <f t="shared" ref="D2:D4" si="0">CONCATENATE("Patienttype.create( id: ",A2,", code: '",B2,"', name: '",C2,"', disabled: false)")</f>
        <v>Patienttype.create( id: 2, code: 'IP', name: 'In Patient', disabled: false)</v>
      </c>
    </row>
    <row r="3" spans="1:4" x14ac:dyDescent="0.2">
      <c r="A3">
        <v>3</v>
      </c>
      <c r="B3" t="s">
        <v>11</v>
      </c>
      <c r="C3" t="s">
        <v>12</v>
      </c>
      <c r="D3" t="str">
        <f t="shared" si="0"/>
        <v>Patienttype.create( id: 3, code: 'AE', name: 'Emergency', disabled: false)</v>
      </c>
    </row>
    <row r="4" spans="1:4" x14ac:dyDescent="0.2">
      <c r="A4">
        <v>4</v>
      </c>
      <c r="B4" t="s">
        <v>13</v>
      </c>
      <c r="C4" t="s">
        <v>14</v>
      </c>
      <c r="D4" t="str">
        <f t="shared" si="0"/>
        <v>Patienttype.create( id: 4, code: 'RT', name: 'Retails', disabled: false)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281</v>
      </c>
      <c r="C1" t="s">
        <v>282</v>
      </c>
      <c r="D1" t="str">
        <f>CONCATENATE("Pricetype.create( id: ",A1,", code: '",B1,"', name: '",C1,"', disabled: false)")</f>
        <v>Pricetype.create( id: 1, code: 'W', name: 'Warehouse', disabled: false)</v>
      </c>
    </row>
    <row r="2" spans="1:4" x14ac:dyDescent="0.2">
      <c r="A2">
        <v>2</v>
      </c>
      <c r="B2" t="s">
        <v>122</v>
      </c>
      <c r="C2" t="s">
        <v>283</v>
      </c>
      <c r="D2" t="str">
        <f t="shared" ref="D2:D3" si="0">CONCATENATE("Pricetype.create( id: ",A2,", code: '",B2,"', name: '",C2,"', disabled: false)")</f>
        <v>Pricetype.create( id: 2, code: 'X', name: 'General', disabled: false)</v>
      </c>
    </row>
    <row r="3" spans="1:4" x14ac:dyDescent="0.2">
      <c r="A3">
        <v>4</v>
      </c>
      <c r="B3" t="s">
        <v>269</v>
      </c>
      <c r="C3" t="s">
        <v>284</v>
      </c>
      <c r="D3" t="str">
        <f t="shared" si="0"/>
        <v>Pricetype.create( id: 4, code: 'R', name: 'Lab Report', disabled: false)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286</v>
      </c>
      <c r="C1" t="s">
        <v>285</v>
      </c>
      <c r="D1" t="str">
        <f>CONCATENATE("Treatmentnotetype.create( id: ",A1,", code: '",B1,"', name: '",C1,"', disabled: false)")</f>
        <v>Treatmentnotetype.create( id: 1, code: 'H', name: 'HOPI', disabled: false)</v>
      </c>
    </row>
    <row r="2" spans="1:4" x14ac:dyDescent="0.2">
      <c r="A2">
        <v>2</v>
      </c>
      <c r="B2" t="s">
        <v>126</v>
      </c>
      <c r="C2" t="s">
        <v>287</v>
      </c>
      <c r="D2" t="str">
        <f t="shared" ref="D2:D3" si="0">CONCATENATE("Treatmentnotetype.create( id: ",A2,", code: '",B2,"', name: '",C2,"', disabled: false)")</f>
        <v>Treatmentnotetype.create( id: 2, code: 'N', name: 'Nursing Note', disabled: false)</v>
      </c>
    </row>
    <row r="3" spans="1:4" x14ac:dyDescent="0.2">
      <c r="A3">
        <v>3</v>
      </c>
      <c r="B3" t="s">
        <v>288</v>
      </c>
      <c r="C3" t="s">
        <v>289</v>
      </c>
      <c r="D3" t="str">
        <f t="shared" si="0"/>
        <v>Treatmentnotetype.create( id: 3, code: 'L', name: 'Lab Note', disabled: false)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Ruler="0" zoomScale="140" zoomScaleNormal="140" zoomScalePageLayoutView="140" workbookViewId="0">
      <selection activeCell="D1" sqref="D1"/>
    </sheetView>
  </sheetViews>
  <sheetFormatPr baseColWidth="10" defaultRowHeight="16" x14ac:dyDescent="0.2"/>
  <cols>
    <col min="3" max="3" width="17.5" bestFit="1" customWidth="1"/>
  </cols>
  <sheetData>
    <row r="1" spans="1:4" x14ac:dyDescent="0.2">
      <c r="A1">
        <v>1</v>
      </c>
      <c r="B1" t="s">
        <v>295</v>
      </c>
      <c r="C1" t="s">
        <v>290</v>
      </c>
      <c r="D1" t="str">
        <f>CONCATENATE("Workorder.create( id: ",A1,", code: '",B1,"', name: '",C1,"', disabled: false)")</f>
        <v>Workorder.create( id: 1, code: 'REG', name: 'Registration', disabled: false)</v>
      </c>
    </row>
    <row r="2" spans="1:4" x14ac:dyDescent="0.2">
      <c r="A2">
        <v>2</v>
      </c>
      <c r="B2" t="s">
        <v>296</v>
      </c>
      <c r="C2" t="s">
        <v>291</v>
      </c>
      <c r="D2" t="str">
        <f t="shared" ref="D2:D8" si="0">CONCATENATE("Workorder.create( id: ",A2,", code: '",B2,"', name: '",C2,"', disabled: false)")</f>
        <v>Workorder.create( id: 2, code: 'TRI', name: 'Triage', disabled: false)</v>
      </c>
    </row>
    <row r="3" spans="1:4" x14ac:dyDescent="0.2">
      <c r="A3">
        <v>3</v>
      </c>
      <c r="B3" t="s">
        <v>297</v>
      </c>
      <c r="C3" t="s">
        <v>292</v>
      </c>
      <c r="D3" t="str">
        <f t="shared" si="0"/>
        <v>Workorder.create( id: 3, code: 'DOC', name: 'Doctor Consultation', disabled: false)</v>
      </c>
    </row>
    <row r="4" spans="1:4" x14ac:dyDescent="0.2">
      <c r="A4">
        <v>4</v>
      </c>
      <c r="B4" t="s">
        <v>298</v>
      </c>
      <c r="C4" t="s">
        <v>151</v>
      </c>
      <c r="D4" t="str">
        <f t="shared" si="0"/>
        <v>Workorder.create( id: 4, code: 'MOF', name: 'Medical Officer', disabled: false)</v>
      </c>
    </row>
    <row r="5" spans="1:4" x14ac:dyDescent="0.2">
      <c r="A5">
        <v>5</v>
      </c>
      <c r="B5" t="s">
        <v>299</v>
      </c>
      <c r="C5" t="s">
        <v>293</v>
      </c>
      <c r="D5" t="str">
        <f t="shared" si="0"/>
        <v>Workorder.create( id: 5, code: 'PHA', name: 'Pharmacy', disabled: false)</v>
      </c>
    </row>
    <row r="6" spans="1:4" x14ac:dyDescent="0.2">
      <c r="A6">
        <v>6</v>
      </c>
      <c r="B6" t="s">
        <v>300</v>
      </c>
      <c r="C6" t="s">
        <v>294</v>
      </c>
      <c r="D6" t="str">
        <f t="shared" si="0"/>
        <v>Workorder.create( id: 6, code: 'LAB', name: 'Lab', disabled: false)</v>
      </c>
    </row>
    <row r="7" spans="1:4" x14ac:dyDescent="0.2">
      <c r="A7">
        <v>7</v>
      </c>
      <c r="B7" t="s">
        <v>301</v>
      </c>
      <c r="C7" t="s">
        <v>302</v>
      </c>
      <c r="D7" t="str">
        <f t="shared" si="0"/>
        <v>Workorder.create( id: 7, code: 'TRM', name: 'Treatment Room', disabled: false)</v>
      </c>
    </row>
    <row r="8" spans="1:4" x14ac:dyDescent="0.2">
      <c r="A8">
        <v>8</v>
      </c>
      <c r="B8" t="s">
        <v>303</v>
      </c>
      <c r="C8" t="s">
        <v>304</v>
      </c>
      <c r="D8" t="str">
        <f t="shared" si="0"/>
        <v>Workorder.create( id: 8, code: 'BIL', name: 'Billing', disabled: false)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305</v>
      </c>
      <c r="C1" t="s">
        <v>306</v>
      </c>
      <c r="D1" t="str">
        <f>CONCATENATE("Workflowtemplate.create( id: ",A1,", code: '",B1,"', name: '",C1,"', disabled: false)")</f>
        <v>Workflowtemplate.create( id: 1, code: 'DEF', name: 'Default Template', disabled: false)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Ruler="0" workbookViewId="0">
      <selection activeCell="E1" sqref="E1:E4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v>1</v>
      </c>
      <c r="D1">
        <v>1</v>
      </c>
      <c r="E1" t="str">
        <f>CONCATENATE("Workflowtemplateitem.create( id: ",A1,", workflowtemplate_id: '",B1,"', workorder_id: '",C1,"',  sequence: ",D1,")")</f>
        <v>Workflowtemplateitem.create( id: 1, workflowtemplate_id: '1', workorder_id: '1',  sequence: 1)</v>
      </c>
    </row>
    <row r="2" spans="1:5" x14ac:dyDescent="0.2">
      <c r="A2">
        <v>2</v>
      </c>
      <c r="B2">
        <v>1</v>
      </c>
      <c r="C2">
        <v>3</v>
      </c>
      <c r="D2">
        <v>2</v>
      </c>
      <c r="E2" t="str">
        <f t="shared" ref="E2:E4" si="0">CONCATENATE("Workflowtemplateitem.create( id: ",A2,", workflowtemplate_id: '",B2,"', workorder_id: '",C2,"',  sequence: ",D2,")")</f>
        <v>Workflowtemplateitem.create( id: 2, workflowtemplate_id: '1', workorder_id: '3',  sequence: 2)</v>
      </c>
    </row>
    <row r="3" spans="1:5" x14ac:dyDescent="0.2">
      <c r="A3">
        <v>3</v>
      </c>
      <c r="B3">
        <v>1</v>
      </c>
      <c r="C3">
        <v>5</v>
      </c>
      <c r="D3">
        <v>3</v>
      </c>
      <c r="E3" t="str">
        <f t="shared" si="0"/>
        <v>Workflowtemplateitem.create( id: 3, workflowtemplate_id: '1', workorder_id: '5',  sequence: 3)</v>
      </c>
    </row>
    <row r="4" spans="1:5" x14ac:dyDescent="0.2">
      <c r="A4">
        <v>4</v>
      </c>
      <c r="B4">
        <v>1</v>
      </c>
      <c r="C4">
        <v>8</v>
      </c>
      <c r="D4">
        <v>4</v>
      </c>
      <c r="E4" t="str">
        <f t="shared" si="0"/>
        <v>Workflowtemplateitem.create( id: 4, workflowtemplate_id: '1', workorder_id: '8',  sequence: 4)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 s="1">
        <v>1</v>
      </c>
      <c r="B1" s="1" t="s">
        <v>126</v>
      </c>
      <c r="C1" s="1" t="s">
        <v>127</v>
      </c>
      <c r="D1" s="1" t="s">
        <v>307</v>
      </c>
    </row>
    <row r="2" spans="1:4" x14ac:dyDescent="0.2">
      <c r="A2" s="1">
        <v>2</v>
      </c>
      <c r="B2" s="1" t="s">
        <v>128</v>
      </c>
      <c r="C2" s="1" t="s">
        <v>129</v>
      </c>
      <c r="D2" s="1" t="s">
        <v>308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H20" sqref="H20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309</v>
      </c>
      <c r="C1" t="s">
        <v>310</v>
      </c>
      <c r="D1" t="str">
        <f>CONCATENATE("Role.create( id: ",A1,", code: '",B1,"', name: '",C1,"', disabled: false)")</f>
        <v>Role.create( id: 1, code: 'SYS', name: 'System Admin', disabled: false)</v>
      </c>
    </row>
    <row r="2" spans="1:4" x14ac:dyDescent="0.2">
      <c r="A2">
        <v>2</v>
      </c>
      <c r="B2" t="s">
        <v>311</v>
      </c>
      <c r="C2" t="s">
        <v>312</v>
      </c>
      <c r="D2" t="str">
        <f t="shared" ref="D2:D7" si="0">CONCATENATE("Role.create( id: ",A2,", code: '",B2,"', name: '",C2,"', disabled: false)")</f>
        <v>Role.create( id: 2, code: 'ADM', name: 'Administrator', disabled: false)</v>
      </c>
    </row>
    <row r="3" spans="1:4" x14ac:dyDescent="0.2">
      <c r="A3">
        <v>3</v>
      </c>
      <c r="B3" t="s">
        <v>313</v>
      </c>
      <c r="C3" t="s">
        <v>314</v>
      </c>
      <c r="D3" t="str">
        <f t="shared" si="0"/>
        <v>Role.create( id: 3, code: 'MD', name: 'Medical Doctor', disabled: false)</v>
      </c>
    </row>
    <row r="4" spans="1:4" x14ac:dyDescent="0.2">
      <c r="A4">
        <v>4</v>
      </c>
      <c r="B4" t="s">
        <v>316</v>
      </c>
      <c r="C4" t="s">
        <v>315</v>
      </c>
      <c r="D4" t="str">
        <f t="shared" si="0"/>
        <v>Role.create( id: 4, code: 'CS', name: 'Cashier', disabled: false)</v>
      </c>
    </row>
    <row r="5" spans="1:4" x14ac:dyDescent="0.2">
      <c r="A5">
        <v>5</v>
      </c>
      <c r="B5" t="s">
        <v>317</v>
      </c>
      <c r="C5" t="s">
        <v>318</v>
      </c>
      <c r="D5" t="str">
        <f t="shared" si="0"/>
        <v>Role.create( id: 5, code: 'PH', name: 'Pharmacist', disabled: false)</v>
      </c>
    </row>
    <row r="6" spans="1:4" x14ac:dyDescent="0.2">
      <c r="A6">
        <v>6</v>
      </c>
      <c r="B6" t="s">
        <v>319</v>
      </c>
      <c r="C6" t="s">
        <v>320</v>
      </c>
      <c r="D6" t="str">
        <f t="shared" si="0"/>
        <v>Role.create( id: 6, code: 'CL', name: 'Clerk', disabled: false)</v>
      </c>
    </row>
    <row r="7" spans="1:4" x14ac:dyDescent="0.2">
      <c r="A7">
        <v>7</v>
      </c>
      <c r="B7" t="s">
        <v>321</v>
      </c>
      <c r="C7" t="s">
        <v>322</v>
      </c>
      <c r="D7" t="str">
        <f t="shared" si="0"/>
        <v>Role.create( id: 7, code: 'NR', name: 'Staff Nurse', disabled: false)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:D2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120</v>
      </c>
      <c r="C1" t="s">
        <v>121</v>
      </c>
      <c r="D1" t="str">
        <f>CONCATENATE("Userstat.create( id: ",A1,", code: '",B1,"', name: '",C1,"', disabled: false)")</f>
        <v>Userstat.create( id: 1, code: 'A', name: 'Active', disabled: false)</v>
      </c>
    </row>
    <row r="2" spans="1:4" x14ac:dyDescent="0.2">
      <c r="A2">
        <v>2</v>
      </c>
      <c r="B2" t="s">
        <v>35</v>
      </c>
      <c r="C2" t="s">
        <v>323</v>
      </c>
      <c r="D2" t="str">
        <f>CONCATENATE("Userstat.create( id: ",A2,", code: '",B2,"', name: '",C2,"', disabled: false)")</f>
        <v>Userstat.create( id: 2, code: 'D', name: 'Disabled', disabled: false)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</v>
      </c>
      <c r="C1" t="s">
        <v>324</v>
      </c>
      <c r="D1" t="str">
        <f>CONCATENATE("Department.create( id: ",A1,", code: '",B1,"', name: '",C1,"', disabled: false)")</f>
        <v>Department.create( id: 1, code: 'M', name: 'Medical', disabled: false)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325</v>
      </c>
      <c r="C1" t="s">
        <v>326</v>
      </c>
      <c r="D1" t="str">
        <f>CONCATENATE("Inventorytype.create( id: ",A1,", code: '",B1,"', name: '",C1,"', disabled: false)")</f>
        <v>Inventorytype.create( id: 1, code: 'DRG', name: 'Drug', disabled: false)</v>
      </c>
    </row>
    <row r="2" spans="1:4" x14ac:dyDescent="0.2">
      <c r="A2">
        <v>2</v>
      </c>
      <c r="B2" t="s">
        <v>327</v>
      </c>
      <c r="C2" t="s">
        <v>328</v>
      </c>
      <c r="D2" t="str">
        <f t="shared" ref="D2:D3" si="0">CONCATENATE("Inventorytype.create( id: ",A2,", code: '",B2,"', name: '",C2,"', disabled: false)")</f>
        <v>Inventorytype.create( id: 2, code: 'DIS', name: 'Disposible Item', disabled: false)</v>
      </c>
    </row>
    <row r="3" spans="1:4" x14ac:dyDescent="0.2">
      <c r="A3">
        <v>3</v>
      </c>
      <c r="B3" t="s">
        <v>329</v>
      </c>
      <c r="C3" t="s">
        <v>330</v>
      </c>
      <c r="D3" t="str">
        <f t="shared" si="0"/>
        <v>Inventorytype.create( id: 3, code: 'NUT', name: 'Nutritions', disabled: false)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cols>
    <col min="4" max="4" width="67.1640625" bestFit="1" customWidth="1"/>
  </cols>
  <sheetData>
    <row r="1" spans="1:4" x14ac:dyDescent="0.2">
      <c r="A1">
        <v>1</v>
      </c>
      <c r="B1" t="s">
        <v>15</v>
      </c>
      <c r="C1" t="s">
        <v>16</v>
      </c>
      <c r="D1" t="str">
        <f>CONCATENATE("Nationality.create( id: ",A1,", code: '",B1,"', name: '",C1,"', disabled: false)")</f>
        <v>Nationality.create( id: 1, code: 'MY', name: 'Malaysian', disabled: false)</v>
      </c>
    </row>
    <row r="2" spans="1:4" x14ac:dyDescent="0.2">
      <c r="A2">
        <v>2</v>
      </c>
      <c r="B2" t="s">
        <v>17</v>
      </c>
      <c r="C2" t="s">
        <v>18</v>
      </c>
      <c r="D2" t="str">
        <f t="shared" ref="D2:D4" si="0">CONCATENATE("Nationality.create( id: ",A2,", code: '",B2,"', name: '",C2,"', disabled: false)")</f>
        <v>Nationality.create( id: 2, code: 'TR', name: 'Temporary Residents', disabled: false)</v>
      </c>
    </row>
    <row r="3" spans="1:4" x14ac:dyDescent="0.2">
      <c r="A3">
        <v>3</v>
      </c>
      <c r="B3" t="s">
        <v>19</v>
      </c>
      <c r="C3" t="s">
        <v>20</v>
      </c>
      <c r="D3" t="str">
        <f t="shared" si="0"/>
        <v>Nationality.create( id: 3, code: 'PR', name: 'Permanent Residents', disabled: false)</v>
      </c>
    </row>
    <row r="4" spans="1:4" x14ac:dyDescent="0.2">
      <c r="A4">
        <v>4</v>
      </c>
      <c r="B4" t="s">
        <v>21</v>
      </c>
      <c r="C4" t="s">
        <v>22</v>
      </c>
      <c r="D4" t="str">
        <f t="shared" si="0"/>
        <v>Nationality.create( id: 4, code: 'ETC', name: 'Others', disabled: false)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showRuler="0" topLeftCell="A27" workbookViewId="0">
      <selection activeCell="G30" sqref="G30"/>
    </sheetView>
  </sheetViews>
  <sheetFormatPr baseColWidth="10" defaultRowHeight="16" x14ac:dyDescent="0.2"/>
  <sheetData>
    <row r="1" spans="1:5" x14ac:dyDescent="0.2">
      <c r="A1" t="s">
        <v>440</v>
      </c>
      <c r="B1" t="s">
        <v>441</v>
      </c>
      <c r="C1" t="s">
        <v>442</v>
      </c>
      <c r="D1" t="s">
        <v>443</v>
      </c>
    </row>
    <row r="2" spans="1:5" x14ac:dyDescent="0.2">
      <c r="A2">
        <v>16</v>
      </c>
      <c r="B2" t="s">
        <v>444</v>
      </c>
      <c r="C2" t="s">
        <v>445</v>
      </c>
      <c r="D2" t="s">
        <v>446</v>
      </c>
      <c r="E2" t="str">
        <f>CONCATENATE("Labtemplate.create( id: ",A2,", code: '",B2,"', name: '",C2,"', disabled: false)")</f>
        <v>Labtemplate.create( id: 16, code: 'L-NEONATAL SCREENING', name: 'NEONATAL SCREENING', disabled: false)</v>
      </c>
    </row>
    <row r="3" spans="1:5" x14ac:dyDescent="0.2">
      <c r="A3">
        <v>24</v>
      </c>
      <c r="B3" t="s">
        <v>447</v>
      </c>
      <c r="C3" t="s">
        <v>448</v>
      </c>
      <c r="D3" t="s">
        <v>449</v>
      </c>
      <c r="E3" t="str">
        <f t="shared" ref="E3:E42" si="0">CONCATENATE("Labtemplate.create( id: ",A3,", code: '",B3,"', name: '",C3,"', disabled: false)")</f>
        <v>Labtemplate.create( id: 24, code: 'L-VIRAL SEROLOGY', name: 'VIRAL SEROLOGY', disabled: false)</v>
      </c>
    </row>
    <row r="4" spans="1:5" x14ac:dyDescent="0.2">
      <c r="A4">
        <v>3</v>
      </c>
      <c r="B4" t="s">
        <v>450</v>
      </c>
      <c r="C4" t="s">
        <v>451</v>
      </c>
      <c r="D4" t="s">
        <v>452</v>
      </c>
      <c r="E4" t="str">
        <f t="shared" si="0"/>
        <v>Labtemplate.create( id: 3, code: 'L-CHOLESTROL TEST', name: 'CHOLESTROL TEST', disabled: false)</v>
      </c>
    </row>
    <row r="5" spans="1:5" x14ac:dyDescent="0.2">
      <c r="A5">
        <v>4</v>
      </c>
      <c r="B5" t="s">
        <v>453</v>
      </c>
      <c r="C5" t="s">
        <v>454</v>
      </c>
      <c r="D5" t="s">
        <v>455</v>
      </c>
      <c r="E5" t="str">
        <f t="shared" si="0"/>
        <v>Labtemplate.create( id: 4, code: 'L-BUSE', name: 'BUSE', disabled: false)</v>
      </c>
    </row>
    <row r="6" spans="1:5" x14ac:dyDescent="0.2">
      <c r="A6">
        <v>1</v>
      </c>
      <c r="B6" t="s">
        <v>456</v>
      </c>
      <c r="C6" t="s">
        <v>457</v>
      </c>
      <c r="D6" t="s">
        <v>458</v>
      </c>
      <c r="E6" t="str">
        <f t="shared" si="0"/>
        <v>Labtemplate.create( id: 1, code: 'L-CLINICAL', name: 'CLINICAL', disabled: false)</v>
      </c>
    </row>
    <row r="7" spans="1:5" x14ac:dyDescent="0.2">
      <c r="A7">
        <v>2</v>
      </c>
      <c r="B7" t="s">
        <v>459</v>
      </c>
      <c r="C7" t="s">
        <v>430</v>
      </c>
      <c r="D7" t="s">
        <v>460</v>
      </c>
      <c r="E7" t="str">
        <f t="shared" si="0"/>
        <v>Labtemplate.create( id: 2, code: 'L-HAEMATOLOGY', name: 'HAEMATOLOGY', disabled: false)</v>
      </c>
    </row>
    <row r="8" spans="1:5" x14ac:dyDescent="0.2">
      <c r="A8">
        <v>30</v>
      </c>
      <c r="B8" t="s">
        <v>461</v>
      </c>
      <c r="C8" t="s">
        <v>462</v>
      </c>
      <c r="D8" t="s">
        <v>463</v>
      </c>
      <c r="E8" t="str">
        <f t="shared" si="0"/>
        <v>Labtemplate.create( id: 30, code: 'L-WIDAL-WEIL FELIX TEST', name: 'WIDAL-WEIL FELIX TEST', disabled: false)</v>
      </c>
    </row>
    <row r="9" spans="1:5" x14ac:dyDescent="0.2">
      <c r="A9">
        <v>6</v>
      </c>
      <c r="B9" t="s">
        <v>464</v>
      </c>
      <c r="C9" t="s">
        <v>465</v>
      </c>
      <c r="D9" t="s">
        <v>466</v>
      </c>
      <c r="E9" t="str">
        <f t="shared" si="0"/>
        <v>Labtemplate.create( id: 6, code: 'L-ANTENATAL SCREENING', name: 'ANTENATAL SCREENING', disabled: false)</v>
      </c>
    </row>
    <row r="10" spans="1:5" x14ac:dyDescent="0.2">
      <c r="A10">
        <v>20</v>
      </c>
      <c r="B10" t="s">
        <v>467</v>
      </c>
      <c r="C10" t="s">
        <v>468</v>
      </c>
      <c r="D10" t="s">
        <v>469</v>
      </c>
      <c r="E10" t="str">
        <f t="shared" si="0"/>
        <v>Labtemplate.create( id: 20, code: 'L-PROTEIN STUDY', name: 'PROTEIN STUDY', disabled: false)</v>
      </c>
    </row>
    <row r="11" spans="1:5" x14ac:dyDescent="0.2">
      <c r="A11">
        <v>11</v>
      </c>
      <c r="B11" t="s">
        <v>470</v>
      </c>
      <c r="C11" t="s">
        <v>471</v>
      </c>
      <c r="D11" t="s">
        <v>472</v>
      </c>
      <c r="E11" t="str">
        <f t="shared" si="0"/>
        <v>Labtemplate.create( id: 11, code: 'L-COAGULATION STUDY', name: 'COAGULATION STUDY', disabled: false)</v>
      </c>
    </row>
    <row r="12" spans="1:5" x14ac:dyDescent="0.2">
      <c r="A12">
        <v>21</v>
      </c>
      <c r="B12" t="s">
        <v>473</v>
      </c>
      <c r="C12" t="s">
        <v>474</v>
      </c>
      <c r="D12" t="s">
        <v>475</v>
      </c>
      <c r="E12" t="str">
        <f t="shared" si="0"/>
        <v>Labtemplate.create( id: 21, code: 'L-DENGUE SEROLOGY', name: 'DENGUE SEROLOGY', disabled: false)</v>
      </c>
    </row>
    <row r="13" spans="1:5" x14ac:dyDescent="0.2">
      <c r="A13">
        <v>36</v>
      </c>
      <c r="B13" t="s">
        <v>476</v>
      </c>
      <c r="C13" t="s">
        <v>477</v>
      </c>
      <c r="D13" t="s">
        <v>478</v>
      </c>
      <c r="E13" t="str">
        <f t="shared" si="0"/>
        <v>Labtemplate.create( id: 36, code: 'L-FBC HAEMOTOLOGY (M)', name: 'FBC HAEMOTOLOGY (M)', disabled: false)</v>
      </c>
    </row>
    <row r="14" spans="1:5" x14ac:dyDescent="0.2">
      <c r="A14">
        <v>18</v>
      </c>
      <c r="B14" t="s">
        <v>479</v>
      </c>
      <c r="C14" t="s">
        <v>480</v>
      </c>
      <c r="D14" t="s">
        <v>481</v>
      </c>
      <c r="E14" t="str">
        <f t="shared" si="0"/>
        <v>Labtemplate.create( id: 18, code: 'L-PAP SMEAR REPORT', name: 'PAP SMEAR REPORT', disabled: false)</v>
      </c>
    </row>
    <row r="15" spans="1:5" x14ac:dyDescent="0.2">
      <c r="A15">
        <v>9</v>
      </c>
      <c r="B15" t="s">
        <v>482</v>
      </c>
      <c r="C15" t="s">
        <v>483</v>
      </c>
      <c r="D15" t="s">
        <v>484</v>
      </c>
      <c r="E15" t="str">
        <f t="shared" si="0"/>
        <v>Labtemplate.create( id: 9, code: 'L-SEMINAL ANALYSIS', name: 'SEMINAL ANALYSIS', disabled: false)</v>
      </c>
    </row>
    <row r="16" spans="1:5" x14ac:dyDescent="0.2">
      <c r="A16">
        <v>28</v>
      </c>
      <c r="B16" t="s">
        <v>485</v>
      </c>
      <c r="C16" t="s">
        <v>486</v>
      </c>
      <c r="D16" t="s">
        <v>487</v>
      </c>
      <c r="E16" t="str">
        <f t="shared" si="0"/>
        <v>Labtemplate.create( id: 28, code: 'L-GLUCOSE TOLERANCE TEST (GTT)', name: 'GLUCOSE TOLERANCE TEST (GTT)', disabled: false)</v>
      </c>
    </row>
    <row r="17" spans="1:5" x14ac:dyDescent="0.2">
      <c r="A17">
        <v>33</v>
      </c>
      <c r="B17" t="s">
        <v>488</v>
      </c>
      <c r="C17" t="s">
        <v>489</v>
      </c>
      <c r="D17" t="s">
        <v>490</v>
      </c>
      <c r="E17" t="str">
        <f t="shared" si="0"/>
        <v>Labtemplate.create( id: 33, code: 'L-LIPIDS STUDY/CORONARY RISK', name: 'LIPIDS STUDY/CORONARY RISK', disabled: false)</v>
      </c>
    </row>
    <row r="18" spans="1:5" x14ac:dyDescent="0.2">
      <c r="A18">
        <v>29</v>
      </c>
      <c r="B18" t="s">
        <v>491</v>
      </c>
      <c r="C18" t="s">
        <v>492</v>
      </c>
      <c r="D18" t="s">
        <v>493</v>
      </c>
      <c r="E18" t="str">
        <f t="shared" si="0"/>
        <v>Labtemplate.create( id: 29, code: 'L-GLYCATED HAEMOGLOBIN (HbA1C)', name: 'GLYCATED HAEMOGLOBIN (HbA1C)', disabled: false)</v>
      </c>
    </row>
    <row r="19" spans="1:5" x14ac:dyDescent="0.2">
      <c r="A19">
        <v>10</v>
      </c>
      <c r="B19" t="s">
        <v>494</v>
      </c>
      <c r="C19" t="s">
        <v>495</v>
      </c>
      <c r="D19" t="s">
        <v>496</v>
      </c>
      <c r="E19" t="str">
        <f t="shared" si="0"/>
        <v>Labtemplate.create( id: 10, code: 'L-ARTERIAL BLOOD GASES', name: 'ARTERIAL BLOOD GASES', disabled: false)</v>
      </c>
    </row>
    <row r="20" spans="1:5" x14ac:dyDescent="0.2">
      <c r="A20">
        <v>35</v>
      </c>
      <c r="B20" t="s">
        <v>497</v>
      </c>
      <c r="C20" t="s">
        <v>86</v>
      </c>
      <c r="E20" t="str">
        <f t="shared" si="0"/>
        <v>Labtemplate.create( id: 35, code: 'L-OTHERS', name: 'OTHERS', disabled: false)</v>
      </c>
    </row>
    <row r="21" spans="1:5" x14ac:dyDescent="0.2">
      <c r="A21">
        <v>23</v>
      </c>
      <c r="B21" t="s">
        <v>498</v>
      </c>
      <c r="C21" t="s">
        <v>499</v>
      </c>
      <c r="D21" t="s">
        <v>500</v>
      </c>
      <c r="E21" t="str">
        <f t="shared" si="0"/>
        <v>Labtemplate.create( id: 23, code: 'L-ASOT SCREENING', name: 'ASOT SCREENING', disabled: false)</v>
      </c>
    </row>
    <row r="22" spans="1:5" x14ac:dyDescent="0.2">
      <c r="A22">
        <v>37</v>
      </c>
      <c r="B22" t="s">
        <v>501</v>
      </c>
      <c r="C22" t="s">
        <v>502</v>
      </c>
      <c r="D22" t="s">
        <v>503</v>
      </c>
      <c r="E22" t="str">
        <f t="shared" si="0"/>
        <v>Labtemplate.create( id: 37, code: 'L-FBC HAEMOTOLOGY (F)', name: 'FBC HAEMOTOLOGY (F)', disabled: false)</v>
      </c>
    </row>
    <row r="23" spans="1:5" x14ac:dyDescent="0.2">
      <c r="A23">
        <v>32</v>
      </c>
      <c r="B23" t="s">
        <v>504</v>
      </c>
      <c r="C23" t="s">
        <v>505</v>
      </c>
      <c r="D23" t="s">
        <v>506</v>
      </c>
      <c r="E23" t="str">
        <f t="shared" si="0"/>
        <v>Labtemplate.create( id: 32, code: 'L-MODIFIED GLUCOSE TOLERANCE TEST', name: 'MODIFIED GLUCOSE TOLERANCE TEST', disabled: false)</v>
      </c>
    </row>
    <row r="24" spans="1:5" x14ac:dyDescent="0.2">
      <c r="A24">
        <v>19</v>
      </c>
      <c r="B24" t="s">
        <v>507</v>
      </c>
      <c r="C24" t="s">
        <v>508</v>
      </c>
      <c r="D24" t="s">
        <v>509</v>
      </c>
      <c r="E24" t="str">
        <f t="shared" si="0"/>
        <v>Labtemplate.create( id: 19, code: 'L-THYROID STUDIES', name: 'THYROID STUDIES', disabled: false)</v>
      </c>
    </row>
    <row r="25" spans="1:5" x14ac:dyDescent="0.2">
      <c r="A25">
        <v>14</v>
      </c>
      <c r="B25" t="s">
        <v>510</v>
      </c>
      <c r="C25" t="s">
        <v>511</v>
      </c>
      <c r="D25" t="s">
        <v>512</v>
      </c>
      <c r="E25" t="str">
        <f t="shared" si="0"/>
        <v>Labtemplate.create( id: 14, code: 'L-LIVER FUNCTION TEST', name: 'LIVER FUNCTION TEST', disabled: false)</v>
      </c>
    </row>
    <row r="26" spans="1:5" x14ac:dyDescent="0.2">
      <c r="A26">
        <v>13</v>
      </c>
      <c r="B26" t="s">
        <v>513</v>
      </c>
      <c r="C26" t="s">
        <v>514</v>
      </c>
      <c r="D26" t="s">
        <v>515</v>
      </c>
      <c r="E26" t="str">
        <f t="shared" si="0"/>
        <v>Labtemplate.create( id: 13, code: 'L-FULL BLOOD COUNT (FBC) (NEW BORN)', name: 'FULL BLOOD COUNT (FBC) (NEW BORN)', disabled: false)</v>
      </c>
    </row>
    <row r="27" spans="1:5" x14ac:dyDescent="0.2">
      <c r="A27">
        <v>12</v>
      </c>
      <c r="B27" t="s">
        <v>516</v>
      </c>
      <c r="C27" t="s">
        <v>517</v>
      </c>
      <c r="D27" t="s">
        <v>518</v>
      </c>
      <c r="E27" t="str">
        <f t="shared" si="0"/>
        <v>Labtemplate.create( id: 12, code: 'L-FULL BLOOD COUNT (FBC) (6 MONTHS - 1 YEARS)', name: 'FULL BLOOD COUNT (FBC) (6 MONTHS -1 YEARS)', disabled: false)</v>
      </c>
    </row>
    <row r="28" spans="1:5" x14ac:dyDescent="0.2">
      <c r="A28">
        <v>7</v>
      </c>
      <c r="B28" t="s">
        <v>519</v>
      </c>
      <c r="C28" t="s">
        <v>520</v>
      </c>
      <c r="D28" t="s">
        <v>521</v>
      </c>
      <c r="E28" t="str">
        <f t="shared" si="0"/>
        <v>Labtemplate.create( id: 7, code: 'L-CARDIAC ENZYMES', name: 'CARDIAC ENZYMES', disabled: false)</v>
      </c>
    </row>
    <row r="29" spans="1:5" x14ac:dyDescent="0.2">
      <c r="A29">
        <v>5</v>
      </c>
      <c r="B29" t="s">
        <v>522</v>
      </c>
      <c r="C29" t="s">
        <v>523</v>
      </c>
      <c r="D29" t="s">
        <v>524</v>
      </c>
      <c r="E29" t="str">
        <f t="shared" si="0"/>
        <v>Labtemplate.create( id: 5, code: 'L-URINE FEME', name: 'URINE FEME', disabled: false)</v>
      </c>
    </row>
    <row r="30" spans="1:5" x14ac:dyDescent="0.2">
      <c r="A30">
        <v>17</v>
      </c>
      <c r="B30" t="s">
        <v>525</v>
      </c>
      <c r="C30" t="s">
        <v>526</v>
      </c>
      <c r="D30" t="s">
        <v>527</v>
      </c>
      <c r="E30" t="str">
        <f t="shared" si="0"/>
        <v>Labtemplate.create( id: 17, code: 'L-DRUGS SCREENING', name: 'DRUGS SCREENING', disabled: false)</v>
      </c>
    </row>
    <row r="31" spans="1:5" x14ac:dyDescent="0.2">
      <c r="A31">
        <v>22</v>
      </c>
      <c r="B31" t="s">
        <v>528</v>
      </c>
      <c r="C31" t="s">
        <v>529</v>
      </c>
      <c r="D31" t="s">
        <v>530</v>
      </c>
      <c r="E31" t="str">
        <f t="shared" si="0"/>
        <v>Labtemplate.create( id: 22, code: 'L-MICROALBUMIN', name: 'MICROALBUMIN', disabled: false)</v>
      </c>
    </row>
    <row r="32" spans="1:5" x14ac:dyDescent="0.2">
      <c r="A32">
        <v>40</v>
      </c>
      <c r="B32" t="s">
        <v>531</v>
      </c>
      <c r="C32" t="s">
        <v>532</v>
      </c>
      <c r="D32" t="s">
        <v>533</v>
      </c>
      <c r="E32" t="str">
        <f t="shared" si="0"/>
        <v>Labtemplate.create( id: 40, code: 'L-DENGUE Ns1 ANTIGEN', name: 'DENGUE Ns1 ANTIGEN', disabled: false)</v>
      </c>
    </row>
    <row r="33" spans="1:5" x14ac:dyDescent="0.2">
      <c r="A33">
        <v>25</v>
      </c>
      <c r="B33" t="s">
        <v>534</v>
      </c>
      <c r="C33" t="s">
        <v>535</v>
      </c>
      <c r="D33" t="s">
        <v>536</v>
      </c>
      <c r="E33" t="str">
        <f t="shared" si="0"/>
        <v>Labtemplate.create( id: 25, code: 'L-CREATININE CLEARANCE TEST', name: 'CREATININE CLEARANCE TEST', disabled: false)</v>
      </c>
    </row>
    <row r="34" spans="1:5" x14ac:dyDescent="0.2">
      <c r="A34">
        <v>26</v>
      </c>
      <c r="B34" t="s">
        <v>537</v>
      </c>
      <c r="C34" t="s">
        <v>538</v>
      </c>
      <c r="D34" t="s">
        <v>539</v>
      </c>
      <c r="E34" t="str">
        <f t="shared" si="0"/>
        <v>Labtemplate.create( id: 26, code: 'L-GENERAL SCREENING PROFILE', name: 'GENERAL SCREENING PROFILE', disabled: false)</v>
      </c>
    </row>
    <row r="35" spans="1:5" x14ac:dyDescent="0.2">
      <c r="A35">
        <v>31</v>
      </c>
      <c r="B35" t="s">
        <v>540</v>
      </c>
      <c r="C35" t="s">
        <v>541</v>
      </c>
      <c r="D35" t="s">
        <v>542</v>
      </c>
      <c r="E35" t="str">
        <f t="shared" si="0"/>
        <v>Labtemplate.create( id: 31, code: 'L-SALMONELLA TYPHI ANTIBODY', name: 'SALMONELLA TYPHI ANTIBODY', disabled: false)</v>
      </c>
    </row>
    <row r="36" spans="1:5" x14ac:dyDescent="0.2">
      <c r="A36">
        <v>27</v>
      </c>
      <c r="B36" t="s">
        <v>543</v>
      </c>
      <c r="C36" t="s">
        <v>544</v>
      </c>
      <c r="D36" t="s">
        <v>545</v>
      </c>
      <c r="E36" t="str">
        <f t="shared" si="0"/>
        <v>Labtemplate.create( id: 27, code: 'L-FULL BLOOD COUNT (FBC) (1 - 6 YEARS)', name: 'FULL BLOOD COUNT (FBC) (1 - 6 YEARS)', disabled: false)</v>
      </c>
    </row>
    <row r="37" spans="1:5" x14ac:dyDescent="0.2">
      <c r="A37">
        <v>39</v>
      </c>
      <c r="B37" t="s">
        <v>546</v>
      </c>
      <c r="C37" t="s">
        <v>547</v>
      </c>
      <c r="D37" t="s">
        <v>548</v>
      </c>
      <c r="E37" t="str">
        <f t="shared" si="0"/>
        <v>Labtemplate.create( id: 39, code: 'L-LEPTOSPIROSIS SEROLOGY', name: 'LEPTOSPIROSIS SEROLOGY', disabled: false)</v>
      </c>
    </row>
    <row r="38" spans="1:5" x14ac:dyDescent="0.2">
      <c r="A38">
        <v>15</v>
      </c>
      <c r="B38" t="s">
        <v>549</v>
      </c>
      <c r="C38" t="s">
        <v>550</v>
      </c>
      <c r="D38" t="s">
        <v>551</v>
      </c>
      <c r="E38" t="str">
        <f t="shared" si="0"/>
        <v>Labtemplate.create( id: 15, code: 'L-RENAL FUNCTION TEST', name: 'RENAL FUNCTION TEST', disabled: false)</v>
      </c>
    </row>
    <row r="39" spans="1:5" x14ac:dyDescent="0.2">
      <c r="A39">
        <v>8</v>
      </c>
      <c r="B39" t="s">
        <v>552</v>
      </c>
      <c r="C39" t="s">
        <v>553</v>
      </c>
      <c r="D39" t="s">
        <v>554</v>
      </c>
      <c r="E39" t="str">
        <f t="shared" si="0"/>
        <v>Labtemplate.create( id: 8, code: 'L-SERUM BILIRUBIN NNJ', name: 'SERUM BILIRUBIN NNJ', disabled: false)</v>
      </c>
    </row>
    <row r="40" spans="1:5" x14ac:dyDescent="0.2">
      <c r="A40">
        <v>41</v>
      </c>
      <c r="B40" t="s">
        <v>555</v>
      </c>
      <c r="C40" t="s">
        <v>556</v>
      </c>
      <c r="D40" t="s">
        <v>557</v>
      </c>
      <c r="E40" t="str">
        <f t="shared" si="0"/>
        <v>Labtemplate.create( id: 41, code: 'L-SERUM AMYLASE', name: 'SERUM AMYLASE', disabled: false)</v>
      </c>
    </row>
    <row r="41" spans="1:5" x14ac:dyDescent="0.2">
      <c r="A41">
        <v>42</v>
      </c>
      <c r="B41" t="s">
        <v>558</v>
      </c>
      <c r="C41" t="s">
        <v>559</v>
      </c>
      <c r="D41" t="s">
        <v>560</v>
      </c>
      <c r="E41" t="str">
        <f t="shared" si="0"/>
        <v>Labtemplate.create( id: 42, code: 'L-ARTHRITIS PROFILE', name: 'ARTHRITIS PROFILE', disabled: false)</v>
      </c>
    </row>
    <row r="42" spans="1:5" x14ac:dyDescent="0.2">
      <c r="A42">
        <v>43</v>
      </c>
      <c r="B42" t="s">
        <v>561</v>
      </c>
      <c r="C42" t="s">
        <v>562</v>
      </c>
      <c r="D42" t="s">
        <v>563</v>
      </c>
      <c r="E42" t="str">
        <f t="shared" si="0"/>
        <v>Labtemplate.create( id: 43, code: 'L-ERYTHROCYTE SENDIMENTATION RATE', name: 'ERYTHROCYTE SENDIMENTATION RATE', disabled: false)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showRuler="0" topLeftCell="A255" workbookViewId="0">
      <selection activeCell="F255" sqref="F255"/>
    </sheetView>
  </sheetViews>
  <sheetFormatPr baseColWidth="10" defaultRowHeight="16" x14ac:dyDescent="0.2"/>
  <sheetData>
    <row r="1" spans="1:6" x14ac:dyDescent="0.2">
      <c r="A1">
        <v>1</v>
      </c>
      <c r="B1" t="s">
        <v>564</v>
      </c>
      <c r="C1" t="s">
        <v>565</v>
      </c>
      <c r="E1" t="s">
        <v>566</v>
      </c>
      <c r="F1" t="str">
        <f>CONCATENATE("Labitem.create( id: ",A1,", code: '",B1,"', name: '",C1,"', unit: '",D1,"', normalvalue: '",E1,"', disabled: false)")</f>
        <v>Labitem.create( id: 1, code: 'L-Haemoglobin (HB)', name: 'Haemoglobin (HB)', unit: '', normalvalue: '11.5-16.0', disabled: false)</v>
      </c>
    </row>
    <row r="2" spans="1:6" x14ac:dyDescent="0.2">
      <c r="A2">
        <v>2</v>
      </c>
      <c r="B2" t="s">
        <v>567</v>
      </c>
      <c r="C2" t="s">
        <v>339</v>
      </c>
      <c r="F2" t="str">
        <f t="shared" ref="F2:F65" si="0">CONCATENATE("Labitem.create( id: ",A2,", code: '",B2,"', name: '",C2,"', unit: '",D2,"', normalvalue: '",E2,"', disabled: false)")</f>
        <v>Labitem.create( id: 2, code: 'L-VDRL Screening', name: 'VDRL Screening', unit: '', normalvalue: '', disabled: false)</v>
      </c>
    </row>
    <row r="3" spans="1:6" x14ac:dyDescent="0.2">
      <c r="A3">
        <v>3</v>
      </c>
      <c r="B3" t="s">
        <v>568</v>
      </c>
      <c r="C3" t="s">
        <v>340</v>
      </c>
      <c r="F3" t="str">
        <f t="shared" si="0"/>
        <v>Labitem.create( id: 3, code: 'L-Blood Grouping', name: 'Blood Grouping', unit: '', normalvalue: '', disabled: false)</v>
      </c>
    </row>
    <row r="4" spans="1:6" x14ac:dyDescent="0.2">
      <c r="A4">
        <v>4</v>
      </c>
      <c r="B4" t="s">
        <v>569</v>
      </c>
      <c r="C4" t="s">
        <v>382</v>
      </c>
      <c r="E4" t="s">
        <v>570</v>
      </c>
      <c r="F4" t="str">
        <f t="shared" si="0"/>
        <v>Labitem.create( id: 4, code: 'L-pH', name: 'pH', unit: '', normalvalue: '7.35-7.45', disabled: false)</v>
      </c>
    </row>
    <row r="5" spans="1:6" x14ac:dyDescent="0.2">
      <c r="A5">
        <v>5</v>
      </c>
      <c r="B5" t="s">
        <v>571</v>
      </c>
      <c r="C5" t="s">
        <v>383</v>
      </c>
      <c r="E5" t="s">
        <v>572</v>
      </c>
      <c r="F5" t="str">
        <f t="shared" si="0"/>
        <v>Labitem.create( id: 5, code: 'L-pCO2', name: 'pCO2', unit: '', normalvalue: '35-45', disabled: false)</v>
      </c>
    </row>
    <row r="6" spans="1:6" x14ac:dyDescent="0.2">
      <c r="A6">
        <v>6</v>
      </c>
      <c r="B6" t="s">
        <v>573</v>
      </c>
      <c r="C6" t="s">
        <v>384</v>
      </c>
      <c r="E6" t="s">
        <v>574</v>
      </c>
      <c r="F6" t="str">
        <f t="shared" si="0"/>
        <v>Labitem.create( id: 6, code: 'L-pO2', name: 'pO2', unit: '', normalvalue: '80-95', disabled: false)</v>
      </c>
    </row>
    <row r="7" spans="1:6" x14ac:dyDescent="0.2">
      <c r="A7">
        <v>7</v>
      </c>
      <c r="B7" t="s">
        <v>575</v>
      </c>
      <c r="C7" t="s">
        <v>385</v>
      </c>
      <c r="E7" t="s">
        <v>576</v>
      </c>
      <c r="F7" t="str">
        <f t="shared" si="0"/>
        <v>Labitem.create( id: 7, code: 'L-HCO3', name: 'HCO3', unit: '', normalvalue: '22-26', disabled: false)</v>
      </c>
    </row>
    <row r="8" spans="1:6" x14ac:dyDescent="0.2">
      <c r="A8">
        <v>8</v>
      </c>
      <c r="B8" t="s">
        <v>577</v>
      </c>
      <c r="C8" t="s">
        <v>386</v>
      </c>
      <c r="E8" t="s">
        <v>578</v>
      </c>
      <c r="F8" t="str">
        <f t="shared" si="0"/>
        <v>Labitem.create( id: 8, code: 'L-Base Excess', name: 'Base Excess', unit: '', normalvalue: '0-2', disabled: false)</v>
      </c>
    </row>
    <row r="9" spans="1:6" x14ac:dyDescent="0.2">
      <c r="A9">
        <v>9</v>
      </c>
      <c r="B9" t="s">
        <v>579</v>
      </c>
      <c r="C9" t="s">
        <v>580</v>
      </c>
      <c r="E9" t="s">
        <v>581</v>
      </c>
      <c r="F9" t="str">
        <f t="shared" si="0"/>
        <v>Labitem.create( id: 9, code: 'L-O2 Saturation', name: 'O2 Saturation', unit: '', normalvalue: '96-97', disabled: false)</v>
      </c>
    </row>
    <row r="10" spans="1:6" x14ac:dyDescent="0.2">
      <c r="A10">
        <v>10</v>
      </c>
      <c r="B10" t="s">
        <v>582</v>
      </c>
      <c r="C10" t="s">
        <v>387</v>
      </c>
      <c r="F10" t="str">
        <f t="shared" si="0"/>
        <v>Labitem.create( id: 10, code: 'L-ASOT', name: 'ASOT', unit: '', normalvalue: '', disabled: false)</v>
      </c>
    </row>
    <row r="11" spans="1:6" x14ac:dyDescent="0.2">
      <c r="A11">
        <v>11</v>
      </c>
      <c r="B11" t="s">
        <v>583</v>
      </c>
      <c r="C11" t="s">
        <v>584</v>
      </c>
      <c r="E11" t="s">
        <v>585</v>
      </c>
      <c r="F11" t="str">
        <f t="shared" si="0"/>
        <v>Labitem.create( id: 11, code: 'L-UREA', name: 'UREA', unit: '', normalvalue: '1.7-9.1', disabled: false)</v>
      </c>
    </row>
    <row r="12" spans="1:6" x14ac:dyDescent="0.2">
      <c r="A12">
        <v>12</v>
      </c>
      <c r="B12" t="s">
        <v>586</v>
      </c>
      <c r="C12" t="s">
        <v>587</v>
      </c>
      <c r="E12" t="s">
        <v>588</v>
      </c>
      <c r="F12" t="str">
        <f t="shared" si="0"/>
        <v>Labitem.create( id: 12, code: 'L-NA', name: 'NA', unit: '', normalvalue: '132-145', disabled: false)</v>
      </c>
    </row>
    <row r="13" spans="1:6" x14ac:dyDescent="0.2">
      <c r="A13">
        <v>13</v>
      </c>
      <c r="B13" t="s">
        <v>589</v>
      </c>
      <c r="C13" t="s">
        <v>33</v>
      </c>
      <c r="E13" t="s">
        <v>590</v>
      </c>
      <c r="F13" t="str">
        <f t="shared" si="0"/>
        <v>Labitem.create( id: 13, code: 'L-K', name: 'K', unit: '', normalvalue: '3.5-5.1', disabled: false)</v>
      </c>
    </row>
    <row r="14" spans="1:6" x14ac:dyDescent="0.2">
      <c r="A14">
        <v>14</v>
      </c>
      <c r="B14" t="s">
        <v>591</v>
      </c>
      <c r="C14" t="s">
        <v>319</v>
      </c>
      <c r="E14" t="s">
        <v>592</v>
      </c>
      <c r="F14" t="str">
        <f t="shared" si="0"/>
        <v>Labitem.create( id: 14, code: 'L-CL', name: 'CL', unit: '', normalvalue: '93-111', disabled: false)</v>
      </c>
    </row>
    <row r="15" spans="1:6" x14ac:dyDescent="0.2">
      <c r="A15">
        <v>15</v>
      </c>
      <c r="B15" t="s">
        <v>593</v>
      </c>
      <c r="C15" t="s">
        <v>402</v>
      </c>
      <c r="E15" t="s">
        <v>594</v>
      </c>
      <c r="F15" t="str">
        <f t="shared" si="0"/>
        <v>Labitem.create( id: 15, code: 'L-CK', name: 'CK', unit: '', normalvalue: '24-195', disabled: false)</v>
      </c>
    </row>
    <row r="16" spans="1:6" x14ac:dyDescent="0.2">
      <c r="A16">
        <v>16</v>
      </c>
      <c r="B16" t="s">
        <v>595</v>
      </c>
      <c r="C16" t="s">
        <v>403</v>
      </c>
      <c r="E16" t="s">
        <v>596</v>
      </c>
      <c r="F16" t="str">
        <f t="shared" si="0"/>
        <v>Labitem.create( id: 16, code: 'L-LDH', name: 'LDH', unit: '', normalvalue: '230-460', disabled: false)</v>
      </c>
    </row>
    <row r="17" spans="1:6" x14ac:dyDescent="0.2">
      <c r="A17">
        <v>17</v>
      </c>
      <c r="B17" t="s">
        <v>597</v>
      </c>
      <c r="C17" t="s">
        <v>399</v>
      </c>
      <c r="E17">
        <v>40</v>
      </c>
      <c r="F17" t="str">
        <f t="shared" si="0"/>
        <v>Labitem.create( id: 17, code: 'L-SGOT', name: 'SGOT', unit: '', normalvalue: '40', disabled: false)</v>
      </c>
    </row>
    <row r="18" spans="1:6" x14ac:dyDescent="0.2">
      <c r="A18">
        <v>18</v>
      </c>
      <c r="B18" t="s">
        <v>598</v>
      </c>
      <c r="C18" t="s">
        <v>599</v>
      </c>
      <c r="E18" t="s">
        <v>600</v>
      </c>
      <c r="F18" t="str">
        <f t="shared" si="0"/>
        <v>Labitem.create( id: 18, code: 'L-Prothrombin Time [PT]', name: 'Prothrombin Time [PT]', unit: '', normalvalue: '11.0-16.0', disabled: false)</v>
      </c>
    </row>
    <row r="19" spans="1:6" x14ac:dyDescent="0.2">
      <c r="A19">
        <v>19</v>
      </c>
      <c r="B19" t="s">
        <v>601</v>
      </c>
      <c r="C19" t="s">
        <v>342</v>
      </c>
      <c r="E19" t="s">
        <v>602</v>
      </c>
      <c r="F19" t="str">
        <f t="shared" si="0"/>
        <v>Labitem.create( id: 19, code: 'L-APTT', name: 'APTT', unit: '', normalvalue: '24.0-36.0', disabled: false)</v>
      </c>
    </row>
    <row r="20" spans="1:6" x14ac:dyDescent="0.2">
      <c r="A20">
        <v>20</v>
      </c>
      <c r="B20" t="s">
        <v>603</v>
      </c>
      <c r="C20" t="s">
        <v>343</v>
      </c>
      <c r="F20" t="str">
        <f t="shared" si="0"/>
        <v>Labitem.create( id: 20, code: 'L-INR', name: 'INR', unit: '', normalvalue: '', disabled: false)</v>
      </c>
    </row>
    <row r="21" spans="1:6" x14ac:dyDescent="0.2">
      <c r="A21">
        <v>21</v>
      </c>
      <c r="B21" t="s">
        <v>604</v>
      </c>
      <c r="C21" t="s">
        <v>605</v>
      </c>
      <c r="F21" t="str">
        <f t="shared" si="0"/>
        <v>Labitem.create( id: 21, code: 'L-Urine Volume  (ml)', name: 'Urine Volume  (ml)', unit: '', normalvalue: '', disabled: false)</v>
      </c>
    </row>
    <row r="22" spans="1:6" x14ac:dyDescent="0.2">
      <c r="A22">
        <v>22</v>
      </c>
      <c r="B22" t="s">
        <v>606</v>
      </c>
      <c r="C22" t="s">
        <v>607</v>
      </c>
      <c r="F22" t="str">
        <f t="shared" si="0"/>
        <v>Labitem.create( id: 22, code: 'L-Collection Period (Hr)', name: 'Collection Period (Hr)', unit: '', normalvalue: '', disabled: false)</v>
      </c>
    </row>
    <row r="23" spans="1:6" x14ac:dyDescent="0.2">
      <c r="A23">
        <v>23</v>
      </c>
      <c r="B23" t="s">
        <v>608</v>
      </c>
      <c r="C23" t="s">
        <v>421</v>
      </c>
      <c r="F23" t="str">
        <f t="shared" si="0"/>
        <v>Labitem.create( id: 23, code: 'L-Serum Creatinine', name: 'Serum Creatinine', unit: '', normalvalue: '', disabled: false)</v>
      </c>
    </row>
    <row r="24" spans="1:6" x14ac:dyDescent="0.2">
      <c r="A24">
        <v>24</v>
      </c>
      <c r="B24" t="s">
        <v>609</v>
      </c>
      <c r="C24" t="s">
        <v>422</v>
      </c>
      <c r="F24" t="str">
        <f t="shared" si="0"/>
        <v>Labitem.create( id: 24, code: 'L-Urine Creatinine', name: 'Urine Creatinine', unit: '', normalvalue: '', disabled: false)</v>
      </c>
    </row>
    <row r="25" spans="1:6" x14ac:dyDescent="0.2">
      <c r="A25">
        <v>25</v>
      </c>
      <c r="B25" t="s">
        <v>610</v>
      </c>
      <c r="C25" t="s">
        <v>423</v>
      </c>
      <c r="E25" t="s">
        <v>611</v>
      </c>
      <c r="F25" t="str">
        <f t="shared" si="0"/>
        <v>Labitem.create( id: 25, code: 'L-Creatinine Excretion', name: 'Creatinine Excretion', unit: '', normalvalue: '8.8-17.6', disabled: false)</v>
      </c>
    </row>
    <row r="26" spans="1:6" x14ac:dyDescent="0.2">
      <c r="A26">
        <v>26</v>
      </c>
      <c r="B26" t="s">
        <v>612</v>
      </c>
      <c r="C26" t="s">
        <v>424</v>
      </c>
      <c r="E26" t="s">
        <v>613</v>
      </c>
      <c r="F26" t="str">
        <f t="shared" si="0"/>
        <v>Labitem.create( id: 26, code: 'L-Clearance', name: 'Clearance', unit: '', normalvalue: '1.5-2.5', disabled: false)</v>
      </c>
    </row>
    <row r="27" spans="1:6" x14ac:dyDescent="0.2">
      <c r="A27">
        <v>27</v>
      </c>
      <c r="B27" t="s">
        <v>614</v>
      </c>
      <c r="C27" t="s">
        <v>344</v>
      </c>
      <c r="F27" t="str">
        <f t="shared" si="0"/>
        <v>Labitem.create( id: 27, code: 'L-Dengue IgG Antibody', name: 'Dengue IgG Antibody', unit: '', normalvalue: '', disabled: false)</v>
      </c>
    </row>
    <row r="28" spans="1:6" x14ac:dyDescent="0.2">
      <c r="A28">
        <v>28</v>
      </c>
      <c r="B28" t="s">
        <v>615</v>
      </c>
      <c r="C28" t="s">
        <v>345</v>
      </c>
      <c r="F28" t="str">
        <f t="shared" si="0"/>
        <v>Labitem.create( id: 28, code: 'L-Dengue IgM Antibody', name: 'Dengue IgM Antibody', unit: '', normalvalue: '', disabled: false)</v>
      </c>
    </row>
    <row r="29" spans="1:6" x14ac:dyDescent="0.2">
      <c r="A29">
        <v>29</v>
      </c>
      <c r="B29" t="s">
        <v>616</v>
      </c>
      <c r="C29" t="s">
        <v>417</v>
      </c>
      <c r="F29" t="str">
        <f t="shared" si="0"/>
        <v>Labitem.create( id: 29, code: 'L-Screening for Urinary Morphine/Heroin derivatives', name: 'Screening for Urinary Morphine/Heroin derivatives', unit: '', normalvalue: '', disabled: false)</v>
      </c>
    </row>
    <row r="30" spans="1:6" x14ac:dyDescent="0.2">
      <c r="A30">
        <v>30</v>
      </c>
      <c r="B30" t="s">
        <v>617</v>
      </c>
      <c r="C30" t="s">
        <v>418</v>
      </c>
      <c r="F30" t="str">
        <f t="shared" si="0"/>
        <v>Labitem.create( id: 30, code: 'L-Screening for Urinary Cannabinoids', name: 'Screening for Urinary Cannabinoids', unit: '', normalvalue: '', disabled: false)</v>
      </c>
    </row>
    <row r="31" spans="1:6" x14ac:dyDescent="0.2">
      <c r="A31">
        <v>31</v>
      </c>
      <c r="B31" t="s">
        <v>564</v>
      </c>
      <c r="C31" t="s">
        <v>565</v>
      </c>
      <c r="E31" t="s">
        <v>618</v>
      </c>
      <c r="F31" t="str">
        <f t="shared" si="0"/>
        <v>Labitem.create( id: 31, code: 'L-Haemoglobin (HB)', name: 'Haemoglobin (HB)', unit: '', normalvalue: '9.9-14.5', disabled: false)</v>
      </c>
    </row>
    <row r="32" spans="1:6" x14ac:dyDescent="0.2">
      <c r="A32">
        <v>32</v>
      </c>
      <c r="B32" t="s">
        <v>619</v>
      </c>
      <c r="C32" t="s">
        <v>346</v>
      </c>
      <c r="E32" t="s">
        <v>620</v>
      </c>
      <c r="F32" t="str">
        <f t="shared" si="0"/>
        <v>Labitem.create( id: 32, code: 'L-TRBC', name: 'TRBC', unit: '', normalvalue: '3.8-5.2', disabled: false)</v>
      </c>
    </row>
    <row r="33" spans="1:6" x14ac:dyDescent="0.2">
      <c r="A33">
        <v>33</v>
      </c>
      <c r="B33" t="s">
        <v>621</v>
      </c>
      <c r="C33" t="s">
        <v>347</v>
      </c>
      <c r="E33" t="s">
        <v>622</v>
      </c>
      <c r="F33" t="str">
        <f t="shared" si="0"/>
        <v>Labitem.create( id: 33, code: 'L-TWBC', name: 'TWBC', unit: '', normalvalue: '5.0-9.0', disabled: false)</v>
      </c>
    </row>
    <row r="34" spans="1:6" x14ac:dyDescent="0.2">
      <c r="A34">
        <v>34</v>
      </c>
      <c r="B34" t="s">
        <v>623</v>
      </c>
      <c r="C34" t="s">
        <v>348</v>
      </c>
      <c r="E34" t="s">
        <v>624</v>
      </c>
      <c r="F34" t="str">
        <f t="shared" si="0"/>
        <v>Labitem.create( id: 34, code: 'L-PCV', name: 'PCV', unit: '', normalvalue: '29-43', disabled: false)</v>
      </c>
    </row>
    <row r="35" spans="1:6" x14ac:dyDescent="0.2">
      <c r="A35">
        <v>35</v>
      </c>
      <c r="B35" t="s">
        <v>625</v>
      </c>
      <c r="C35" t="s">
        <v>349</v>
      </c>
      <c r="E35" t="s">
        <v>626</v>
      </c>
      <c r="F35" t="str">
        <f t="shared" si="0"/>
        <v>Labitem.create( id: 35, code: 'L-MCV', name: 'MCV', unit: '', normalvalue: '73-87', disabled: false)</v>
      </c>
    </row>
    <row r="36" spans="1:6" x14ac:dyDescent="0.2">
      <c r="A36">
        <v>36</v>
      </c>
      <c r="B36" t="s">
        <v>627</v>
      </c>
      <c r="C36" t="s">
        <v>350</v>
      </c>
      <c r="E36" t="s">
        <v>628</v>
      </c>
      <c r="F36" t="str">
        <f t="shared" si="0"/>
        <v>Labitem.create( id: 36, code: 'L-MCH', name: 'MCH', unit: '', normalvalue: '24-30', disabled: false)</v>
      </c>
    </row>
    <row r="37" spans="1:6" x14ac:dyDescent="0.2">
      <c r="A37">
        <v>37</v>
      </c>
      <c r="B37" t="s">
        <v>629</v>
      </c>
      <c r="C37" t="s">
        <v>351</v>
      </c>
      <c r="E37" t="s">
        <v>630</v>
      </c>
      <c r="F37" t="str">
        <f t="shared" si="0"/>
        <v>Labitem.create( id: 37, code: 'L-MCHC', name: 'MCHC', unit: '', normalvalue: '32-36', disabled: false)</v>
      </c>
    </row>
    <row r="38" spans="1:6" x14ac:dyDescent="0.2">
      <c r="A38">
        <v>38</v>
      </c>
      <c r="B38" t="s">
        <v>631</v>
      </c>
      <c r="C38" t="s">
        <v>632</v>
      </c>
      <c r="E38" t="s">
        <v>633</v>
      </c>
      <c r="F38" t="str">
        <f t="shared" si="0"/>
        <v>Labitem.create( id: 38, code: 'L-Platelets', name: 'Platelets', unit: '', normalvalue: '150-400', disabled: false)</v>
      </c>
    </row>
    <row r="39" spans="1:6" x14ac:dyDescent="0.2">
      <c r="A39">
        <v>39</v>
      </c>
      <c r="B39" t="s">
        <v>634</v>
      </c>
      <c r="C39" t="s">
        <v>635</v>
      </c>
      <c r="E39" t="s">
        <v>636</v>
      </c>
      <c r="F39" t="str">
        <f t="shared" si="0"/>
        <v>Labitem.create( id: 39, code: 'L-ESR [M]', name: 'ESR [M]', unit: '', normalvalue: '0-10', disabled: false)</v>
      </c>
    </row>
    <row r="40" spans="1:6" x14ac:dyDescent="0.2">
      <c r="A40">
        <v>40</v>
      </c>
      <c r="B40" t="s">
        <v>637</v>
      </c>
      <c r="C40" t="s">
        <v>638</v>
      </c>
      <c r="E40" t="s">
        <v>639</v>
      </c>
      <c r="F40" t="str">
        <f t="shared" si="0"/>
        <v>Labitem.create( id: 40, code: 'L-ESR[F]', name: 'ESR[F]', unit: '', normalvalue: '0-15', disabled: false)</v>
      </c>
    </row>
    <row r="41" spans="1:6" x14ac:dyDescent="0.2">
      <c r="A41">
        <v>41</v>
      </c>
      <c r="B41" t="s">
        <v>640</v>
      </c>
      <c r="C41" t="s">
        <v>353</v>
      </c>
      <c r="E41" t="s">
        <v>641</v>
      </c>
      <c r="F41" t="str">
        <f t="shared" si="0"/>
        <v>Labitem.create( id: 41, code: 'L-Neutrophils', name: 'Neutrophils', unit: '', normalvalue: '13-33', disabled: false)</v>
      </c>
    </row>
    <row r="42" spans="1:6" x14ac:dyDescent="0.2">
      <c r="A42">
        <v>42</v>
      </c>
      <c r="B42" t="s">
        <v>642</v>
      </c>
      <c r="C42" t="s">
        <v>354</v>
      </c>
      <c r="E42" t="s">
        <v>643</v>
      </c>
      <c r="F42" t="str">
        <f t="shared" si="0"/>
        <v>Labitem.create( id: 42, code: 'L-Lymphocytes', name: 'Lymphocytes', unit: '', normalvalue: '46-76', disabled: false)</v>
      </c>
    </row>
    <row r="43" spans="1:6" x14ac:dyDescent="0.2">
      <c r="A43">
        <v>43</v>
      </c>
      <c r="B43" t="s">
        <v>644</v>
      </c>
      <c r="C43" t="s">
        <v>355</v>
      </c>
      <c r="E43" t="s">
        <v>645</v>
      </c>
      <c r="F43" t="str">
        <f t="shared" si="0"/>
        <v>Labitem.create( id: 43, code: 'L-Monocytes', name: 'Monocytes', unit: '', normalvalue: '0-5', disabled: false)</v>
      </c>
    </row>
    <row r="44" spans="1:6" x14ac:dyDescent="0.2">
      <c r="A44">
        <v>44</v>
      </c>
      <c r="B44" t="s">
        <v>646</v>
      </c>
      <c r="C44" t="s">
        <v>431</v>
      </c>
      <c r="E44" t="s">
        <v>647</v>
      </c>
      <c r="F44" t="str">
        <f t="shared" si="0"/>
        <v>Labitem.create( id: 44, code: 'L-Eosinophils', name: 'Eosinophils', unit: '', normalvalue: '0-3', disabled: false)</v>
      </c>
    </row>
    <row r="45" spans="1:6" x14ac:dyDescent="0.2">
      <c r="A45">
        <v>45</v>
      </c>
      <c r="B45" t="s">
        <v>648</v>
      </c>
      <c r="C45" t="s">
        <v>432</v>
      </c>
      <c r="E45" t="s">
        <v>649</v>
      </c>
      <c r="F45" t="str">
        <f t="shared" si="0"/>
        <v>Labitem.create( id: 45, code: 'L-Basophils', name: 'Basophils', unit: '', normalvalue: '0-1', disabled: false)</v>
      </c>
    </row>
    <row r="46" spans="1:6" x14ac:dyDescent="0.2">
      <c r="A46">
        <v>46</v>
      </c>
      <c r="B46" t="s">
        <v>564</v>
      </c>
      <c r="C46" t="s">
        <v>565</v>
      </c>
      <c r="E46" t="s">
        <v>650</v>
      </c>
      <c r="F46" t="str">
        <f t="shared" si="0"/>
        <v>Labitem.create( id: 46, code: 'L-Haemoglobin (HB)', name: 'Haemoglobin (HB)', unit: '', normalvalue: '9.5-14.3', disabled: false)</v>
      </c>
    </row>
    <row r="47" spans="1:6" x14ac:dyDescent="0.2">
      <c r="A47">
        <v>47</v>
      </c>
      <c r="B47" t="s">
        <v>619</v>
      </c>
      <c r="C47" t="s">
        <v>346</v>
      </c>
      <c r="E47" t="s">
        <v>651</v>
      </c>
      <c r="F47" t="str">
        <f t="shared" si="0"/>
        <v>Labitem.create( id: 47, code: 'L-TRBC', name: 'TRBC', unit: '', normalvalue: '3.9-5.3', disabled: false)</v>
      </c>
    </row>
    <row r="48" spans="1:6" x14ac:dyDescent="0.2">
      <c r="A48">
        <v>48</v>
      </c>
      <c r="B48" t="s">
        <v>621</v>
      </c>
      <c r="C48" t="s">
        <v>347</v>
      </c>
      <c r="E48" t="s">
        <v>652</v>
      </c>
      <c r="F48" t="str">
        <f t="shared" si="0"/>
        <v>Labitem.create( id: 48, code: 'L-TWBC', name: 'TWBC', unit: '', normalvalue: '5.0-19.0', disabled: false)</v>
      </c>
    </row>
    <row r="49" spans="1:6" x14ac:dyDescent="0.2">
      <c r="A49">
        <v>49</v>
      </c>
      <c r="B49" t="s">
        <v>623</v>
      </c>
      <c r="C49" t="s">
        <v>348</v>
      </c>
      <c r="E49" t="s">
        <v>653</v>
      </c>
      <c r="F49" t="str">
        <f t="shared" si="0"/>
        <v>Labitem.create( id: 49, code: 'L-PCV', name: 'PCV', unit: '', normalvalue: '30-40', disabled: false)</v>
      </c>
    </row>
    <row r="50" spans="1:6" x14ac:dyDescent="0.2">
      <c r="A50">
        <v>50</v>
      </c>
      <c r="B50" t="s">
        <v>625</v>
      </c>
      <c r="C50" t="s">
        <v>349</v>
      </c>
      <c r="E50" t="s">
        <v>654</v>
      </c>
      <c r="F50" t="str">
        <f t="shared" si="0"/>
        <v>Labitem.create( id: 50, code: 'L-MCV', name: 'MCV', unit: '', normalvalue: '70-84', disabled: false)</v>
      </c>
    </row>
    <row r="51" spans="1:6" x14ac:dyDescent="0.2">
      <c r="A51">
        <v>51</v>
      </c>
      <c r="B51" t="s">
        <v>627</v>
      </c>
      <c r="C51" t="s">
        <v>350</v>
      </c>
      <c r="E51" t="s">
        <v>655</v>
      </c>
      <c r="F51" t="str">
        <f t="shared" si="0"/>
        <v>Labitem.create( id: 51, code: 'L-MCH', name: 'MCH', unit: '', normalvalue: '23-29', disabled: false)</v>
      </c>
    </row>
    <row r="52" spans="1:6" x14ac:dyDescent="0.2">
      <c r="A52">
        <v>52</v>
      </c>
      <c r="B52" t="s">
        <v>629</v>
      </c>
      <c r="C52" t="s">
        <v>351</v>
      </c>
      <c r="E52" t="s">
        <v>656</v>
      </c>
      <c r="F52" t="str">
        <f t="shared" si="0"/>
        <v>Labitem.create( id: 52, code: 'L-MCHC', name: 'MCHC', unit: '', normalvalue: '31-35', disabled: false)</v>
      </c>
    </row>
    <row r="53" spans="1:6" x14ac:dyDescent="0.2">
      <c r="A53">
        <v>53</v>
      </c>
      <c r="B53" t="s">
        <v>631</v>
      </c>
      <c r="C53" t="s">
        <v>632</v>
      </c>
      <c r="E53" t="s">
        <v>633</v>
      </c>
      <c r="F53" t="str">
        <f t="shared" si="0"/>
        <v>Labitem.create( id: 53, code: 'L-Platelets', name: 'Platelets', unit: '', normalvalue: '150-400', disabled: false)</v>
      </c>
    </row>
    <row r="54" spans="1:6" x14ac:dyDescent="0.2">
      <c r="A54">
        <v>54</v>
      </c>
      <c r="B54" t="s">
        <v>640</v>
      </c>
      <c r="C54" t="s">
        <v>353</v>
      </c>
      <c r="E54" t="s">
        <v>641</v>
      </c>
      <c r="F54" t="str">
        <f t="shared" si="0"/>
        <v>Labitem.create( id: 54, code: 'L-Neutrophils', name: 'Neutrophils', unit: '', normalvalue: '13-33', disabled: false)</v>
      </c>
    </row>
    <row r="55" spans="1:6" x14ac:dyDescent="0.2">
      <c r="A55">
        <v>55</v>
      </c>
      <c r="B55" t="s">
        <v>642</v>
      </c>
      <c r="C55" t="s">
        <v>354</v>
      </c>
      <c r="E55" t="s">
        <v>643</v>
      </c>
      <c r="F55" t="str">
        <f t="shared" si="0"/>
        <v>Labitem.create( id: 55, code: 'L-Lymphocytes', name: 'Lymphocytes', unit: '', normalvalue: '46-76', disabled: false)</v>
      </c>
    </row>
    <row r="56" spans="1:6" x14ac:dyDescent="0.2">
      <c r="A56">
        <v>56</v>
      </c>
      <c r="B56" t="s">
        <v>644</v>
      </c>
      <c r="C56" t="s">
        <v>355</v>
      </c>
      <c r="E56" t="s">
        <v>645</v>
      </c>
      <c r="F56" t="str">
        <f t="shared" si="0"/>
        <v>Labitem.create( id: 56, code: 'L-Monocytes', name: 'Monocytes', unit: '', normalvalue: '0-5', disabled: false)</v>
      </c>
    </row>
    <row r="57" spans="1:6" x14ac:dyDescent="0.2">
      <c r="A57">
        <v>57</v>
      </c>
      <c r="B57" t="s">
        <v>646</v>
      </c>
      <c r="C57" t="s">
        <v>431</v>
      </c>
      <c r="E57" t="s">
        <v>647</v>
      </c>
      <c r="F57" t="str">
        <f t="shared" si="0"/>
        <v>Labitem.create( id: 57, code: 'L-Eosinophils', name: 'Eosinophils', unit: '', normalvalue: '0-3', disabled: false)</v>
      </c>
    </row>
    <row r="58" spans="1:6" x14ac:dyDescent="0.2">
      <c r="A58">
        <v>58</v>
      </c>
      <c r="B58" t="s">
        <v>648</v>
      </c>
      <c r="C58" t="s">
        <v>432</v>
      </c>
      <c r="E58" t="s">
        <v>649</v>
      </c>
      <c r="F58" t="str">
        <f t="shared" si="0"/>
        <v>Labitem.create( id: 58, code: 'L-Basophils', name: 'Basophils', unit: '', normalvalue: '0-1', disabled: false)</v>
      </c>
    </row>
    <row r="59" spans="1:6" x14ac:dyDescent="0.2">
      <c r="A59">
        <v>59</v>
      </c>
      <c r="B59" t="s">
        <v>564</v>
      </c>
      <c r="C59" t="s">
        <v>565</v>
      </c>
      <c r="E59" t="s">
        <v>657</v>
      </c>
      <c r="F59" t="str">
        <f t="shared" si="0"/>
        <v>Labitem.create( id: 59, code: 'L-Haemoglobin (HB)', name: 'Haemoglobin (HB)', unit: '', normalvalue: '14.5-24.5', disabled: false)</v>
      </c>
    </row>
    <row r="60" spans="1:6" x14ac:dyDescent="0.2">
      <c r="A60">
        <v>60</v>
      </c>
      <c r="B60" t="s">
        <v>619</v>
      </c>
      <c r="C60" t="s">
        <v>346</v>
      </c>
      <c r="E60" t="s">
        <v>658</v>
      </c>
      <c r="F60" t="str">
        <f t="shared" si="0"/>
        <v>Labitem.create( id: 60, code: 'L-TRBC', name: 'TRBC', unit: '', normalvalue: '4.10-6.10', disabled: false)</v>
      </c>
    </row>
    <row r="61" spans="1:6" x14ac:dyDescent="0.2">
      <c r="A61">
        <v>61</v>
      </c>
      <c r="B61" t="s">
        <v>621</v>
      </c>
      <c r="C61" t="s">
        <v>347</v>
      </c>
      <c r="E61" t="s">
        <v>659</v>
      </c>
      <c r="F61" t="str">
        <f t="shared" si="0"/>
        <v>Labitem.create( id: 61, code: 'L-TWBC', name: 'TWBC', unit: '', normalvalue: '9.00-30.0', disabled: false)</v>
      </c>
    </row>
    <row r="62" spans="1:6" x14ac:dyDescent="0.2">
      <c r="A62">
        <v>62</v>
      </c>
      <c r="B62" t="s">
        <v>623</v>
      </c>
      <c r="C62" t="s">
        <v>348</v>
      </c>
      <c r="E62" t="s">
        <v>660</v>
      </c>
      <c r="F62" t="str">
        <f t="shared" si="0"/>
        <v>Labitem.create( id: 62, code: 'L-PCV', name: 'PCV', unit: '', normalvalue: '44-64', disabled: false)</v>
      </c>
    </row>
    <row r="63" spans="1:6" x14ac:dyDescent="0.2">
      <c r="A63">
        <v>63</v>
      </c>
      <c r="B63" t="s">
        <v>625</v>
      </c>
      <c r="C63" t="s">
        <v>349</v>
      </c>
      <c r="E63" t="s">
        <v>661</v>
      </c>
      <c r="F63" t="str">
        <f t="shared" si="0"/>
        <v>Labitem.create( id: 63, code: 'L-MCV', name: 'MCV', unit: '', normalvalue: '98-112', disabled: false)</v>
      </c>
    </row>
    <row r="64" spans="1:6" x14ac:dyDescent="0.2">
      <c r="A64">
        <v>64</v>
      </c>
      <c r="B64" t="s">
        <v>627</v>
      </c>
      <c r="C64" t="s">
        <v>350</v>
      </c>
      <c r="E64" t="s">
        <v>662</v>
      </c>
      <c r="F64" t="str">
        <f t="shared" si="0"/>
        <v>Labitem.create( id: 64, code: 'L-MCH', name: 'MCH', unit: '', normalvalue: '34-40', disabled: false)</v>
      </c>
    </row>
    <row r="65" spans="1:6" x14ac:dyDescent="0.2">
      <c r="A65">
        <v>65</v>
      </c>
      <c r="B65" t="s">
        <v>629</v>
      </c>
      <c r="C65" t="s">
        <v>351</v>
      </c>
      <c r="E65" t="s">
        <v>663</v>
      </c>
      <c r="F65" t="str">
        <f t="shared" si="0"/>
        <v>Labitem.create( id: 65, code: 'L-MCHC', name: 'MCHC', unit: '', normalvalue: '33-37', disabled: false)</v>
      </c>
    </row>
    <row r="66" spans="1:6" x14ac:dyDescent="0.2">
      <c r="A66">
        <v>66</v>
      </c>
      <c r="B66" t="s">
        <v>664</v>
      </c>
      <c r="C66" t="s">
        <v>352</v>
      </c>
      <c r="E66" t="s">
        <v>633</v>
      </c>
      <c r="F66" t="str">
        <f t="shared" ref="F66:F129" si="1">CONCATENATE("Labitem.create( id: ",A66,", code: '",B66,"', name: '",C66,"', unit: '",D66,"', normalvalue: '",E66,"', disabled: false)")</f>
        <v>Labitem.create( id: 66, code: 'L-Platelet', name: 'Platelet', unit: '', normalvalue: '150-400', disabled: false)</v>
      </c>
    </row>
    <row r="67" spans="1:6" x14ac:dyDescent="0.2">
      <c r="A67">
        <v>67</v>
      </c>
      <c r="B67" t="s">
        <v>640</v>
      </c>
      <c r="C67" t="s">
        <v>353</v>
      </c>
      <c r="E67" t="s">
        <v>665</v>
      </c>
      <c r="F67" t="str">
        <f t="shared" si="1"/>
        <v>Labitem.create( id: 67, code: 'L-Neutrophils', name: 'Neutrophils', unit: '', normalvalue: '32-62', disabled: false)</v>
      </c>
    </row>
    <row r="68" spans="1:6" x14ac:dyDescent="0.2">
      <c r="A68">
        <v>68</v>
      </c>
      <c r="B68" t="s">
        <v>642</v>
      </c>
      <c r="C68" t="s">
        <v>354</v>
      </c>
      <c r="E68" t="s">
        <v>666</v>
      </c>
      <c r="F68" t="str">
        <f t="shared" si="1"/>
        <v>Labitem.create( id: 68, code: 'L-Lymphocytes', name: 'Lymphocytes', unit: '', normalvalue: '26-36', disabled: false)</v>
      </c>
    </row>
    <row r="69" spans="1:6" x14ac:dyDescent="0.2">
      <c r="A69">
        <v>69</v>
      </c>
      <c r="B69" t="s">
        <v>644</v>
      </c>
      <c r="C69" t="s">
        <v>355</v>
      </c>
      <c r="E69" t="s">
        <v>667</v>
      </c>
      <c r="F69" t="str">
        <f t="shared" si="1"/>
        <v>Labitem.create( id: 69, code: 'L-Monocytes', name: 'Monocytes', unit: '', normalvalue: '0-6', disabled: false)</v>
      </c>
    </row>
    <row r="70" spans="1:6" x14ac:dyDescent="0.2">
      <c r="A70">
        <v>70</v>
      </c>
      <c r="B70" t="s">
        <v>646</v>
      </c>
      <c r="C70" t="s">
        <v>431</v>
      </c>
      <c r="E70" t="s">
        <v>578</v>
      </c>
      <c r="F70" t="str">
        <f t="shared" si="1"/>
        <v>Labitem.create( id: 70, code: 'L-Eosinophils', name: 'Eosinophils', unit: '', normalvalue: '0-2', disabled: false)</v>
      </c>
    </row>
    <row r="71" spans="1:6" x14ac:dyDescent="0.2">
      <c r="A71">
        <v>71</v>
      </c>
      <c r="B71" t="s">
        <v>668</v>
      </c>
      <c r="C71" t="s">
        <v>393</v>
      </c>
      <c r="E71" t="s">
        <v>669</v>
      </c>
      <c r="F71" t="str">
        <f t="shared" si="1"/>
        <v>Labitem.create( id: 71, code: 'L-T.Proteins', name: 'T.Proteins', unit: '', normalvalue: '67 - 85', disabled: false)</v>
      </c>
    </row>
    <row r="72" spans="1:6" x14ac:dyDescent="0.2">
      <c r="A72">
        <v>72</v>
      </c>
      <c r="B72" t="s">
        <v>670</v>
      </c>
      <c r="C72" t="s">
        <v>394</v>
      </c>
      <c r="E72" t="s">
        <v>671</v>
      </c>
      <c r="F72" t="str">
        <f t="shared" si="1"/>
        <v>Labitem.create( id: 72, code: 'L-Albumin', name: 'Albumin', unit: '', normalvalue: '37 - 51', disabled: false)</v>
      </c>
    </row>
    <row r="73" spans="1:6" x14ac:dyDescent="0.2">
      <c r="A73">
        <v>73</v>
      </c>
      <c r="B73" t="s">
        <v>672</v>
      </c>
      <c r="C73" t="s">
        <v>395</v>
      </c>
      <c r="E73" t="s">
        <v>673</v>
      </c>
      <c r="F73" t="str">
        <f t="shared" si="1"/>
        <v>Labitem.create( id: 73, code: 'L-Globulin', name: 'Globulin', unit: '', normalvalue: '28 - 36', disabled: false)</v>
      </c>
    </row>
    <row r="74" spans="1:6" x14ac:dyDescent="0.2">
      <c r="A74">
        <v>74</v>
      </c>
      <c r="B74" t="s">
        <v>674</v>
      </c>
      <c r="C74" t="s">
        <v>396</v>
      </c>
      <c r="E74" t="s">
        <v>675</v>
      </c>
      <c r="F74" t="str">
        <f t="shared" si="1"/>
        <v>Labitem.create( id: 74, code: 'L-A/G Ratio', name: 'A/G Ratio', unit: '', normalvalue: '0.9 - 1.8', disabled: false)</v>
      </c>
    </row>
    <row r="75" spans="1:6" x14ac:dyDescent="0.2">
      <c r="A75">
        <v>75</v>
      </c>
      <c r="B75" t="s">
        <v>676</v>
      </c>
      <c r="C75" t="s">
        <v>397</v>
      </c>
      <c r="E75" t="s">
        <v>677</v>
      </c>
      <c r="F75" t="str">
        <f t="shared" si="1"/>
        <v>Labitem.create( id: 75, code: 'L-T.Bilirubin', name: 'T.Bilirubin', unit: '', normalvalue: '3.4 - 24.0', disabled: false)</v>
      </c>
    </row>
    <row r="76" spans="1:6" x14ac:dyDescent="0.2">
      <c r="A76">
        <v>76</v>
      </c>
      <c r="B76" t="s">
        <v>678</v>
      </c>
      <c r="C76" t="s">
        <v>425</v>
      </c>
      <c r="E76" t="s">
        <v>679</v>
      </c>
      <c r="F76" t="str">
        <f t="shared" si="1"/>
        <v>Labitem.create( id: 76, code: 'L-Calcium', name: 'Calcium', unit: '', normalvalue: '2.1 - 2.8', disabled: false)</v>
      </c>
    </row>
    <row r="77" spans="1:6" x14ac:dyDescent="0.2">
      <c r="A77">
        <v>77</v>
      </c>
      <c r="B77" t="s">
        <v>680</v>
      </c>
      <c r="C77" t="s">
        <v>426</v>
      </c>
      <c r="E77" t="s">
        <v>681</v>
      </c>
      <c r="F77" t="str">
        <f t="shared" si="1"/>
        <v>Labitem.create( id: 77, code: 'L-Inorganic Phos.', name: 'Inorganic Phos.', unit: '', normalvalue: '0.6 - 1.4', disabled: false)</v>
      </c>
    </row>
    <row r="78" spans="1:6" x14ac:dyDescent="0.2">
      <c r="A78">
        <v>78</v>
      </c>
      <c r="B78" t="s">
        <v>682</v>
      </c>
      <c r="C78" t="s">
        <v>427</v>
      </c>
      <c r="E78" t="s">
        <v>683</v>
      </c>
      <c r="F78" t="str">
        <f t="shared" si="1"/>
        <v>Labitem.create( id: 78, code: 'L-Alkaline Phos', name: 'Alkaline Phos', unit: '', normalvalue: '36 - 92', disabled: false)</v>
      </c>
    </row>
    <row r="79" spans="1:6" x14ac:dyDescent="0.2">
      <c r="A79">
        <v>79</v>
      </c>
      <c r="B79" t="s">
        <v>597</v>
      </c>
      <c r="C79" t="s">
        <v>399</v>
      </c>
      <c r="E79" t="s">
        <v>684</v>
      </c>
      <c r="F79" t="str">
        <f t="shared" si="1"/>
        <v>Labitem.create( id: 79, code: 'L-SGOT', name: 'SGOT', unit: '', normalvalue: '7.0-40', disabled: false)</v>
      </c>
    </row>
    <row r="80" spans="1:6" x14ac:dyDescent="0.2">
      <c r="A80">
        <v>80</v>
      </c>
      <c r="B80" t="s">
        <v>685</v>
      </c>
      <c r="C80" t="s">
        <v>400</v>
      </c>
      <c r="E80" t="s">
        <v>686</v>
      </c>
      <c r="F80" t="str">
        <f t="shared" si="1"/>
        <v>Labitem.create( id: 80, code: 'L-SGPT', name: 'SGPT', unit: '', normalvalue: '4.0-54', disabled: false)</v>
      </c>
    </row>
    <row r="81" spans="1:6" x14ac:dyDescent="0.2">
      <c r="A81">
        <v>81</v>
      </c>
      <c r="B81" t="s">
        <v>687</v>
      </c>
      <c r="C81" t="s">
        <v>406</v>
      </c>
      <c r="E81" t="s">
        <v>688</v>
      </c>
      <c r="F81" t="str">
        <f t="shared" si="1"/>
        <v>Labitem.create( id: 81, code: 'L-Glucose', name: 'Glucose', unit: '', normalvalue: '3.8 - 6.1', disabled: false)</v>
      </c>
    </row>
    <row r="82" spans="1:6" x14ac:dyDescent="0.2">
      <c r="A82">
        <v>82</v>
      </c>
      <c r="B82" t="s">
        <v>689</v>
      </c>
      <c r="C82" t="s">
        <v>378</v>
      </c>
      <c r="E82" t="s">
        <v>690</v>
      </c>
      <c r="F82" t="str">
        <f t="shared" si="1"/>
        <v>Labitem.create( id: 82, code: 'L-Cholesterol', name: 'Cholesterol', unit: '', normalvalue: '3.1 - 6.5', disabled: false)</v>
      </c>
    </row>
    <row r="83" spans="1:6" x14ac:dyDescent="0.2">
      <c r="A83">
        <v>83</v>
      </c>
      <c r="B83" t="s">
        <v>691</v>
      </c>
      <c r="C83" t="s">
        <v>428</v>
      </c>
      <c r="E83" t="s">
        <v>692</v>
      </c>
      <c r="F83" t="str">
        <f t="shared" si="1"/>
        <v>Labitem.create( id: 83, code: 'L-HDL-Cholesterol', name: 'HDL-Cholesterol', unit: '', normalvalue: '1.1 - 1.9', disabled: false)</v>
      </c>
    </row>
    <row r="84" spans="1:6" x14ac:dyDescent="0.2">
      <c r="A84">
        <v>84</v>
      </c>
      <c r="B84" t="s">
        <v>693</v>
      </c>
      <c r="C84" t="s">
        <v>429</v>
      </c>
      <c r="E84">
        <v>3.9</v>
      </c>
      <c r="F84" t="str">
        <f t="shared" si="1"/>
        <v>Labitem.create( id: 84, code: 'L-LDL-Cholesterol', name: 'LDL-Cholesterol', unit: '', normalvalue: '3.9', disabled: false)</v>
      </c>
    </row>
    <row r="85" spans="1:6" x14ac:dyDescent="0.2">
      <c r="A85">
        <v>85</v>
      </c>
      <c r="B85" t="s">
        <v>694</v>
      </c>
      <c r="C85" t="s">
        <v>379</v>
      </c>
      <c r="E85" t="s">
        <v>695</v>
      </c>
      <c r="F85" t="str">
        <f t="shared" si="1"/>
        <v>Labitem.create( id: 85, code: 'L-Triglycerides', name: 'Triglycerides', unit: '', normalvalue: '0.6 - 1.7', disabled: false)</v>
      </c>
    </row>
    <row r="86" spans="1:6" x14ac:dyDescent="0.2">
      <c r="A86">
        <v>86</v>
      </c>
      <c r="B86" t="s">
        <v>696</v>
      </c>
      <c r="C86" t="s">
        <v>697</v>
      </c>
      <c r="E86">
        <v>416</v>
      </c>
      <c r="F86" t="str">
        <f t="shared" si="1"/>
        <v>Labitem.create( id: 86, code: 'L-Uric Acid(M)', name: 'Uric Acid(M)', unit: '', normalvalue: '416', disabled: false)</v>
      </c>
    </row>
    <row r="87" spans="1:6" x14ac:dyDescent="0.2">
      <c r="A87">
        <v>87</v>
      </c>
      <c r="B87" t="s">
        <v>698</v>
      </c>
      <c r="C87" t="s">
        <v>699</v>
      </c>
      <c r="E87">
        <v>339</v>
      </c>
      <c r="F87" t="str">
        <f t="shared" si="1"/>
        <v>Labitem.create( id: 87, code: 'L-Uric Acid(F)', name: 'Uric Acid(F)', unit: '', normalvalue: '339', disabled: false)</v>
      </c>
    </row>
    <row r="88" spans="1:6" x14ac:dyDescent="0.2">
      <c r="A88">
        <v>88</v>
      </c>
      <c r="B88" t="s">
        <v>700</v>
      </c>
      <c r="C88" t="s">
        <v>334</v>
      </c>
      <c r="E88" t="s">
        <v>701</v>
      </c>
      <c r="F88" t="str">
        <f t="shared" si="1"/>
        <v>Labitem.create( id: 88, code: 'L-Urea', name: 'Urea', unit: '', normalvalue: '2.3 - 6.8', disabled: false)</v>
      </c>
    </row>
    <row r="89" spans="1:6" x14ac:dyDescent="0.2">
      <c r="A89">
        <v>89</v>
      </c>
      <c r="B89" t="s">
        <v>702</v>
      </c>
      <c r="C89" t="s">
        <v>335</v>
      </c>
      <c r="E89" t="s">
        <v>703</v>
      </c>
      <c r="F89" t="str">
        <f t="shared" si="1"/>
        <v>Labitem.create( id: 89, code: 'L-Na', name: 'Na', unit: '', normalvalue: '132 - 145', disabled: false)</v>
      </c>
    </row>
    <row r="90" spans="1:6" x14ac:dyDescent="0.2">
      <c r="A90">
        <v>90</v>
      </c>
      <c r="B90" t="s">
        <v>589</v>
      </c>
      <c r="C90" t="s">
        <v>33</v>
      </c>
      <c r="E90" t="s">
        <v>704</v>
      </c>
      <c r="F90" t="str">
        <f t="shared" si="1"/>
        <v>Labitem.create( id: 90, code: 'L-K', name: 'K', unit: '', normalvalue: '3.5 - 5.1', disabled: false)</v>
      </c>
    </row>
    <row r="91" spans="1:6" x14ac:dyDescent="0.2">
      <c r="A91">
        <v>91</v>
      </c>
      <c r="B91" t="s">
        <v>705</v>
      </c>
      <c r="C91" t="s">
        <v>336</v>
      </c>
      <c r="E91" t="s">
        <v>706</v>
      </c>
      <c r="F91" t="str">
        <f t="shared" si="1"/>
        <v>Labitem.create( id: 91, code: 'L-Cl', name: 'Cl', unit: '', normalvalue: '93 - 108', disabled: false)</v>
      </c>
    </row>
    <row r="92" spans="1:6" x14ac:dyDescent="0.2">
      <c r="A92">
        <v>92</v>
      </c>
      <c r="B92" t="s">
        <v>707</v>
      </c>
      <c r="C92" t="s">
        <v>708</v>
      </c>
      <c r="E92" t="s">
        <v>709</v>
      </c>
      <c r="F92" t="str">
        <f t="shared" si="1"/>
        <v>Labitem.create( id: 92, code: 'L-Creatinine (M)', name: 'Creatinine (M)', unit: '', normalvalue: '44 - 124', disabled: false)</v>
      </c>
    </row>
    <row r="93" spans="1:6" x14ac:dyDescent="0.2">
      <c r="A93">
        <v>93</v>
      </c>
      <c r="B93" t="s">
        <v>710</v>
      </c>
      <c r="C93" t="s">
        <v>711</v>
      </c>
      <c r="E93" t="s">
        <v>712</v>
      </c>
      <c r="F93" t="str">
        <f t="shared" si="1"/>
        <v>Labitem.create( id: 93, code: 'L-Creatinine (F)', name: 'Creatinine (F)', unit: '', normalvalue: ' 44 - 89', disabled: false)</v>
      </c>
    </row>
    <row r="94" spans="1:6" x14ac:dyDescent="0.2">
      <c r="A94">
        <v>94</v>
      </c>
      <c r="B94" t="s">
        <v>713</v>
      </c>
      <c r="C94" t="s">
        <v>714</v>
      </c>
      <c r="E94" t="s">
        <v>715</v>
      </c>
      <c r="F94" t="str">
        <f t="shared" si="1"/>
        <v>Labitem.create( id: 94, code: 'L-Haemoglobin (HB) (M)', name: 'Haemoglobin (HB) (M)', unit: '', normalvalue: '13.5 - 18.0', disabled: false)</v>
      </c>
    </row>
    <row r="95" spans="1:6" x14ac:dyDescent="0.2">
      <c r="A95">
        <v>95</v>
      </c>
      <c r="B95" t="s">
        <v>716</v>
      </c>
      <c r="C95" t="s">
        <v>717</v>
      </c>
      <c r="E95" t="s">
        <v>718</v>
      </c>
      <c r="F95" t="str">
        <f t="shared" si="1"/>
        <v>Labitem.create( id: 95, code: 'L-Haemoglobin (HB) (F)', name: 'Haemoglobin (HB) (F)', unit: '', normalvalue: '11.5 - 16.0', disabled: false)</v>
      </c>
    </row>
    <row r="96" spans="1:6" x14ac:dyDescent="0.2">
      <c r="A96">
        <v>96</v>
      </c>
      <c r="B96" t="s">
        <v>719</v>
      </c>
      <c r="C96" t="s">
        <v>720</v>
      </c>
      <c r="E96" t="s">
        <v>721</v>
      </c>
      <c r="F96" t="str">
        <f t="shared" si="1"/>
        <v>Labitem.create( id: 96, code: 'L-TRBC (M)', name: 'TRBC (M)', unit: '', normalvalue: '4.5 - 6.5', disabled: false)</v>
      </c>
    </row>
    <row r="97" spans="1:6" x14ac:dyDescent="0.2">
      <c r="A97">
        <v>97</v>
      </c>
      <c r="B97" t="s">
        <v>722</v>
      </c>
      <c r="C97" t="s">
        <v>723</v>
      </c>
      <c r="E97" t="s">
        <v>724</v>
      </c>
      <c r="F97" t="str">
        <f t="shared" si="1"/>
        <v>Labitem.create( id: 97, code: 'L-TRBC (F)', name: 'TRBC (F)', unit: '', normalvalue: '3.9 - 5.6', disabled: false)</v>
      </c>
    </row>
    <row r="98" spans="1:6" x14ac:dyDescent="0.2">
      <c r="A98">
        <v>98</v>
      </c>
      <c r="B98" t="s">
        <v>621</v>
      </c>
      <c r="C98" t="s">
        <v>347</v>
      </c>
      <c r="E98" t="s">
        <v>725</v>
      </c>
      <c r="F98" t="str">
        <f t="shared" si="1"/>
        <v>Labitem.create( id: 98, code: 'L-TWBC', name: 'TWBC', unit: '', normalvalue: '4.0-11.0', disabled: false)</v>
      </c>
    </row>
    <row r="99" spans="1:6" x14ac:dyDescent="0.2">
      <c r="A99">
        <v>99</v>
      </c>
      <c r="B99" t="s">
        <v>726</v>
      </c>
      <c r="C99" t="s">
        <v>727</v>
      </c>
      <c r="E99" t="s">
        <v>728</v>
      </c>
      <c r="F99" t="str">
        <f t="shared" si="1"/>
        <v>Labitem.create( id: 99, code: 'L-PCV (M)', name: 'PCV (M)', unit: '', normalvalue: '40-54', disabled: false)</v>
      </c>
    </row>
    <row r="100" spans="1:6" x14ac:dyDescent="0.2">
      <c r="A100">
        <v>100</v>
      </c>
      <c r="B100" t="s">
        <v>729</v>
      </c>
      <c r="C100" t="s">
        <v>730</v>
      </c>
      <c r="E100" t="s">
        <v>731</v>
      </c>
      <c r="F100" t="str">
        <f t="shared" si="1"/>
        <v>Labitem.create( id: 100, code: 'L-PCV (F)', name: 'PCV (F)', unit: '', normalvalue: '35 - 47', disabled: false)</v>
      </c>
    </row>
    <row r="101" spans="1:6" x14ac:dyDescent="0.2">
      <c r="A101">
        <v>101</v>
      </c>
      <c r="B101" t="s">
        <v>625</v>
      </c>
      <c r="C101" t="s">
        <v>349</v>
      </c>
      <c r="E101" t="s">
        <v>732</v>
      </c>
      <c r="F101" t="str">
        <f t="shared" si="1"/>
        <v>Labitem.create( id: 101, code: 'L-MCV', name: 'MCV', unit: '', normalvalue: '27 - 32', disabled: false)</v>
      </c>
    </row>
    <row r="102" spans="1:6" x14ac:dyDescent="0.2">
      <c r="A102">
        <v>102</v>
      </c>
      <c r="B102" t="s">
        <v>627</v>
      </c>
      <c r="C102" t="s">
        <v>350</v>
      </c>
      <c r="E102" t="s">
        <v>732</v>
      </c>
      <c r="F102" t="str">
        <f t="shared" si="1"/>
        <v>Labitem.create( id: 102, code: 'L-MCH', name: 'MCH', unit: '', normalvalue: '27 - 32', disabled: false)</v>
      </c>
    </row>
    <row r="103" spans="1:6" x14ac:dyDescent="0.2">
      <c r="A103">
        <v>103</v>
      </c>
      <c r="B103" t="s">
        <v>629</v>
      </c>
      <c r="C103" t="s">
        <v>351</v>
      </c>
      <c r="E103" t="s">
        <v>733</v>
      </c>
      <c r="F103" t="str">
        <f t="shared" si="1"/>
        <v>Labitem.create( id: 103, code: 'L-MCHC', name: 'MCHC', unit: '', normalvalue: '30-35', disabled: false)</v>
      </c>
    </row>
    <row r="104" spans="1:6" x14ac:dyDescent="0.2">
      <c r="A104">
        <v>104</v>
      </c>
      <c r="B104" t="s">
        <v>664</v>
      </c>
      <c r="C104" t="s">
        <v>352</v>
      </c>
      <c r="E104" t="s">
        <v>633</v>
      </c>
      <c r="F104" t="str">
        <f t="shared" si="1"/>
        <v>Labitem.create( id: 104, code: 'L-Platelet', name: 'Platelet', unit: '', normalvalue: '150-400', disabled: false)</v>
      </c>
    </row>
    <row r="105" spans="1:6" x14ac:dyDescent="0.2">
      <c r="A105">
        <v>105</v>
      </c>
      <c r="B105" t="s">
        <v>640</v>
      </c>
      <c r="C105" t="s">
        <v>353</v>
      </c>
      <c r="E105" t="s">
        <v>734</v>
      </c>
      <c r="F105" t="str">
        <f t="shared" si="1"/>
        <v>Labitem.create( id: 105, code: 'L-Neutrophils', name: 'Neutrophils', unit: '', normalvalue: '40-75', disabled: false)</v>
      </c>
    </row>
    <row r="106" spans="1:6" x14ac:dyDescent="0.2">
      <c r="A106">
        <v>106</v>
      </c>
      <c r="B106" t="s">
        <v>642</v>
      </c>
      <c r="C106" t="s">
        <v>354</v>
      </c>
      <c r="E106" t="s">
        <v>735</v>
      </c>
      <c r="F106" t="str">
        <f t="shared" si="1"/>
        <v>Labitem.create( id: 106, code: 'L-Lymphocytes', name: 'Lymphocytes', unit: '', normalvalue: '20 - 45', disabled: false)</v>
      </c>
    </row>
    <row r="107" spans="1:6" x14ac:dyDescent="0.2">
      <c r="A107">
        <v>107</v>
      </c>
      <c r="B107" t="s">
        <v>736</v>
      </c>
      <c r="C107" t="s">
        <v>737</v>
      </c>
      <c r="E107" t="s">
        <v>738</v>
      </c>
      <c r="F107" t="str">
        <f t="shared" si="1"/>
        <v>Labitem.create( id: 107, code: 'L-Monocytes ', name: 'Monocytes ', unit: '', normalvalue: '2.0-10', disabled: false)</v>
      </c>
    </row>
    <row r="108" spans="1:6" x14ac:dyDescent="0.2">
      <c r="A108">
        <v>108</v>
      </c>
      <c r="B108" t="s">
        <v>646</v>
      </c>
      <c r="C108" t="s">
        <v>431</v>
      </c>
      <c r="E108" t="s">
        <v>739</v>
      </c>
      <c r="F108" t="str">
        <f t="shared" si="1"/>
        <v>Labitem.create( id: 108, code: 'L-Eosinophils', name: 'Eosinophils', unit: '', normalvalue: '1.0-6.0', disabled: false)</v>
      </c>
    </row>
    <row r="109" spans="1:6" x14ac:dyDescent="0.2">
      <c r="A109">
        <v>109</v>
      </c>
      <c r="B109" t="s">
        <v>648</v>
      </c>
      <c r="C109" t="s">
        <v>432</v>
      </c>
      <c r="E109" t="s">
        <v>649</v>
      </c>
      <c r="F109" t="str">
        <f t="shared" si="1"/>
        <v>Labitem.create( id: 109, code: 'L-Basophils', name: 'Basophils', unit: '', normalvalue: '0-1', disabled: false)</v>
      </c>
    </row>
    <row r="110" spans="1:6" x14ac:dyDescent="0.2">
      <c r="A110">
        <v>110</v>
      </c>
      <c r="B110" t="s">
        <v>740</v>
      </c>
      <c r="C110" t="s">
        <v>741</v>
      </c>
      <c r="E110">
        <v>7</v>
      </c>
      <c r="F110" t="str">
        <f t="shared" si="1"/>
        <v>Labitem.create( id: 110, code: 'L-pH ', name: 'pH ', unit: '', normalvalue: '7', disabled: false)</v>
      </c>
    </row>
    <row r="111" spans="1:6" x14ac:dyDescent="0.2">
      <c r="A111">
        <v>111</v>
      </c>
      <c r="B111" t="s">
        <v>742</v>
      </c>
      <c r="C111" t="s">
        <v>404</v>
      </c>
      <c r="E111" t="s">
        <v>743</v>
      </c>
      <c r="F111" t="str">
        <f t="shared" si="1"/>
        <v>Labitem.create( id: 111, code: 'L-Specific Gravity', name: 'Specific Gravity', unit: '', normalvalue: '1.005-1.03', disabled: false)</v>
      </c>
    </row>
    <row r="112" spans="1:6" x14ac:dyDescent="0.2">
      <c r="A112">
        <v>112</v>
      </c>
      <c r="B112" t="s">
        <v>744</v>
      </c>
      <c r="C112" t="s">
        <v>405</v>
      </c>
      <c r="F112" t="str">
        <f t="shared" si="1"/>
        <v>Labitem.create( id: 112, code: 'L-Proteins', name: 'Proteins', unit: '', normalvalue: '', disabled: false)</v>
      </c>
    </row>
    <row r="113" spans="1:6" x14ac:dyDescent="0.2">
      <c r="A113">
        <v>113</v>
      </c>
      <c r="B113" t="s">
        <v>687</v>
      </c>
      <c r="C113" t="s">
        <v>406</v>
      </c>
      <c r="F113" t="str">
        <f t="shared" si="1"/>
        <v>Labitem.create( id: 113, code: 'L-Glucose', name: 'Glucose', unit: '', normalvalue: '', disabled: false)</v>
      </c>
    </row>
    <row r="114" spans="1:6" x14ac:dyDescent="0.2">
      <c r="A114">
        <v>114</v>
      </c>
      <c r="B114" t="s">
        <v>745</v>
      </c>
      <c r="C114" t="s">
        <v>407</v>
      </c>
      <c r="F114" t="str">
        <f t="shared" si="1"/>
        <v>Labitem.create( id: 114, code: 'L-Ketones', name: 'Ketones', unit: '', normalvalue: '', disabled: false)</v>
      </c>
    </row>
    <row r="115" spans="1:6" x14ac:dyDescent="0.2">
      <c r="A115">
        <v>115</v>
      </c>
      <c r="B115" t="s">
        <v>746</v>
      </c>
      <c r="C115" t="s">
        <v>408</v>
      </c>
      <c r="F115" t="str">
        <f t="shared" si="1"/>
        <v>Labitem.create( id: 115, code: 'L-Bilirubin', name: 'Bilirubin', unit: '', normalvalue: '', disabled: false)</v>
      </c>
    </row>
    <row r="116" spans="1:6" x14ac:dyDescent="0.2">
      <c r="A116">
        <v>116</v>
      </c>
      <c r="B116" t="s">
        <v>747</v>
      </c>
      <c r="C116" t="s">
        <v>409</v>
      </c>
      <c r="F116" t="str">
        <f t="shared" si="1"/>
        <v>Labitem.create( id: 116, code: 'L-Urobilinogen', name: 'Urobilinogen', unit: '', normalvalue: '', disabled: false)</v>
      </c>
    </row>
    <row r="117" spans="1:6" x14ac:dyDescent="0.2">
      <c r="A117">
        <v>117</v>
      </c>
      <c r="B117" t="s">
        <v>748</v>
      </c>
      <c r="C117" t="s">
        <v>749</v>
      </c>
      <c r="F117" t="str">
        <f t="shared" si="1"/>
        <v>Labitem.create( id: 117, code: 'L-Nitirite', name: 'Nitirite', unit: '', normalvalue: '', disabled: false)</v>
      </c>
    </row>
    <row r="118" spans="1:6" x14ac:dyDescent="0.2">
      <c r="A118">
        <v>118</v>
      </c>
      <c r="B118" t="s">
        <v>750</v>
      </c>
      <c r="C118" t="s">
        <v>411</v>
      </c>
      <c r="E118" t="s">
        <v>649</v>
      </c>
      <c r="F118" t="str">
        <f t="shared" si="1"/>
        <v>Labitem.create( id: 118, code: 'L-RBC', name: 'RBC', unit: '', normalvalue: '0-1', disabled: false)</v>
      </c>
    </row>
    <row r="119" spans="1:6" x14ac:dyDescent="0.2">
      <c r="A119">
        <v>119</v>
      </c>
      <c r="B119" t="s">
        <v>751</v>
      </c>
      <c r="C119" t="s">
        <v>752</v>
      </c>
      <c r="E119" t="s">
        <v>647</v>
      </c>
      <c r="F119" t="str">
        <f t="shared" si="1"/>
        <v>Labitem.create( id: 119, code: 'L-wbc', name: 'wbc', unit: '', normalvalue: '0-3', disabled: false)</v>
      </c>
    </row>
    <row r="120" spans="1:6" x14ac:dyDescent="0.2">
      <c r="A120">
        <v>120</v>
      </c>
      <c r="B120" t="s">
        <v>753</v>
      </c>
      <c r="C120" t="s">
        <v>754</v>
      </c>
      <c r="F120" t="str">
        <f t="shared" si="1"/>
        <v>Labitem.create( id: 120, code: 'L-bacteria', name: 'bacteria', unit: '', normalvalue: '', disabled: false)</v>
      </c>
    </row>
    <row r="121" spans="1:6" x14ac:dyDescent="0.2">
      <c r="A121">
        <v>121</v>
      </c>
      <c r="B121" t="s">
        <v>755</v>
      </c>
      <c r="C121" t="s">
        <v>412</v>
      </c>
      <c r="F121" t="str">
        <f t="shared" si="1"/>
        <v>Labitem.create( id: 121, code: 'L-Epithelial Cells', name: 'Epithelial Cells', unit: '', normalvalue: '', disabled: false)</v>
      </c>
    </row>
    <row r="122" spans="1:6" x14ac:dyDescent="0.2">
      <c r="A122">
        <v>122</v>
      </c>
      <c r="B122" t="s">
        <v>756</v>
      </c>
      <c r="C122" t="s">
        <v>413</v>
      </c>
      <c r="F122" t="str">
        <f t="shared" si="1"/>
        <v>Labitem.create( id: 122, code: 'L-Cast', name: 'Cast', unit: '', normalvalue: '', disabled: false)</v>
      </c>
    </row>
    <row r="123" spans="1:6" x14ac:dyDescent="0.2">
      <c r="A123">
        <v>123</v>
      </c>
      <c r="B123" t="s">
        <v>757</v>
      </c>
      <c r="C123" t="s">
        <v>414</v>
      </c>
      <c r="F123" t="str">
        <f t="shared" si="1"/>
        <v>Labitem.create( id: 123, code: 'L-Crystals', name: 'Crystals', unit: '', normalvalue: '', disabled: false)</v>
      </c>
    </row>
    <row r="124" spans="1:6" x14ac:dyDescent="0.2">
      <c r="A124">
        <v>124</v>
      </c>
      <c r="B124" t="s">
        <v>758</v>
      </c>
      <c r="C124" t="s">
        <v>22</v>
      </c>
      <c r="F124" t="str">
        <f t="shared" si="1"/>
        <v>Labitem.create( id: 124, code: 'L-Others', name: 'Others', unit: '', normalvalue: '', disabled: false)</v>
      </c>
    </row>
    <row r="125" spans="1:6" x14ac:dyDescent="0.2">
      <c r="A125">
        <v>125</v>
      </c>
      <c r="B125" t="s">
        <v>759</v>
      </c>
      <c r="C125" t="s">
        <v>760</v>
      </c>
      <c r="F125" t="str">
        <f t="shared" si="1"/>
        <v>Labitem.create( id: 125, code: 'L-Coulours', name: 'Coulours', unit: '', normalvalue: '', disabled: false)</v>
      </c>
    </row>
    <row r="126" spans="1:6" x14ac:dyDescent="0.2">
      <c r="A126">
        <v>126</v>
      </c>
      <c r="B126" t="s">
        <v>761</v>
      </c>
      <c r="C126" t="s">
        <v>762</v>
      </c>
      <c r="F126" t="str">
        <f t="shared" si="1"/>
        <v>Labitem.create( id: 126, code: 'L-Transperancy', name: 'Transperancy', unit: '', normalvalue: '', disabled: false)</v>
      </c>
    </row>
    <row r="127" spans="1:6" x14ac:dyDescent="0.2">
      <c r="A127">
        <v>127</v>
      </c>
      <c r="B127" t="s">
        <v>763</v>
      </c>
      <c r="C127" t="s">
        <v>764</v>
      </c>
      <c r="E127" t="s">
        <v>765</v>
      </c>
      <c r="F127" t="str">
        <f t="shared" si="1"/>
        <v>Labitem.create( id: 127, code: 'L-Glucose [F]', name: 'Glucose [F]', unit: '', normalvalue: '3.0-6.5', disabled: false)</v>
      </c>
    </row>
    <row r="128" spans="1:6" x14ac:dyDescent="0.2">
      <c r="A128">
        <v>128</v>
      </c>
      <c r="B128" t="s">
        <v>766</v>
      </c>
      <c r="C128" t="s">
        <v>767</v>
      </c>
      <c r="E128">
        <v>10</v>
      </c>
      <c r="F128" t="str">
        <f t="shared" si="1"/>
        <v>Labitem.create( id: 128, code: 'L-Glucose [1HPP]', name: 'Glucose [1HPP]', unit: '', normalvalue: '10', disabled: false)</v>
      </c>
    </row>
    <row r="129" spans="1:6" x14ac:dyDescent="0.2">
      <c r="A129">
        <v>129</v>
      </c>
      <c r="B129" t="s">
        <v>768</v>
      </c>
      <c r="C129" t="s">
        <v>769</v>
      </c>
      <c r="E129">
        <v>7.8</v>
      </c>
      <c r="F129" t="str">
        <f t="shared" si="1"/>
        <v>Labitem.create( id: 129, code: 'L-Glucose [2HPP]', name: 'Glucose [2HPP]', unit: '', normalvalue: '7.8', disabled: false)</v>
      </c>
    </row>
    <row r="130" spans="1:6" x14ac:dyDescent="0.2">
      <c r="A130">
        <v>130</v>
      </c>
      <c r="B130" t="s">
        <v>770</v>
      </c>
      <c r="C130" t="s">
        <v>771</v>
      </c>
      <c r="F130" t="str">
        <f t="shared" ref="F130:F193" si="2">CONCATENATE("Labitem.create( id: ",A130,", code: '",B130,"', name: '",C130,"', unit: '",D130,"', normalvalue: '",E130,"', disabled: false)")</f>
        <v>Labitem.create( id: 130, code: 'L- HbA1C', name: ' HbA1C', unit: '', normalvalue: '', disabled: false)</v>
      </c>
    </row>
    <row r="131" spans="1:6" x14ac:dyDescent="0.2">
      <c r="A131">
        <v>131</v>
      </c>
      <c r="B131" t="s">
        <v>772</v>
      </c>
      <c r="C131" t="s">
        <v>773</v>
      </c>
      <c r="F131" t="str">
        <f t="shared" si="2"/>
        <v>Labitem.create( id: 131, code: 'L-Salmonella Typhi 'O' (TO)', name: 'Salmonella Typhi 'O' (TO)', unit: '', normalvalue: '', disabled: false)</v>
      </c>
    </row>
    <row r="132" spans="1:6" x14ac:dyDescent="0.2">
      <c r="A132">
        <v>132</v>
      </c>
      <c r="B132" t="s">
        <v>774</v>
      </c>
      <c r="C132" t="s">
        <v>775</v>
      </c>
      <c r="F132" t="str">
        <f t="shared" si="2"/>
        <v>Labitem.create( id: 132, code: 'L-Salmonella Typhi 'H' (TH)', name: 'Salmonella Typhi 'H' (TH)', unit: '', normalvalue: '', disabled: false)</v>
      </c>
    </row>
    <row r="133" spans="1:6" x14ac:dyDescent="0.2">
      <c r="A133">
        <v>133</v>
      </c>
      <c r="B133" t="s">
        <v>776</v>
      </c>
      <c r="C133" t="s">
        <v>777</v>
      </c>
      <c r="F133" t="str">
        <f t="shared" si="2"/>
        <v>Labitem.create( id: 133, code: 'L-Salmonella Paratyphi 'A'(AH)', name: 'Salmonella Paratyphi 'A'(AH)', unit: '', normalvalue: '', disabled: false)</v>
      </c>
    </row>
    <row r="134" spans="1:6" x14ac:dyDescent="0.2">
      <c r="A134">
        <v>134</v>
      </c>
      <c r="B134" t="s">
        <v>778</v>
      </c>
      <c r="C134" t="s">
        <v>779</v>
      </c>
      <c r="F134" t="str">
        <f t="shared" si="2"/>
        <v>Labitem.create( id: 134, code: 'L-Salmonella Paratyphi 'B'(BH)', name: 'Salmonella Paratyphi 'B'(BH)', unit: '', normalvalue: '', disabled: false)</v>
      </c>
    </row>
    <row r="135" spans="1:6" x14ac:dyDescent="0.2">
      <c r="A135">
        <v>135</v>
      </c>
      <c r="B135" t="s">
        <v>780</v>
      </c>
      <c r="C135" t="s">
        <v>337</v>
      </c>
      <c r="F135" t="str">
        <f t="shared" si="2"/>
        <v>Labitem.create( id: 135, code: 'L-Proteus OXK', name: 'Proteus OXK', unit: '', normalvalue: '', disabled: false)</v>
      </c>
    </row>
    <row r="136" spans="1:6" x14ac:dyDescent="0.2">
      <c r="A136">
        <v>136</v>
      </c>
      <c r="B136" t="s">
        <v>781</v>
      </c>
      <c r="C136" t="s">
        <v>338</v>
      </c>
      <c r="F136" t="str">
        <f t="shared" si="2"/>
        <v>Labitem.create( id: 136, code: 'L-Proteus OX19', name: 'Proteus OX19', unit: '', normalvalue: '', disabled: false)</v>
      </c>
    </row>
    <row r="137" spans="1:6" x14ac:dyDescent="0.2">
      <c r="A137">
        <v>137</v>
      </c>
      <c r="B137" t="s">
        <v>782</v>
      </c>
      <c r="C137" t="s">
        <v>783</v>
      </c>
      <c r="E137" t="s">
        <v>784</v>
      </c>
      <c r="F137" t="str">
        <f t="shared" si="2"/>
        <v>Labitem.create( id: 137, code: 'L- HSV Type I IgM Antibody', name: ' HSV Type I IgM Antibody', unit: '', normalvalue: '9.0-11.0', disabled: false)</v>
      </c>
    </row>
    <row r="138" spans="1:6" x14ac:dyDescent="0.2">
      <c r="A138">
        <v>138</v>
      </c>
      <c r="B138" t="s">
        <v>569</v>
      </c>
      <c r="C138" t="s">
        <v>382</v>
      </c>
      <c r="F138" t="str">
        <f t="shared" si="2"/>
        <v>Labitem.create( id: 138, code: 'L-pH', name: 'pH', unit: '', normalvalue: '', disabled: false)</v>
      </c>
    </row>
    <row r="139" spans="1:6" x14ac:dyDescent="0.2">
      <c r="A139">
        <v>139</v>
      </c>
      <c r="B139" t="s">
        <v>742</v>
      </c>
      <c r="C139" t="s">
        <v>404</v>
      </c>
      <c r="E139" t="s">
        <v>785</v>
      </c>
      <c r="F139" t="str">
        <f t="shared" si="2"/>
        <v>Labitem.create( id: 139, code: 'L-Specific Gravity', name: 'Specific Gravity', unit: '', normalvalue: '1.005 - 1.030', disabled: false)</v>
      </c>
    </row>
    <row r="140" spans="1:6" x14ac:dyDescent="0.2">
      <c r="A140">
        <v>140</v>
      </c>
      <c r="B140" t="s">
        <v>744</v>
      </c>
      <c r="C140" t="s">
        <v>405</v>
      </c>
      <c r="F140" t="str">
        <f t="shared" si="2"/>
        <v>Labitem.create( id: 140, code: 'L-Proteins', name: 'Proteins', unit: '', normalvalue: '', disabled: false)</v>
      </c>
    </row>
    <row r="141" spans="1:6" x14ac:dyDescent="0.2">
      <c r="A141">
        <v>141</v>
      </c>
      <c r="B141" t="s">
        <v>687</v>
      </c>
      <c r="C141" t="s">
        <v>406</v>
      </c>
      <c r="F141" t="str">
        <f t="shared" si="2"/>
        <v>Labitem.create( id: 141, code: 'L-Glucose', name: 'Glucose', unit: '', normalvalue: '', disabled: false)</v>
      </c>
    </row>
    <row r="142" spans="1:6" x14ac:dyDescent="0.2">
      <c r="A142">
        <v>142</v>
      </c>
      <c r="B142" t="s">
        <v>745</v>
      </c>
      <c r="C142" t="s">
        <v>407</v>
      </c>
      <c r="F142" t="str">
        <f t="shared" si="2"/>
        <v>Labitem.create( id: 142, code: 'L-Ketones', name: 'Ketones', unit: '', normalvalue: '', disabled: false)</v>
      </c>
    </row>
    <row r="143" spans="1:6" x14ac:dyDescent="0.2">
      <c r="A143">
        <v>143</v>
      </c>
      <c r="B143" t="s">
        <v>746</v>
      </c>
      <c r="C143" t="s">
        <v>408</v>
      </c>
      <c r="F143" t="str">
        <f t="shared" si="2"/>
        <v>Labitem.create( id: 143, code: 'L-Bilirubin', name: 'Bilirubin', unit: '', normalvalue: '', disabled: false)</v>
      </c>
    </row>
    <row r="144" spans="1:6" x14ac:dyDescent="0.2">
      <c r="A144">
        <v>144</v>
      </c>
      <c r="B144" t="s">
        <v>747</v>
      </c>
      <c r="C144" t="s">
        <v>409</v>
      </c>
      <c r="F144" t="str">
        <f t="shared" si="2"/>
        <v>Labitem.create( id: 144, code: 'L-Urobilinogen', name: 'Urobilinogen', unit: '', normalvalue: '', disabled: false)</v>
      </c>
    </row>
    <row r="145" spans="1:6" x14ac:dyDescent="0.2">
      <c r="A145">
        <v>145</v>
      </c>
      <c r="B145" t="s">
        <v>786</v>
      </c>
      <c r="C145" t="s">
        <v>410</v>
      </c>
      <c r="F145" t="str">
        <f t="shared" si="2"/>
        <v>Labitem.create( id: 145, code: 'L-Nitrite', name: 'Nitrite', unit: '', normalvalue: '', disabled: false)</v>
      </c>
    </row>
    <row r="146" spans="1:6" x14ac:dyDescent="0.2">
      <c r="A146">
        <v>146</v>
      </c>
      <c r="B146" t="s">
        <v>750</v>
      </c>
      <c r="C146" t="s">
        <v>411</v>
      </c>
      <c r="E146" t="s">
        <v>649</v>
      </c>
      <c r="F146" t="str">
        <f t="shared" si="2"/>
        <v>Labitem.create( id: 146, code: 'L-RBC', name: 'RBC', unit: '', normalvalue: '0-1', disabled: false)</v>
      </c>
    </row>
    <row r="147" spans="1:6" x14ac:dyDescent="0.2">
      <c r="A147">
        <v>147</v>
      </c>
      <c r="B147" t="s">
        <v>787</v>
      </c>
      <c r="C147" t="s">
        <v>376</v>
      </c>
      <c r="E147" t="s">
        <v>647</v>
      </c>
      <c r="F147" t="str">
        <f t="shared" si="2"/>
        <v>Labitem.create( id: 147, code: 'L-WBC', name: 'WBC', unit: '', normalvalue: '0-3', disabled: false)</v>
      </c>
    </row>
    <row r="148" spans="1:6" x14ac:dyDescent="0.2">
      <c r="A148">
        <v>148</v>
      </c>
      <c r="B148" t="s">
        <v>755</v>
      </c>
      <c r="C148" t="s">
        <v>412</v>
      </c>
      <c r="F148" t="str">
        <f t="shared" si="2"/>
        <v>Labitem.create( id: 148, code: 'L-Epithelial Cells', name: 'Epithelial Cells', unit: '', normalvalue: '', disabled: false)</v>
      </c>
    </row>
    <row r="149" spans="1:6" x14ac:dyDescent="0.2">
      <c r="A149">
        <v>149</v>
      </c>
      <c r="B149" t="s">
        <v>788</v>
      </c>
      <c r="C149" t="s">
        <v>789</v>
      </c>
      <c r="F149" t="str">
        <f t="shared" si="2"/>
        <v>Labitem.create( id: 149, code: 'L-Cast ', name: 'Cast ', unit: '', normalvalue: '', disabled: false)</v>
      </c>
    </row>
    <row r="150" spans="1:6" x14ac:dyDescent="0.2">
      <c r="A150">
        <v>150</v>
      </c>
      <c r="B150" t="s">
        <v>757</v>
      </c>
      <c r="C150" t="s">
        <v>414</v>
      </c>
      <c r="F150" t="str">
        <f t="shared" si="2"/>
        <v>Labitem.create( id: 150, code: 'L-Crystals', name: 'Crystals', unit: '', normalvalue: '', disabled: false)</v>
      </c>
    </row>
    <row r="151" spans="1:6" x14ac:dyDescent="0.2">
      <c r="A151">
        <v>151</v>
      </c>
      <c r="B151" t="s">
        <v>790</v>
      </c>
      <c r="C151" t="s">
        <v>415</v>
      </c>
      <c r="F151" t="str">
        <f t="shared" si="2"/>
        <v>Labitem.create( id: 151, code: 'L-Bacteria', name: 'Bacteria', unit: '', normalvalue: '', disabled: false)</v>
      </c>
    </row>
    <row r="152" spans="1:6" x14ac:dyDescent="0.2">
      <c r="A152">
        <v>152</v>
      </c>
      <c r="B152" t="s">
        <v>758</v>
      </c>
      <c r="C152" t="s">
        <v>22</v>
      </c>
      <c r="F152" t="str">
        <f t="shared" si="2"/>
        <v>Labitem.create( id: 152, code: 'L-Others', name: 'Others', unit: '', normalvalue: '', disabled: false)</v>
      </c>
    </row>
    <row r="153" spans="1:6" x14ac:dyDescent="0.2">
      <c r="A153">
        <v>153</v>
      </c>
      <c r="B153" t="s">
        <v>791</v>
      </c>
      <c r="C153" t="s">
        <v>370</v>
      </c>
      <c r="F153" t="str">
        <f t="shared" si="2"/>
        <v>Labitem.create( id: 153, code: 'L-Colour', name: 'Colour', unit: '', normalvalue: '', disabled: false)</v>
      </c>
    </row>
    <row r="154" spans="1:6" x14ac:dyDescent="0.2">
      <c r="A154">
        <v>154</v>
      </c>
      <c r="B154" t="s">
        <v>792</v>
      </c>
      <c r="C154" t="s">
        <v>416</v>
      </c>
      <c r="F154" t="str">
        <f t="shared" si="2"/>
        <v>Labitem.create( id: 154, code: 'L-Transparency', name: 'Transparency', unit: '', normalvalue: '', disabled: false)</v>
      </c>
    </row>
    <row r="155" spans="1:6" x14ac:dyDescent="0.2">
      <c r="A155">
        <v>155</v>
      </c>
      <c r="B155" t="s">
        <v>793</v>
      </c>
      <c r="C155" t="s">
        <v>794</v>
      </c>
      <c r="E155" t="s">
        <v>795</v>
      </c>
      <c r="F155" t="str">
        <f t="shared" si="2"/>
        <v>Labitem.create( id: 155, code: 'L-Free  T4', name: 'Free  T4', unit: '', normalvalue: '12.0-22.0', disabled: false)</v>
      </c>
    </row>
    <row r="156" spans="1:6" x14ac:dyDescent="0.2">
      <c r="A156">
        <v>156</v>
      </c>
      <c r="B156" t="s">
        <v>796</v>
      </c>
      <c r="C156" t="s">
        <v>797</v>
      </c>
      <c r="E156" t="s">
        <v>765</v>
      </c>
      <c r="F156" t="str">
        <f t="shared" si="2"/>
        <v>Labitem.create( id: 156, code: 'L-Free  T3', name: 'Free  T3', unit: '', normalvalue: '3.0-6.5', disabled: false)</v>
      </c>
    </row>
    <row r="157" spans="1:6" x14ac:dyDescent="0.2">
      <c r="A157">
        <v>157</v>
      </c>
      <c r="B157" t="s">
        <v>798</v>
      </c>
      <c r="C157" t="s">
        <v>392</v>
      </c>
      <c r="E157" t="s">
        <v>799</v>
      </c>
      <c r="F157" t="str">
        <f t="shared" si="2"/>
        <v>Labitem.create( id: 157, code: 'L-TSH', name: 'TSH', unit: '', normalvalue: '0.30-5.50', disabled: false)</v>
      </c>
    </row>
    <row r="158" spans="1:6" x14ac:dyDescent="0.2">
      <c r="A158">
        <v>158</v>
      </c>
      <c r="B158" t="s">
        <v>800</v>
      </c>
      <c r="C158" t="s">
        <v>365</v>
      </c>
      <c r="F158" t="str">
        <f t="shared" si="2"/>
        <v>Labitem.create( id: 158, code: 'L-Collection Time', name: 'Collection Time', unit: '', normalvalue: '', disabled: false)</v>
      </c>
    </row>
    <row r="159" spans="1:6" x14ac:dyDescent="0.2">
      <c r="A159">
        <v>159</v>
      </c>
      <c r="B159" t="s">
        <v>801</v>
      </c>
      <c r="C159" t="s">
        <v>366</v>
      </c>
      <c r="F159" t="str">
        <f t="shared" si="2"/>
        <v>Labitem.create( id: 159, code: 'L-Receiving Time', name: 'Receiving Time', unit: '', normalvalue: '', disabled: false)</v>
      </c>
    </row>
    <row r="160" spans="1:6" x14ac:dyDescent="0.2">
      <c r="A160">
        <v>160</v>
      </c>
      <c r="B160" t="s">
        <v>802</v>
      </c>
      <c r="C160" t="s">
        <v>367</v>
      </c>
      <c r="F160" t="str">
        <f t="shared" si="2"/>
        <v>Labitem.create( id: 160, code: 'L-Place of Collection', name: 'Place of Collection', unit: '', normalvalue: '', disabled: false)</v>
      </c>
    </row>
    <row r="161" spans="1:6" x14ac:dyDescent="0.2">
      <c r="A161">
        <v>161</v>
      </c>
      <c r="B161" t="s">
        <v>803</v>
      </c>
      <c r="C161" t="s">
        <v>368</v>
      </c>
      <c r="E161" t="s">
        <v>804</v>
      </c>
      <c r="F161" t="str">
        <f t="shared" si="2"/>
        <v>Labitem.create( id: 161, code: 'L-Volume', name: 'Volume', unit: '', normalvalue: '2.0 - 7.0', disabled: false)</v>
      </c>
    </row>
    <row r="162" spans="1:6" x14ac:dyDescent="0.2">
      <c r="A162">
        <v>162</v>
      </c>
      <c r="B162" t="s">
        <v>805</v>
      </c>
      <c r="C162" t="s">
        <v>369</v>
      </c>
      <c r="E162" t="s">
        <v>806</v>
      </c>
      <c r="F162" t="str">
        <f t="shared" si="2"/>
        <v>Labitem.create( id: 162, code: 'L-Reaction/pH', name: 'Reaction/pH', unit: '', normalvalue: '7.2 - 8.5', disabled: false)</v>
      </c>
    </row>
    <row r="163" spans="1:6" x14ac:dyDescent="0.2">
      <c r="A163">
        <v>163</v>
      </c>
      <c r="B163" t="s">
        <v>807</v>
      </c>
      <c r="C163" t="s">
        <v>808</v>
      </c>
      <c r="F163" t="str">
        <f t="shared" si="2"/>
        <v>Labitem.create( id: 163, code: 'L-Colour(Greyish/Opaque White)', name: 'Colour(Greyish/Opaque White)', unit: '', normalvalue: '', disabled: false)</v>
      </c>
    </row>
    <row r="164" spans="1:6" x14ac:dyDescent="0.2">
      <c r="A164">
        <v>164</v>
      </c>
      <c r="B164" t="s">
        <v>809</v>
      </c>
      <c r="C164" t="s">
        <v>810</v>
      </c>
      <c r="F164" t="str">
        <f t="shared" si="2"/>
        <v>Labitem.create( id: 164, code: 'L-Consistency  (Gelatinous)', name: 'Consistency  (Gelatinous)', unit: '', normalvalue: '', disabled: false)</v>
      </c>
    </row>
    <row r="165" spans="1:6" x14ac:dyDescent="0.2">
      <c r="A165">
        <v>165</v>
      </c>
      <c r="B165" t="s">
        <v>811</v>
      </c>
      <c r="C165" t="s">
        <v>371</v>
      </c>
      <c r="F165" t="str">
        <f t="shared" si="2"/>
        <v>Labitem.create( id: 165, code: 'L-Motility', name: 'Motility', unit: '', normalvalue: '', disabled: false)</v>
      </c>
    </row>
    <row r="166" spans="1:6" x14ac:dyDescent="0.2">
      <c r="A166">
        <v>166</v>
      </c>
      <c r="B166" t="s">
        <v>812</v>
      </c>
      <c r="C166" t="s">
        <v>372</v>
      </c>
      <c r="E166" t="s">
        <v>813</v>
      </c>
      <c r="F166" t="str">
        <f t="shared" si="2"/>
        <v>Labitem.create( id: 166, code: 'L-Vigorously Active', name: 'Vigorously Active', unit: '', normalvalue: '75-80', disabled: false)</v>
      </c>
    </row>
    <row r="167" spans="1:6" x14ac:dyDescent="0.2">
      <c r="A167">
        <v>167</v>
      </c>
      <c r="B167" t="s">
        <v>814</v>
      </c>
      <c r="C167" t="s">
        <v>373</v>
      </c>
      <c r="E167" t="s">
        <v>813</v>
      </c>
      <c r="F167" t="str">
        <f t="shared" si="2"/>
        <v>Labitem.create( id: 167, code: 'L-Medium Active', name: 'Medium Active', unit: '', normalvalue: '75-80', disabled: false)</v>
      </c>
    </row>
    <row r="168" spans="1:6" x14ac:dyDescent="0.2">
      <c r="A168">
        <v>168</v>
      </c>
      <c r="B168" t="s">
        <v>815</v>
      </c>
      <c r="C168" t="s">
        <v>374</v>
      </c>
      <c r="F168" t="str">
        <f t="shared" si="2"/>
        <v>Labitem.create( id: 168, code: 'L-Non-motile/Dead', name: 'Non-motile/Dead', unit: '', normalvalue: '', disabled: false)</v>
      </c>
    </row>
    <row r="169" spans="1:6" x14ac:dyDescent="0.2">
      <c r="A169">
        <v>169</v>
      </c>
      <c r="B169" t="s">
        <v>816</v>
      </c>
      <c r="C169" t="s">
        <v>375</v>
      </c>
      <c r="E169" t="s">
        <v>817</v>
      </c>
      <c r="F169" t="str">
        <f t="shared" si="2"/>
        <v>Labitem.create( id: 169, code: 'L-Sperm Count', name: 'Sperm Count', unit: '', normalvalue: '60-300', disabled: false)</v>
      </c>
    </row>
    <row r="170" spans="1:6" x14ac:dyDescent="0.2">
      <c r="A170">
        <v>170</v>
      </c>
      <c r="B170" t="s">
        <v>818</v>
      </c>
      <c r="C170" t="s">
        <v>819</v>
      </c>
      <c r="F170" t="str">
        <f t="shared" si="2"/>
        <v>Labitem.create( id: 170, code: 'L-Liquefaction Time (&lt; 1 Hr)', name: 'Liquefaction Time (&lt; 1 Hr)', unit: '', normalvalue: '', disabled: false)</v>
      </c>
    </row>
    <row r="171" spans="1:6" x14ac:dyDescent="0.2">
      <c r="A171">
        <v>171</v>
      </c>
      <c r="B171" t="s">
        <v>820</v>
      </c>
      <c r="C171" t="s">
        <v>821</v>
      </c>
      <c r="F171" t="str">
        <f t="shared" si="2"/>
        <v>Labitem.create( id: 171, code: 'L-Microscopy WBC', name: 'Microscopy WBC', unit: '', normalvalue: '', disabled: false)</v>
      </c>
    </row>
    <row r="172" spans="1:6" x14ac:dyDescent="0.2">
      <c r="A172">
        <v>172</v>
      </c>
      <c r="B172" t="s">
        <v>822</v>
      </c>
      <c r="C172" t="s">
        <v>823</v>
      </c>
      <c r="F172" t="str">
        <f t="shared" si="2"/>
        <v>Labitem.create( id: 172, code: 'L-Microscopy Epithelial Cell', name: 'Microscopy Epithelial Cell', unit: '', normalvalue: '', disabled: false)</v>
      </c>
    </row>
    <row r="173" spans="1:6" x14ac:dyDescent="0.2">
      <c r="A173">
        <v>173</v>
      </c>
      <c r="B173" t="s">
        <v>758</v>
      </c>
      <c r="C173" t="s">
        <v>22</v>
      </c>
      <c r="F173" t="str">
        <f t="shared" si="2"/>
        <v>Labitem.create( id: 173, code: 'L-Others', name: 'Others', unit: '', normalvalue: '', disabled: false)</v>
      </c>
    </row>
    <row r="174" spans="1:6" x14ac:dyDescent="0.2">
      <c r="A174">
        <v>174</v>
      </c>
      <c r="B174" t="s">
        <v>824</v>
      </c>
      <c r="C174" t="s">
        <v>825</v>
      </c>
      <c r="E174" t="s">
        <v>826</v>
      </c>
      <c r="F174" t="str">
        <f t="shared" si="2"/>
        <v>Labitem.create( id: 174, code: 'L-Morphlogy Oval/Normal', name: 'Morphlogy Oval/Normal', unit: '', normalvalue: '31 - 98', disabled: false)</v>
      </c>
    </row>
    <row r="175" spans="1:6" x14ac:dyDescent="0.2">
      <c r="A175">
        <v>175</v>
      </c>
      <c r="B175" t="s">
        <v>827</v>
      </c>
      <c r="C175" t="s">
        <v>828</v>
      </c>
      <c r="E175" t="s">
        <v>829</v>
      </c>
      <c r="F175" t="str">
        <f t="shared" si="2"/>
        <v>Labitem.create( id: 175, code: 'L-Morphlogy Tapering', name: 'Morphlogy Tapering', unit: '', normalvalue: '0 - 59', disabled: false)</v>
      </c>
    </row>
    <row r="176" spans="1:6" x14ac:dyDescent="0.2">
      <c r="A176">
        <v>176</v>
      </c>
      <c r="B176" t="s">
        <v>830</v>
      </c>
      <c r="C176" t="s">
        <v>831</v>
      </c>
      <c r="E176" t="s">
        <v>832</v>
      </c>
      <c r="F176" t="str">
        <f t="shared" si="2"/>
        <v>Labitem.create( id: 176, code: 'L-Morphlogy Round form', name: 'Morphlogy Round form', unit: '', normalvalue: '0 - 9', disabled: false)</v>
      </c>
    </row>
    <row r="177" spans="1:6" x14ac:dyDescent="0.2">
      <c r="A177">
        <v>177</v>
      </c>
      <c r="B177" t="s">
        <v>833</v>
      </c>
      <c r="C177" t="s">
        <v>834</v>
      </c>
      <c r="E177" t="s">
        <v>835</v>
      </c>
      <c r="F177" t="str">
        <f t="shared" si="2"/>
        <v>Labitem.create( id: 177, code: 'L-Morphlogy Duplicate', name: 'Morphlogy Duplicate', unit: '', normalvalue: '0 - 17', disabled: false)</v>
      </c>
    </row>
    <row r="178" spans="1:6" x14ac:dyDescent="0.2">
      <c r="A178">
        <v>178</v>
      </c>
      <c r="B178" t="s">
        <v>836</v>
      </c>
      <c r="C178" t="s">
        <v>837</v>
      </c>
      <c r="E178" t="s">
        <v>838</v>
      </c>
      <c r="F178" t="str">
        <f t="shared" si="2"/>
        <v>Labitem.create( id: 178, code: 'L-Morphlogy Giant/pinhead', name: 'Morphlogy Giant/pinhead', unit: '', normalvalue: '0 - 8', disabled: false)</v>
      </c>
    </row>
    <row r="179" spans="1:6" x14ac:dyDescent="0.2">
      <c r="A179">
        <v>179</v>
      </c>
      <c r="B179" t="s">
        <v>839</v>
      </c>
      <c r="C179" t="s">
        <v>840</v>
      </c>
      <c r="E179" t="s">
        <v>841</v>
      </c>
      <c r="F179" t="str">
        <f t="shared" si="2"/>
        <v>Labitem.create( id: 179, code: 'L-Morphlogy Amorphous', name: 'Morphlogy Amorphous', unit: '', normalvalue: '0 - 12', disabled: false)</v>
      </c>
    </row>
    <row r="180" spans="1:6" x14ac:dyDescent="0.2">
      <c r="A180">
        <v>180</v>
      </c>
      <c r="B180" t="s">
        <v>842</v>
      </c>
      <c r="C180" t="s">
        <v>843</v>
      </c>
      <c r="F180" t="str">
        <f t="shared" si="2"/>
        <v>Labitem.create( id: 180, code: 'L-SALMONELLA TYPHI IgG ANTIBODY', name: 'SALMONELLA TYPHI IgG ANTIBODY', unit: '', normalvalue: '', disabled: false)</v>
      </c>
    </row>
    <row r="181" spans="1:6" x14ac:dyDescent="0.2">
      <c r="A181">
        <v>181</v>
      </c>
      <c r="B181" t="s">
        <v>844</v>
      </c>
      <c r="C181" t="s">
        <v>845</v>
      </c>
      <c r="F181" t="str">
        <f t="shared" si="2"/>
        <v>Labitem.create( id: 181, code: 'L-SALMONELLA TYPHI IgM ANTIBODY', name: 'SALMONELLA TYPHI IgM ANTIBODY', unit: '', normalvalue: '', disabled: false)</v>
      </c>
    </row>
    <row r="182" spans="1:6" x14ac:dyDescent="0.2">
      <c r="A182">
        <v>182</v>
      </c>
      <c r="B182" t="s">
        <v>846</v>
      </c>
      <c r="C182" t="s">
        <v>847</v>
      </c>
      <c r="F182" t="str">
        <f t="shared" si="2"/>
        <v>Labitem.create( id: 182, code: 'L-S.Typhi IgM Positive', name: 'S.Typhi IgM Positive', unit: '', normalvalue: '', disabled: false)</v>
      </c>
    </row>
    <row r="183" spans="1:6" x14ac:dyDescent="0.2">
      <c r="A183">
        <v>183</v>
      </c>
      <c r="B183" t="s">
        <v>848</v>
      </c>
      <c r="C183" t="s">
        <v>849</v>
      </c>
      <c r="F183" t="str">
        <f t="shared" si="2"/>
        <v>Labitem.create( id: 183, code: 'L-S.Typhi IgM &amp; IgG Positive', name: 'S.Typhi IgM &amp; IgG Positive', unit: '', normalvalue: '', disabled: false)</v>
      </c>
    </row>
    <row r="184" spans="1:6" x14ac:dyDescent="0.2">
      <c r="A184">
        <v>184</v>
      </c>
      <c r="B184" t="s">
        <v>850</v>
      </c>
      <c r="C184" t="s">
        <v>851</v>
      </c>
      <c r="F184" t="str">
        <f t="shared" si="2"/>
        <v>Labitem.create( id: 184, code: 'L-S.Typhi IgG Positive', name: 'S.Typhi IgG Positive', unit: '', normalvalue: '', disabled: false)</v>
      </c>
    </row>
    <row r="185" spans="1:6" x14ac:dyDescent="0.2">
      <c r="A185">
        <v>185</v>
      </c>
      <c r="B185" t="s">
        <v>668</v>
      </c>
      <c r="C185" t="s">
        <v>393</v>
      </c>
      <c r="E185" t="s">
        <v>852</v>
      </c>
      <c r="F185" t="str">
        <f t="shared" si="2"/>
        <v>Labitem.create( id: 185, code: 'L-T.Proteins', name: 'T.Proteins', unit: '', normalvalue: '66-87', disabled: false)</v>
      </c>
    </row>
    <row r="186" spans="1:6" x14ac:dyDescent="0.2">
      <c r="A186">
        <v>186</v>
      </c>
      <c r="B186" t="s">
        <v>678</v>
      </c>
      <c r="C186" t="s">
        <v>425</v>
      </c>
      <c r="E186" t="s">
        <v>853</v>
      </c>
      <c r="F186" t="str">
        <f t="shared" si="2"/>
        <v>Labitem.create( id: 186, code: 'L-Calcium', name: 'Calcium', unit: '', normalvalue: '2.0-2.6', disabled: false)</v>
      </c>
    </row>
    <row r="187" spans="1:6" x14ac:dyDescent="0.2">
      <c r="A187">
        <v>187</v>
      </c>
      <c r="B187" t="s">
        <v>680</v>
      </c>
      <c r="C187" t="s">
        <v>426</v>
      </c>
      <c r="E187" t="s">
        <v>854</v>
      </c>
      <c r="F187" t="str">
        <f t="shared" si="2"/>
        <v>Labitem.create( id: 187, code: 'L-Inorganic Phos.', name: 'Inorganic Phos.', unit: '', normalvalue: '0.8-1.6', disabled: false)</v>
      </c>
    </row>
    <row r="188" spans="1:6" x14ac:dyDescent="0.2">
      <c r="A188">
        <v>188</v>
      </c>
      <c r="B188" t="s">
        <v>855</v>
      </c>
      <c r="C188" t="s">
        <v>377</v>
      </c>
      <c r="E188" t="s">
        <v>856</v>
      </c>
      <c r="F188" t="str">
        <f t="shared" si="2"/>
        <v>Labitem.create( id: 188, code: 'L-Glucose (F)', name: 'Glucose (F)', unit: '', normalvalue: '3.8-6.1', disabled: false)</v>
      </c>
    </row>
    <row r="189" spans="1:6" x14ac:dyDescent="0.2">
      <c r="A189">
        <v>189</v>
      </c>
      <c r="B189" t="s">
        <v>857</v>
      </c>
      <c r="C189" t="s">
        <v>858</v>
      </c>
      <c r="E189" t="s">
        <v>859</v>
      </c>
      <c r="F189" t="str">
        <f t="shared" si="2"/>
        <v>Labitem.create( id: 189, code: 'L-Glucose ( R )', name: 'Glucose ( R )', unit: '', normalvalue: '4.0-7.8', disabled: false)</v>
      </c>
    </row>
    <row r="190" spans="1:6" x14ac:dyDescent="0.2">
      <c r="A190">
        <v>190</v>
      </c>
      <c r="B190" t="s">
        <v>689</v>
      </c>
      <c r="C190" t="s">
        <v>378</v>
      </c>
      <c r="E190" t="s">
        <v>860</v>
      </c>
      <c r="F190" t="str">
        <f t="shared" si="2"/>
        <v>Labitem.create( id: 190, code: 'L-Cholesterol', name: 'Cholesterol', unit: '', normalvalue: '3.1-5.2', disabled: false)</v>
      </c>
    </row>
    <row r="191" spans="1:6" x14ac:dyDescent="0.2">
      <c r="A191">
        <v>191</v>
      </c>
      <c r="B191" t="s">
        <v>861</v>
      </c>
      <c r="C191" t="s">
        <v>433</v>
      </c>
      <c r="E191">
        <v>416</v>
      </c>
      <c r="F191" t="str">
        <f t="shared" si="2"/>
        <v>Labitem.create( id: 191, code: 'L-Uric Acid (MALE)', name: 'Uric Acid (MALE)', unit: '', normalvalue: '416', disabled: false)</v>
      </c>
    </row>
    <row r="192" spans="1:6" x14ac:dyDescent="0.2">
      <c r="A192">
        <v>192</v>
      </c>
      <c r="B192" t="s">
        <v>862</v>
      </c>
      <c r="C192" t="s">
        <v>434</v>
      </c>
      <c r="E192">
        <v>339</v>
      </c>
      <c r="F192" t="str">
        <f t="shared" si="2"/>
        <v>Labitem.create( id: 192, code: 'L-Uric Acid (FEMALE)', name: 'Uric Acid (FEMALE)', unit: '', normalvalue: '339', disabled: false)</v>
      </c>
    </row>
    <row r="193" spans="1:6" x14ac:dyDescent="0.2">
      <c r="A193">
        <v>193</v>
      </c>
      <c r="B193" t="s">
        <v>863</v>
      </c>
      <c r="C193" t="s">
        <v>435</v>
      </c>
      <c r="E193" t="s">
        <v>864</v>
      </c>
      <c r="F193" t="str">
        <f t="shared" si="2"/>
        <v>Labitem.create( id: 193, code: 'L-Sodium (Na)', name: 'Sodium (Na)', unit: '', normalvalue: '137-150', disabled: false)</v>
      </c>
    </row>
    <row r="194" spans="1:6" x14ac:dyDescent="0.2">
      <c r="A194">
        <v>194</v>
      </c>
      <c r="B194" t="s">
        <v>865</v>
      </c>
      <c r="C194" t="s">
        <v>436</v>
      </c>
      <c r="E194" t="s">
        <v>866</v>
      </c>
      <c r="F194" t="str">
        <f t="shared" ref="F194:F257" si="3">CONCATENATE("Labitem.create( id: ",A194,", code: '",B194,"', name: '",C194,"', unit: '",D194,"', normalvalue: '",E194,"', disabled: false)")</f>
        <v>Labitem.create( id: 194, code: 'L-Potassium (K)', name: 'Potassium (K)', unit: '', normalvalue: '3.5-5.2', disabled: false)</v>
      </c>
    </row>
    <row r="195" spans="1:6" x14ac:dyDescent="0.2">
      <c r="A195">
        <v>195</v>
      </c>
      <c r="B195" t="s">
        <v>867</v>
      </c>
      <c r="C195" t="s">
        <v>437</v>
      </c>
      <c r="E195" t="s">
        <v>868</v>
      </c>
      <c r="F195" t="str">
        <f t="shared" si="3"/>
        <v>Labitem.create( id: 195, code: 'L-Chloride (Cl)', name: 'Chloride (Cl)', unit: '', normalvalue: '94-111', disabled: false)</v>
      </c>
    </row>
    <row r="196" spans="1:6" x14ac:dyDescent="0.2">
      <c r="A196">
        <v>196</v>
      </c>
      <c r="B196" t="s">
        <v>869</v>
      </c>
      <c r="C196" t="s">
        <v>438</v>
      </c>
      <c r="E196" t="s">
        <v>870</v>
      </c>
      <c r="F196" t="str">
        <f t="shared" si="3"/>
        <v>Labitem.create( id: 196, code: 'L-Creatinine (MALE)', name: 'Creatinine (MALE)', unit: '', normalvalue: '44-124', disabled: false)</v>
      </c>
    </row>
    <row r="197" spans="1:6" x14ac:dyDescent="0.2">
      <c r="A197">
        <v>197</v>
      </c>
      <c r="B197" t="s">
        <v>871</v>
      </c>
      <c r="C197" t="s">
        <v>439</v>
      </c>
      <c r="E197" t="s">
        <v>872</v>
      </c>
      <c r="F197" t="str">
        <f t="shared" si="3"/>
        <v>Labitem.create( id: 197, code: 'L-Creatinine (FEMALE)', name: 'Creatinine (FEMALE)', unit: '', normalvalue: '44-89', disabled: false)</v>
      </c>
    </row>
    <row r="198" spans="1:6" x14ac:dyDescent="0.2">
      <c r="A198">
        <v>198</v>
      </c>
      <c r="B198" t="s">
        <v>700</v>
      </c>
      <c r="C198" t="s">
        <v>334</v>
      </c>
      <c r="E198" t="s">
        <v>585</v>
      </c>
      <c r="F198" t="str">
        <f t="shared" si="3"/>
        <v>Labitem.create( id: 198, code: 'L-Urea', name: 'Urea', unit: '', normalvalue: '1.7-9.1', disabled: false)</v>
      </c>
    </row>
    <row r="199" spans="1:6" x14ac:dyDescent="0.2">
      <c r="A199">
        <v>199</v>
      </c>
      <c r="B199" t="s">
        <v>569</v>
      </c>
      <c r="C199" t="s">
        <v>382</v>
      </c>
      <c r="E199">
        <v>7</v>
      </c>
      <c r="F199" t="str">
        <f t="shared" si="3"/>
        <v>Labitem.create( id: 199, code: 'L-pH', name: 'pH', unit: '', normalvalue: '7', disabled: false)</v>
      </c>
    </row>
    <row r="200" spans="1:6" x14ac:dyDescent="0.2">
      <c r="A200">
        <v>200</v>
      </c>
      <c r="B200" t="s">
        <v>742</v>
      </c>
      <c r="C200" t="s">
        <v>404</v>
      </c>
      <c r="E200" t="s">
        <v>873</v>
      </c>
      <c r="F200" t="str">
        <f t="shared" si="3"/>
        <v>Labitem.create( id: 200, code: 'L-Specific Gravity', name: 'Specific Gravity', unit: '', normalvalue: '1.005-1.030', disabled: false)</v>
      </c>
    </row>
    <row r="201" spans="1:6" x14ac:dyDescent="0.2">
      <c r="A201">
        <v>201</v>
      </c>
      <c r="B201" t="s">
        <v>874</v>
      </c>
      <c r="C201" t="s">
        <v>875</v>
      </c>
      <c r="F201" t="str">
        <f t="shared" si="3"/>
        <v>Labitem.create( id: 201, code: 'L-Protein', name: 'Protein', unit: '', normalvalue: '', disabled: false)</v>
      </c>
    </row>
    <row r="202" spans="1:6" x14ac:dyDescent="0.2">
      <c r="A202">
        <v>202</v>
      </c>
      <c r="B202" t="s">
        <v>687</v>
      </c>
      <c r="C202" t="s">
        <v>406</v>
      </c>
      <c r="F202" t="str">
        <f t="shared" si="3"/>
        <v>Labitem.create( id: 202, code: 'L-Glucose', name: 'Glucose', unit: '', normalvalue: '', disabled: false)</v>
      </c>
    </row>
    <row r="203" spans="1:6" x14ac:dyDescent="0.2">
      <c r="A203">
        <v>203</v>
      </c>
      <c r="B203" t="s">
        <v>745</v>
      </c>
      <c r="C203" t="s">
        <v>407</v>
      </c>
      <c r="F203" t="str">
        <f t="shared" si="3"/>
        <v>Labitem.create( id: 203, code: 'L-Ketones', name: 'Ketones', unit: '', normalvalue: '', disabled: false)</v>
      </c>
    </row>
    <row r="204" spans="1:6" x14ac:dyDescent="0.2">
      <c r="A204">
        <v>204</v>
      </c>
      <c r="B204" t="s">
        <v>746</v>
      </c>
      <c r="C204" t="s">
        <v>408</v>
      </c>
      <c r="F204" t="str">
        <f t="shared" si="3"/>
        <v>Labitem.create( id: 204, code: 'L-Bilirubin', name: 'Bilirubin', unit: '', normalvalue: '', disabled: false)</v>
      </c>
    </row>
    <row r="205" spans="1:6" x14ac:dyDescent="0.2">
      <c r="A205">
        <v>205</v>
      </c>
      <c r="B205" t="s">
        <v>747</v>
      </c>
      <c r="C205" t="s">
        <v>409</v>
      </c>
      <c r="F205" t="str">
        <f t="shared" si="3"/>
        <v>Labitem.create( id: 205, code: 'L-Urobilinogen', name: 'Urobilinogen', unit: '', normalvalue: '', disabled: false)</v>
      </c>
    </row>
    <row r="206" spans="1:6" x14ac:dyDescent="0.2">
      <c r="A206">
        <v>206</v>
      </c>
      <c r="B206" t="s">
        <v>786</v>
      </c>
      <c r="C206" t="s">
        <v>410</v>
      </c>
      <c r="F206" t="str">
        <f t="shared" si="3"/>
        <v>Labitem.create( id: 206, code: 'L-Nitrite', name: 'Nitrite', unit: '', normalvalue: '', disabled: false)</v>
      </c>
    </row>
    <row r="207" spans="1:6" x14ac:dyDescent="0.2">
      <c r="A207">
        <v>207</v>
      </c>
      <c r="B207" t="s">
        <v>750</v>
      </c>
      <c r="C207" t="s">
        <v>411</v>
      </c>
      <c r="F207" t="str">
        <f t="shared" si="3"/>
        <v>Labitem.create( id: 207, code: 'L-RBC', name: 'RBC', unit: '', normalvalue: '', disabled: false)</v>
      </c>
    </row>
    <row r="208" spans="1:6" x14ac:dyDescent="0.2">
      <c r="A208">
        <v>208</v>
      </c>
      <c r="B208" t="s">
        <v>787</v>
      </c>
      <c r="C208" t="s">
        <v>376</v>
      </c>
      <c r="F208" t="str">
        <f t="shared" si="3"/>
        <v>Labitem.create( id: 208, code: 'L-WBC', name: 'WBC', unit: '', normalvalue: '', disabled: false)</v>
      </c>
    </row>
    <row r="209" spans="1:6" x14ac:dyDescent="0.2">
      <c r="A209">
        <v>209</v>
      </c>
      <c r="B209" t="s">
        <v>755</v>
      </c>
      <c r="C209" t="s">
        <v>412</v>
      </c>
      <c r="F209" t="str">
        <f t="shared" si="3"/>
        <v>Labitem.create( id: 209, code: 'L-Epithelial Cells', name: 'Epithelial Cells', unit: '', normalvalue: '', disabled: false)</v>
      </c>
    </row>
    <row r="210" spans="1:6" x14ac:dyDescent="0.2">
      <c r="A210">
        <v>210</v>
      </c>
      <c r="B210" t="s">
        <v>756</v>
      </c>
      <c r="C210" t="s">
        <v>413</v>
      </c>
      <c r="F210" t="str">
        <f t="shared" si="3"/>
        <v>Labitem.create( id: 210, code: 'L-Cast', name: 'Cast', unit: '', normalvalue: '', disabled: false)</v>
      </c>
    </row>
    <row r="211" spans="1:6" x14ac:dyDescent="0.2">
      <c r="A211">
        <v>211</v>
      </c>
      <c r="B211" t="s">
        <v>876</v>
      </c>
      <c r="C211" t="s">
        <v>877</v>
      </c>
      <c r="F211" t="str">
        <f t="shared" si="3"/>
        <v>Labitem.create( id: 211, code: 'L-Crystal', name: 'Crystal', unit: '', normalvalue: '', disabled: false)</v>
      </c>
    </row>
    <row r="212" spans="1:6" x14ac:dyDescent="0.2">
      <c r="A212">
        <v>212</v>
      </c>
      <c r="B212" t="s">
        <v>790</v>
      </c>
      <c r="C212" t="s">
        <v>415</v>
      </c>
      <c r="F212" t="str">
        <f t="shared" si="3"/>
        <v>Labitem.create( id: 212, code: 'L-Bacteria', name: 'Bacteria', unit: '', normalvalue: '', disabled: false)</v>
      </c>
    </row>
    <row r="213" spans="1:6" x14ac:dyDescent="0.2">
      <c r="A213">
        <v>213</v>
      </c>
      <c r="B213" t="s">
        <v>758</v>
      </c>
      <c r="C213" t="s">
        <v>22</v>
      </c>
      <c r="F213" t="str">
        <f t="shared" si="3"/>
        <v>Labitem.create( id: 213, code: 'L-Others', name: 'Others', unit: '', normalvalue: '', disabled: false)</v>
      </c>
    </row>
    <row r="214" spans="1:6" x14ac:dyDescent="0.2">
      <c r="A214">
        <v>214</v>
      </c>
      <c r="B214" t="s">
        <v>791</v>
      </c>
      <c r="C214" t="s">
        <v>370</v>
      </c>
      <c r="F214" t="str">
        <f t="shared" si="3"/>
        <v>Labitem.create( id: 214, code: 'L-Colour', name: 'Colour', unit: '', normalvalue: '', disabled: false)</v>
      </c>
    </row>
    <row r="215" spans="1:6" x14ac:dyDescent="0.2">
      <c r="A215">
        <v>215</v>
      </c>
      <c r="B215" t="s">
        <v>792</v>
      </c>
      <c r="C215" t="s">
        <v>416</v>
      </c>
      <c r="F215" t="str">
        <f t="shared" si="3"/>
        <v>Labitem.create( id: 215, code: 'L-Transparency', name: 'Transparency', unit: '', normalvalue: '', disabled: false)</v>
      </c>
    </row>
    <row r="216" spans="1:6" x14ac:dyDescent="0.2">
      <c r="A216">
        <v>216</v>
      </c>
      <c r="B216" t="s">
        <v>878</v>
      </c>
      <c r="C216" t="s">
        <v>341</v>
      </c>
      <c r="E216">
        <v>12</v>
      </c>
      <c r="F216" t="str">
        <f t="shared" si="3"/>
        <v>Labitem.create( id: 216, code: 'L-CRP', name: 'CRP', unit: '', normalvalue: '12', disabled: false)</v>
      </c>
    </row>
    <row r="217" spans="1:6" x14ac:dyDescent="0.2">
      <c r="A217">
        <v>217</v>
      </c>
      <c r="B217" t="s">
        <v>879</v>
      </c>
      <c r="C217" t="s">
        <v>356</v>
      </c>
      <c r="F217" t="str">
        <f t="shared" si="3"/>
        <v>Labitem.create( id: 217, code: 'L-CYTOLOGY NO.', name: 'CYTOLOGY NO.', unit: '', normalvalue: '', disabled: false)</v>
      </c>
    </row>
    <row r="218" spans="1:6" x14ac:dyDescent="0.2">
      <c r="A218">
        <v>218</v>
      </c>
      <c r="B218" t="s">
        <v>880</v>
      </c>
      <c r="C218" t="s">
        <v>357</v>
      </c>
      <c r="F218" t="str">
        <f t="shared" si="3"/>
        <v>Labitem.create( id: 218, code: 'L-HORMONAL PATTERN', name: 'HORMONAL PATTERN', unit: '', normalvalue: '', disabled: false)</v>
      </c>
    </row>
    <row r="219" spans="1:6" x14ac:dyDescent="0.2">
      <c r="A219">
        <v>219</v>
      </c>
      <c r="B219" t="s">
        <v>881</v>
      </c>
      <c r="C219" t="s">
        <v>358</v>
      </c>
      <c r="F219" t="str">
        <f t="shared" si="3"/>
        <v>Labitem.create( id: 219, code: 'L-BACTERIAL FLORA', name: 'BACTERIAL FLORA', unit: '', normalvalue: '', disabled: false)</v>
      </c>
    </row>
    <row r="220" spans="1:6" x14ac:dyDescent="0.2">
      <c r="A220">
        <v>220</v>
      </c>
      <c r="B220" t="s">
        <v>882</v>
      </c>
      <c r="C220" t="s">
        <v>359</v>
      </c>
      <c r="F220" t="str">
        <f t="shared" si="3"/>
        <v>Labitem.create( id: 220, code: 'L-INFLAMMATION', name: 'INFLAMMATION', unit: '', normalvalue: '', disabled: false)</v>
      </c>
    </row>
    <row r="221" spans="1:6" x14ac:dyDescent="0.2">
      <c r="A221">
        <v>221</v>
      </c>
      <c r="B221" t="s">
        <v>883</v>
      </c>
      <c r="C221" t="s">
        <v>360</v>
      </c>
      <c r="F221" t="str">
        <f t="shared" si="3"/>
        <v>Labitem.create( id: 221, code: 'L-SPECIFIC INFECTION', name: 'SPECIFIC INFECTION', unit: '', normalvalue: '', disabled: false)</v>
      </c>
    </row>
    <row r="222" spans="1:6" x14ac:dyDescent="0.2">
      <c r="A222">
        <v>222</v>
      </c>
      <c r="B222" t="s">
        <v>884</v>
      </c>
      <c r="C222" t="s">
        <v>361</v>
      </c>
      <c r="F222" t="str">
        <f t="shared" si="3"/>
        <v>Labitem.create( id: 222, code: 'L-LEUCOCYTES', name: 'LEUCOCYTES', unit: '', normalvalue: '', disabled: false)</v>
      </c>
    </row>
    <row r="223" spans="1:6" x14ac:dyDescent="0.2">
      <c r="A223">
        <v>223</v>
      </c>
      <c r="B223" t="s">
        <v>885</v>
      </c>
      <c r="C223" t="s">
        <v>362</v>
      </c>
      <c r="F223" t="str">
        <f t="shared" si="3"/>
        <v>Labitem.create( id: 223, code: 'L-EPITHELIAL CHANGES', name: 'EPITHELIAL CHANGES', unit: '', normalvalue: '', disabled: false)</v>
      </c>
    </row>
    <row r="224" spans="1:6" x14ac:dyDescent="0.2">
      <c r="A224">
        <v>224</v>
      </c>
      <c r="B224" t="s">
        <v>886</v>
      </c>
      <c r="C224" t="s">
        <v>363</v>
      </c>
      <c r="F224" t="str">
        <f t="shared" si="3"/>
        <v>Labitem.create( id: 224, code: 'L-CLASS', name: 'CLASS', unit: '', normalvalue: '', disabled: false)</v>
      </c>
    </row>
    <row r="225" spans="1:6" x14ac:dyDescent="0.2">
      <c r="A225">
        <v>225</v>
      </c>
      <c r="B225" t="s">
        <v>887</v>
      </c>
      <c r="C225" t="s">
        <v>364</v>
      </c>
      <c r="F225" t="str">
        <f t="shared" si="3"/>
        <v>Labitem.create( id: 225, code: 'L-SMEAR', name: 'SMEAR', unit: '', normalvalue: '', disabled: false)</v>
      </c>
    </row>
    <row r="226" spans="1:6" x14ac:dyDescent="0.2">
      <c r="A226">
        <v>226</v>
      </c>
      <c r="B226" t="s">
        <v>888</v>
      </c>
      <c r="C226" t="s">
        <v>331</v>
      </c>
      <c r="F226" t="str">
        <f t="shared" si="3"/>
        <v>Labitem.create( id: 226, code: 'L-G6PD', name: 'G6PD', unit: '', normalvalue: '', disabled: false)</v>
      </c>
    </row>
    <row r="227" spans="1:6" x14ac:dyDescent="0.2">
      <c r="A227">
        <v>227</v>
      </c>
      <c r="B227" t="s">
        <v>889</v>
      </c>
      <c r="C227" t="s">
        <v>332</v>
      </c>
      <c r="F227" t="str">
        <f t="shared" si="3"/>
        <v>Labitem.create( id: 227, code: 'L-Blood Group', name: 'Blood Group', unit: '', normalvalue: '', disabled: false)</v>
      </c>
    </row>
    <row r="228" spans="1:6" x14ac:dyDescent="0.2">
      <c r="A228">
        <v>228</v>
      </c>
      <c r="B228" t="s">
        <v>890</v>
      </c>
      <c r="C228" t="s">
        <v>333</v>
      </c>
      <c r="F228" t="str">
        <f t="shared" si="3"/>
        <v>Labitem.create( id: 228, code: 'L-Rh(D)', name: 'Rh(D)', unit: '', normalvalue: '', disabled: false)</v>
      </c>
    </row>
    <row r="229" spans="1:6" x14ac:dyDescent="0.2">
      <c r="A229">
        <v>229</v>
      </c>
      <c r="B229" t="s">
        <v>891</v>
      </c>
      <c r="C229" t="s">
        <v>388</v>
      </c>
      <c r="E229" t="s">
        <v>765</v>
      </c>
      <c r="F229" t="str">
        <f t="shared" si="3"/>
        <v>Labitem.create( id: 229, code: 'L-Pre-Breakfast', name: 'Pre-Breakfast', unit: '', normalvalue: '3.0-6.5', disabled: false)</v>
      </c>
    </row>
    <row r="230" spans="1:6" x14ac:dyDescent="0.2">
      <c r="A230">
        <v>230</v>
      </c>
      <c r="B230" t="s">
        <v>892</v>
      </c>
      <c r="C230" t="s">
        <v>389</v>
      </c>
      <c r="E230" t="s">
        <v>859</v>
      </c>
      <c r="F230" t="str">
        <f t="shared" si="3"/>
        <v>Labitem.create( id: 230, code: 'L-Pre-Lunch', name: 'Pre-Lunch', unit: '', normalvalue: '4.0-7.8', disabled: false)</v>
      </c>
    </row>
    <row r="231" spans="1:6" x14ac:dyDescent="0.2">
      <c r="A231">
        <v>231</v>
      </c>
      <c r="B231" t="s">
        <v>893</v>
      </c>
      <c r="C231" t="s">
        <v>390</v>
      </c>
      <c r="E231" t="s">
        <v>859</v>
      </c>
      <c r="F231" t="str">
        <f t="shared" si="3"/>
        <v>Labitem.create( id: 231, code: 'L-Pre-Dinner', name: 'Pre-Dinner', unit: '', normalvalue: '4.0-7.8', disabled: false)</v>
      </c>
    </row>
    <row r="232" spans="1:6" x14ac:dyDescent="0.2">
      <c r="A232">
        <v>232</v>
      </c>
      <c r="B232" t="s">
        <v>894</v>
      </c>
      <c r="C232" t="s">
        <v>391</v>
      </c>
      <c r="E232" t="s">
        <v>859</v>
      </c>
      <c r="F232" t="str">
        <f t="shared" si="3"/>
        <v>Labitem.create( id: 232, code: 'L-10.00 PM', name: '10.00 PM', unit: '', normalvalue: '4.0-7.8', disabled: false)</v>
      </c>
    </row>
    <row r="233" spans="1:6" x14ac:dyDescent="0.2">
      <c r="A233">
        <v>233</v>
      </c>
      <c r="B233" t="s">
        <v>895</v>
      </c>
      <c r="C233" t="s">
        <v>419</v>
      </c>
      <c r="E233">
        <v>20</v>
      </c>
      <c r="F233" t="str">
        <f t="shared" si="3"/>
        <v>Labitem.create( id: 233, code: 'L-Urinary Albumin Excretion', name: 'Urinary Albumin Excretion', unit: '', normalvalue: '20', disabled: false)</v>
      </c>
    </row>
    <row r="234" spans="1:6" x14ac:dyDescent="0.2">
      <c r="A234">
        <v>234</v>
      </c>
      <c r="B234" t="s">
        <v>896</v>
      </c>
      <c r="C234" t="s">
        <v>897</v>
      </c>
      <c r="E234">
        <v>20</v>
      </c>
      <c r="F234" t="str">
        <f t="shared" si="3"/>
        <v>Labitem.create( id: 234, code: 'L-Normalbuminuria', name: 'Normalbuminuria', unit: '', normalvalue: '20', disabled: false)</v>
      </c>
    </row>
    <row r="235" spans="1:6" x14ac:dyDescent="0.2">
      <c r="A235">
        <v>235</v>
      </c>
      <c r="B235" t="s">
        <v>898</v>
      </c>
      <c r="C235" t="s">
        <v>899</v>
      </c>
      <c r="E235" t="s">
        <v>900</v>
      </c>
      <c r="F235" t="str">
        <f t="shared" si="3"/>
        <v>Labitem.create( id: 235, code: 'L-Microalbuminuria', name: 'Microalbuminuria', unit: '', normalvalue: '20-200', disabled: false)</v>
      </c>
    </row>
    <row r="236" spans="1:6" x14ac:dyDescent="0.2">
      <c r="A236">
        <v>236</v>
      </c>
      <c r="B236" t="s">
        <v>901</v>
      </c>
      <c r="C236" t="s">
        <v>420</v>
      </c>
      <c r="E236">
        <v>200</v>
      </c>
      <c r="F236" t="str">
        <f t="shared" si="3"/>
        <v>Labitem.create( id: 236, code: 'L-Persistent proteinuria', name: 'Persistent proteinuria', unit: '', normalvalue: '200', disabled: false)</v>
      </c>
    </row>
    <row r="237" spans="1:6" x14ac:dyDescent="0.2">
      <c r="A237">
        <v>237</v>
      </c>
      <c r="B237" t="s">
        <v>668</v>
      </c>
      <c r="C237" t="s">
        <v>393</v>
      </c>
      <c r="E237" t="s">
        <v>852</v>
      </c>
      <c r="F237" t="str">
        <f t="shared" si="3"/>
        <v>Labitem.create( id: 237, code: 'L-T.Proteins', name: 'T.Proteins', unit: '', normalvalue: '66-87', disabled: false)</v>
      </c>
    </row>
    <row r="238" spans="1:6" x14ac:dyDescent="0.2">
      <c r="A238">
        <v>238</v>
      </c>
      <c r="B238" t="s">
        <v>670</v>
      </c>
      <c r="C238" t="s">
        <v>394</v>
      </c>
      <c r="E238" t="s">
        <v>902</v>
      </c>
      <c r="F238" t="str">
        <f t="shared" si="3"/>
        <v>Labitem.create( id: 238, code: 'L-Albumin', name: 'Albumin', unit: '', normalvalue: '38-50', disabled: false)</v>
      </c>
    </row>
    <row r="239" spans="1:6" x14ac:dyDescent="0.2">
      <c r="A239">
        <v>239</v>
      </c>
      <c r="B239" t="s">
        <v>672</v>
      </c>
      <c r="C239" t="s">
        <v>395</v>
      </c>
      <c r="E239" t="s">
        <v>903</v>
      </c>
      <c r="F239" t="str">
        <f t="shared" si="3"/>
        <v>Labitem.create( id: 239, code: 'L-Globulin', name: 'Globulin', unit: '', normalvalue: '18-42', disabled: false)</v>
      </c>
    </row>
    <row r="240" spans="1:6" x14ac:dyDescent="0.2">
      <c r="A240">
        <v>240</v>
      </c>
      <c r="B240" t="s">
        <v>674</v>
      </c>
      <c r="C240" t="s">
        <v>396</v>
      </c>
      <c r="E240" t="s">
        <v>904</v>
      </c>
      <c r="F240" t="str">
        <f t="shared" si="3"/>
        <v>Labitem.create( id: 240, code: 'L-A/G Ratio', name: 'A/G Ratio', unit: '', normalvalue: '1.0-2.2', disabled: false)</v>
      </c>
    </row>
    <row r="241" spans="1:6" x14ac:dyDescent="0.2">
      <c r="A241">
        <v>241</v>
      </c>
      <c r="B241" t="s">
        <v>676</v>
      </c>
      <c r="C241" t="s">
        <v>397</v>
      </c>
      <c r="E241" t="s">
        <v>905</v>
      </c>
      <c r="F241" t="str">
        <f t="shared" si="3"/>
        <v>Labitem.create( id: 241, code: 'L-T.Bilirubin', name: 'T.Bilirubin', unit: '', normalvalue: '3.4-24.0', disabled: false)</v>
      </c>
    </row>
    <row r="242" spans="1:6" x14ac:dyDescent="0.2">
      <c r="A242">
        <v>242</v>
      </c>
      <c r="B242" t="s">
        <v>906</v>
      </c>
      <c r="C242" t="s">
        <v>398</v>
      </c>
      <c r="E242" t="s">
        <v>907</v>
      </c>
      <c r="F242" t="str">
        <f t="shared" si="3"/>
        <v>Labitem.create( id: 242, code: 'L-Alkaline Phos.', name: 'Alkaline Phos.', unit: '', normalvalue: '36-110', disabled: false)</v>
      </c>
    </row>
    <row r="243" spans="1:6" x14ac:dyDescent="0.2">
      <c r="A243">
        <v>243</v>
      </c>
      <c r="B243" t="s">
        <v>597</v>
      </c>
      <c r="C243" t="s">
        <v>399</v>
      </c>
      <c r="E243" t="s">
        <v>908</v>
      </c>
      <c r="F243" t="str">
        <f t="shared" si="3"/>
        <v>Labitem.create( id: 243, code: 'L-SGOT', name: 'SGOT', unit: '', normalvalue: '16-40', disabled: false)</v>
      </c>
    </row>
    <row r="244" spans="1:6" x14ac:dyDescent="0.2">
      <c r="A244">
        <v>244</v>
      </c>
      <c r="B244" t="s">
        <v>685</v>
      </c>
      <c r="C244" t="s">
        <v>400</v>
      </c>
      <c r="E244" t="s">
        <v>909</v>
      </c>
      <c r="F244" t="str">
        <f t="shared" si="3"/>
        <v>Labitem.create( id: 244, code: 'L-SGPT', name: 'SGPT', unit: '', normalvalue: '8.0-54', disabled: false)</v>
      </c>
    </row>
    <row r="245" spans="1:6" x14ac:dyDescent="0.2">
      <c r="A245">
        <v>245</v>
      </c>
      <c r="B245" t="s">
        <v>910</v>
      </c>
      <c r="C245" t="s">
        <v>401</v>
      </c>
      <c r="E245" t="s">
        <v>911</v>
      </c>
      <c r="F245" t="str">
        <f t="shared" si="3"/>
        <v>Labitem.create( id: 245, code: 'L-GGT', name: 'GGT', unit: '', normalvalue: '11.0-63', disabled: false)</v>
      </c>
    </row>
    <row r="246" spans="1:6" x14ac:dyDescent="0.2">
      <c r="A246">
        <v>246</v>
      </c>
      <c r="B246" t="s">
        <v>689</v>
      </c>
      <c r="C246" t="s">
        <v>378</v>
      </c>
      <c r="E246" t="s">
        <v>860</v>
      </c>
      <c r="F246" t="str">
        <f t="shared" si="3"/>
        <v>Labitem.create( id: 246, code: 'L-Cholesterol', name: 'Cholesterol', unit: '', normalvalue: '3.1-5.2', disabled: false)</v>
      </c>
    </row>
    <row r="247" spans="1:6" x14ac:dyDescent="0.2">
      <c r="A247">
        <v>247</v>
      </c>
      <c r="B247" t="s">
        <v>694</v>
      </c>
      <c r="C247" t="s">
        <v>379</v>
      </c>
      <c r="E247" t="s">
        <v>912</v>
      </c>
      <c r="F247" t="str">
        <f t="shared" si="3"/>
        <v>Labitem.create( id: 247, code: 'L-Triglycerides', name: 'Triglycerides', unit: '', normalvalue: '0.6-2.3', disabled: false)</v>
      </c>
    </row>
    <row r="248" spans="1:6" x14ac:dyDescent="0.2">
      <c r="A248">
        <v>248</v>
      </c>
      <c r="B248" t="s">
        <v>913</v>
      </c>
      <c r="C248" t="s">
        <v>380</v>
      </c>
      <c r="E248" t="s">
        <v>914</v>
      </c>
      <c r="F248" t="str">
        <f t="shared" si="3"/>
        <v>Labitem.create( id: 248, code: 'L-HDL-Chol', name: 'HDL-Chol', unit: '', normalvalue: '1.1-1.9', disabled: false)</v>
      </c>
    </row>
    <row r="249" spans="1:6" x14ac:dyDescent="0.2">
      <c r="A249">
        <v>249</v>
      </c>
      <c r="B249" t="s">
        <v>915</v>
      </c>
      <c r="C249" t="s">
        <v>381</v>
      </c>
      <c r="E249">
        <v>3.9</v>
      </c>
      <c r="F249" t="str">
        <f t="shared" si="3"/>
        <v>Labitem.create( id: 249, code: 'L-LDL-Chol', name: 'LDL-Chol', unit: '', normalvalue: '3.9', disabled: false)</v>
      </c>
    </row>
    <row r="250" spans="1:6" x14ac:dyDescent="0.2">
      <c r="A250">
        <v>250</v>
      </c>
      <c r="B250" t="s">
        <v>713</v>
      </c>
      <c r="C250" t="s">
        <v>714</v>
      </c>
      <c r="E250" t="s">
        <v>916</v>
      </c>
      <c r="F250" t="str">
        <f t="shared" si="3"/>
        <v>Labitem.create( id: 250, code: 'L-Haemoglobin (HB) (M)', name: 'Haemoglobin (HB) (M)', unit: '', normalvalue: '13.5-18.0', disabled: false)</v>
      </c>
    </row>
    <row r="251" spans="1:6" x14ac:dyDescent="0.2">
      <c r="A251">
        <v>251</v>
      </c>
      <c r="B251" t="s">
        <v>716</v>
      </c>
      <c r="C251" t="s">
        <v>717</v>
      </c>
      <c r="E251" t="s">
        <v>566</v>
      </c>
      <c r="F251" t="str">
        <f t="shared" si="3"/>
        <v>Labitem.create( id: 251, code: 'L-Haemoglobin (HB) (F)', name: 'Haemoglobin (HB) (F)', unit: '', normalvalue: '11.5-16.0', disabled: false)</v>
      </c>
    </row>
    <row r="252" spans="1:6" x14ac:dyDescent="0.2">
      <c r="A252">
        <v>252</v>
      </c>
      <c r="B252" t="s">
        <v>719</v>
      </c>
      <c r="C252" t="s">
        <v>720</v>
      </c>
      <c r="E252" t="s">
        <v>917</v>
      </c>
      <c r="F252" t="str">
        <f t="shared" si="3"/>
        <v>Labitem.create( id: 252, code: 'L-TRBC (M)', name: 'TRBC (M)', unit: '', normalvalue: '4.5-6.5', disabled: false)</v>
      </c>
    </row>
    <row r="253" spans="1:6" x14ac:dyDescent="0.2">
      <c r="A253">
        <v>253</v>
      </c>
      <c r="B253" t="s">
        <v>722</v>
      </c>
      <c r="C253" t="s">
        <v>723</v>
      </c>
      <c r="E253" t="s">
        <v>918</v>
      </c>
      <c r="F253" t="str">
        <f t="shared" si="3"/>
        <v>Labitem.create( id: 253, code: 'L-TRBC (F)', name: 'TRBC (F)', unit: '', normalvalue: '3.9-5.6', disabled: false)</v>
      </c>
    </row>
    <row r="254" spans="1:6" x14ac:dyDescent="0.2">
      <c r="A254">
        <v>254</v>
      </c>
      <c r="B254" t="s">
        <v>621</v>
      </c>
      <c r="C254" t="s">
        <v>347</v>
      </c>
      <c r="E254" t="s">
        <v>725</v>
      </c>
      <c r="F254" t="str">
        <f t="shared" si="3"/>
        <v>Labitem.create( id: 254, code: 'L-TWBC', name: 'TWBC', unit: '', normalvalue: '4.0-11.0', disabled: false)</v>
      </c>
    </row>
    <row r="255" spans="1:6" x14ac:dyDescent="0.2">
      <c r="A255">
        <v>255</v>
      </c>
      <c r="B255" t="s">
        <v>726</v>
      </c>
      <c r="C255" t="s">
        <v>727</v>
      </c>
      <c r="E255" t="s">
        <v>728</v>
      </c>
      <c r="F255" t="str">
        <f t="shared" si="3"/>
        <v>Labitem.create( id: 255, code: 'L-PCV (M)', name: 'PCV (M)', unit: '', normalvalue: '40-54', disabled: false)</v>
      </c>
    </row>
    <row r="256" spans="1:6" x14ac:dyDescent="0.2">
      <c r="A256">
        <v>256</v>
      </c>
      <c r="B256" t="s">
        <v>729</v>
      </c>
      <c r="C256" t="s">
        <v>730</v>
      </c>
      <c r="E256" t="s">
        <v>919</v>
      </c>
      <c r="F256" t="str">
        <f t="shared" si="3"/>
        <v>Labitem.create( id: 256, code: 'L-PCV (F)', name: 'PCV (F)', unit: '', normalvalue: '35-47', disabled: false)</v>
      </c>
    </row>
    <row r="257" spans="1:6" x14ac:dyDescent="0.2">
      <c r="A257">
        <v>257</v>
      </c>
      <c r="B257" t="s">
        <v>625</v>
      </c>
      <c r="C257" t="s">
        <v>349</v>
      </c>
      <c r="E257" t="s">
        <v>920</v>
      </c>
      <c r="F257" t="str">
        <f t="shared" si="3"/>
        <v>Labitem.create( id: 257, code: 'L-MCV', name: 'MCV', unit: '', normalvalue: '80-97', disabled: false)</v>
      </c>
    </row>
    <row r="258" spans="1:6" x14ac:dyDescent="0.2">
      <c r="A258">
        <v>258</v>
      </c>
      <c r="B258" t="s">
        <v>627</v>
      </c>
      <c r="C258" t="s">
        <v>350</v>
      </c>
      <c r="E258" t="s">
        <v>921</v>
      </c>
      <c r="F258" t="str">
        <f t="shared" ref="F258:F270" si="4">CONCATENATE("Labitem.create( id: ",A258,", code: '",B258,"', name: '",C258,"', unit: '",D258,"', normalvalue: '",E258,"', disabled: false)")</f>
        <v>Labitem.create( id: 258, code: 'L-MCH', name: 'MCH', unit: '', normalvalue: '27-32', disabled: false)</v>
      </c>
    </row>
    <row r="259" spans="1:6" x14ac:dyDescent="0.2">
      <c r="A259">
        <v>259</v>
      </c>
      <c r="B259" t="s">
        <v>629</v>
      </c>
      <c r="C259" t="s">
        <v>351</v>
      </c>
      <c r="E259" t="s">
        <v>733</v>
      </c>
      <c r="F259" t="str">
        <f t="shared" si="4"/>
        <v>Labitem.create( id: 259, code: 'L-MCHC', name: 'MCHC', unit: '', normalvalue: '30-35', disabled: false)</v>
      </c>
    </row>
    <row r="260" spans="1:6" x14ac:dyDescent="0.2">
      <c r="A260">
        <v>260</v>
      </c>
      <c r="B260" t="s">
        <v>664</v>
      </c>
      <c r="C260" t="s">
        <v>352</v>
      </c>
      <c r="E260" t="s">
        <v>633</v>
      </c>
      <c r="F260" t="str">
        <f t="shared" si="4"/>
        <v>Labitem.create( id: 260, code: 'L-Platelet', name: 'Platelet', unit: '', normalvalue: '150-400', disabled: false)</v>
      </c>
    </row>
    <row r="261" spans="1:6" x14ac:dyDescent="0.2">
      <c r="A261">
        <v>261</v>
      </c>
      <c r="B261" t="s">
        <v>922</v>
      </c>
      <c r="C261" t="s">
        <v>923</v>
      </c>
      <c r="E261" t="s">
        <v>636</v>
      </c>
      <c r="F261" t="str">
        <f t="shared" si="4"/>
        <v>Labitem.create( id: 261, code: 'L-ESR (M)', name: 'ESR (M)', unit: '', normalvalue: '0-10', disabled: false)</v>
      </c>
    </row>
    <row r="262" spans="1:6" x14ac:dyDescent="0.2">
      <c r="A262">
        <v>262</v>
      </c>
      <c r="B262" t="s">
        <v>924</v>
      </c>
      <c r="C262" t="s">
        <v>925</v>
      </c>
      <c r="E262" t="s">
        <v>639</v>
      </c>
      <c r="F262" t="str">
        <f t="shared" si="4"/>
        <v>Labitem.create( id: 262, code: 'L-ESR (F)', name: 'ESR (F)', unit: '', normalvalue: '0-15', disabled: false)</v>
      </c>
    </row>
    <row r="263" spans="1:6" x14ac:dyDescent="0.2">
      <c r="A263">
        <v>263</v>
      </c>
      <c r="B263" t="s">
        <v>926</v>
      </c>
      <c r="C263" t="s">
        <v>927</v>
      </c>
      <c r="E263" t="s">
        <v>928</v>
      </c>
      <c r="F263" t="str">
        <f t="shared" si="4"/>
        <v>Labitem.create( id: 263, code: 'L-Reticulocytes', name: 'Reticulocytes', unit: '', normalvalue: '0.2-2.0', disabled: false)</v>
      </c>
    </row>
    <row r="264" spans="1:6" x14ac:dyDescent="0.2">
      <c r="A264">
        <v>264</v>
      </c>
      <c r="B264" t="s">
        <v>640</v>
      </c>
      <c r="C264" t="s">
        <v>353</v>
      </c>
      <c r="E264" t="s">
        <v>734</v>
      </c>
      <c r="F264" t="str">
        <f t="shared" si="4"/>
        <v>Labitem.create( id: 264, code: 'L-Neutrophils', name: 'Neutrophils', unit: '', normalvalue: '40-75', disabled: false)</v>
      </c>
    </row>
    <row r="265" spans="1:6" x14ac:dyDescent="0.2">
      <c r="A265">
        <v>265</v>
      </c>
      <c r="B265" t="s">
        <v>642</v>
      </c>
      <c r="C265" t="s">
        <v>354</v>
      </c>
      <c r="E265" t="s">
        <v>929</v>
      </c>
      <c r="F265" t="str">
        <f t="shared" si="4"/>
        <v>Labitem.create( id: 265, code: 'L-Lymphocytes', name: 'Lymphocytes', unit: '', normalvalue: '20-45', disabled: false)</v>
      </c>
    </row>
    <row r="266" spans="1:6" x14ac:dyDescent="0.2">
      <c r="A266">
        <v>266</v>
      </c>
      <c r="B266" t="s">
        <v>644</v>
      </c>
      <c r="C266" t="s">
        <v>355</v>
      </c>
      <c r="E266" t="s">
        <v>738</v>
      </c>
      <c r="F266" t="str">
        <f t="shared" si="4"/>
        <v>Labitem.create( id: 266, code: 'L-Monocytes', name: 'Monocytes', unit: '', normalvalue: '2.0-10', disabled: false)</v>
      </c>
    </row>
    <row r="267" spans="1:6" x14ac:dyDescent="0.2">
      <c r="A267">
        <v>267</v>
      </c>
      <c r="B267" t="s">
        <v>646</v>
      </c>
      <c r="C267" t="s">
        <v>431</v>
      </c>
      <c r="E267" t="s">
        <v>930</v>
      </c>
      <c r="F267" t="str">
        <f t="shared" si="4"/>
        <v>Labitem.create( id: 267, code: 'L-Eosinophils', name: 'Eosinophils', unit: '', normalvalue: '1.0-6', disabled: false)</v>
      </c>
    </row>
    <row r="268" spans="1:6" x14ac:dyDescent="0.2">
      <c r="A268">
        <v>268</v>
      </c>
      <c r="B268" t="s">
        <v>648</v>
      </c>
      <c r="C268" t="s">
        <v>432</v>
      </c>
      <c r="E268">
        <v>0</v>
      </c>
      <c r="F268" t="str">
        <f t="shared" si="4"/>
        <v>Labitem.create( id: 268, code: 'L-Basophils', name: 'Basophils', unit: '', normalvalue: '0', disabled: false)</v>
      </c>
    </row>
    <row r="269" spans="1:6" x14ac:dyDescent="0.2">
      <c r="A269">
        <v>269</v>
      </c>
      <c r="B269" t="s">
        <v>931</v>
      </c>
      <c r="C269" t="s">
        <v>932</v>
      </c>
      <c r="F269" t="str">
        <f t="shared" si="4"/>
        <v>Labitem.create( id: 269, code: 'L-HT43', name: 'mamat', unit: '', normalvalue: '', disabled: false)</v>
      </c>
    </row>
    <row r="270" spans="1:6" x14ac:dyDescent="0.2">
      <c r="A270">
        <v>270</v>
      </c>
      <c r="B270" t="s">
        <v>933</v>
      </c>
      <c r="C270" t="s">
        <v>934</v>
      </c>
      <c r="E270">
        <v>0</v>
      </c>
      <c r="F270" t="str">
        <f t="shared" si="4"/>
        <v>Labitem.create( id: 270, code: 'L-HT42', name: 'laaa', unit: '', normalvalue: '0', disabled: false)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Ruler="0" workbookViewId="0">
      <selection activeCell="F1" sqref="F1:F24"/>
    </sheetView>
  </sheetViews>
  <sheetFormatPr baseColWidth="10" defaultRowHeight="16" x14ac:dyDescent="0.2"/>
  <cols>
    <col min="3" max="3" width="10.83203125" style="2"/>
  </cols>
  <sheetData>
    <row r="1" spans="1:6" x14ac:dyDescent="0.2">
      <c r="A1">
        <v>1</v>
      </c>
      <c r="B1" t="s">
        <v>935</v>
      </c>
      <c r="C1" s="2" t="s">
        <v>954</v>
      </c>
      <c r="D1" t="s">
        <v>936</v>
      </c>
      <c r="E1" t="s">
        <v>955</v>
      </c>
      <c r="F1" t="str">
        <f>CONCATENATE("Gstcode.create( id: ",A1,", code: '",B1,"', name: '",D1,"', rate: ",C1,", gsttype: '",E1,"', disabled: false)")</f>
        <v>Gstcode.create( id: 1, code: 'SR', name: 'Standard-rated supplies with GST Charged.', rate: 6, gsttype: 'SUPPLY', disabled: false)</v>
      </c>
    </row>
    <row r="2" spans="1:6" x14ac:dyDescent="0.2">
      <c r="A2">
        <v>2</v>
      </c>
      <c r="B2" t="s">
        <v>937</v>
      </c>
      <c r="C2" s="2">
        <v>0</v>
      </c>
      <c r="D2" t="s">
        <v>938</v>
      </c>
      <c r="E2" t="s">
        <v>955</v>
      </c>
      <c r="F2" t="str">
        <f t="shared" ref="F2:F24" si="0">CONCATENATE("Gstcode.create( id: ",A2,", code: '",B2,"', name: '",D2,"', rate: ",C2,", gsttype: '",E2,"', disabled: false)")</f>
        <v>Gstcode.create( id: 2, code: 'ZRL', name: 'Local supply of goods or services which are subject to zero rated supplies.', rate: 0, gsttype: 'SUPPLY', disabled: false)</v>
      </c>
    </row>
    <row r="3" spans="1:6" x14ac:dyDescent="0.2">
      <c r="A3">
        <v>3</v>
      </c>
      <c r="B3" t="s">
        <v>939</v>
      </c>
      <c r="C3" s="2">
        <v>0</v>
      </c>
      <c r="D3" t="s">
        <v>940</v>
      </c>
      <c r="E3" t="s">
        <v>955</v>
      </c>
      <c r="F3" t="str">
        <f t="shared" si="0"/>
        <v>Gstcode.create( id: 3, code: 'ZRE', name: 'Exportation of goods or services which are subject to zero rated supplies.', rate: 0, gsttype: 'SUPPLY', disabled: false)</v>
      </c>
    </row>
    <row r="4" spans="1:6" x14ac:dyDescent="0.2">
      <c r="A4">
        <v>4</v>
      </c>
      <c r="B4" t="s">
        <v>941</v>
      </c>
      <c r="C4" s="2">
        <v>0</v>
      </c>
      <c r="D4" t="s">
        <v>942</v>
      </c>
      <c r="E4" t="s">
        <v>955</v>
      </c>
      <c r="F4" t="str">
        <f t="shared" si="0"/>
        <v>Gstcode.create( id: 4, code: 'ES43', name: 'Incidental Exempt supplies.', rate: 0, gsttype: 'SUPPLY', disabled: false)</v>
      </c>
    </row>
    <row r="5" spans="1:6" x14ac:dyDescent="0.2">
      <c r="A5">
        <v>5</v>
      </c>
      <c r="B5" t="s">
        <v>943</v>
      </c>
      <c r="C5" s="2" t="s">
        <v>954</v>
      </c>
      <c r="D5" t="s">
        <v>944</v>
      </c>
      <c r="E5" t="s">
        <v>955</v>
      </c>
      <c r="F5" t="str">
        <f t="shared" si="0"/>
        <v>Gstcode.create( id: 5, code: 'DS', name: 'Deemed supplies (e.g. transfer or disposal of business assets without consideration).', rate: 6, gsttype: 'SUPPLY', disabled: false)</v>
      </c>
    </row>
    <row r="6" spans="1:6" x14ac:dyDescent="0.2">
      <c r="A6">
        <v>6</v>
      </c>
      <c r="B6" t="s">
        <v>945</v>
      </c>
      <c r="C6" s="2">
        <v>0</v>
      </c>
      <c r="D6" t="s">
        <v>946</v>
      </c>
      <c r="E6" t="s">
        <v>955</v>
      </c>
      <c r="F6" t="str">
        <f t="shared" si="0"/>
        <v>Gstcode.create( id: 6, code: 'OS', name: 'Out-of-scope supplies.', rate: 0, gsttype: 'SUPPLY', disabled: false)</v>
      </c>
    </row>
    <row r="7" spans="1:6" x14ac:dyDescent="0.2">
      <c r="A7">
        <v>7</v>
      </c>
      <c r="B7" t="s">
        <v>941</v>
      </c>
      <c r="C7" s="2">
        <v>0</v>
      </c>
      <c r="D7" t="s">
        <v>947</v>
      </c>
      <c r="E7" t="s">
        <v>955</v>
      </c>
      <c r="F7" t="str">
        <f t="shared" si="0"/>
        <v>Gstcode.create( id: 7, code: 'ES43', name: 'Exempt supplies under GST', rate: 0, gsttype: 'SUPPLY', disabled: false)</v>
      </c>
    </row>
    <row r="8" spans="1:6" x14ac:dyDescent="0.2">
      <c r="A8">
        <v>8</v>
      </c>
      <c r="B8" t="s">
        <v>948</v>
      </c>
      <c r="C8" s="2">
        <v>0</v>
      </c>
      <c r="D8" t="s">
        <v>949</v>
      </c>
      <c r="E8" t="s">
        <v>955</v>
      </c>
      <c r="F8" t="str">
        <f t="shared" si="0"/>
        <v>Gstcode.create( id: 8, code: 'RS', name: 'Relief supply under GST.', rate: 0, gsttype: 'SUPPLY', disabled: false)</v>
      </c>
    </row>
    <row r="9" spans="1:6" x14ac:dyDescent="0.2">
      <c r="A9">
        <v>9</v>
      </c>
      <c r="B9" t="s">
        <v>950</v>
      </c>
      <c r="C9" s="2">
        <v>0</v>
      </c>
      <c r="D9" t="s">
        <v>951</v>
      </c>
      <c r="E9" t="s">
        <v>955</v>
      </c>
      <c r="F9" t="str">
        <f t="shared" si="0"/>
        <v>Gstcode.create( id: 9, code: 'GS', name: 'Disregarded supplies.', rate: 0, gsttype: 'SUPPLY', disabled: false)</v>
      </c>
    </row>
    <row r="10" spans="1:6" x14ac:dyDescent="0.2">
      <c r="A10">
        <v>10</v>
      </c>
      <c r="B10" t="s">
        <v>952</v>
      </c>
      <c r="C10" s="2" t="s">
        <v>954</v>
      </c>
      <c r="D10" t="s">
        <v>953</v>
      </c>
      <c r="E10" t="s">
        <v>955</v>
      </c>
      <c r="F10" t="str">
        <f t="shared" si="0"/>
        <v>Gstcode.create( id: 10, code: 'AJS', name: 'Any adjustment made to Output Tax e.g : Longer period adjustment, Bad Debt recover, outstanding invoice &gt; 6 months&amp; other output tax adjustments.', rate: 6, gsttype: 'SUPPLY', disabled: false)</v>
      </c>
    </row>
    <row r="11" spans="1:6" x14ac:dyDescent="0.2">
      <c r="A11">
        <v>11</v>
      </c>
      <c r="B11" t="s">
        <v>956</v>
      </c>
      <c r="C11" s="2" t="s">
        <v>954</v>
      </c>
      <c r="D11" t="s">
        <v>957</v>
      </c>
      <c r="E11" t="s">
        <v>982</v>
      </c>
      <c r="F11" t="str">
        <f t="shared" si="0"/>
        <v>Gstcode.create( id: 11, code: 'TX', name: 'Purchases with GST incurred at 6% and directly attributable to taxable supplies.', rate: 6, gsttype: 'PURCHASE', disabled: false)</v>
      </c>
    </row>
    <row r="12" spans="1:6" x14ac:dyDescent="0.2">
      <c r="A12">
        <v>12</v>
      </c>
      <c r="B12" t="s">
        <v>958</v>
      </c>
      <c r="C12" s="2" t="s">
        <v>954</v>
      </c>
      <c r="D12" t="s">
        <v>959</v>
      </c>
      <c r="E12" t="s">
        <v>982</v>
      </c>
      <c r="F12" t="str">
        <f t="shared" si="0"/>
        <v>Gstcode.create( id: 12, code: 'IM', name: 'Import of goods with GST incurred.', rate: 6, gsttype: 'PURCHASE', disabled: false)</v>
      </c>
    </row>
    <row r="13" spans="1:6" x14ac:dyDescent="0.2">
      <c r="A13">
        <v>13</v>
      </c>
      <c r="B13" t="s">
        <v>960</v>
      </c>
      <c r="C13" s="2">
        <v>0</v>
      </c>
      <c r="D13" t="s">
        <v>961</v>
      </c>
      <c r="E13" t="s">
        <v>982</v>
      </c>
      <c r="F13" t="str">
        <f t="shared" si="0"/>
        <v>Gstcode.create( id: 13, code: 'IS', name: 'Imports under special scheme with no GST incurred (e.g. Approved Trader Scheme, ATMS Scheme).', rate: 0, gsttype: 'PURCHASE', disabled: false)</v>
      </c>
    </row>
    <row r="14" spans="1:6" x14ac:dyDescent="0.2">
      <c r="A14">
        <v>14</v>
      </c>
      <c r="B14" t="s">
        <v>962</v>
      </c>
      <c r="C14" s="2" t="s">
        <v>954</v>
      </c>
      <c r="D14" t="s">
        <v>963</v>
      </c>
      <c r="E14" t="s">
        <v>982</v>
      </c>
      <c r="F14" t="str">
        <f t="shared" si="0"/>
        <v>Gstcode.create( id: 14, code: 'BL', name: 'Purchases with GST incurred but not claimable (Disallowance of Input Tax) (e.g. medical expenses for staff).', rate: 6, gsttype: 'PURCHASE', disabled: false)</v>
      </c>
    </row>
    <row r="15" spans="1:6" x14ac:dyDescent="0.2">
      <c r="A15">
        <v>15</v>
      </c>
      <c r="B15" t="s">
        <v>321</v>
      </c>
      <c r="C15" s="2">
        <v>0</v>
      </c>
      <c r="D15" t="s">
        <v>964</v>
      </c>
      <c r="E15" t="s">
        <v>982</v>
      </c>
      <c r="F15" t="str">
        <f t="shared" si="0"/>
        <v>Gstcode.create( id: 15, code: 'NR', name: 'Purchase from non GST-registered supplier with no GST incurred.', rate: 0, gsttype: 'PURCHASE', disabled: false)</v>
      </c>
    </row>
    <row r="16" spans="1:6" x14ac:dyDescent="0.2">
      <c r="A16">
        <v>16</v>
      </c>
      <c r="B16" t="s">
        <v>965</v>
      </c>
      <c r="C16" s="2">
        <v>0</v>
      </c>
      <c r="D16" t="s">
        <v>966</v>
      </c>
      <c r="E16" t="s">
        <v>982</v>
      </c>
      <c r="F16" t="str">
        <f t="shared" si="0"/>
        <v>Gstcode.create( id: 16, code: 'ZP', name: 'Purchase from GST-registered supplier with no GST incurred. (e.g. supplier provides transportation of goods that qualify as international services).', rate: 0, gsttype: 'PURCHASE', disabled: false)</v>
      </c>
    </row>
    <row r="17" spans="1:6" x14ac:dyDescent="0.2">
      <c r="A17">
        <v>17</v>
      </c>
      <c r="B17" t="s">
        <v>967</v>
      </c>
      <c r="C17" s="2">
        <v>0</v>
      </c>
      <c r="D17" t="s">
        <v>968</v>
      </c>
      <c r="E17" t="s">
        <v>982</v>
      </c>
      <c r="F17" t="str">
        <f t="shared" si="0"/>
        <v>Gstcode.create( id: 17, code: 'EP', name: 'Purchases exempted from GST. E.g. purchase of residential property or financial services.', rate: 0, gsttype: 'PURCHASE', disabled: false)</v>
      </c>
    </row>
    <row r="18" spans="1:6" x14ac:dyDescent="0.2">
      <c r="A18">
        <v>18</v>
      </c>
      <c r="B18" t="s">
        <v>7</v>
      </c>
      <c r="C18" s="2">
        <v>0</v>
      </c>
      <c r="D18" t="s">
        <v>969</v>
      </c>
      <c r="E18" t="s">
        <v>982</v>
      </c>
      <c r="F18" t="str">
        <f t="shared" si="0"/>
        <v>Gstcode.create( id: 18, code: 'OP', name: 'Purchase transactions which is out of the scope of GST legislation (e.g. purchase of goods overseas).', rate: 0, gsttype: 'PURCHASE', disabled: false)</v>
      </c>
    </row>
    <row r="19" spans="1:6" x14ac:dyDescent="0.2">
      <c r="A19">
        <v>19</v>
      </c>
      <c r="B19" t="s">
        <v>970</v>
      </c>
      <c r="C19" s="2" t="s">
        <v>954</v>
      </c>
      <c r="D19" t="s">
        <v>971</v>
      </c>
      <c r="E19" t="s">
        <v>982</v>
      </c>
      <c r="F19" t="str">
        <f t="shared" si="0"/>
        <v>Gstcode.create( id: 19, code: 'TX-E43', name: 'Purchase with GST incurred directly attributable to incidental exempt supplies.', rate: 6, gsttype: 'PURCHASE', disabled: false)</v>
      </c>
    </row>
    <row r="20" spans="1:6" x14ac:dyDescent="0.2">
      <c r="A20">
        <v>20</v>
      </c>
      <c r="B20" t="s">
        <v>972</v>
      </c>
      <c r="C20" s="2" t="s">
        <v>954</v>
      </c>
      <c r="D20" t="s">
        <v>973</v>
      </c>
      <c r="E20" t="s">
        <v>982</v>
      </c>
      <c r="F20" t="str">
        <f t="shared" si="0"/>
        <v>Gstcode.create( id: 20, code: 'TX-N43', name: 'Purchase with GST incurred directly attributable to non-incidental exempt supplies.', rate: 6, gsttype: 'PURCHASE', disabled: false)</v>
      </c>
    </row>
    <row r="21" spans="1:6" x14ac:dyDescent="0.2">
      <c r="A21">
        <v>21</v>
      </c>
      <c r="B21" t="s">
        <v>974</v>
      </c>
      <c r="C21" s="2" t="s">
        <v>954</v>
      </c>
      <c r="D21" t="s">
        <v>975</v>
      </c>
      <c r="E21" t="s">
        <v>982</v>
      </c>
      <c r="F21" t="str">
        <f t="shared" si="0"/>
        <v>Gstcode.create( id: 21, code: 'TX-RE', name: 'Purchase with GST incurred that is not directly attributable to taxable or exempt supplies.', rate: 6, gsttype: 'PURCHASE', disabled: false)</v>
      </c>
    </row>
    <row r="22" spans="1:6" x14ac:dyDescent="0.2">
      <c r="A22">
        <v>22</v>
      </c>
      <c r="B22" t="s">
        <v>976</v>
      </c>
      <c r="C22" s="2">
        <v>0</v>
      </c>
      <c r="D22" t="s">
        <v>977</v>
      </c>
      <c r="E22" t="s">
        <v>982</v>
      </c>
      <c r="F22" t="str">
        <f t="shared" si="0"/>
        <v>Gstcode.create( id: 22, code: 'GP', name: 'Purchase transactions which disregarded under GST legislation (e.g. purchase within GST group registration).', rate: 0, gsttype: 'PURCHASE', disabled: false)</v>
      </c>
    </row>
    <row r="23" spans="1:6" x14ac:dyDescent="0.2">
      <c r="A23">
        <v>23</v>
      </c>
      <c r="B23" t="s">
        <v>978</v>
      </c>
      <c r="C23" s="2" t="s">
        <v>954</v>
      </c>
      <c r="D23" t="s">
        <v>979</v>
      </c>
      <c r="E23" t="s">
        <v>982</v>
      </c>
      <c r="F23" t="str">
        <f t="shared" si="0"/>
        <v>Gstcode.create( id: 23, code: 'AJP', name: 'Any adjustment made to Input Tax e.g.: Bad Debt Relief &amp; other input tax adjustment.', rate: 6, gsttype: 'PURCHASE', disabled: false)</v>
      </c>
    </row>
    <row r="24" spans="1:6" x14ac:dyDescent="0.2">
      <c r="A24">
        <v>24</v>
      </c>
      <c r="B24" t="s">
        <v>980</v>
      </c>
      <c r="C24" s="2" t="s">
        <v>954</v>
      </c>
      <c r="D24" t="s">
        <v>981</v>
      </c>
      <c r="E24" t="s">
        <v>982</v>
      </c>
      <c r="F24" t="str">
        <f t="shared" si="0"/>
        <v>Gstcode.create( id: 24, code: 'TX-CG', name: 'Capital goods acquired. (BOX 16)', rate: 6, gsttype: 'PURCHASE', disabled: false)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showRuler="0" workbookViewId="0">
      <selection activeCell="J16" sqref="J16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CONCATENATE("Documentstat.create( id: ",A1,", code: '",B1,"', name: '",C1,"', disabled: false)")</f>
        <v>Documentstat.create( id: 1, code: 'A', name: 'Active', disabled: false)</v>
      </c>
    </row>
    <row r="2" spans="1:4" x14ac:dyDescent="0.2">
      <c r="A2">
        <v>2</v>
      </c>
      <c r="B2" t="s">
        <v>122</v>
      </c>
      <c r="C2" t="s">
        <v>268</v>
      </c>
      <c r="D2" t="str">
        <f>CONCATENATE("Documentstat.create( id: ",A2,", code: '",B2,"', name: '",C2,"', disabled: false)")</f>
        <v>Documentstat.create( id: 2, code: 'X', name: 'Cancelled', disabled: false)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:D7"/>
    </sheetView>
  </sheetViews>
  <sheetFormatPr baseColWidth="10" defaultRowHeight="16" x14ac:dyDescent="0.2"/>
  <sheetData>
    <row r="1" spans="1:4" x14ac:dyDescent="0.2">
      <c r="A1">
        <v>1</v>
      </c>
      <c r="B1" t="s">
        <v>23</v>
      </c>
      <c r="C1" t="s">
        <v>24</v>
      </c>
      <c r="D1" t="str">
        <f>CONCATENATE("Religion.create( id: ",A1,", code: '",B1,"', name: '",C1,"', disabled: false)")</f>
        <v>Religion.create( id: 1, code: 'MS', name: 'Muslim', disabled: false)</v>
      </c>
    </row>
    <row r="2" spans="1:4" x14ac:dyDescent="0.2">
      <c r="A2">
        <v>2</v>
      </c>
      <c r="B2" t="s">
        <v>25</v>
      </c>
      <c r="C2" t="s">
        <v>26</v>
      </c>
      <c r="D2" t="str">
        <f t="shared" ref="D2:D7" si="0">CONCATENATE("Religion.create( id: ",A2,", code: '",B2,"', name: '",C2,"', disabled: false)")</f>
        <v>Religion.create( id: 2, code: 'BD', name: 'Buddha', disabled: false)</v>
      </c>
    </row>
    <row r="3" spans="1:4" x14ac:dyDescent="0.2">
      <c r="A3">
        <v>3</v>
      </c>
      <c r="B3" t="s">
        <v>27</v>
      </c>
      <c r="C3" t="s">
        <v>28</v>
      </c>
      <c r="D3" t="str">
        <f t="shared" si="0"/>
        <v>Religion.create( id: 3, code: 'HD', name: 'Hindu', disabled: false)</v>
      </c>
    </row>
    <row r="4" spans="1:4" x14ac:dyDescent="0.2">
      <c r="A4">
        <v>4</v>
      </c>
      <c r="B4" t="s">
        <v>29</v>
      </c>
      <c r="C4" t="s">
        <v>30</v>
      </c>
      <c r="D4" t="str">
        <f t="shared" si="0"/>
        <v>Religion.create( id: 4, code: 'SK', name: 'Sikhism', disabled: false)</v>
      </c>
    </row>
    <row r="5" spans="1:4" x14ac:dyDescent="0.2">
      <c r="A5">
        <v>5</v>
      </c>
      <c r="B5" t="s">
        <v>31</v>
      </c>
      <c r="C5" t="s">
        <v>32</v>
      </c>
      <c r="D5" t="str">
        <f t="shared" si="0"/>
        <v>Religion.create( id: 5, code: 'AT', name: 'Atheists ', disabled: false)</v>
      </c>
    </row>
    <row r="6" spans="1:4" x14ac:dyDescent="0.2">
      <c r="A6">
        <v>6</v>
      </c>
      <c r="B6" t="s">
        <v>21</v>
      </c>
      <c r="C6" t="s">
        <v>22</v>
      </c>
      <c r="D6" t="str">
        <f t="shared" si="0"/>
        <v>Religion.create( id: 6, code: 'ETC', name: 'Others', disabled: false)</v>
      </c>
    </row>
    <row r="7" spans="1:4" x14ac:dyDescent="0.2">
      <c r="A7">
        <v>7</v>
      </c>
      <c r="B7" t="s">
        <v>33</v>
      </c>
      <c r="C7" t="s">
        <v>34</v>
      </c>
      <c r="D7" t="str">
        <f t="shared" si="0"/>
        <v>Religion.create( id: 7, code: 'K', name: 'Christian', disabled: false)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36</v>
      </c>
      <c r="C1" t="s">
        <v>37</v>
      </c>
      <c r="D1" t="str">
        <f>CONCATENATE("Marital.create( id: ",A1,", code: '",B1,"', name: '",C1,"', disabled: false)")</f>
        <v>Marital.create( id: 1, code: 'S', name: 'Single', disabled: false)</v>
      </c>
    </row>
    <row r="2" spans="1:4" x14ac:dyDescent="0.2">
      <c r="A2">
        <v>2</v>
      </c>
      <c r="B2" t="s">
        <v>1</v>
      </c>
      <c r="C2" t="s">
        <v>38</v>
      </c>
      <c r="D2" t="str">
        <f t="shared" ref="D2:D5" si="0">CONCATENATE("Marital.create( id: ",A2,", code: '",B2,"', name: '",C2,"', disabled: false)")</f>
        <v>Marital.create( id: 2, code: 'M', name: 'Married', disabled: false)</v>
      </c>
    </row>
    <row r="3" spans="1:4" x14ac:dyDescent="0.2">
      <c r="A3">
        <v>5</v>
      </c>
      <c r="B3" t="s">
        <v>39</v>
      </c>
      <c r="C3" t="s">
        <v>40</v>
      </c>
      <c r="D3" t="str">
        <f t="shared" si="0"/>
        <v>Marital.create( id: 5, code: 'NIL', name: 'Unknown', disabled: false)</v>
      </c>
    </row>
    <row r="4" spans="1:4" x14ac:dyDescent="0.2">
      <c r="A4">
        <v>3</v>
      </c>
      <c r="B4" t="s">
        <v>41</v>
      </c>
      <c r="C4" t="s">
        <v>42</v>
      </c>
      <c r="D4" t="str">
        <f t="shared" si="0"/>
        <v>Marital.create( id: 3, code: 'WD', name: 'Widow', disabled: false)</v>
      </c>
    </row>
    <row r="5" spans="1:4" x14ac:dyDescent="0.2">
      <c r="A5">
        <v>4</v>
      </c>
      <c r="B5" t="s">
        <v>43</v>
      </c>
      <c r="C5" t="s">
        <v>44</v>
      </c>
      <c r="D5" t="str">
        <f t="shared" si="0"/>
        <v>Marital.create( id: 4, code: 'WW', name: 'Widower', disabled: false)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45</v>
      </c>
      <c r="C1" t="s">
        <v>46</v>
      </c>
      <c r="D1" t="str">
        <f>CONCATENATE("Bloodtype.create( id: ",A1,", code: '",B1,"', name: '",C1,"', disabled: false)")</f>
        <v>Bloodtype.create( id: 1, code: 'O-', name: 'O- NEGATIVE', disabled: false)</v>
      </c>
    </row>
    <row r="2" spans="1:4" x14ac:dyDescent="0.2">
      <c r="A2">
        <v>2</v>
      </c>
      <c r="B2" t="s">
        <v>47</v>
      </c>
      <c r="C2" t="s">
        <v>48</v>
      </c>
      <c r="D2" t="str">
        <f t="shared" ref="D2:D7" si="0">CONCATENATE("Bloodtype.create( id: ",A2,", code: '",B2,"', name: '",C2,"', disabled: false)")</f>
        <v>Bloodtype.create( id: 2, code: 'O+', name: 'O+ POSITIVE', disabled: false)</v>
      </c>
    </row>
    <row r="3" spans="1:4" x14ac:dyDescent="0.2">
      <c r="A3">
        <v>3</v>
      </c>
      <c r="B3" t="s">
        <v>49</v>
      </c>
      <c r="C3" t="s">
        <v>50</v>
      </c>
      <c r="D3" t="str">
        <f t="shared" si="0"/>
        <v>Bloodtype.create( id: 3, code: 'A+', name: 'A+ POSITIVE', disabled: false)</v>
      </c>
    </row>
    <row r="4" spans="1:4" x14ac:dyDescent="0.2">
      <c r="A4">
        <v>4</v>
      </c>
      <c r="B4" t="s">
        <v>51</v>
      </c>
      <c r="C4" t="s">
        <v>52</v>
      </c>
      <c r="D4" t="str">
        <f t="shared" si="0"/>
        <v>Bloodtype.create( id: 4, code: 'B-', name: 'B- NEGATIVE', disabled: false)</v>
      </c>
    </row>
    <row r="5" spans="1:4" x14ac:dyDescent="0.2">
      <c r="A5">
        <v>5</v>
      </c>
      <c r="B5" t="s">
        <v>53</v>
      </c>
      <c r="C5" t="s">
        <v>54</v>
      </c>
      <c r="D5" t="str">
        <f t="shared" si="0"/>
        <v>Bloodtype.create( id: 5, code: 'A-', name: 'A- NEGATIVE', disabled: false)</v>
      </c>
    </row>
    <row r="6" spans="1:4" x14ac:dyDescent="0.2">
      <c r="A6">
        <v>6</v>
      </c>
      <c r="B6" t="s">
        <v>55</v>
      </c>
      <c r="C6" t="s">
        <v>56</v>
      </c>
      <c r="D6" t="str">
        <f t="shared" si="0"/>
        <v>Bloodtype.create( id: 6, code: 'B+', name: 'B+ POSITIVE', disabled: false)</v>
      </c>
    </row>
    <row r="7" spans="1:4" x14ac:dyDescent="0.2">
      <c r="A7">
        <v>7</v>
      </c>
      <c r="B7" t="s">
        <v>5</v>
      </c>
      <c r="C7" t="s">
        <v>57</v>
      </c>
      <c r="D7" t="str">
        <f t="shared" si="0"/>
        <v>Bloodtype.create( id: 7, code: 'U', name: 'UNSPECIFIED', disabled: false)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activeCell="D8" sqref="D8"/>
    </sheetView>
  </sheetViews>
  <sheetFormatPr baseColWidth="10" defaultRowHeight="16" x14ac:dyDescent="0.2"/>
  <sheetData>
    <row r="1" spans="1:4" x14ac:dyDescent="0.2">
      <c r="A1">
        <v>1</v>
      </c>
      <c r="B1" t="s">
        <v>58</v>
      </c>
      <c r="C1" t="s">
        <v>58</v>
      </c>
      <c r="D1" t="str">
        <f>CONCATENATE("State.create( id: ",A1,", code: '",B1,"', name: '",C1,"', disabled: false)")</f>
        <v>State.create( id: 1, code: 'KELANTAN', name: 'KELANTAN', disabled: false)</v>
      </c>
    </row>
    <row r="2" spans="1:4" x14ac:dyDescent="0.2">
      <c r="A2">
        <v>2</v>
      </c>
      <c r="B2" t="s">
        <v>59</v>
      </c>
      <c r="C2" t="s">
        <v>59</v>
      </c>
      <c r="D2" t="str">
        <f t="shared" ref="D2:D30" si="0">CONCATENATE("State.create( id: ",A2,", code: '",B2,"', name: '",C2,"', disabled: false)")</f>
        <v>State.create( id: 2, code: 'KEDAH', name: 'KEDAH', disabled: false)</v>
      </c>
    </row>
    <row r="3" spans="1:4" x14ac:dyDescent="0.2">
      <c r="A3">
        <v>3</v>
      </c>
      <c r="B3" t="s">
        <v>60</v>
      </c>
      <c r="C3" t="s">
        <v>60</v>
      </c>
      <c r="D3" t="str">
        <f t="shared" si="0"/>
        <v>State.create( id: 3, code: 'KUALA LUMPUR', name: 'KUALA LUMPUR', disabled: false)</v>
      </c>
    </row>
    <row r="4" spans="1:4" x14ac:dyDescent="0.2">
      <c r="A4">
        <v>4</v>
      </c>
      <c r="B4" t="s">
        <v>61</v>
      </c>
      <c r="C4" t="s">
        <v>61</v>
      </c>
      <c r="D4" t="str">
        <f t="shared" si="0"/>
        <v>State.create( id: 4, code: 'JOHOR', name: 'JOHOR', disabled: false)</v>
      </c>
    </row>
    <row r="5" spans="1:4" x14ac:dyDescent="0.2">
      <c r="A5">
        <v>5</v>
      </c>
      <c r="B5" t="s">
        <v>62</v>
      </c>
      <c r="C5" t="s">
        <v>62</v>
      </c>
      <c r="D5" t="str">
        <f t="shared" si="0"/>
        <v>State.create( id: 5, code: 'MELAKA', name: 'MELAKA', disabled: false)</v>
      </c>
    </row>
    <row r="6" spans="1:4" x14ac:dyDescent="0.2">
      <c r="A6">
        <v>6</v>
      </c>
      <c r="B6" t="s">
        <v>63</v>
      </c>
      <c r="C6" t="s">
        <v>63</v>
      </c>
      <c r="D6" t="str">
        <f t="shared" si="0"/>
        <v>State.create( id: 6, code: 'NEGERI SEMBILAN', name: 'NEGERI SEMBILAN', disabled: false)</v>
      </c>
    </row>
    <row r="7" spans="1:4" x14ac:dyDescent="0.2">
      <c r="A7">
        <v>7</v>
      </c>
      <c r="B7" t="s">
        <v>64</v>
      </c>
      <c r="C7" t="s">
        <v>64</v>
      </c>
      <c r="D7" t="str">
        <f t="shared" si="0"/>
        <v>State.create( id: 7, code: 'PAHANG', name: 'PAHANG', disabled: false)</v>
      </c>
    </row>
    <row r="8" spans="1:4" x14ac:dyDescent="0.2">
      <c r="A8">
        <v>8</v>
      </c>
      <c r="B8" t="s">
        <v>65</v>
      </c>
      <c r="C8" t="s">
        <v>65</v>
      </c>
      <c r="D8" t="str">
        <f t="shared" si="0"/>
        <v>State.create( id: 8, code: 'PENANG', name: 'PENANG', disabled: false)</v>
      </c>
    </row>
    <row r="9" spans="1:4" x14ac:dyDescent="0.2">
      <c r="A9">
        <v>9</v>
      </c>
      <c r="B9" t="s">
        <v>66</v>
      </c>
      <c r="C9" t="s">
        <v>66</v>
      </c>
      <c r="D9" t="str">
        <f t="shared" si="0"/>
        <v>State.create( id: 9, code: 'PERAK', name: 'PERAK', disabled: false)</v>
      </c>
    </row>
    <row r="10" spans="1:4" x14ac:dyDescent="0.2">
      <c r="A10">
        <v>10</v>
      </c>
      <c r="B10" t="s">
        <v>67</v>
      </c>
      <c r="C10" t="s">
        <v>67</v>
      </c>
      <c r="D10" t="str">
        <f t="shared" si="0"/>
        <v>State.create( id: 10, code: 'PERLIS', name: 'PERLIS', disabled: false)</v>
      </c>
    </row>
    <row r="11" spans="1:4" x14ac:dyDescent="0.2">
      <c r="A11">
        <v>11</v>
      </c>
      <c r="B11" t="s">
        <v>68</v>
      </c>
      <c r="C11" t="s">
        <v>68</v>
      </c>
      <c r="D11" t="str">
        <f t="shared" si="0"/>
        <v>State.create( id: 11, code: 'SABAH', name: 'SABAH', disabled: false)</v>
      </c>
    </row>
    <row r="12" spans="1:4" x14ac:dyDescent="0.2">
      <c r="A12">
        <v>12</v>
      </c>
      <c r="B12" t="s">
        <v>69</v>
      </c>
      <c r="C12" t="s">
        <v>69</v>
      </c>
      <c r="D12" t="str">
        <f t="shared" si="0"/>
        <v>State.create( id: 12, code: 'SARAWAK', name: 'SARAWAK', disabled: false)</v>
      </c>
    </row>
    <row r="13" spans="1:4" x14ac:dyDescent="0.2">
      <c r="A13">
        <v>13</v>
      </c>
      <c r="B13" t="s">
        <v>70</v>
      </c>
      <c r="C13" t="s">
        <v>70</v>
      </c>
      <c r="D13" t="str">
        <f t="shared" si="0"/>
        <v>State.create( id: 13, code: 'SELANGOR', name: 'SELANGOR', disabled: false)</v>
      </c>
    </row>
    <row r="14" spans="1:4" x14ac:dyDescent="0.2">
      <c r="A14">
        <v>14</v>
      </c>
      <c r="B14" t="s">
        <v>71</v>
      </c>
      <c r="C14" t="s">
        <v>71</v>
      </c>
      <c r="D14" t="str">
        <f t="shared" si="0"/>
        <v>State.create( id: 14, code: 'TERENGGANU', name: 'TERENGGANU', disabled: false)</v>
      </c>
    </row>
    <row r="15" spans="1:4" x14ac:dyDescent="0.2">
      <c r="A15">
        <v>15</v>
      </c>
      <c r="B15" t="s">
        <v>72</v>
      </c>
      <c r="C15" t="s">
        <v>72</v>
      </c>
      <c r="D15" t="str">
        <f t="shared" si="0"/>
        <v>State.create( id: 15, code: 'AMERICA', name: 'AMERICA', disabled: false)</v>
      </c>
    </row>
    <row r="16" spans="1:4" x14ac:dyDescent="0.2">
      <c r="A16">
        <v>16</v>
      </c>
      <c r="B16" t="s">
        <v>73</v>
      </c>
      <c r="C16" t="s">
        <v>73</v>
      </c>
      <c r="D16" t="str">
        <f t="shared" si="0"/>
        <v>State.create( id: 16, code: 'AUSTRALIA', name: 'AUSTRALIA', disabled: false)</v>
      </c>
    </row>
    <row r="17" spans="1:4" x14ac:dyDescent="0.2">
      <c r="A17">
        <v>17</v>
      </c>
      <c r="B17" t="s">
        <v>74</v>
      </c>
      <c r="C17" t="s">
        <v>74</v>
      </c>
      <c r="D17" t="str">
        <f t="shared" si="0"/>
        <v>State.create( id: 17, code: 'BANGLADESH', name: 'BANGLADESH', disabled: false)</v>
      </c>
    </row>
    <row r="18" spans="1:4" x14ac:dyDescent="0.2">
      <c r="A18">
        <v>18</v>
      </c>
      <c r="B18" t="s">
        <v>75</v>
      </c>
      <c r="C18" t="s">
        <v>75</v>
      </c>
      <c r="D18" t="str">
        <f t="shared" si="0"/>
        <v>State.create( id: 18, code: 'BURMA', name: 'BURMA', disabled: false)</v>
      </c>
    </row>
    <row r="19" spans="1:4" x14ac:dyDescent="0.2">
      <c r="A19">
        <v>19</v>
      </c>
      <c r="B19" t="s">
        <v>76</v>
      </c>
      <c r="C19" t="s">
        <v>76</v>
      </c>
      <c r="D19" t="str">
        <f t="shared" si="0"/>
        <v>State.create( id: 19, code: 'CHINA', name: 'CHINA', disabled: false)</v>
      </c>
    </row>
    <row r="20" spans="1:4" x14ac:dyDescent="0.2">
      <c r="A20">
        <v>20</v>
      </c>
      <c r="B20" t="s">
        <v>77</v>
      </c>
      <c r="C20" t="s">
        <v>77</v>
      </c>
      <c r="D20" t="str">
        <f t="shared" si="0"/>
        <v>State.create( id: 20, code: 'PHILIPPINES', name: 'PHILIPPINES', disabled: false)</v>
      </c>
    </row>
    <row r="21" spans="1:4" x14ac:dyDescent="0.2">
      <c r="A21">
        <v>21</v>
      </c>
      <c r="B21" t="s">
        <v>78</v>
      </c>
      <c r="C21" t="s">
        <v>78</v>
      </c>
      <c r="D21" t="str">
        <f t="shared" si="0"/>
        <v>State.create( id: 21, code: 'INDONESIA', name: 'INDONESIA', disabled: false)</v>
      </c>
    </row>
    <row r="22" spans="1:4" x14ac:dyDescent="0.2">
      <c r="A22">
        <v>22</v>
      </c>
      <c r="B22" t="s">
        <v>79</v>
      </c>
      <c r="C22" t="s">
        <v>79</v>
      </c>
      <c r="D22" t="str">
        <f t="shared" si="0"/>
        <v>State.create( id: 22, code: 'JAPAN', name: 'JAPAN', disabled: false)</v>
      </c>
    </row>
    <row r="23" spans="1:4" x14ac:dyDescent="0.2">
      <c r="A23">
        <v>23</v>
      </c>
      <c r="B23" t="s">
        <v>80</v>
      </c>
      <c r="C23" t="s">
        <v>80</v>
      </c>
      <c r="D23" t="str">
        <f t="shared" si="0"/>
        <v>State.create( id: 23, code: 'CAMBODIA', name: 'CAMBODIA', disabled: false)</v>
      </c>
    </row>
    <row r="24" spans="1:4" x14ac:dyDescent="0.2">
      <c r="A24">
        <v>24</v>
      </c>
      <c r="B24" t="s">
        <v>81</v>
      </c>
      <c r="C24" t="s">
        <v>81</v>
      </c>
      <c r="D24" t="str">
        <f t="shared" si="0"/>
        <v>State.create( id: 24, code: 'KOREA', name: 'KOREA', disabled: false)</v>
      </c>
    </row>
    <row r="25" spans="1:4" x14ac:dyDescent="0.2">
      <c r="A25">
        <v>25</v>
      </c>
      <c r="B25" t="s">
        <v>82</v>
      </c>
      <c r="C25" t="s">
        <v>82</v>
      </c>
      <c r="D25" t="str">
        <f t="shared" si="0"/>
        <v>State.create( id: 25, code: 'PAKISTAN', name: 'PAKISTAN', disabled: false)</v>
      </c>
    </row>
    <row r="26" spans="1:4" x14ac:dyDescent="0.2">
      <c r="A26">
        <v>26</v>
      </c>
      <c r="B26" t="s">
        <v>83</v>
      </c>
      <c r="C26" t="s">
        <v>83</v>
      </c>
      <c r="D26" t="str">
        <f t="shared" si="0"/>
        <v>State.create( id: 26, code: 'SINGAPORE', name: 'SINGAPORE', disabled: false)</v>
      </c>
    </row>
    <row r="27" spans="1:4" x14ac:dyDescent="0.2">
      <c r="A27">
        <v>27</v>
      </c>
      <c r="B27" t="s">
        <v>84</v>
      </c>
      <c r="C27" t="s">
        <v>84</v>
      </c>
      <c r="D27" t="str">
        <f t="shared" si="0"/>
        <v>State.create( id: 27, code: 'THAILAND', name: 'THAILAND', disabled: false)</v>
      </c>
    </row>
    <row r="28" spans="1:4" x14ac:dyDescent="0.2">
      <c r="A28">
        <v>28</v>
      </c>
      <c r="B28" t="s">
        <v>85</v>
      </c>
      <c r="C28" t="s">
        <v>85</v>
      </c>
      <c r="D28" t="str">
        <f t="shared" si="0"/>
        <v>State.create( id: 28, code: 'UNITED KINGDOM', name: 'UNITED KINGDOM', disabled: false)</v>
      </c>
    </row>
    <row r="29" spans="1:4" x14ac:dyDescent="0.2">
      <c r="A29">
        <v>29</v>
      </c>
      <c r="B29" t="s">
        <v>86</v>
      </c>
      <c r="C29" t="s">
        <v>86</v>
      </c>
      <c r="D29" t="str">
        <f t="shared" si="0"/>
        <v>State.create( id: 29, code: 'OTHERS', name: 'OTHERS', disabled: false)</v>
      </c>
    </row>
    <row r="30" spans="1:4" x14ac:dyDescent="0.2">
      <c r="A30">
        <v>30</v>
      </c>
      <c r="B30" t="s">
        <v>87</v>
      </c>
      <c r="C30" t="s">
        <v>87</v>
      </c>
      <c r="D30" t="str">
        <f t="shared" si="0"/>
        <v>State.create( id: 30, code: 'INDIA', name: 'INDIA', disabled: false)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D16" sqref="D16"/>
    </sheetView>
  </sheetViews>
  <sheetFormatPr baseColWidth="10" defaultRowHeight="16" x14ac:dyDescent="0.2"/>
  <sheetData>
    <row r="1" spans="1:4" x14ac:dyDescent="0.2">
      <c r="A1">
        <v>1</v>
      </c>
      <c r="B1" t="s">
        <v>88</v>
      </c>
      <c r="C1" t="s">
        <v>89</v>
      </c>
      <c r="D1" t="str">
        <f>CONCATENATE("Designation.create( id: ",A1,", code: '",B1,"', name: '",C1,"', disabled: false)")</f>
        <v>Designation.create( id: 1, code: 'en', name: 'Encik', disabled: false)</v>
      </c>
    </row>
    <row r="2" spans="1:4" x14ac:dyDescent="0.2">
      <c r="A2">
        <v>2</v>
      </c>
      <c r="B2" t="s">
        <v>90</v>
      </c>
      <c r="C2" t="s">
        <v>91</v>
      </c>
      <c r="D2" t="str">
        <f t="shared" ref="D2:D16" si="0">CONCATENATE("Designation.create( id: ",A2,", code: '",B2,"', name: '",C2,"', disabled: false)")</f>
        <v>Designation.create( id: 2, code: 'cik', name: 'Cik', disabled: false)</v>
      </c>
    </row>
    <row r="3" spans="1:4" x14ac:dyDescent="0.2">
      <c r="A3">
        <v>3</v>
      </c>
      <c r="B3" t="s">
        <v>92</v>
      </c>
      <c r="C3" t="s">
        <v>93</v>
      </c>
      <c r="D3" t="str">
        <f t="shared" si="0"/>
        <v>Designation.create( id: 3, code: 'tn', name: 'Tuan', disabled: false)</v>
      </c>
    </row>
    <row r="4" spans="1:4" x14ac:dyDescent="0.2">
      <c r="A4">
        <v>4</v>
      </c>
      <c r="B4" t="s">
        <v>94</v>
      </c>
      <c r="C4" t="s">
        <v>95</v>
      </c>
      <c r="D4" t="str">
        <f t="shared" si="0"/>
        <v>Designation.create( id: 4, code: 'pn', name: 'Puan', disabled: false)</v>
      </c>
    </row>
    <row r="5" spans="1:4" x14ac:dyDescent="0.2">
      <c r="A5">
        <v>5</v>
      </c>
      <c r="B5" t="s">
        <v>96</v>
      </c>
      <c r="C5" t="s">
        <v>97</v>
      </c>
      <c r="D5" t="str">
        <f t="shared" si="0"/>
        <v>Designation.create( id: 5, code: 'hj', name: 'Haji', disabled: false)</v>
      </c>
    </row>
    <row r="6" spans="1:4" x14ac:dyDescent="0.2">
      <c r="A6">
        <v>6</v>
      </c>
      <c r="B6" t="s">
        <v>98</v>
      </c>
      <c r="C6" t="s">
        <v>99</v>
      </c>
      <c r="D6" t="str">
        <f t="shared" si="0"/>
        <v>Designation.create( id: 6, code: 'hjh', name: 'Hajah', disabled: false)</v>
      </c>
    </row>
    <row r="7" spans="1:4" x14ac:dyDescent="0.2">
      <c r="A7">
        <v>7</v>
      </c>
      <c r="B7" t="s">
        <v>100</v>
      </c>
      <c r="C7" t="s">
        <v>119</v>
      </c>
      <c r="D7" t="str">
        <f t="shared" si="0"/>
        <v>Designation.create( id: 7, code: 'dto', name: 'Dato', disabled: false)</v>
      </c>
    </row>
    <row r="8" spans="1:4" x14ac:dyDescent="0.2">
      <c r="A8">
        <v>8</v>
      </c>
      <c r="B8" t="s">
        <v>101</v>
      </c>
      <c r="C8" t="s">
        <v>102</v>
      </c>
      <c r="D8" t="str">
        <f t="shared" si="0"/>
        <v>Designation.create( id: 8, code: 'dtk', name: 'Datuk', disabled: false)</v>
      </c>
    </row>
    <row r="9" spans="1:4" x14ac:dyDescent="0.2">
      <c r="A9">
        <v>9</v>
      </c>
      <c r="B9" t="s">
        <v>103</v>
      </c>
      <c r="C9" t="s">
        <v>104</v>
      </c>
      <c r="D9" t="str">
        <f t="shared" si="0"/>
        <v>Designation.create( id: 9, code: 'dtkseri', name: 'Datuk Seri', disabled: false)</v>
      </c>
    </row>
    <row r="10" spans="1:4" x14ac:dyDescent="0.2">
      <c r="A10">
        <v>10</v>
      </c>
      <c r="B10" t="s">
        <v>105</v>
      </c>
      <c r="C10" t="s">
        <v>106</v>
      </c>
      <c r="D10" t="str">
        <f t="shared" si="0"/>
        <v>Designation.create( id: 10, code: 'dtn', name: 'Datin', disabled: false)</v>
      </c>
    </row>
    <row r="11" spans="1:4" x14ac:dyDescent="0.2">
      <c r="A11">
        <v>11</v>
      </c>
      <c r="B11" t="s">
        <v>107</v>
      </c>
      <c r="C11" t="s">
        <v>108</v>
      </c>
      <c r="D11" t="str">
        <f t="shared" si="0"/>
        <v>Designation.create( id: 11, code: 'dtnseri', name: 'Datin Seri', disabled: false)</v>
      </c>
    </row>
    <row r="12" spans="1:4" x14ac:dyDescent="0.2">
      <c r="A12">
        <v>12</v>
      </c>
      <c r="B12" t="s">
        <v>109</v>
      </c>
      <c r="C12" t="s">
        <v>110</v>
      </c>
      <c r="D12" t="str">
        <f t="shared" si="0"/>
        <v>Designation.create( id: 12, code: 'tun', name: 'Tun', disabled: false)</v>
      </c>
    </row>
    <row r="13" spans="1:4" x14ac:dyDescent="0.2">
      <c r="A13">
        <v>13</v>
      </c>
      <c r="B13" t="s">
        <v>111</v>
      </c>
      <c r="C13" t="s">
        <v>112</v>
      </c>
      <c r="D13" t="str">
        <f t="shared" si="0"/>
        <v>Designation.create( id: 13, code: 'tsri', name: 'Tan Sri', disabled: false)</v>
      </c>
    </row>
    <row r="14" spans="1:4" x14ac:dyDescent="0.2">
      <c r="A14">
        <v>14</v>
      </c>
      <c r="B14" t="s">
        <v>113</v>
      </c>
      <c r="C14" t="s">
        <v>114</v>
      </c>
      <c r="D14" t="str">
        <f t="shared" si="0"/>
        <v>Designation.create( id: 14, code: 'prof', name: 'Prof.', disabled: false)</v>
      </c>
    </row>
    <row r="15" spans="1:4" x14ac:dyDescent="0.2">
      <c r="A15">
        <v>15</v>
      </c>
      <c r="B15" t="s">
        <v>115</v>
      </c>
      <c r="C15" t="s">
        <v>116</v>
      </c>
      <c r="D15" t="str">
        <f t="shared" si="0"/>
        <v>Designation.create( id: 15, code: 'profm', name: 'Prof. Madya', disabled: false)</v>
      </c>
    </row>
    <row r="16" spans="1:4" x14ac:dyDescent="0.2">
      <c r="A16">
        <v>16</v>
      </c>
      <c r="B16" t="s">
        <v>117</v>
      </c>
      <c r="C16" t="s">
        <v>118</v>
      </c>
      <c r="D16" t="str">
        <f t="shared" si="0"/>
        <v>Designation.create( id: 16, code: 'dr', name: 'Dr.', disabled: false)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CONCATENATE("Rnstat.create( id: ",A1,", code: '",B1,"', name: '",C1,"', disabled: false)")</f>
        <v>Rnstat.create( id: 1, code: 'A', name: 'Active', disabled: false)</v>
      </c>
    </row>
    <row r="2" spans="1:4" x14ac:dyDescent="0.2">
      <c r="A2">
        <v>2</v>
      </c>
      <c r="B2" t="s">
        <v>122</v>
      </c>
      <c r="C2" t="s">
        <v>123</v>
      </c>
      <c r="D2" t="str">
        <f>CONCATENATE("Rnstat.create( id: ",A2,", code: '",B2,"', name: '",C2,"', disabled: false)")</f>
        <v>Rnstat.create( id: 2, code: 'X', name: 'Archive', disabled: false)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Gender</vt:lpstr>
      <vt:lpstr>Patienttype</vt:lpstr>
      <vt:lpstr>Nationality</vt:lpstr>
      <vt:lpstr>Religion</vt:lpstr>
      <vt:lpstr>Marital</vt:lpstr>
      <vt:lpstr>Bloodtype</vt:lpstr>
      <vt:lpstr>State</vt:lpstr>
      <vt:lpstr>designation</vt:lpstr>
      <vt:lpstr>Rnstat</vt:lpstr>
      <vt:lpstr>Patientstat</vt:lpstr>
      <vt:lpstr>Treatmentstat</vt:lpstr>
      <vt:lpstr>Discipline</vt:lpstr>
      <vt:lpstr>Chargegroup</vt:lpstr>
      <vt:lpstr>Billingstat</vt:lpstr>
      <vt:lpstr>Billitemstat</vt:lpstr>
      <vt:lpstr>Postat</vt:lpstr>
      <vt:lpstr>Drugprocedure</vt:lpstr>
      <vt:lpstr>Labresultstat</vt:lpstr>
      <vt:lpstr>Labattachmentstat</vt:lpstr>
      <vt:lpstr>Pricetype</vt:lpstr>
      <vt:lpstr>Treatmentnodetype</vt:lpstr>
      <vt:lpstr>Workorder</vt:lpstr>
      <vt:lpstr>Workflowtemplate</vt:lpstr>
      <vt:lpstr>Workflowtemplateitem</vt:lpstr>
      <vt:lpstr>Workflowstat</vt:lpstr>
      <vt:lpstr>Role</vt:lpstr>
      <vt:lpstr>Userstat</vt:lpstr>
      <vt:lpstr>Department</vt:lpstr>
      <vt:lpstr>Inventorytype</vt:lpstr>
      <vt:lpstr>Lab Template</vt:lpstr>
      <vt:lpstr>Labitem</vt:lpstr>
      <vt:lpstr>Gstcode</vt:lpstr>
      <vt:lpstr>Documentstat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2015-08-03T09:07:34Z</dcterms:created>
  <dcterms:modified xsi:type="dcterms:W3CDTF">2015-08-06T04:16:15Z</dcterms:modified>
</cp:coreProperties>
</file>