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" l="1"/>
  <c r="O36" i="1"/>
  <c r="P36" i="1"/>
  <c r="Q36" i="1"/>
  <c r="R36" i="1"/>
  <c r="S36" i="1"/>
  <c r="T36" i="1"/>
  <c r="U36" i="1"/>
  <c r="V36" i="1"/>
  <c r="W36" i="1"/>
  <c r="N36" i="1"/>
  <c r="J21" i="1"/>
  <c r="C36" i="1" l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1" i="1"/>
  <c r="T22" i="1"/>
  <c r="T21" i="1"/>
  <c r="Q21" i="1"/>
  <c r="P21" i="1"/>
  <c r="O21" i="1"/>
  <c r="N21" i="1"/>
  <c r="O22" i="1"/>
  <c r="N22" i="1"/>
  <c r="Q33" i="1"/>
  <c r="N33" i="1" l="1"/>
  <c r="G21" i="1"/>
  <c r="F21" i="1"/>
  <c r="G16" i="1"/>
  <c r="E3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1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O34" i="1"/>
  <c r="P34" i="1"/>
  <c r="Q34" i="1"/>
  <c r="O35" i="1"/>
  <c r="P35" i="1"/>
  <c r="Q35" i="1"/>
  <c r="N23" i="1"/>
  <c r="N24" i="1"/>
  <c r="N25" i="1"/>
  <c r="N26" i="1"/>
  <c r="N27" i="1"/>
  <c r="N28" i="1"/>
  <c r="N29" i="1"/>
  <c r="N30" i="1"/>
  <c r="N31" i="1"/>
  <c r="N32" i="1"/>
  <c r="N34" i="1"/>
  <c r="N35" i="1"/>
  <c r="D36" i="1"/>
  <c r="E36" i="1"/>
  <c r="B36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K21" i="1"/>
  <c r="L21" i="1"/>
  <c r="H22" i="1"/>
  <c r="H23" i="1"/>
  <c r="T23" i="1" s="1"/>
  <c r="H24" i="1"/>
  <c r="T24" i="1" s="1"/>
  <c r="H25" i="1"/>
  <c r="T25" i="1" s="1"/>
  <c r="H26" i="1"/>
  <c r="T26" i="1" s="1"/>
  <c r="H27" i="1"/>
  <c r="T27" i="1" s="1"/>
  <c r="H28" i="1"/>
  <c r="T28" i="1" s="1"/>
  <c r="H29" i="1"/>
  <c r="T29" i="1" s="1"/>
  <c r="H30" i="1"/>
  <c r="T30" i="1" s="1"/>
  <c r="H31" i="1"/>
  <c r="T31" i="1" s="1"/>
  <c r="H32" i="1"/>
  <c r="T32" i="1" s="1"/>
  <c r="H33" i="1"/>
  <c r="T33" i="1" s="1"/>
  <c r="H34" i="1"/>
  <c r="T34" i="1" s="1"/>
  <c r="H35" i="1"/>
  <c r="T35" i="1" s="1"/>
  <c r="H21" i="1"/>
  <c r="G22" i="1"/>
  <c r="S22" i="1" s="1"/>
  <c r="G23" i="1"/>
  <c r="S23" i="1" s="1"/>
  <c r="G24" i="1"/>
  <c r="S24" i="1" s="1"/>
  <c r="G25" i="1"/>
  <c r="S25" i="1" s="1"/>
  <c r="G26" i="1"/>
  <c r="S26" i="1" s="1"/>
  <c r="G27" i="1"/>
  <c r="S27" i="1" s="1"/>
  <c r="G28" i="1"/>
  <c r="S28" i="1" s="1"/>
  <c r="G29" i="1"/>
  <c r="S29" i="1" s="1"/>
  <c r="G30" i="1"/>
  <c r="S30" i="1" s="1"/>
  <c r="G31" i="1"/>
  <c r="S31" i="1" s="1"/>
  <c r="G32" i="1"/>
  <c r="S32" i="1" s="1"/>
  <c r="G33" i="1"/>
  <c r="S33" i="1" s="1"/>
  <c r="G34" i="1"/>
  <c r="S34" i="1" s="1"/>
  <c r="G35" i="1"/>
  <c r="S35" i="1" s="1"/>
  <c r="S21" i="1"/>
  <c r="F22" i="1"/>
  <c r="R22" i="1" s="1"/>
  <c r="F23" i="1"/>
  <c r="R23" i="1" s="1"/>
  <c r="F24" i="1"/>
  <c r="R24" i="1" s="1"/>
  <c r="F25" i="1"/>
  <c r="R25" i="1" s="1"/>
  <c r="F26" i="1"/>
  <c r="R26" i="1" s="1"/>
  <c r="F27" i="1"/>
  <c r="R27" i="1" s="1"/>
  <c r="F28" i="1"/>
  <c r="R28" i="1" s="1"/>
  <c r="F29" i="1"/>
  <c r="R29" i="1" s="1"/>
  <c r="F30" i="1"/>
  <c r="R30" i="1" s="1"/>
  <c r="F31" i="1"/>
  <c r="R31" i="1" s="1"/>
  <c r="F32" i="1"/>
  <c r="R32" i="1" s="1"/>
  <c r="F33" i="1"/>
  <c r="R33" i="1" s="1"/>
  <c r="F34" i="1"/>
  <c r="R34" i="1" s="1"/>
  <c r="F35" i="1"/>
  <c r="R35" i="1" s="1"/>
  <c r="F36" i="1" l="1"/>
  <c r="I36" i="1"/>
  <c r="L36" i="1"/>
  <c r="G36" i="1"/>
  <c r="K36" i="1"/>
  <c r="J36" i="1"/>
  <c r="H36" i="1"/>
  <c r="R21" i="1"/>
  <c r="Y32" i="1" l="1"/>
  <c r="B50" i="1" s="1"/>
  <c r="C50" i="1" s="1"/>
  <c r="Y23" i="1"/>
  <c r="B41" i="1" s="1"/>
  <c r="C41" i="1" s="1"/>
  <c r="Y21" i="1"/>
  <c r="B39" i="1" s="1"/>
  <c r="C39" i="1" s="1"/>
  <c r="Y22" i="1"/>
  <c r="B40" i="1" s="1"/>
  <c r="C40" i="1" s="1"/>
  <c r="Y35" i="1"/>
  <c r="B53" i="1" s="1"/>
  <c r="C53" i="1" s="1"/>
  <c r="Y34" i="1"/>
  <c r="B52" i="1" s="1"/>
  <c r="C52" i="1" s="1"/>
  <c r="Y27" i="1"/>
  <c r="B45" i="1" s="1"/>
  <c r="C45" i="1" s="1"/>
  <c r="Y28" i="1"/>
  <c r="B46" i="1" s="1"/>
  <c r="C46" i="1" s="1"/>
  <c r="Y25" i="1"/>
  <c r="B43" i="1" s="1"/>
  <c r="C43" i="1" s="1"/>
  <c r="Y30" i="1"/>
  <c r="B48" i="1" s="1"/>
  <c r="C48" i="1" s="1"/>
  <c r="Y24" i="1"/>
  <c r="B42" i="1" s="1"/>
  <c r="C42" i="1" s="1"/>
  <c r="Y33" i="1"/>
  <c r="B51" i="1" s="1"/>
  <c r="C51" i="1" s="1"/>
  <c r="Y26" i="1"/>
  <c r="B44" i="1" s="1"/>
  <c r="C44" i="1" s="1"/>
  <c r="Y31" i="1"/>
  <c r="B49" i="1" s="1"/>
  <c r="C49" i="1" s="1"/>
  <c r="Y29" i="1"/>
  <c r="B47" i="1" s="1"/>
  <c r="C47" i="1" s="1"/>
  <c r="I12" i="1"/>
  <c r="I10" i="1"/>
  <c r="I8" i="1"/>
</calcChain>
</file>

<file path=xl/sharedStrings.xml><?xml version="1.0" encoding="utf-8"?>
<sst xmlns="http://schemas.openxmlformats.org/spreadsheetml/2006/main" count="72" uniqueCount="65">
  <si>
    <t>Yexp</t>
  </si>
  <si>
    <t>X1Max</t>
  </si>
  <si>
    <t>X2Min</t>
  </si>
  <si>
    <t>X1Min</t>
  </si>
  <si>
    <t>X2Max</t>
  </si>
  <si>
    <t>X3Min</t>
  </si>
  <si>
    <t>X3Max</t>
  </si>
  <si>
    <t>X1Avg</t>
  </si>
  <si>
    <t>X2Avg</t>
  </si>
  <si>
    <t>X3Avg</t>
  </si>
  <si>
    <t>alf=</t>
  </si>
  <si>
    <t>a=</t>
  </si>
  <si>
    <t>N =</t>
  </si>
  <si>
    <t>Ncoef=</t>
  </si>
  <si>
    <t>Номер эксперимента</t>
  </si>
  <si>
    <t>x1</t>
  </si>
  <si>
    <t>x2</t>
  </si>
  <si>
    <t>x3</t>
  </si>
  <si>
    <t>X1</t>
  </si>
  <si>
    <t>X2</t>
  </si>
  <si>
    <t>X3</t>
  </si>
  <si>
    <t>Кодирование зн. Факторов</t>
  </si>
  <si>
    <t>Натуральные зн. Факторов</t>
  </si>
  <si>
    <t>x0</t>
  </si>
  <si>
    <t>x4</t>
  </si>
  <si>
    <t>x6</t>
  </si>
  <si>
    <t>x7</t>
  </si>
  <si>
    <t>x8</t>
  </si>
  <si>
    <t>x9</t>
  </si>
  <si>
    <t>x10</t>
  </si>
  <si>
    <t>Расширенная матрица</t>
  </si>
  <si>
    <t>x1x2</t>
  </si>
  <si>
    <t>x1x3</t>
  </si>
  <si>
    <t>x2x3</t>
  </si>
  <si>
    <t>x1^2-a</t>
  </si>
  <si>
    <t>x2^2-a</t>
  </si>
  <si>
    <t>x3^2-a</t>
  </si>
  <si>
    <t>суммкв</t>
  </si>
  <si>
    <t>x0Y</t>
  </si>
  <si>
    <t>x1Y</t>
  </si>
  <si>
    <t>x2Y</t>
  </si>
  <si>
    <t>x3Y</t>
  </si>
  <si>
    <t>x4Y</t>
  </si>
  <si>
    <t>x5Y</t>
  </si>
  <si>
    <t>x6Y</t>
  </si>
  <si>
    <t>x7Y</t>
  </si>
  <si>
    <t>x8Y</t>
  </si>
  <si>
    <t>x9Y</t>
  </si>
  <si>
    <t>x10Y</t>
  </si>
  <si>
    <t>Yregr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</si>
  <si>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</si>
  <si>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</si>
  <si>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</si>
  <si>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</si>
  <si>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</si>
  <si>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</si>
  <si>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</si>
  <si>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</si>
  <si>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</si>
  <si>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</si>
  <si>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</si>
  <si>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x5</t>
  </si>
  <si>
    <t>x1x2x3</t>
  </si>
  <si>
    <t>(Yexp-Yregr)/Yreg</t>
  </si>
  <si>
    <t>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</si>
</sst>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10" xfId="0" applyBorder="1"/>
    <xf numFmtId="2" fontId="0" fillId="0" borderId="1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16" zoomScale="85" zoomScaleNormal="85" workbookViewId="0">
      <selection activeCell="I48" sqref="I48"/>
    </sheetView>
  </sheetViews>
  <sheetFormatPr defaultRowHeight="15" x14ac:dyDescent="0.25"/>
  <cols>
    <col min="1" max="1" width="22.28515625" customWidth="1"/>
    <col min="2" max="2" width="13.7109375" customWidth="1"/>
    <col min="3" max="3" width="16.85546875" customWidth="1"/>
    <col min="5" max="5" width="13" customWidth="1"/>
    <col min="6" max="6" width="10.7109375" customWidth="1"/>
    <col min="7" max="7" width="11.7109375" customWidth="1"/>
  </cols>
  <sheetData>
    <row r="1" spans="1:11" ht="15.75" thickBot="1" x14ac:dyDescent="0.3">
      <c r="A1" s="51" t="s">
        <v>14</v>
      </c>
      <c r="B1" s="49" t="s">
        <v>21</v>
      </c>
      <c r="C1" s="53"/>
      <c r="D1" s="50"/>
      <c r="E1" s="53" t="s">
        <v>22</v>
      </c>
      <c r="F1" s="53"/>
      <c r="G1" s="50"/>
      <c r="H1" s="51" t="s">
        <v>0</v>
      </c>
      <c r="I1" s="1" t="s">
        <v>3</v>
      </c>
      <c r="J1" s="1" t="s">
        <v>1</v>
      </c>
      <c r="K1" s="40"/>
    </row>
    <row r="2" spans="1:11" ht="15.75" thickBot="1" x14ac:dyDescent="0.3">
      <c r="A2" s="52"/>
      <c r="B2" s="9" t="s">
        <v>15</v>
      </c>
      <c r="C2" s="10" t="s">
        <v>16</v>
      </c>
      <c r="D2" s="10" t="s">
        <v>17</v>
      </c>
      <c r="E2" s="39" t="s">
        <v>18</v>
      </c>
      <c r="F2" s="12" t="s">
        <v>19</v>
      </c>
      <c r="G2" s="19" t="s">
        <v>20</v>
      </c>
      <c r="H2" s="52"/>
      <c r="I2" s="3">
        <v>5</v>
      </c>
      <c r="J2" s="4">
        <v>6</v>
      </c>
      <c r="K2" s="41"/>
    </row>
    <row r="3" spans="1:11" ht="15.75" thickBot="1" x14ac:dyDescent="0.3">
      <c r="A3" s="7">
        <v>1</v>
      </c>
      <c r="B3" s="42">
        <v>-1</v>
      </c>
      <c r="C3" s="43">
        <v>-1</v>
      </c>
      <c r="D3" s="43">
        <v>-1</v>
      </c>
      <c r="E3" s="44">
        <f>($I$8-$I$2)*B3+$I$8</f>
        <v>5</v>
      </c>
      <c r="F3" s="45">
        <f>($I$10-$I$4)*C3+$I$10</f>
        <v>4</v>
      </c>
      <c r="G3" s="46">
        <f>($I$12-$I$6)*D3+$I$12</f>
        <v>8</v>
      </c>
      <c r="H3" s="5">
        <v>9.5399999999999991</v>
      </c>
      <c r="I3" s="1" t="s">
        <v>2</v>
      </c>
      <c r="J3" s="1" t="s">
        <v>4</v>
      </c>
      <c r="K3" s="40"/>
    </row>
    <row r="4" spans="1:11" ht="15.75" thickBot="1" x14ac:dyDescent="0.3">
      <c r="A4" s="7">
        <v>2</v>
      </c>
      <c r="B4" s="42">
        <v>1</v>
      </c>
      <c r="C4" s="43">
        <v>-1</v>
      </c>
      <c r="D4" s="43">
        <v>-1</v>
      </c>
      <c r="E4" s="42">
        <f t="shared" ref="E4:E17" si="0">($I$8-$I$2)*B4+$I$8</f>
        <v>6</v>
      </c>
      <c r="F4" s="43">
        <f t="shared" ref="F4:F17" si="1">($I$10-$I$4)*C4+$I$10</f>
        <v>4</v>
      </c>
      <c r="G4" s="47">
        <f t="shared" ref="G4:G17" si="2">($I$12-$I$6)*D4+$I$12</f>
        <v>8</v>
      </c>
      <c r="H4" s="5">
        <v>12.15</v>
      </c>
      <c r="I4" s="3">
        <v>4</v>
      </c>
      <c r="J4" s="4">
        <v>5</v>
      </c>
      <c r="K4" s="41"/>
    </row>
    <row r="5" spans="1:11" ht="15.75" thickBot="1" x14ac:dyDescent="0.3">
      <c r="A5" s="7">
        <v>3</v>
      </c>
      <c r="B5" s="42">
        <v>-1</v>
      </c>
      <c r="C5" s="43">
        <v>1</v>
      </c>
      <c r="D5" s="43">
        <v>-1</v>
      </c>
      <c r="E5" s="42">
        <f t="shared" si="0"/>
        <v>5</v>
      </c>
      <c r="F5" s="43">
        <f t="shared" si="1"/>
        <v>5</v>
      </c>
      <c r="G5" s="47">
        <f t="shared" si="2"/>
        <v>8</v>
      </c>
      <c r="H5" s="5">
        <v>13.24</v>
      </c>
      <c r="I5" s="1" t="s">
        <v>5</v>
      </c>
      <c r="J5" s="1" t="s">
        <v>6</v>
      </c>
      <c r="K5" s="40"/>
    </row>
    <row r="6" spans="1:11" ht="15.75" thickBot="1" x14ac:dyDescent="0.3">
      <c r="A6" s="7">
        <v>4</v>
      </c>
      <c r="B6" s="42">
        <v>1</v>
      </c>
      <c r="C6" s="48">
        <v>1</v>
      </c>
      <c r="D6" s="43">
        <v>-1</v>
      </c>
      <c r="E6" s="42">
        <f t="shared" si="0"/>
        <v>6</v>
      </c>
      <c r="F6" s="43">
        <f t="shared" si="1"/>
        <v>5</v>
      </c>
      <c r="G6" s="47">
        <f t="shared" si="2"/>
        <v>8</v>
      </c>
      <c r="H6" s="5">
        <v>12.88</v>
      </c>
      <c r="I6" s="3">
        <v>8</v>
      </c>
      <c r="J6" s="4">
        <v>11</v>
      </c>
      <c r="K6" s="41"/>
    </row>
    <row r="7" spans="1:11" ht="15.75" thickBot="1" x14ac:dyDescent="0.3">
      <c r="A7" s="7">
        <v>5</v>
      </c>
      <c r="B7" s="42">
        <v>-1</v>
      </c>
      <c r="C7" s="48">
        <v>-1</v>
      </c>
      <c r="D7" s="43">
        <v>1</v>
      </c>
      <c r="E7" s="42">
        <f t="shared" si="0"/>
        <v>5</v>
      </c>
      <c r="F7" s="43">
        <f t="shared" si="1"/>
        <v>4</v>
      </c>
      <c r="G7" s="47">
        <f t="shared" si="2"/>
        <v>11</v>
      </c>
      <c r="H7" s="5">
        <v>11.6</v>
      </c>
      <c r="I7" s="49" t="s">
        <v>7</v>
      </c>
      <c r="J7" s="50"/>
    </row>
    <row r="8" spans="1:11" ht="15.75" thickBot="1" x14ac:dyDescent="0.3">
      <c r="A8" s="7">
        <v>6</v>
      </c>
      <c r="B8" s="42">
        <v>1</v>
      </c>
      <c r="C8" s="48">
        <v>-1</v>
      </c>
      <c r="D8" s="43">
        <v>1</v>
      </c>
      <c r="E8" s="42">
        <f t="shared" si="0"/>
        <v>6</v>
      </c>
      <c r="F8" s="43">
        <f t="shared" si="1"/>
        <v>4</v>
      </c>
      <c r="G8" s="47">
        <f t="shared" si="2"/>
        <v>11</v>
      </c>
      <c r="H8" s="5">
        <v>15.28</v>
      </c>
      <c r="I8" s="54">
        <f>AVERAGE(I2:J2)</f>
        <v>5.5</v>
      </c>
      <c r="J8" s="55"/>
    </row>
    <row r="9" spans="1:11" ht="15.75" thickBot="1" x14ac:dyDescent="0.3">
      <c r="A9" s="7">
        <v>7</v>
      </c>
      <c r="B9" s="42">
        <v>-1</v>
      </c>
      <c r="C9" s="48">
        <v>1</v>
      </c>
      <c r="D9" s="43">
        <v>1</v>
      </c>
      <c r="E9" s="42">
        <f t="shared" si="0"/>
        <v>5</v>
      </c>
      <c r="F9" s="43">
        <f t="shared" si="1"/>
        <v>5</v>
      </c>
      <c r="G9" s="47">
        <f t="shared" si="2"/>
        <v>11</v>
      </c>
      <c r="H9" s="5">
        <v>17</v>
      </c>
      <c r="I9" s="49" t="s">
        <v>8</v>
      </c>
      <c r="J9" s="50"/>
    </row>
    <row r="10" spans="1:11" ht="15.75" thickBot="1" x14ac:dyDescent="0.3">
      <c r="A10" s="7">
        <v>8</v>
      </c>
      <c r="B10" s="42">
        <v>1</v>
      </c>
      <c r="C10" s="48">
        <v>1</v>
      </c>
      <c r="D10" s="43">
        <v>1</v>
      </c>
      <c r="E10" s="42">
        <f t="shared" si="0"/>
        <v>6</v>
      </c>
      <c r="F10" s="43">
        <f t="shared" si="1"/>
        <v>5</v>
      </c>
      <c r="G10" s="47">
        <f t="shared" si="2"/>
        <v>11</v>
      </c>
      <c r="H10" s="5">
        <v>13.58</v>
      </c>
      <c r="I10" s="54">
        <f>AVERAGE(I4:J4)</f>
        <v>4.5</v>
      </c>
      <c r="J10" s="55"/>
    </row>
    <row r="11" spans="1:11" ht="15.75" thickBot="1" x14ac:dyDescent="0.3">
      <c r="A11" s="7">
        <v>9</v>
      </c>
      <c r="B11" s="42">
        <v>-1.2150000000000001</v>
      </c>
      <c r="C11" s="48">
        <v>0</v>
      </c>
      <c r="D11" s="43">
        <v>0</v>
      </c>
      <c r="E11" s="42">
        <f t="shared" si="0"/>
        <v>4.8925000000000001</v>
      </c>
      <c r="F11" s="43">
        <f t="shared" si="1"/>
        <v>4.5</v>
      </c>
      <c r="G11" s="47">
        <f t="shared" si="2"/>
        <v>9.5</v>
      </c>
      <c r="H11" s="5">
        <v>13.4</v>
      </c>
      <c r="I11" s="49" t="s">
        <v>9</v>
      </c>
      <c r="J11" s="50"/>
    </row>
    <row r="12" spans="1:11" ht="15.75" thickBot="1" x14ac:dyDescent="0.3">
      <c r="A12" s="7">
        <v>10</v>
      </c>
      <c r="B12" s="42">
        <v>1.2150000000000001</v>
      </c>
      <c r="C12" s="48">
        <v>0</v>
      </c>
      <c r="D12" s="43">
        <v>0</v>
      </c>
      <c r="E12" s="42">
        <f t="shared" si="0"/>
        <v>6.1074999999999999</v>
      </c>
      <c r="F12" s="43">
        <f t="shared" si="1"/>
        <v>4.5</v>
      </c>
      <c r="G12" s="47">
        <f t="shared" si="2"/>
        <v>9.5</v>
      </c>
      <c r="H12" s="5">
        <v>9.7100000000000009</v>
      </c>
      <c r="I12" s="54">
        <f>AVERAGE(I6:J6)</f>
        <v>9.5</v>
      </c>
      <c r="J12" s="55"/>
    </row>
    <row r="13" spans="1:11" ht="15.75" thickBot="1" x14ac:dyDescent="0.3">
      <c r="A13" s="7">
        <v>11</v>
      </c>
      <c r="B13" s="42">
        <v>0</v>
      </c>
      <c r="C13" s="48">
        <v>-1.2150000000000001</v>
      </c>
      <c r="D13" s="43">
        <v>0</v>
      </c>
      <c r="E13" s="42">
        <f t="shared" si="0"/>
        <v>5.5</v>
      </c>
      <c r="F13" s="43">
        <f t="shared" si="1"/>
        <v>3.8925000000000001</v>
      </c>
      <c r="G13" s="47">
        <f t="shared" si="2"/>
        <v>9.5</v>
      </c>
      <c r="H13" s="5">
        <v>11.9</v>
      </c>
      <c r="I13" s="1" t="s">
        <v>10</v>
      </c>
      <c r="J13" s="2">
        <v>1.2150000000000001</v>
      </c>
    </row>
    <row r="14" spans="1:11" ht="15.75" thickBot="1" x14ac:dyDescent="0.3">
      <c r="A14" s="7">
        <v>12</v>
      </c>
      <c r="B14" s="42">
        <v>0</v>
      </c>
      <c r="C14" s="43">
        <v>1.2150000000000001</v>
      </c>
      <c r="D14" s="43">
        <v>0</v>
      </c>
      <c r="E14" s="42">
        <f t="shared" si="0"/>
        <v>5.5</v>
      </c>
      <c r="F14" s="43">
        <f t="shared" si="1"/>
        <v>5.1074999999999999</v>
      </c>
      <c r="G14" s="47">
        <f t="shared" si="2"/>
        <v>9.5</v>
      </c>
      <c r="H14" s="5">
        <v>14.03</v>
      </c>
      <c r="I14" s="1" t="s">
        <v>11</v>
      </c>
      <c r="J14" s="6">
        <v>0.73</v>
      </c>
    </row>
    <row r="15" spans="1:11" ht="15.75" thickBot="1" x14ac:dyDescent="0.3">
      <c r="A15" s="7">
        <v>13</v>
      </c>
      <c r="B15" s="42">
        <v>0</v>
      </c>
      <c r="C15" s="48">
        <v>0</v>
      </c>
      <c r="D15" s="43">
        <v>-1.2150000000000001</v>
      </c>
      <c r="E15" s="42">
        <f t="shared" si="0"/>
        <v>5.5</v>
      </c>
      <c r="F15" s="43">
        <f t="shared" si="1"/>
        <v>4.5</v>
      </c>
      <c r="G15" s="47">
        <f t="shared" si="2"/>
        <v>7.6775000000000002</v>
      </c>
      <c r="H15" s="5">
        <v>10.199999999999999</v>
      </c>
      <c r="I15" s="1" t="s">
        <v>12</v>
      </c>
      <c r="J15" s="6">
        <v>15</v>
      </c>
    </row>
    <row r="16" spans="1:11" ht="15.75" thickBot="1" x14ac:dyDescent="0.3">
      <c r="A16" s="7">
        <v>14</v>
      </c>
      <c r="B16" s="42">
        <v>0</v>
      </c>
      <c r="C16" s="48">
        <v>0</v>
      </c>
      <c r="D16" s="43">
        <v>1.2150000000000001</v>
      </c>
      <c r="E16" s="42">
        <f t="shared" si="0"/>
        <v>5.5</v>
      </c>
      <c r="F16" s="43">
        <f t="shared" si="1"/>
        <v>4.5</v>
      </c>
      <c r="G16" s="47">
        <f>($I$12-$I$6)*D16+$I$12</f>
        <v>11.3225</v>
      </c>
      <c r="H16" s="5">
        <v>7.97</v>
      </c>
      <c r="I16" s="13" t="s">
        <v>13</v>
      </c>
      <c r="J16" s="4">
        <v>10</v>
      </c>
    </row>
    <row r="17" spans="1:25" ht="15.75" thickBot="1" x14ac:dyDescent="0.3">
      <c r="A17" s="7">
        <v>15</v>
      </c>
      <c r="B17" s="42">
        <v>0</v>
      </c>
      <c r="C17" s="43">
        <v>0</v>
      </c>
      <c r="D17" s="43">
        <v>0</v>
      </c>
      <c r="E17" s="42">
        <f t="shared" si="0"/>
        <v>5.5</v>
      </c>
      <c r="F17" s="43">
        <f t="shared" si="1"/>
        <v>4.5</v>
      </c>
      <c r="G17" s="47">
        <f t="shared" si="2"/>
        <v>9.5</v>
      </c>
      <c r="H17" s="5">
        <v>8.58</v>
      </c>
    </row>
    <row r="18" spans="1:25" ht="15.75" thickBot="1" x14ac:dyDescent="0.3">
      <c r="A18" s="56" t="s">
        <v>30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8"/>
    </row>
    <row r="19" spans="1:25" ht="15.75" thickBot="1" x14ac:dyDescent="0.3">
      <c r="A19" s="51" t="s">
        <v>14</v>
      </c>
      <c r="B19" s="64"/>
      <c r="C19" s="65"/>
      <c r="D19" s="65"/>
      <c r="E19" s="66"/>
      <c r="F19" s="1" t="s">
        <v>31</v>
      </c>
      <c r="G19" s="1" t="s">
        <v>32</v>
      </c>
      <c r="H19" s="1" t="s">
        <v>33</v>
      </c>
      <c r="I19" s="1" t="s">
        <v>62</v>
      </c>
      <c r="J19" s="20" t="s">
        <v>34</v>
      </c>
      <c r="K19" s="1" t="s">
        <v>35</v>
      </c>
      <c r="L19" s="1" t="s">
        <v>36</v>
      </c>
      <c r="M19" s="51" t="s">
        <v>0</v>
      </c>
      <c r="N19" s="59" t="s">
        <v>38</v>
      </c>
      <c r="O19" s="59" t="s">
        <v>39</v>
      </c>
      <c r="P19" s="59" t="s">
        <v>40</v>
      </c>
      <c r="Q19" s="59" t="s">
        <v>41</v>
      </c>
      <c r="R19" s="59" t="s">
        <v>42</v>
      </c>
      <c r="S19" s="59" t="s">
        <v>43</v>
      </c>
      <c r="T19" s="59" t="s">
        <v>44</v>
      </c>
      <c r="U19" s="59" t="s">
        <v>45</v>
      </c>
      <c r="V19" s="59" t="s">
        <v>46</v>
      </c>
      <c r="W19" s="59" t="s">
        <v>47</v>
      </c>
      <c r="X19" s="61" t="s">
        <v>48</v>
      </c>
      <c r="Y19" s="51" t="s">
        <v>49</v>
      </c>
    </row>
    <row r="20" spans="1:25" ht="15.75" thickBot="1" x14ac:dyDescent="0.3">
      <c r="A20" s="52"/>
      <c r="B20" s="21" t="s">
        <v>23</v>
      </c>
      <c r="C20" s="21" t="s">
        <v>15</v>
      </c>
      <c r="D20" s="21" t="s">
        <v>16</v>
      </c>
      <c r="E20" s="21" t="s">
        <v>17</v>
      </c>
      <c r="F20" s="21" t="s">
        <v>24</v>
      </c>
      <c r="G20" s="21" t="s">
        <v>61</v>
      </c>
      <c r="H20" s="21" t="s">
        <v>25</v>
      </c>
      <c r="I20" s="21" t="s">
        <v>26</v>
      </c>
      <c r="J20" s="27" t="s">
        <v>27</v>
      </c>
      <c r="K20" s="28" t="s">
        <v>28</v>
      </c>
      <c r="L20" s="28" t="s">
        <v>29</v>
      </c>
      <c r="M20" s="52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2"/>
      <c r="Y20" s="52"/>
    </row>
    <row r="21" spans="1:25" x14ac:dyDescent="0.25">
      <c r="A21" s="7">
        <v>1</v>
      </c>
      <c r="B21" s="22">
        <v>1</v>
      </c>
      <c r="C21" s="17">
        <v>-1</v>
      </c>
      <c r="D21" s="14">
        <v>-1</v>
      </c>
      <c r="E21" s="6">
        <v>-1</v>
      </c>
      <c r="F21" s="15">
        <f>C21*D21</f>
        <v>1</v>
      </c>
      <c r="G21" s="16">
        <f>C21*E21</f>
        <v>1</v>
      </c>
      <c r="H21" s="16">
        <f>D21*E21</f>
        <v>1</v>
      </c>
      <c r="I21">
        <f>C21*D21*E21</f>
        <v>-1</v>
      </c>
      <c r="J21" s="15">
        <f>C21^2-$J$14</f>
        <v>0.27</v>
      </c>
      <c r="K21" s="16">
        <f t="shared" ref="K21:K35" si="3">D21^2-$J$14</f>
        <v>0.27</v>
      </c>
      <c r="L21" s="2">
        <f t="shared" ref="L21:L35" si="4">E21^2-$J$14</f>
        <v>0.27</v>
      </c>
      <c r="M21" s="25">
        <v>9.5399999999999991</v>
      </c>
      <c r="N21">
        <f>B21*$M21</f>
        <v>9.5399999999999991</v>
      </c>
      <c r="O21">
        <f>C21*$M21</f>
        <v>-9.5399999999999991</v>
      </c>
      <c r="P21">
        <f>D21*$M21</f>
        <v>-9.5399999999999991</v>
      </c>
      <c r="Q21">
        <f>E21*$M21</f>
        <v>-9.5399999999999991</v>
      </c>
      <c r="R21">
        <f t="shared" ref="R21:R35" si="5">F21*$M21</f>
        <v>9.5399999999999991</v>
      </c>
      <c r="S21">
        <f t="shared" ref="S21:S35" si="6">G21*$M21</f>
        <v>9.5399999999999991</v>
      </c>
      <c r="T21">
        <f>H21*$M21</f>
        <v>9.5399999999999991</v>
      </c>
      <c r="U21">
        <f>I21*$M21</f>
        <v>-9.5399999999999991</v>
      </c>
      <c r="V21">
        <f>J21*$M21</f>
        <v>2.5758000000000001</v>
      </c>
      <c r="W21">
        <f>K21*$M21</f>
        <v>2.5758000000000001</v>
      </c>
      <c r="X21">
        <f>L21*$M21</f>
        <v>2.5758000000000001</v>
      </c>
      <c r="Y21" s="22">
        <f>$N$36*$B21+$C21*$O$36+$D21*$P$36+$E21*$Q$36+$F21*$R$36+$G21*$S$36+$T$36*$H21+$U$36*$I21+$V$36*$J21+$W$36*$K21+$X$36*$L21</f>
        <v>10.70167860687447</v>
      </c>
    </row>
    <row r="22" spans="1:25" x14ac:dyDescent="0.25">
      <c r="A22" s="7">
        <v>2</v>
      </c>
      <c r="B22" s="23">
        <v>1</v>
      </c>
      <c r="C22" s="17">
        <v>1</v>
      </c>
      <c r="D22" s="14">
        <v>-1</v>
      </c>
      <c r="E22" s="6">
        <v>-1</v>
      </c>
      <c r="F22" s="17">
        <f t="shared" ref="F22:F35" si="7">C22*D22</f>
        <v>-1</v>
      </c>
      <c r="G22" s="14">
        <f t="shared" ref="G22:G35" si="8">C22*E22</f>
        <v>-1</v>
      </c>
      <c r="H22" s="14">
        <f t="shared" ref="H22:H35" si="9">D22*E22</f>
        <v>1</v>
      </c>
      <c r="I22">
        <f t="shared" ref="I22:I35" si="10">C22*D22*E22</f>
        <v>1</v>
      </c>
      <c r="J22" s="17">
        <f t="shared" ref="J22:J35" si="11">C22^2-$J$14</f>
        <v>0.27</v>
      </c>
      <c r="K22" s="14">
        <f t="shared" si="3"/>
        <v>0.27</v>
      </c>
      <c r="L22" s="6">
        <f t="shared" si="4"/>
        <v>0.27</v>
      </c>
      <c r="M22" s="25">
        <v>12.15</v>
      </c>
      <c r="N22">
        <f>B22*$M22</f>
        <v>12.15</v>
      </c>
      <c r="O22">
        <f>C22*$M22</f>
        <v>12.15</v>
      </c>
      <c r="P22">
        <f t="shared" ref="P22:P35" si="12">D22*$M22</f>
        <v>-12.15</v>
      </c>
      <c r="Q22">
        <f t="shared" ref="Q22:Q35" si="13">E22*$M22</f>
        <v>-12.15</v>
      </c>
      <c r="R22">
        <f t="shared" si="5"/>
        <v>-12.15</v>
      </c>
      <c r="S22">
        <f t="shared" si="6"/>
        <v>-12.15</v>
      </c>
      <c r="T22">
        <f>H22*$M22</f>
        <v>12.15</v>
      </c>
      <c r="U22">
        <f t="shared" ref="U22:U35" si="14">I22*$M22</f>
        <v>12.15</v>
      </c>
      <c r="V22">
        <f t="shared" ref="V22:V35" si="15">J22*$M22</f>
        <v>3.2805000000000004</v>
      </c>
      <c r="W22">
        <f t="shared" ref="W22:W35" si="16">K22*$M22</f>
        <v>3.2805000000000004</v>
      </c>
      <c r="X22">
        <f t="shared" ref="X22:X35" si="17">L22*$M22</f>
        <v>3.2805000000000004</v>
      </c>
      <c r="Y22" s="23">
        <f>$N$36*$B22+$C22*$O$36+$D22*$P$36+$E22*$Q$36+$F22*$R$36+$G22*$S$36+$T$36*$H22+$U$36*$I22+$V$36*$J22+$W$36*$K22+$X$36*$L22</f>
        <v>12.323830009072154</v>
      </c>
    </row>
    <row r="23" spans="1:25" x14ac:dyDescent="0.25">
      <c r="A23" s="7">
        <v>3</v>
      </c>
      <c r="B23" s="23">
        <v>1</v>
      </c>
      <c r="C23" s="17">
        <v>-1</v>
      </c>
      <c r="D23" s="14">
        <v>1</v>
      </c>
      <c r="E23" s="6">
        <v>-1</v>
      </c>
      <c r="F23" s="17">
        <f t="shared" si="7"/>
        <v>-1</v>
      </c>
      <c r="G23" s="14">
        <f t="shared" si="8"/>
        <v>1</v>
      </c>
      <c r="H23" s="14">
        <f t="shared" si="9"/>
        <v>-1</v>
      </c>
      <c r="I23">
        <f t="shared" si="10"/>
        <v>1</v>
      </c>
      <c r="J23" s="17">
        <f t="shared" si="11"/>
        <v>0.27</v>
      </c>
      <c r="K23" s="14">
        <f t="shared" si="3"/>
        <v>0.27</v>
      </c>
      <c r="L23" s="6">
        <f t="shared" si="4"/>
        <v>0.27</v>
      </c>
      <c r="M23" s="25">
        <v>13.24</v>
      </c>
      <c r="N23">
        <f t="shared" ref="N23:N35" si="18">B23*$M23</f>
        <v>13.24</v>
      </c>
      <c r="O23">
        <f t="shared" ref="O23:O35" si="19">C23*$M23</f>
        <v>-13.24</v>
      </c>
      <c r="P23">
        <f t="shared" si="12"/>
        <v>13.24</v>
      </c>
      <c r="Q23">
        <f t="shared" si="13"/>
        <v>-13.24</v>
      </c>
      <c r="R23">
        <f t="shared" si="5"/>
        <v>-13.24</v>
      </c>
      <c r="S23">
        <f t="shared" si="6"/>
        <v>13.24</v>
      </c>
      <c r="T23">
        <f t="shared" ref="T23:T35" si="20">H23*$M23</f>
        <v>-13.24</v>
      </c>
      <c r="U23">
        <f t="shared" si="14"/>
        <v>13.24</v>
      </c>
      <c r="V23">
        <f t="shared" si="15"/>
        <v>3.5748000000000002</v>
      </c>
      <c r="W23">
        <f t="shared" si="16"/>
        <v>3.5748000000000002</v>
      </c>
      <c r="X23">
        <f t="shared" si="17"/>
        <v>3.5748000000000002</v>
      </c>
      <c r="Y23" s="23">
        <f>$N$36*$B23+$C23*$O$36+$D23*$P$36+$E23*$Q$36+$F23*$R$36+$G23*$S$36+$T$36*$H23+$U$36*$I23+$V$36*$J23+$W$36*$K23+$X$36*$L23</f>
        <v>14.326357137705472</v>
      </c>
    </row>
    <row r="24" spans="1:25" x14ac:dyDescent="0.25">
      <c r="A24" s="7">
        <v>4</v>
      </c>
      <c r="B24" s="23">
        <v>1</v>
      </c>
      <c r="C24" s="17">
        <v>1</v>
      </c>
      <c r="D24" s="32">
        <v>1</v>
      </c>
      <c r="E24" s="6">
        <v>-1</v>
      </c>
      <c r="F24" s="17">
        <f t="shared" si="7"/>
        <v>1</v>
      </c>
      <c r="G24" s="14">
        <f t="shared" si="8"/>
        <v>-1</v>
      </c>
      <c r="H24" s="14">
        <f t="shared" si="9"/>
        <v>-1</v>
      </c>
      <c r="I24">
        <f t="shared" si="10"/>
        <v>-1</v>
      </c>
      <c r="J24" s="17">
        <f t="shared" si="11"/>
        <v>0.27</v>
      </c>
      <c r="K24" s="14">
        <f t="shared" si="3"/>
        <v>0.27</v>
      </c>
      <c r="L24" s="6">
        <f t="shared" si="4"/>
        <v>0.27</v>
      </c>
      <c r="M24" s="25">
        <v>12.88</v>
      </c>
      <c r="N24">
        <f t="shared" si="18"/>
        <v>12.88</v>
      </c>
      <c r="O24">
        <f t="shared" si="19"/>
        <v>12.88</v>
      </c>
      <c r="P24">
        <f t="shared" si="12"/>
        <v>12.88</v>
      </c>
      <c r="Q24">
        <f t="shared" si="13"/>
        <v>-12.88</v>
      </c>
      <c r="R24">
        <f t="shared" si="5"/>
        <v>12.88</v>
      </c>
      <c r="S24">
        <f t="shared" si="6"/>
        <v>-12.88</v>
      </c>
      <c r="T24">
        <f t="shared" si="20"/>
        <v>-12.88</v>
      </c>
      <c r="U24">
        <f t="shared" si="14"/>
        <v>-12.88</v>
      </c>
      <c r="V24">
        <f t="shared" si="15"/>
        <v>3.4776000000000002</v>
      </c>
      <c r="W24">
        <f t="shared" si="16"/>
        <v>3.4776000000000002</v>
      </c>
      <c r="X24">
        <f t="shared" si="17"/>
        <v>3.4776000000000002</v>
      </c>
      <c r="Y24" s="23">
        <f t="shared" ref="Y24:Y34" si="21">$N$36*$B24+$C24*$O$36+$D24*$P$36+$E24*$Q$36+$F24*$R$36+$G24*$S$36+$T$36*$H24+$U$36*$I24+$V$36*$J24+$W$36*$K24+$X$36*$L24</f>
        <v>12.978508539903157</v>
      </c>
    </row>
    <row r="25" spans="1:25" x14ac:dyDescent="0.25">
      <c r="A25" s="7">
        <v>5</v>
      </c>
      <c r="B25" s="23">
        <v>1</v>
      </c>
      <c r="C25" s="17">
        <v>-1</v>
      </c>
      <c r="D25" s="32">
        <v>-1</v>
      </c>
      <c r="E25" s="6">
        <v>1</v>
      </c>
      <c r="F25" s="17">
        <f t="shared" si="7"/>
        <v>1</v>
      </c>
      <c r="G25" s="14">
        <f t="shared" si="8"/>
        <v>-1</v>
      </c>
      <c r="H25" s="14">
        <f t="shared" si="9"/>
        <v>-1</v>
      </c>
      <c r="I25">
        <f t="shared" si="10"/>
        <v>1</v>
      </c>
      <c r="J25" s="17">
        <f t="shared" si="11"/>
        <v>0.27</v>
      </c>
      <c r="K25" s="14">
        <f t="shared" si="3"/>
        <v>0.27</v>
      </c>
      <c r="L25" s="6">
        <f t="shared" si="4"/>
        <v>0.27</v>
      </c>
      <c r="M25" s="25">
        <v>11.6</v>
      </c>
      <c r="N25">
        <f t="shared" si="18"/>
        <v>11.6</v>
      </c>
      <c r="O25">
        <f t="shared" si="19"/>
        <v>-11.6</v>
      </c>
      <c r="P25">
        <f t="shared" si="12"/>
        <v>-11.6</v>
      </c>
      <c r="Q25">
        <f t="shared" si="13"/>
        <v>11.6</v>
      </c>
      <c r="R25">
        <f t="shared" si="5"/>
        <v>11.6</v>
      </c>
      <c r="S25">
        <f t="shared" si="6"/>
        <v>-11.6</v>
      </c>
      <c r="T25">
        <f t="shared" si="20"/>
        <v>-11.6</v>
      </c>
      <c r="U25">
        <f t="shared" si="14"/>
        <v>11.6</v>
      </c>
      <c r="V25">
        <f t="shared" si="15"/>
        <v>3.1320000000000001</v>
      </c>
      <c r="W25">
        <f t="shared" si="16"/>
        <v>3.1320000000000001</v>
      </c>
      <c r="X25">
        <f t="shared" si="17"/>
        <v>3.1320000000000001</v>
      </c>
      <c r="Y25" s="23">
        <f t="shared" si="21"/>
        <v>11.616575399372955</v>
      </c>
    </row>
    <row r="26" spans="1:25" x14ac:dyDescent="0.25">
      <c r="A26" s="7">
        <v>6</v>
      </c>
      <c r="B26" s="23">
        <v>1</v>
      </c>
      <c r="C26" s="17">
        <v>1</v>
      </c>
      <c r="D26" s="32">
        <v>-1</v>
      </c>
      <c r="E26" s="6">
        <v>1</v>
      </c>
      <c r="F26" s="17">
        <f t="shared" si="7"/>
        <v>-1</v>
      </c>
      <c r="G26" s="14">
        <f t="shared" si="8"/>
        <v>1</v>
      </c>
      <c r="H26" s="14">
        <f t="shared" si="9"/>
        <v>-1</v>
      </c>
      <c r="I26">
        <f t="shared" si="10"/>
        <v>-1</v>
      </c>
      <c r="J26" s="17">
        <f t="shared" si="11"/>
        <v>0.27</v>
      </c>
      <c r="K26" s="14">
        <f t="shared" si="3"/>
        <v>0.27</v>
      </c>
      <c r="L26" s="6">
        <f t="shared" si="4"/>
        <v>0.27</v>
      </c>
      <c r="M26" s="25">
        <v>15.28</v>
      </c>
      <c r="N26">
        <f t="shared" si="18"/>
        <v>15.28</v>
      </c>
      <c r="O26">
        <f t="shared" si="19"/>
        <v>15.28</v>
      </c>
      <c r="P26">
        <f t="shared" si="12"/>
        <v>-15.28</v>
      </c>
      <c r="Q26">
        <f t="shared" si="13"/>
        <v>15.28</v>
      </c>
      <c r="R26">
        <f t="shared" si="5"/>
        <v>-15.28</v>
      </c>
      <c r="S26">
        <f t="shared" si="6"/>
        <v>15.28</v>
      </c>
      <c r="T26">
        <f t="shared" si="20"/>
        <v>-15.28</v>
      </c>
      <c r="U26">
        <f t="shared" si="14"/>
        <v>-15.28</v>
      </c>
      <c r="V26">
        <f t="shared" si="15"/>
        <v>4.1256000000000004</v>
      </c>
      <c r="W26">
        <f t="shared" si="16"/>
        <v>4.1256000000000004</v>
      </c>
      <c r="X26">
        <f t="shared" si="17"/>
        <v>4.1256000000000004</v>
      </c>
      <c r="Y26" s="23">
        <f t="shared" si="21"/>
        <v>14.308726801570632</v>
      </c>
    </row>
    <row r="27" spans="1:25" x14ac:dyDescent="0.25">
      <c r="A27" s="7">
        <v>7</v>
      </c>
      <c r="B27" s="23">
        <v>1</v>
      </c>
      <c r="C27" s="17">
        <v>-1</v>
      </c>
      <c r="D27" s="32">
        <v>1</v>
      </c>
      <c r="E27" s="6">
        <v>1</v>
      </c>
      <c r="F27" s="17">
        <f t="shared" si="7"/>
        <v>-1</v>
      </c>
      <c r="G27" s="14">
        <f t="shared" si="8"/>
        <v>-1</v>
      </c>
      <c r="H27" s="14">
        <f t="shared" si="9"/>
        <v>1</v>
      </c>
      <c r="I27">
        <f t="shared" si="10"/>
        <v>-1</v>
      </c>
      <c r="J27" s="17">
        <f t="shared" si="11"/>
        <v>0.27</v>
      </c>
      <c r="K27" s="14">
        <f t="shared" si="3"/>
        <v>0.27</v>
      </c>
      <c r="L27" s="6">
        <f t="shared" si="4"/>
        <v>0.27</v>
      </c>
      <c r="M27" s="25">
        <v>17</v>
      </c>
      <c r="N27">
        <f t="shared" si="18"/>
        <v>17</v>
      </c>
      <c r="O27">
        <f t="shared" si="19"/>
        <v>-17</v>
      </c>
      <c r="P27">
        <f t="shared" si="12"/>
        <v>17</v>
      </c>
      <c r="Q27">
        <f t="shared" si="13"/>
        <v>17</v>
      </c>
      <c r="R27">
        <f t="shared" si="5"/>
        <v>-17</v>
      </c>
      <c r="S27">
        <f t="shared" si="6"/>
        <v>-17</v>
      </c>
      <c r="T27">
        <f t="shared" si="20"/>
        <v>17</v>
      </c>
      <c r="U27">
        <f t="shared" si="14"/>
        <v>-17</v>
      </c>
      <c r="V27">
        <f t="shared" si="15"/>
        <v>4.59</v>
      </c>
      <c r="W27">
        <f t="shared" si="16"/>
        <v>4.59</v>
      </c>
      <c r="X27">
        <f t="shared" si="17"/>
        <v>4.59</v>
      </c>
      <c r="Y27" s="23">
        <f t="shared" si="21"/>
        <v>16.941253930203953</v>
      </c>
    </row>
    <row r="28" spans="1:25" x14ac:dyDescent="0.25">
      <c r="A28" s="7">
        <v>8</v>
      </c>
      <c r="B28" s="23">
        <v>1</v>
      </c>
      <c r="C28" s="17">
        <v>1</v>
      </c>
      <c r="D28" s="32">
        <v>1</v>
      </c>
      <c r="E28" s="6">
        <v>1</v>
      </c>
      <c r="F28" s="17">
        <f t="shared" si="7"/>
        <v>1</v>
      </c>
      <c r="G28" s="14">
        <f t="shared" si="8"/>
        <v>1</v>
      </c>
      <c r="H28" s="14">
        <f t="shared" si="9"/>
        <v>1</v>
      </c>
      <c r="I28">
        <f t="shared" si="10"/>
        <v>1</v>
      </c>
      <c r="J28" s="17">
        <f t="shared" si="11"/>
        <v>0.27</v>
      </c>
      <c r="K28" s="14">
        <f t="shared" si="3"/>
        <v>0.27</v>
      </c>
      <c r="L28" s="6">
        <f t="shared" si="4"/>
        <v>0.27</v>
      </c>
      <c r="M28" s="25">
        <v>13.58</v>
      </c>
      <c r="N28">
        <f t="shared" si="18"/>
        <v>13.58</v>
      </c>
      <c r="O28">
        <f t="shared" si="19"/>
        <v>13.58</v>
      </c>
      <c r="P28">
        <f t="shared" si="12"/>
        <v>13.58</v>
      </c>
      <c r="Q28">
        <f t="shared" si="13"/>
        <v>13.58</v>
      </c>
      <c r="R28">
        <f t="shared" si="5"/>
        <v>13.58</v>
      </c>
      <c r="S28">
        <f t="shared" si="6"/>
        <v>13.58</v>
      </c>
      <c r="T28">
        <f t="shared" si="20"/>
        <v>13.58</v>
      </c>
      <c r="U28">
        <f t="shared" si="14"/>
        <v>13.58</v>
      </c>
      <c r="V28">
        <f t="shared" si="15"/>
        <v>3.6666000000000003</v>
      </c>
      <c r="W28">
        <f t="shared" si="16"/>
        <v>3.6666000000000003</v>
      </c>
      <c r="X28">
        <f t="shared" si="17"/>
        <v>3.6666000000000003</v>
      </c>
      <c r="Y28" s="23">
        <f t="shared" si="21"/>
        <v>12.533405332401635</v>
      </c>
    </row>
    <row r="29" spans="1:25" x14ac:dyDescent="0.25">
      <c r="A29" s="7">
        <v>9</v>
      </c>
      <c r="B29" s="23">
        <v>1</v>
      </c>
      <c r="C29" s="17">
        <v>-1.2150000000000001</v>
      </c>
      <c r="D29" s="32">
        <v>0</v>
      </c>
      <c r="E29" s="6">
        <v>0</v>
      </c>
      <c r="F29" s="17">
        <f t="shared" si="7"/>
        <v>0</v>
      </c>
      <c r="G29" s="14">
        <f t="shared" si="8"/>
        <v>0</v>
      </c>
      <c r="H29" s="14">
        <f t="shared" si="9"/>
        <v>0</v>
      </c>
      <c r="I29">
        <f t="shared" si="10"/>
        <v>0</v>
      </c>
      <c r="J29" s="17">
        <f t="shared" si="11"/>
        <v>0.74622500000000014</v>
      </c>
      <c r="K29" s="14">
        <f t="shared" si="3"/>
        <v>-0.73</v>
      </c>
      <c r="L29" s="6">
        <f t="shared" si="4"/>
        <v>-0.73</v>
      </c>
      <c r="M29" s="25">
        <v>13.4</v>
      </c>
      <c r="N29">
        <f t="shared" si="18"/>
        <v>13.4</v>
      </c>
      <c r="O29">
        <f t="shared" si="19"/>
        <v>-16.281000000000002</v>
      </c>
      <c r="P29">
        <f t="shared" si="12"/>
        <v>0</v>
      </c>
      <c r="Q29">
        <f t="shared" si="13"/>
        <v>0</v>
      </c>
      <c r="R29">
        <f t="shared" si="5"/>
        <v>0</v>
      </c>
      <c r="S29">
        <f t="shared" si="6"/>
        <v>0</v>
      </c>
      <c r="T29">
        <f t="shared" si="20"/>
        <v>0</v>
      </c>
      <c r="U29">
        <f t="shared" si="14"/>
        <v>0</v>
      </c>
      <c r="V29">
        <f t="shared" si="15"/>
        <v>9.9994150000000026</v>
      </c>
      <c r="W29">
        <f t="shared" si="16"/>
        <v>-9.782</v>
      </c>
      <c r="X29">
        <f t="shared" si="17"/>
        <v>-9.782</v>
      </c>
      <c r="Y29" s="23">
        <f t="shared" si="21"/>
        <v>11.633145710152768</v>
      </c>
    </row>
    <row r="30" spans="1:25" x14ac:dyDescent="0.25">
      <c r="A30" s="7">
        <v>10</v>
      </c>
      <c r="B30" s="23">
        <v>1</v>
      </c>
      <c r="C30" s="17">
        <v>1.2150000000000001</v>
      </c>
      <c r="D30" s="32">
        <v>0</v>
      </c>
      <c r="E30" s="6">
        <v>0</v>
      </c>
      <c r="F30" s="17">
        <f t="shared" si="7"/>
        <v>0</v>
      </c>
      <c r="G30" s="14">
        <f t="shared" si="8"/>
        <v>0</v>
      </c>
      <c r="H30" s="14">
        <f t="shared" si="9"/>
        <v>0</v>
      </c>
      <c r="I30">
        <f t="shared" si="10"/>
        <v>0</v>
      </c>
      <c r="J30" s="17">
        <f t="shared" si="11"/>
        <v>0.74622500000000014</v>
      </c>
      <c r="K30" s="14">
        <f t="shared" si="3"/>
        <v>-0.73</v>
      </c>
      <c r="L30" s="6">
        <f t="shared" si="4"/>
        <v>-0.73</v>
      </c>
      <c r="M30" s="25">
        <v>9.7100000000000009</v>
      </c>
      <c r="N30">
        <f t="shared" si="18"/>
        <v>9.7100000000000009</v>
      </c>
      <c r="O30">
        <f t="shared" si="19"/>
        <v>11.797650000000003</v>
      </c>
      <c r="P30">
        <f t="shared" si="12"/>
        <v>0</v>
      </c>
      <c r="Q30">
        <f t="shared" si="13"/>
        <v>0</v>
      </c>
      <c r="R30">
        <f t="shared" si="5"/>
        <v>0</v>
      </c>
      <c r="S30">
        <f t="shared" si="6"/>
        <v>0</v>
      </c>
      <c r="T30">
        <f t="shared" si="20"/>
        <v>0</v>
      </c>
      <c r="U30">
        <f t="shared" si="14"/>
        <v>0</v>
      </c>
      <c r="V30">
        <f t="shared" si="15"/>
        <v>7.2458447500000016</v>
      </c>
      <c r="W30">
        <f t="shared" si="16"/>
        <v>-7.0883000000000003</v>
      </c>
      <c r="X30">
        <f t="shared" si="17"/>
        <v>-7.0883000000000003</v>
      </c>
      <c r="Y30" s="23">
        <f t="shared" si="21"/>
        <v>11.195322163822951</v>
      </c>
    </row>
    <row r="31" spans="1:25" x14ac:dyDescent="0.25">
      <c r="A31" s="7">
        <v>11</v>
      </c>
      <c r="B31" s="23">
        <v>1</v>
      </c>
      <c r="C31" s="17">
        <v>0</v>
      </c>
      <c r="D31" s="32">
        <v>-1.2150000000000001</v>
      </c>
      <c r="E31" s="6">
        <v>0</v>
      </c>
      <c r="F31" s="17">
        <f t="shared" si="7"/>
        <v>0</v>
      </c>
      <c r="G31" s="14">
        <f t="shared" si="8"/>
        <v>0</v>
      </c>
      <c r="H31" s="14">
        <f t="shared" si="9"/>
        <v>0</v>
      </c>
      <c r="I31">
        <f t="shared" si="10"/>
        <v>0</v>
      </c>
      <c r="J31" s="17">
        <f t="shared" si="11"/>
        <v>-0.73</v>
      </c>
      <c r="K31" s="14">
        <f t="shared" si="3"/>
        <v>0.74622500000000014</v>
      </c>
      <c r="L31" s="6">
        <f t="shared" si="4"/>
        <v>-0.73</v>
      </c>
      <c r="M31" s="25">
        <v>11.9</v>
      </c>
      <c r="N31">
        <f t="shared" si="18"/>
        <v>11.9</v>
      </c>
      <c r="O31">
        <f t="shared" si="19"/>
        <v>0</v>
      </c>
      <c r="P31">
        <f t="shared" si="12"/>
        <v>-14.458500000000001</v>
      </c>
      <c r="Q31">
        <f t="shared" si="13"/>
        <v>0</v>
      </c>
      <c r="R31">
        <f t="shared" si="5"/>
        <v>0</v>
      </c>
      <c r="S31">
        <f t="shared" si="6"/>
        <v>0</v>
      </c>
      <c r="T31">
        <f t="shared" si="20"/>
        <v>0</v>
      </c>
      <c r="U31">
        <f t="shared" si="14"/>
        <v>0</v>
      </c>
      <c r="V31">
        <f t="shared" si="15"/>
        <v>-8.6869999999999994</v>
      </c>
      <c r="W31">
        <f t="shared" si="16"/>
        <v>8.8800775000000023</v>
      </c>
      <c r="X31">
        <f t="shared" si="17"/>
        <v>-8.6869999999999994</v>
      </c>
      <c r="Y31" s="23">
        <f t="shared" si="21"/>
        <v>11.634303001590061</v>
      </c>
    </row>
    <row r="32" spans="1:25" x14ac:dyDescent="0.25">
      <c r="A32" s="7">
        <v>12</v>
      </c>
      <c r="B32" s="23">
        <v>1</v>
      </c>
      <c r="C32" s="17">
        <v>0</v>
      </c>
      <c r="D32" s="14">
        <v>1.2150000000000001</v>
      </c>
      <c r="E32" s="6">
        <v>0</v>
      </c>
      <c r="F32" s="17">
        <f t="shared" si="7"/>
        <v>0</v>
      </c>
      <c r="G32" s="14">
        <f t="shared" si="8"/>
        <v>0</v>
      </c>
      <c r="H32" s="14">
        <f t="shared" si="9"/>
        <v>0</v>
      </c>
      <c r="I32">
        <f t="shared" si="10"/>
        <v>0</v>
      </c>
      <c r="J32" s="17">
        <f t="shared" si="11"/>
        <v>-0.73</v>
      </c>
      <c r="K32" s="14">
        <f t="shared" si="3"/>
        <v>0.74622500000000014</v>
      </c>
      <c r="L32" s="6">
        <f t="shared" si="4"/>
        <v>-0.73</v>
      </c>
      <c r="M32" s="25">
        <v>14.03</v>
      </c>
      <c r="N32">
        <f t="shared" si="18"/>
        <v>14.03</v>
      </c>
      <c r="O32">
        <f t="shared" si="19"/>
        <v>0</v>
      </c>
      <c r="P32">
        <f t="shared" si="12"/>
        <v>17.04645</v>
      </c>
      <c r="Q32">
        <f t="shared" si="13"/>
        <v>0</v>
      </c>
      <c r="R32">
        <f t="shared" si="5"/>
        <v>0</v>
      </c>
      <c r="S32">
        <f t="shared" si="6"/>
        <v>0</v>
      </c>
      <c r="T32">
        <f t="shared" si="20"/>
        <v>0</v>
      </c>
      <c r="U32">
        <f t="shared" si="14"/>
        <v>0</v>
      </c>
      <c r="V32">
        <f t="shared" si="15"/>
        <v>-10.241899999999999</v>
      </c>
      <c r="W32">
        <f t="shared" si="16"/>
        <v>10.469536750000001</v>
      </c>
      <c r="X32">
        <f t="shared" si="17"/>
        <v>-10.241899999999999</v>
      </c>
      <c r="Y32" s="23">
        <f>$N$36*$B32+$C32*$O$36+$D32*$P$36+$E32*$Q$36+$F32*$R$36+$G32*$S$36+$T$36*$H32+$U$36*$I32+$V$36*$J32+$W$36*$K32+$X$36*$L32</f>
        <v>14.01227491654973</v>
      </c>
    </row>
    <row r="33" spans="1:25" x14ac:dyDescent="0.25">
      <c r="A33" s="7">
        <v>13</v>
      </c>
      <c r="B33" s="23">
        <v>1</v>
      </c>
      <c r="C33" s="17">
        <v>0</v>
      </c>
      <c r="D33" s="32">
        <v>0</v>
      </c>
      <c r="E33" s="6">
        <v>-1.2150000000000001</v>
      </c>
      <c r="F33" s="17">
        <f t="shared" si="7"/>
        <v>0</v>
      </c>
      <c r="G33" s="14">
        <f t="shared" si="8"/>
        <v>0</v>
      </c>
      <c r="H33" s="14">
        <f t="shared" si="9"/>
        <v>0</v>
      </c>
      <c r="I33">
        <f t="shared" si="10"/>
        <v>0</v>
      </c>
      <c r="J33" s="17">
        <f t="shared" si="11"/>
        <v>-0.73</v>
      </c>
      <c r="K33" s="14">
        <f t="shared" si="3"/>
        <v>-0.73</v>
      </c>
      <c r="L33" s="6">
        <f t="shared" si="4"/>
        <v>0.74622500000000014</v>
      </c>
      <c r="M33" s="25">
        <v>10.199999999999999</v>
      </c>
      <c r="N33">
        <f>B33*$M33</f>
        <v>10.199999999999999</v>
      </c>
      <c r="O33">
        <f t="shared" si="19"/>
        <v>0</v>
      </c>
      <c r="P33">
        <f t="shared" si="12"/>
        <v>0</v>
      </c>
      <c r="Q33">
        <f t="shared" si="13"/>
        <v>-12.393000000000001</v>
      </c>
      <c r="R33">
        <f t="shared" si="5"/>
        <v>0</v>
      </c>
      <c r="S33">
        <f t="shared" si="6"/>
        <v>0</v>
      </c>
      <c r="T33">
        <f t="shared" si="20"/>
        <v>0</v>
      </c>
      <c r="U33">
        <f t="shared" si="14"/>
        <v>0</v>
      </c>
      <c r="V33">
        <f t="shared" si="15"/>
        <v>-7.4459999999999997</v>
      </c>
      <c r="W33">
        <f t="shared" si="16"/>
        <v>-7.4459999999999997</v>
      </c>
      <c r="X33">
        <f t="shared" si="17"/>
        <v>7.6114950000000006</v>
      </c>
      <c r="Y33" s="23">
        <f t="shared" si="21"/>
        <v>8.1759457723942219</v>
      </c>
    </row>
    <row r="34" spans="1:25" x14ac:dyDescent="0.25">
      <c r="A34" s="7">
        <v>14</v>
      </c>
      <c r="B34" s="23">
        <v>1</v>
      </c>
      <c r="C34" s="17">
        <v>0</v>
      </c>
      <c r="D34" s="32">
        <v>0</v>
      </c>
      <c r="E34" s="6">
        <v>1.2150000000000001</v>
      </c>
      <c r="F34" s="17">
        <f t="shared" si="7"/>
        <v>0</v>
      </c>
      <c r="G34" s="14">
        <f t="shared" si="8"/>
        <v>0</v>
      </c>
      <c r="H34" s="14">
        <f t="shared" si="9"/>
        <v>0</v>
      </c>
      <c r="I34">
        <f t="shared" si="10"/>
        <v>0</v>
      </c>
      <c r="J34" s="17">
        <f t="shared" si="11"/>
        <v>-0.73</v>
      </c>
      <c r="K34" s="14">
        <f t="shared" si="3"/>
        <v>-0.73</v>
      </c>
      <c r="L34" s="6">
        <f t="shared" si="4"/>
        <v>0.74622500000000014</v>
      </c>
      <c r="M34" s="25">
        <v>7.97</v>
      </c>
      <c r="N34">
        <f t="shared" si="18"/>
        <v>7.97</v>
      </c>
      <c r="O34">
        <f t="shared" si="19"/>
        <v>0</v>
      </c>
      <c r="P34">
        <f t="shared" si="12"/>
        <v>0</v>
      </c>
      <c r="Q34">
        <f t="shared" si="13"/>
        <v>9.6835500000000003</v>
      </c>
      <c r="R34">
        <f t="shared" si="5"/>
        <v>0</v>
      </c>
      <c r="S34">
        <f t="shared" si="6"/>
        <v>0</v>
      </c>
      <c r="T34">
        <f t="shared" si="20"/>
        <v>0</v>
      </c>
      <c r="U34">
        <f t="shared" si="14"/>
        <v>0</v>
      </c>
      <c r="V34">
        <f t="shared" si="15"/>
        <v>-5.8180999999999994</v>
      </c>
      <c r="W34">
        <f t="shared" si="16"/>
        <v>-5.8180999999999994</v>
      </c>
      <c r="X34">
        <f t="shared" si="17"/>
        <v>5.9474132500000012</v>
      </c>
      <c r="Y34" s="23">
        <f t="shared" si="21"/>
        <v>9.7158328752798795</v>
      </c>
    </row>
    <row r="35" spans="1:25" ht="15.75" thickBot="1" x14ac:dyDescent="0.3">
      <c r="A35" s="8">
        <v>15</v>
      </c>
      <c r="B35" s="24">
        <v>1</v>
      </c>
      <c r="C35" s="3">
        <v>0</v>
      </c>
      <c r="D35" s="18">
        <v>0</v>
      </c>
      <c r="E35" s="4">
        <v>0</v>
      </c>
      <c r="F35" s="3">
        <f t="shared" si="7"/>
        <v>0</v>
      </c>
      <c r="G35" s="18">
        <f t="shared" si="8"/>
        <v>0</v>
      </c>
      <c r="H35" s="18">
        <f t="shared" si="9"/>
        <v>0</v>
      </c>
      <c r="I35">
        <f t="shared" si="10"/>
        <v>0</v>
      </c>
      <c r="J35" s="3">
        <f t="shared" si="11"/>
        <v>-0.73</v>
      </c>
      <c r="K35" s="18">
        <f t="shared" si="3"/>
        <v>-0.73</v>
      </c>
      <c r="L35" s="4">
        <f t="shared" si="4"/>
        <v>-0.73</v>
      </c>
      <c r="M35" s="26">
        <v>8.58</v>
      </c>
      <c r="N35">
        <f t="shared" si="18"/>
        <v>8.58</v>
      </c>
      <c r="O35">
        <f t="shared" si="19"/>
        <v>0</v>
      </c>
      <c r="P35">
        <f t="shared" si="12"/>
        <v>0</v>
      </c>
      <c r="Q35">
        <f t="shared" si="13"/>
        <v>0</v>
      </c>
      <c r="R35">
        <f t="shared" si="5"/>
        <v>0</v>
      </c>
      <c r="S35">
        <f t="shared" si="6"/>
        <v>0</v>
      </c>
      <c r="T35">
        <f t="shared" si="20"/>
        <v>0</v>
      </c>
      <c r="U35">
        <f t="shared" si="14"/>
        <v>0</v>
      </c>
      <c r="V35">
        <f t="shared" si="15"/>
        <v>-6.2633999999999999</v>
      </c>
      <c r="W35">
        <f t="shared" si="16"/>
        <v>-6.2633999999999999</v>
      </c>
      <c r="X35">
        <f t="shared" si="17"/>
        <v>-6.2633999999999999</v>
      </c>
      <c r="Y35" s="24">
        <f>$N$36*$B35+$C35*$O$36+$D35*$P$36+$E35*$Q$36+$F35*$R$36+$G35*$S$36+$T$36*$H35+$U$36*$I35+$V$36*$J35+$W$36*$K35+$X$36*$L35</f>
        <v>8.9732352919662475</v>
      </c>
    </row>
    <row r="36" spans="1:25" ht="15.75" thickBot="1" x14ac:dyDescent="0.3">
      <c r="A36" s="1" t="s">
        <v>37</v>
      </c>
      <c r="B36" s="30">
        <f>SUMSQ(B21:B35)</f>
        <v>15</v>
      </c>
      <c r="C36" s="30">
        <f>SUMSQ(C21:C35)</f>
        <v>10.952449999999999</v>
      </c>
      <c r="D36" s="30">
        <f t="shared" ref="D36:I36" si="22">SUMSQ(D21:D35)</f>
        <v>10.952449999999999</v>
      </c>
      <c r="E36" s="30">
        <f t="shared" si="22"/>
        <v>10.952449999999999</v>
      </c>
      <c r="F36" s="30">
        <f t="shared" si="22"/>
        <v>8</v>
      </c>
      <c r="G36" s="30">
        <f t="shared" si="22"/>
        <v>8</v>
      </c>
      <c r="H36" s="30">
        <f t="shared" si="22"/>
        <v>8</v>
      </c>
      <c r="I36" s="30">
        <f t="shared" si="22"/>
        <v>8</v>
      </c>
      <c r="J36" s="30">
        <f>SUMSQ(J21:J35)</f>
        <v>4.361403501249999</v>
      </c>
      <c r="K36" s="30">
        <f>SUMSQ(K21:K35)</f>
        <v>4.3614035012499999</v>
      </c>
      <c r="L36" s="30">
        <f>SUMSQ(L21:L35)</f>
        <v>4.3614035012499999</v>
      </c>
      <c r="M36" s="31"/>
      <c r="N36" s="30">
        <f>SUM(N21:N35)/B36</f>
        <v>12.070666666666666</v>
      </c>
      <c r="O36" s="30">
        <f t="shared" ref="O36:W37" si="23">SUM(O21:O35)/C36</f>
        <v>-0.18017429890115896</v>
      </c>
      <c r="P36" s="30">
        <f t="shared" si="23"/>
        <v>0.97858926541550106</v>
      </c>
      <c r="Q36" s="30">
        <f t="shared" si="23"/>
        <v>0.63369839624924107</v>
      </c>
      <c r="R36" s="30">
        <f t="shared" si="23"/>
        <v>-1.2587499999999998</v>
      </c>
      <c r="S36" s="30">
        <f t="shared" si="23"/>
        <v>-0.24875000000000025</v>
      </c>
      <c r="T36" s="30">
        <f t="shared" si="23"/>
        <v>-9.1250000000000275E-2</v>
      </c>
      <c r="U36" s="30">
        <f t="shared" si="23"/>
        <v>-0.5162500000000001</v>
      </c>
      <c r="V36" s="30">
        <f t="shared" si="23"/>
        <v>1.6535410557480132</v>
      </c>
      <c r="W36" s="30">
        <f t="shared" si="23"/>
        <v>2.6080398767827719</v>
      </c>
      <c r="X36" s="30">
        <f>SUM(X21:X35)/L36</f>
        <v>-1.8524254858979062E-2</v>
      </c>
      <c r="Y36" s="11"/>
    </row>
    <row r="37" spans="1:25" ht="15.75" thickBot="1" x14ac:dyDescent="0.3">
      <c r="A37" s="51" t="s">
        <v>0</v>
      </c>
      <c r="B37" s="51" t="s">
        <v>49</v>
      </c>
      <c r="C37" s="51" t="s">
        <v>63</v>
      </c>
      <c r="N37" s="29" t="s">
        <v>50</v>
      </c>
      <c r="O37" s="29" t="s">
        <v>51</v>
      </c>
      <c r="P37" s="29" t="s">
        <v>52</v>
      </c>
      <c r="Q37" s="29" t="s">
        <v>53</v>
      </c>
      <c r="R37" s="29" t="s">
        <v>54</v>
      </c>
      <c r="S37" s="29" t="s">
        <v>55</v>
      </c>
      <c r="T37" s="29" t="s">
        <v>56</v>
      </c>
      <c r="U37" s="29" t="s">
        <v>57</v>
      </c>
      <c r="V37" s="29" t="s">
        <v>58</v>
      </c>
      <c r="W37" s="29" t="s">
        <v>59</v>
      </c>
      <c r="X37" s="29" t="s">
        <v>60</v>
      </c>
      <c r="Y37" s="11"/>
    </row>
    <row r="38" spans="1:25" ht="15.75" thickBot="1" x14ac:dyDescent="0.3">
      <c r="A38" s="52"/>
      <c r="B38" s="63"/>
      <c r="C38" s="63"/>
    </row>
    <row r="39" spans="1:25" x14ac:dyDescent="0.25">
      <c r="A39" s="33">
        <v>9.5399999999999991</v>
      </c>
      <c r="B39" s="35">
        <f>Y21</f>
        <v>10.70167860687447</v>
      </c>
      <c r="C39" s="35">
        <f>ABS((A39-B39)/B39)</f>
        <v>0.10855106470196553</v>
      </c>
    </row>
    <row r="40" spans="1:25" x14ac:dyDescent="0.25">
      <c r="A40" s="33">
        <v>12.15</v>
      </c>
      <c r="B40" s="36">
        <f t="shared" ref="B40:B53" si="24">Y22</f>
        <v>12.323830009072154</v>
      </c>
      <c r="C40" s="36">
        <f t="shared" ref="C40:C53" si="25">ABS((A40-B40)/B40)</f>
        <v>1.410519367308612E-2</v>
      </c>
    </row>
    <row r="41" spans="1:25" x14ac:dyDescent="0.25">
      <c r="A41" s="33">
        <v>13.24</v>
      </c>
      <c r="B41" s="36">
        <f t="shared" si="24"/>
        <v>14.326357137705472</v>
      </c>
      <c r="C41" s="36">
        <f t="shared" si="25"/>
        <v>7.5829265406646418E-2</v>
      </c>
    </row>
    <row r="42" spans="1:25" x14ac:dyDescent="0.25">
      <c r="A42" s="33">
        <v>12.88</v>
      </c>
      <c r="B42" s="36">
        <f t="shared" si="24"/>
        <v>12.978508539903157</v>
      </c>
      <c r="C42" s="36">
        <f t="shared" si="25"/>
        <v>7.590127910328503E-3</v>
      </c>
    </row>
    <row r="43" spans="1:25" x14ac:dyDescent="0.25">
      <c r="A43" s="33">
        <v>11.6</v>
      </c>
      <c r="B43" s="36">
        <f t="shared" si="24"/>
        <v>11.616575399372955</v>
      </c>
      <c r="C43" s="36">
        <f t="shared" si="25"/>
        <v>1.4268748579594564E-3</v>
      </c>
    </row>
    <row r="44" spans="1:25" x14ac:dyDescent="0.25">
      <c r="A44" s="33">
        <v>15.28</v>
      </c>
      <c r="B44" s="36">
        <f t="shared" si="24"/>
        <v>14.308726801570632</v>
      </c>
      <c r="C44" s="36">
        <f t="shared" si="25"/>
        <v>6.7879777977363651E-2</v>
      </c>
    </row>
    <row r="45" spans="1:25" x14ac:dyDescent="0.25">
      <c r="A45" s="33">
        <v>17</v>
      </c>
      <c r="B45" s="36">
        <f t="shared" si="24"/>
        <v>16.941253930203953</v>
      </c>
      <c r="C45" s="36">
        <f t="shared" si="25"/>
        <v>3.4676340982830729E-3</v>
      </c>
    </row>
    <row r="46" spans="1:25" x14ac:dyDescent="0.25">
      <c r="A46" s="33">
        <v>13.58</v>
      </c>
      <c r="B46" s="36">
        <f t="shared" si="24"/>
        <v>12.533405332401635</v>
      </c>
      <c r="C46" s="36">
        <f t="shared" si="25"/>
        <v>8.3504413991358384E-2</v>
      </c>
    </row>
    <row r="47" spans="1:25" x14ac:dyDescent="0.25">
      <c r="A47" s="33">
        <v>13.4</v>
      </c>
      <c r="B47" s="36">
        <f t="shared" si="24"/>
        <v>11.633145710152768</v>
      </c>
      <c r="C47" s="36">
        <f t="shared" si="25"/>
        <v>0.1518810417981114</v>
      </c>
    </row>
    <row r="48" spans="1:25" x14ac:dyDescent="0.25">
      <c r="A48" s="33">
        <v>9.7100000000000009</v>
      </c>
      <c r="B48" s="36">
        <f t="shared" si="24"/>
        <v>11.195322163822951</v>
      </c>
      <c r="C48" s="36">
        <f t="shared" si="25"/>
        <v>0.13267346326331583</v>
      </c>
    </row>
    <row r="49" spans="1:3" x14ac:dyDescent="0.25">
      <c r="A49" s="33">
        <v>11.9</v>
      </c>
      <c r="B49" s="36">
        <f t="shared" si="24"/>
        <v>11.634303001590061</v>
      </c>
      <c r="C49" s="36">
        <f t="shared" si="25"/>
        <v>2.2837379976576762E-2</v>
      </c>
    </row>
    <row r="50" spans="1:3" x14ac:dyDescent="0.25">
      <c r="A50" s="33">
        <v>14.03</v>
      </c>
      <c r="B50" s="36">
        <f t="shared" si="24"/>
        <v>14.01227491654973</v>
      </c>
      <c r="C50" s="36">
        <f t="shared" si="25"/>
        <v>1.2649682907187661E-3</v>
      </c>
    </row>
    <row r="51" spans="1:3" x14ac:dyDescent="0.25">
      <c r="A51" s="33">
        <v>10.199999999999999</v>
      </c>
      <c r="B51" s="36">
        <f t="shared" si="24"/>
        <v>8.1759457723942219</v>
      </c>
      <c r="C51" s="36">
        <f t="shared" si="25"/>
        <v>0.24756209054613859</v>
      </c>
    </row>
    <row r="52" spans="1:3" x14ac:dyDescent="0.25">
      <c r="A52" s="33">
        <v>7.97</v>
      </c>
      <c r="B52" s="36">
        <f t="shared" si="24"/>
        <v>9.7158328752798795</v>
      </c>
      <c r="C52" s="36">
        <f t="shared" si="25"/>
        <v>0.17968947157601126</v>
      </c>
    </row>
    <row r="53" spans="1:3" ht="15.75" thickBot="1" x14ac:dyDescent="0.3">
      <c r="A53" s="34">
        <v>8.58</v>
      </c>
      <c r="B53" s="37">
        <f t="shared" si="24"/>
        <v>8.9732352919662475</v>
      </c>
      <c r="C53" s="37">
        <f t="shared" si="25"/>
        <v>4.3823133927883472E-2</v>
      </c>
    </row>
    <row r="54" spans="1:3" ht="15.75" thickBot="1" x14ac:dyDescent="0.3">
      <c r="A54" s="38"/>
      <c r="B54" s="14"/>
      <c r="C54" s="1" t="s">
        <v>64</v>
      </c>
    </row>
  </sheetData>
  <mergeCells count="29">
    <mergeCell ref="C37:C38"/>
    <mergeCell ref="B19:E19"/>
    <mergeCell ref="N19:N20"/>
    <mergeCell ref="Y19:Y20"/>
    <mergeCell ref="A37:A38"/>
    <mergeCell ref="A19:A20"/>
    <mergeCell ref="M19:M20"/>
    <mergeCell ref="I12:J12"/>
    <mergeCell ref="A18:Y18"/>
    <mergeCell ref="T19:T20"/>
    <mergeCell ref="U19:U20"/>
    <mergeCell ref="V19:V20"/>
    <mergeCell ref="W19:W20"/>
    <mergeCell ref="X19:X20"/>
    <mergeCell ref="O19:O20"/>
    <mergeCell ref="P19:P20"/>
    <mergeCell ref="Q19:Q20"/>
    <mergeCell ref="R19:R20"/>
    <mergeCell ref="S19:S20"/>
    <mergeCell ref="B37:B38"/>
    <mergeCell ref="I11:J11"/>
    <mergeCell ref="A1:A2"/>
    <mergeCell ref="B1:D1"/>
    <mergeCell ref="E1:G1"/>
    <mergeCell ref="H1:H2"/>
    <mergeCell ref="I7:J7"/>
    <mergeCell ref="I9:J9"/>
    <mergeCell ref="I8:J8"/>
    <mergeCell ref="I10:J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2022-06-01T08:31:18Z</dcterms:modified>
</cp:coreProperties>
</file>