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8_{0C28AB8D-4AD8-4160-A9EB-6B308DADCA84}" xr6:coauthVersionLast="47" xr6:coauthVersionMax="47" xr10:uidLastSave="{00000000-0000-0000-0000-000000000000}"/>
  <bookViews>
    <workbookView xWindow="-108" yWindow="-108" windowWidth="23256" windowHeight="12456" activeTab="2" xr2:uid="{3AA4210C-F8CA-4326-8D4E-A8B6FCE11EDA}"/>
  </bookViews>
  <sheets>
    <sheet name="รายชื่อลูกค้า" sheetId="1" r:id="rId1"/>
    <sheet name="สรุปข้อมูลลูกค้า" sheetId="18" r:id="rId2"/>
    <sheet name="Commission" sheetId="3" r:id="rId3"/>
  </sheets>
  <definedNames>
    <definedName name="_xlnm._FilterDatabase" localSheetId="2" hidden="1">Commission!$A$1:$G$1</definedName>
    <definedName name="_xlcn.WorksheetConnection_Book1Table1" hidden="1">Table1[]</definedName>
    <definedName name="_xlcn.WorksheetConnection_Book1Table2" hidden="1">Table2[]</definedName>
    <definedName name="Slicer_งวดชำระ">#N/A</definedName>
    <definedName name="ข้อมูลลูกค้า">Table1[]</definedName>
  </definedNames>
  <calcPr calcId="191029"/>
  <pivotCaches>
    <pivotCache cacheId="50" r:id="rId4"/>
    <pivotCache cacheId="52"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Table2"/>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3" l="1"/>
  <c r="H41" i="3"/>
  <c r="H40" i="3"/>
  <c r="H39" i="3"/>
  <c r="F39" i="3"/>
  <c r="H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8E98DD-C1DD-470B-9BA2-B459069DF0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CCFDFE-EF11-448B-A72F-0419A35ED6C7}"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
        </x15:connection>
      </ext>
    </extLst>
  </connection>
  <connection id="3" xr16:uid="{9AE39FE5-9DB5-459D-B5D6-6992B9C1AEEA}" name="WorksheetConnection_Book1!Table2" type="102" refreshedVersion="8" minRefreshableVersion="5">
    <extLst>
      <ext xmlns:x15="http://schemas.microsoft.com/office/spreadsheetml/2010/11/main" uri="{DE250136-89BD-433C-8126-D09CA5730AF9}">
        <x15:connection id="Table2">
          <x15:rangePr sourceName="_xlcn.WorksheetConnection_Book1Table2"/>
        </x15:connection>
      </ext>
    </extLst>
  </connection>
</connections>
</file>

<file path=xl/sharedStrings.xml><?xml version="1.0" encoding="utf-8"?>
<sst xmlns="http://schemas.openxmlformats.org/spreadsheetml/2006/main" count="446" uniqueCount="159">
  <si>
    <t>ลำดับที่</t>
  </si>
  <si>
    <t>ชื่อลูกค้า</t>
  </si>
  <si>
    <t>จำนวนเงิน</t>
  </si>
  <si>
    <t>แบบประกัน</t>
  </si>
  <si>
    <t>งวดชำระ</t>
  </si>
  <si>
    <t>เลขที่กรมธรรม์</t>
  </si>
  <si>
    <t>เดือนเกิด</t>
  </si>
  <si>
    <t>วันเกิดลูกค้า</t>
  </si>
  <si>
    <t>นางสาวสมใจ</t>
  </si>
  <si>
    <t>นางสาวสมฤดี</t>
  </si>
  <si>
    <t>นายสมหมาย</t>
  </si>
  <si>
    <t>นามสกุล</t>
  </si>
  <si>
    <t>T202682</t>
  </si>
  <si>
    <t>T276123</t>
  </si>
  <si>
    <t>T218364</t>
  </si>
  <si>
    <t>T264519</t>
  </si>
  <si>
    <t>T183419</t>
  </si>
  <si>
    <t>P255053</t>
  </si>
  <si>
    <t>P273915</t>
  </si>
  <si>
    <t>E314684</t>
  </si>
  <si>
    <t>E229848</t>
  </si>
  <si>
    <t>E255616</t>
  </si>
  <si>
    <t>E185466</t>
  </si>
  <si>
    <t>T162034</t>
  </si>
  <si>
    <t>T324812</t>
  </si>
  <si>
    <t>T232858</t>
  </si>
  <si>
    <t>P189783</t>
  </si>
  <si>
    <t>P341399</t>
  </si>
  <si>
    <t>P155086</t>
  </si>
  <si>
    <t>P308235</t>
  </si>
  <si>
    <t>E236065</t>
  </si>
  <si>
    <t>E288808</t>
  </si>
  <si>
    <t>รักดี</t>
  </si>
  <si>
    <t>จันทบูรณ์</t>
  </si>
  <si>
    <t>แย้มจันทร์</t>
  </si>
  <si>
    <t>บุญมาก</t>
  </si>
  <si>
    <t>รักเรียน</t>
  </si>
  <si>
    <t>ช่วยมิตร</t>
  </si>
  <si>
    <t>แย้มแก้ว</t>
  </si>
  <si>
    <t>หนูแก้ว</t>
  </si>
  <si>
    <t>จันทร์ฉาย</t>
  </si>
  <si>
    <t>บุญช่วย</t>
  </si>
  <si>
    <t>เกิดทรัพย์</t>
  </si>
  <si>
    <t>รักชาติ</t>
  </si>
  <si>
    <t>แย้มนาม</t>
  </si>
  <si>
    <t>สุขจบ</t>
  </si>
  <si>
    <t>พันนวล</t>
  </si>
  <si>
    <t>ขาวนวล</t>
  </si>
  <si>
    <t>ไทยเกิด</t>
  </si>
  <si>
    <t>ลิ้มสกุล</t>
  </si>
  <si>
    <t>โพเพชร</t>
  </si>
  <si>
    <t>พัฒนพันธ์</t>
  </si>
  <si>
    <t>สุขภาพ</t>
  </si>
  <si>
    <t>ชีวิต</t>
  </si>
  <si>
    <t>โรคร้ายแรง</t>
  </si>
  <si>
    <t>สะสมทรัพย์</t>
  </si>
  <si>
    <t>รายปี</t>
  </si>
  <si>
    <t>รายเดือน</t>
  </si>
  <si>
    <t>วันที่ทำประกัน</t>
  </si>
  <si>
    <t>เดือนที่ครบชำระ</t>
  </si>
  <si>
    <t>P292777</t>
  </si>
  <si>
    <t>P311639</t>
  </si>
  <si>
    <t>มกราคม</t>
  </si>
  <si>
    <t>กุมภาพันธ์</t>
  </si>
  <si>
    <t>มีนาคม</t>
  </si>
  <si>
    <t>เมษายน</t>
  </si>
  <si>
    <t>พฤษภาคม</t>
  </si>
  <si>
    <t>มิถุนายน</t>
  </si>
  <si>
    <t>กรกฎาคม</t>
  </si>
  <si>
    <t>สิงหาคม</t>
  </si>
  <si>
    <t>กันยายน</t>
  </si>
  <si>
    <t>นายสมใจ</t>
  </si>
  <si>
    <t>พุทธรักษา</t>
  </si>
  <si>
    <t>จงใจ</t>
  </si>
  <si>
    <t>มีบุญมาก</t>
  </si>
  <si>
    <t>พิทักษ์</t>
  </si>
  <si>
    <t>ชาญนรงค์</t>
  </si>
  <si>
    <t>ใจกล้า</t>
  </si>
  <si>
    <t>พัฒนศิลป์</t>
  </si>
  <si>
    <t>เอี่ยมแก้ว</t>
  </si>
  <si>
    <t>ไทยเชื้อ</t>
  </si>
  <si>
    <t>ปี่แก้ว</t>
  </si>
  <si>
    <t>รุ่งเรืองกิจ</t>
  </si>
  <si>
    <t>วัฒนานุกูล</t>
  </si>
  <si>
    <t>วัฒธนางกุล</t>
  </si>
  <si>
    <t>ทรัพย์อนันต์</t>
  </si>
  <si>
    <t>นายสมคิด</t>
  </si>
  <si>
    <t>นางสาวนนทิชา</t>
  </si>
  <si>
    <t>นายธนพล</t>
  </si>
  <si>
    <t>นายเฉลิมชาติ</t>
  </si>
  <si>
    <t>นางกนกวรรณ</t>
  </si>
  <si>
    <t>นางกรกนก</t>
  </si>
  <si>
    <t>นายสุพรรณ</t>
  </si>
  <si>
    <t>นางสาวนันท์สินี</t>
  </si>
  <si>
    <t>นายเฉลิมพล</t>
  </si>
  <si>
    <t>นางฉวาง</t>
  </si>
  <si>
    <t>นางสาวเสาวลักษณ์</t>
  </si>
  <si>
    <t>นายเอกราช</t>
  </si>
  <si>
    <t>นายสุนิตา</t>
  </si>
  <si>
    <t>นางวรรณเพ็ญ</t>
  </si>
  <si>
    <t>นางกรนภัทร</t>
  </si>
  <si>
    <t>นางสาวรุ่งนภา</t>
  </si>
  <si>
    <t>นางสุดารัตน์</t>
  </si>
  <si>
    <t>นายเอกรัตน์</t>
  </si>
  <si>
    <t>นางสาวขวัญใจ</t>
  </si>
  <si>
    <t>นายสมจิตร</t>
  </si>
  <si>
    <t>นายธนชาติ</t>
  </si>
  <si>
    <t>นางภรรณนิกา</t>
  </si>
  <si>
    <t>นายวิษณุ</t>
  </si>
  <si>
    <t>นางสาวพิมชนก</t>
  </si>
  <si>
    <t>นางสาวกาญจนา</t>
  </si>
  <si>
    <t>นางกัญญารัตน์</t>
  </si>
  <si>
    <t>นายจักรกฤษ</t>
  </si>
  <si>
    <t>นางสาวนันทภัทร</t>
  </si>
  <si>
    <t>นางสาวนภัสสร</t>
  </si>
  <si>
    <t>นางกมลพัฒน์</t>
  </si>
  <si>
    <t>นางสาวธัญญาภร</t>
  </si>
  <si>
    <t>พฤศจิกายน</t>
  </si>
  <si>
    <t>ธันวาคม</t>
  </si>
  <si>
    <t>%Com</t>
  </si>
  <si>
    <t>Total</t>
  </si>
  <si>
    <t>รวม</t>
  </si>
  <si>
    <t>โบนัส</t>
  </si>
  <si>
    <t>ยอดรวม</t>
  </si>
  <si>
    <t>ได้รับโบนัส</t>
  </si>
  <si>
    <t>Commission</t>
  </si>
  <si>
    <t>Total Commission</t>
  </si>
  <si>
    <t>Row Labels</t>
  </si>
  <si>
    <t>Grand Total</t>
  </si>
  <si>
    <t>E185366</t>
  </si>
  <si>
    <t>T201682</t>
  </si>
  <si>
    <t>T275123</t>
  </si>
  <si>
    <t>T209519</t>
  </si>
  <si>
    <t>T202782</t>
  </si>
  <si>
    <t>T218064</t>
  </si>
  <si>
    <t>E314484</t>
  </si>
  <si>
    <t>E229840</t>
  </si>
  <si>
    <t>E255916</t>
  </si>
  <si>
    <t>T162084</t>
  </si>
  <si>
    <t>T232158</t>
  </si>
  <si>
    <t>T183519</t>
  </si>
  <si>
    <t>เดือน</t>
  </si>
  <si>
    <t>จำนวน</t>
  </si>
  <si>
    <t>ยอดเงิน</t>
  </si>
  <si>
    <t>สรุปข้อมูลลูกค้าปี2023</t>
  </si>
  <si>
    <t>ม.ค.</t>
  </si>
  <si>
    <t>5-ม.ค.</t>
  </si>
  <si>
    <t>8-ม.ค.</t>
  </si>
  <si>
    <t>12-ม.ค.</t>
  </si>
  <si>
    <t>ก.พ.</t>
  </si>
  <si>
    <t>มี.ค.</t>
  </si>
  <si>
    <t>เม.ย.</t>
  </si>
  <si>
    <t>พ.ค.</t>
  </si>
  <si>
    <t>มิ.ย.</t>
  </si>
  <si>
    <t>ก.ค.</t>
  </si>
  <si>
    <t>ส.ค.</t>
  </si>
  <si>
    <t>ก.ย.</t>
  </si>
  <si>
    <t>ยอดขาย</t>
  </si>
  <si>
    <t>เบี้ยครบชำระ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</si>
</sst>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1010000]d/m/yy;@"/>
    <numFmt numFmtId="165" formatCode="[$-1010000]d/m/yyyy;@"/>
    <numFmt numFmtId="166" formatCode="_-[$฿-41E]* #,##0.00_-;\-[$฿-41E]* #,##0.00_-;_-[$฿-41E]* &quot;-&quot;??_-;_-@_-"/>
  </numFmts>
  <fonts count="17">
    <font>
      <sz val="11"/>
      <color theme="1"/>
      <name val="Calibri"/>
      <family val="2"/>
      <charset val="222"/>
      <scheme val="minor"/>
    </font>
    <font>
      <sz val="11"/>
      <color theme="1"/>
      <name val="Calibri"/>
      <family val="2"/>
      <charset val="222"/>
      <scheme val="minor"/>
    </font>
    <font>
      <sz val="11"/>
      <color rgb="FF006100"/>
      <name val="Calibri"/>
      <family val="2"/>
      <charset val="222"/>
      <scheme val="minor"/>
    </font>
    <font>
      <sz val="11"/>
      <color rgb="FF9C0006"/>
      <name val="Calibri"/>
      <family val="2"/>
      <charset val="222"/>
      <scheme val="minor"/>
    </font>
    <font>
      <b/>
      <sz val="11"/>
      <color rgb="FFFA7D00"/>
      <name val="Calibri"/>
      <family val="2"/>
      <charset val="222"/>
      <scheme val="minor"/>
    </font>
    <font>
      <sz val="11"/>
      <color rgb="FFFA7D00"/>
      <name val="Calibri"/>
      <family val="2"/>
      <charset val="222"/>
      <scheme val="minor"/>
    </font>
    <font>
      <sz val="8"/>
      <name val="Calibri"/>
      <family val="2"/>
      <charset val="222"/>
      <scheme val="minor"/>
    </font>
    <font>
      <sz val="12"/>
      <color theme="1"/>
      <name val="AngsanaUPC"/>
      <family val="1"/>
    </font>
    <font>
      <sz val="12"/>
      <name val="AngsanaUPC"/>
      <family val="1"/>
    </font>
    <font>
      <b/>
      <sz val="12"/>
      <color theme="0"/>
      <name val="AngsanaUPC"/>
      <family val="1"/>
    </font>
    <font>
      <b/>
      <sz val="12"/>
      <color theme="1"/>
      <name val="AngsanaUPC"/>
      <family val="1"/>
    </font>
    <font>
      <b/>
      <sz val="11"/>
      <color rgb="FFFA7D00"/>
      <name val="AngsanaUPC"/>
      <family val="1"/>
    </font>
    <font>
      <sz val="12"/>
      <color rgb="FF006100"/>
      <name val="AngsanaUPC"/>
      <family val="1"/>
    </font>
    <font>
      <b/>
      <sz val="12"/>
      <color rgb="FFFA7D00"/>
      <name val="AngsanaUPC"/>
      <family val="1"/>
    </font>
    <font>
      <sz val="14"/>
      <color theme="1"/>
      <name val="AngsanaUPC"/>
      <family val="1"/>
    </font>
    <font>
      <sz val="11"/>
      <color rgb="FF9C5700"/>
      <name val="Calibri"/>
      <family val="2"/>
      <charset val="222"/>
      <scheme val="minor"/>
    </font>
    <font>
      <b/>
      <u/>
      <sz val="20"/>
      <color rgb="FF9C5700"/>
      <name val="AngsanaUPC"/>
      <family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bgColor theme="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4" fillId="5" borderId="1" applyNumberFormat="0" applyAlignment="0" applyProtection="0"/>
    <xf numFmtId="0" fontId="5" fillId="0" borderId="2" applyNumberFormat="0" applyFill="0" applyAlignment="0" applyProtection="0"/>
    <xf numFmtId="0" fontId="15" fillId="4" borderId="0" applyNumberFormat="0" applyBorder="0" applyAlignment="0" applyProtection="0"/>
  </cellStyleXfs>
  <cellXfs count="36">
    <xf numFmtId="0" fontId="0" fillId="0" borderId="0" xfId="0"/>
    <xf numFmtId="0" fontId="0" fillId="0" borderId="0" xfId="0" applyAlignment="1">
      <alignment horizontal="center"/>
    </xf>
    <xf numFmtId="0" fontId="7" fillId="0" borderId="0" xfId="0" applyFont="1" applyAlignment="1">
      <alignment horizontal="center"/>
    </xf>
    <xf numFmtId="0" fontId="7" fillId="0" borderId="0" xfId="0" applyFont="1"/>
    <xf numFmtId="164" fontId="7" fillId="0" borderId="0" xfId="0" applyNumberFormat="1" applyFont="1" applyAlignment="1">
      <alignment horizontal="center"/>
    </xf>
    <xf numFmtId="165" fontId="7" fillId="0" borderId="0" xfId="0" applyNumberFormat="1" applyFont="1" applyAlignment="1">
      <alignment horizontal="center"/>
    </xf>
    <xf numFmtId="166" fontId="7" fillId="0" borderId="0" xfId="1" applyNumberFormat="1" applyFont="1"/>
    <xf numFmtId="166" fontId="8" fillId="0" borderId="0" xfId="1" applyNumberFormat="1" applyFont="1"/>
    <xf numFmtId="0" fontId="9" fillId="6" borderId="0" xfId="0" applyFont="1" applyFill="1" applyAlignment="1">
      <alignment horizontal="center"/>
    </xf>
    <xf numFmtId="0" fontId="10" fillId="0" borderId="0" xfId="0" applyFont="1" applyAlignment="1">
      <alignment horizontal="center"/>
    </xf>
    <xf numFmtId="0" fontId="10" fillId="0" borderId="0" xfId="0" applyFont="1" applyAlignment="1">
      <alignment horizontal="right"/>
    </xf>
    <xf numFmtId="0" fontId="9" fillId="6" borderId="3" xfId="0" applyFont="1" applyFill="1" applyBorder="1" applyAlignment="1">
      <alignment horizontal="center"/>
    </xf>
    <xf numFmtId="166" fontId="5" fillId="0" borderId="2" xfId="4" applyNumberFormat="1"/>
    <xf numFmtId="0" fontId="7" fillId="0" borderId="0" xfId="0" applyFont="1" applyAlignment="1">
      <alignment horizontal="center" vertical="center"/>
    </xf>
    <xf numFmtId="0" fontId="7" fillId="0" borderId="0" xfId="0" applyFont="1" applyAlignment="1">
      <alignment vertical="center"/>
    </xf>
    <xf numFmtId="166" fontId="7" fillId="0" borderId="0" xfId="1" applyNumberFormat="1" applyFont="1" applyAlignment="1">
      <alignment vertical="center"/>
    </xf>
    <xf numFmtId="166" fontId="7" fillId="0" borderId="0" xfId="0" applyNumberFormat="1" applyFont="1" applyAlignment="1">
      <alignment vertical="center"/>
    </xf>
    <xf numFmtId="0" fontId="10" fillId="0" borderId="0" xfId="0" applyFont="1" applyAlignment="1">
      <alignment horizontal="right" vertical="center"/>
    </xf>
    <xf numFmtId="43" fontId="10" fillId="0" borderId="0" xfId="0" applyNumberFormat="1" applyFont="1" applyAlignment="1">
      <alignment vertical="center"/>
    </xf>
    <xf numFmtId="44" fontId="12" fillId="2" borderId="0" xfId="2" applyNumberFormat="1" applyFont="1" applyAlignment="1">
      <alignment vertical="center"/>
    </xf>
    <xf numFmtId="166" fontId="12" fillId="2" borderId="0" xfId="2" applyNumberFormat="1" applyFont="1" applyAlignment="1">
      <alignment vertical="center"/>
    </xf>
    <xf numFmtId="0" fontId="13" fillId="5" borderId="1" xfId="3" applyFont="1" applyAlignment="1">
      <alignment horizontal="center" vertical="center"/>
    </xf>
    <xf numFmtId="0" fontId="7" fillId="0" borderId="0" xfId="0" applyFont="1" applyAlignment="1">
      <alignment horizontal="right" vertical="center"/>
    </xf>
    <xf numFmtId="166" fontId="11" fillId="4" borderId="2" xfId="4" applyNumberFormat="1" applyFont="1" applyFill="1" applyAlignment="1">
      <alignment horizontal="right" vertical="center"/>
    </xf>
    <xf numFmtId="166" fontId="11" fillId="4" borderId="2" xfId="4" applyNumberFormat="1" applyFont="1" applyFill="1" applyAlignment="1">
      <alignment vertical="center"/>
    </xf>
    <xf numFmtId="0" fontId="14" fillId="0" borderId="0" xfId="0" pivotButton="1" applyFont="1"/>
    <xf numFmtId="0" fontId="14" fillId="0" borderId="0" xfId="0" applyFont="1" applyAlignment="1">
      <alignment horizontal="center" vertical="center"/>
    </xf>
    <xf numFmtId="0" fontId="14" fillId="0" borderId="0" xfId="0" applyFont="1" applyAlignment="1">
      <alignment horizontal="left"/>
    </xf>
    <xf numFmtId="0" fontId="14" fillId="0" borderId="0" xfId="0" applyFont="1" applyAlignment="1">
      <alignment horizontal="center"/>
    </xf>
    <xf numFmtId="44" fontId="14" fillId="0" borderId="0" xfId="0" applyNumberFormat="1" applyFont="1"/>
    <xf numFmtId="44" fontId="3" fillId="3" borderId="0" xfId="0" applyNumberFormat="1" applyFont="1" applyFill="1"/>
    <xf numFmtId="0" fontId="14" fillId="0" borderId="0" xfId="0" pivotButton="1" applyFont="1" applyAlignment="1">
      <alignment horizontal="center" vertical="center"/>
    </xf>
    <xf numFmtId="0" fontId="14" fillId="0" borderId="0" xfId="0" applyNumberFormat="1" applyFont="1"/>
    <xf numFmtId="0" fontId="14" fillId="0" borderId="0" xfId="0" applyFont="1" applyAlignment="1">
      <alignment horizontal="left" indent="1"/>
    </xf>
    <xf numFmtId="166" fontId="14" fillId="0" borderId="0" xfId="0" applyNumberFormat="1" applyFont="1"/>
    <xf numFmtId="0" fontId="16" fillId="4" borderId="0" xfId="5" applyFont="1"/>
  </cellXfs>
  <cellStyles count="6">
    <cellStyle name="Calculation" xfId="3" builtinId="22"/>
    <cellStyle name="Comma" xfId="1" builtinId="3"/>
    <cellStyle name="Good" xfId="2" builtinId="26"/>
    <cellStyle name="Linked Cell" xfId="4" builtinId="24"/>
    <cellStyle name="Neutral" xfId="5" builtinId="28"/>
    <cellStyle name="Normal" xfId="0" builtinId="0"/>
  </cellStyles>
  <dxfs count="240">
    <dxf>
      <font>
        <b val="0"/>
        <strike val="0"/>
        <outline val="0"/>
        <shadow val="0"/>
        <u val="none"/>
        <vertAlign val="baseline"/>
        <sz val="12"/>
        <color theme="1"/>
        <name val="AngsanaUPC"/>
        <family val="1"/>
        <scheme val="none"/>
      </font>
      <numFmt numFmtId="166" formatCode="_-[$฿-41E]* #,##0.00_-;\-[$฿-41E]* #,##0.00_-;_-[$฿-41E]* &quot;-&quot;??_-;_-@_-"/>
      <alignment vertical="center" textRotation="0" wrapText="0" indent="0" justifyLastLine="0" shrinkToFit="0" readingOrder="0"/>
    </dxf>
    <dxf>
      <font>
        <strike val="0"/>
        <outline val="0"/>
        <shadow val="0"/>
        <u val="none"/>
        <vertAlign val="baseline"/>
        <sz val="12"/>
        <name val="AngsanaUPC"/>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AngsanaUPC"/>
        <family val="1"/>
        <scheme val="none"/>
      </font>
      <alignment horizontal="center" vertical="center" textRotation="0" wrapText="0" indent="0" justifyLastLine="0" shrinkToFit="0" readingOrder="0"/>
    </dxf>
    <dxf>
      <font>
        <color rgb="FF9C0006"/>
      </font>
      <fill>
        <patternFill>
          <bgColor rgb="FFFFC7CE"/>
        </patternFill>
      </fill>
    </dxf>
    <dxf>
      <font>
        <b/>
        <i val="0"/>
        <color theme="4"/>
      </font>
    </dxf>
    <dxf>
      <font>
        <b/>
        <i val="0"/>
        <color theme="4"/>
      </font>
    </dxf>
    <dxf>
      <font>
        <color rgb="FF9C0006"/>
      </font>
      <fill>
        <patternFill>
          <bgColor rgb="FFFFC7CE"/>
        </patternFill>
      </fill>
    </dxf>
    <dxf>
      <font>
        <color rgb="FF9C0006"/>
      </font>
      <fill>
        <patternFill>
          <bgColor rgb="FFFFC7CE"/>
        </patternFill>
      </fill>
    </dxf>
    <dxf>
      <font>
        <color rgb="FF9C0006"/>
      </font>
    </dxf>
    <dxf>
      <font>
        <b/>
        <i val="0"/>
        <color theme="4"/>
      </font>
    </dxf>
    <dxf>
      <font>
        <b/>
        <i val="0"/>
        <color theme="4"/>
      </font>
    </dxf>
    <dxf>
      <font>
        <color rgb="FF9C0006"/>
      </font>
      <fill>
        <patternFill>
          <bgColor rgb="FFFFC7CE"/>
        </patternFill>
      </fill>
    </dxf>
    <dxf>
      <font>
        <color rgb="FF9C0006"/>
      </font>
      <fill>
        <patternFill>
          <bgColor rgb="FFFFC7CE"/>
        </patternFill>
      </fill>
    </dxf>
    <dxf>
      <font>
        <color rgb="FF9C0006"/>
      </font>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numFmt numFmtId="167" formatCode="&quot;฿&quot;#,##0.00"/>
    </dxf>
    <dxf>
      <numFmt numFmtId="166" formatCode="_-[$฿-41E]* #,##0.00_-;\-[$฿-41E]* #,##0.00_-;_-[$฿-41E]* &quot;-&quot;??_-;_-@_-"/>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strike val="0"/>
        <outline val="0"/>
        <shadow val="0"/>
        <u val="none"/>
        <vertAlign val="baseline"/>
        <sz val="12"/>
        <color theme="1"/>
        <name val="AngsanaUPC"/>
        <family val="1"/>
        <scheme val="none"/>
      </font>
      <alignment vertical="center" textRotation="0" wrapText="0" indent="0" justifyLastLine="0" shrinkToFit="0" readingOrder="0"/>
    </dxf>
    <dxf>
      <numFmt numFmtId="166" formatCode="_-[$฿-41E]* #,##0.00_-;\-[$฿-41E]* #,##0.00_-;_-[$฿-41E]* &quot;-&quot;??_-;_-@_-"/>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alignment horizontal="center"/>
    </dxf>
    <dxf>
      <numFmt numFmtId="34" formatCode="_-&quot;฿&quot;* #,##0.00_-;\-&quot;฿&quot;* #,##0.00_-;_-&quot;฿&quot;* &quot;-&quot;??_-;_-@_-"/>
    </dxf>
    <dxf>
      <alignment horizontal="center"/>
    </dxf>
    <dxf>
      <alignment horizontal="center"/>
    </dxf>
    <dxf>
      <numFmt numFmtId="34" formatCode="_-&quot;฿&quot;* #,##0.00_-;\-&quot;฿&quot;* #,##0.00_-;_-&quot;฿&quot;* &quot;-&quot;??_-;_-@_-"/>
    </dxf>
    <dxf>
      <alignment horizontal="center"/>
    </dxf>
    <dxf>
      <alignment vertical="center"/>
    </dxf>
    <dxf>
      <alignment vertical="center"/>
    </dxf>
    <dxf>
      <alignment horizontal="center"/>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name val="AngsanaUPC"/>
        <family val="1"/>
        <scheme val="none"/>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1"/>
        <color rgb="FF9C0006"/>
        <name val="Calibri"/>
        <family val="2"/>
        <charset val="222"/>
        <scheme val="minor"/>
      </font>
      <fill>
        <patternFill patternType="solid">
          <fgColor indexed="65"/>
          <bgColor rgb="FFFFC7CE"/>
        </patternFill>
      </fill>
    </dxf>
    <dxf>
      <numFmt numFmtId="35" formatCode="_-* #,##0.00_-;\-* #,##0.00_-;_-* &quot;-&quot;??_-;_-@_-"/>
    </dxf>
    <dxf>
      <font>
        <b/>
        <i val="0"/>
        <color theme="4"/>
      </font>
    </dxf>
    <dxf>
      <font>
        <b/>
        <i val="0"/>
        <color theme="4"/>
      </font>
    </dxf>
    <dxf>
      <font>
        <color rgb="FF9C0006"/>
      </font>
      <fill>
        <patternFill>
          <bgColor rgb="FFFFC7CE"/>
        </patternFill>
      </fill>
    </dxf>
    <dxf>
      <font>
        <color rgb="FF9C0006"/>
      </font>
      <fill>
        <patternFill>
          <bgColor rgb="FFFFC7CE"/>
        </patternFill>
      </fill>
    </dxf>
    <dxf>
      <font>
        <color rgb="FF9C0006"/>
      </font>
    </dxf>
    <dxf>
      <numFmt numFmtId="166" formatCode="_-[$฿-41E]* #,##0.00_-;\-[$฿-41E]* #,##0.00_-;_-[$฿-41E]* &quot;-&quot;??_-;_-@_-"/>
    </dxf>
    <dxf>
      <font>
        <strike val="0"/>
        <outline val="0"/>
        <shadow val="0"/>
        <u val="none"/>
        <vertAlign val="baseline"/>
        <sz val="12"/>
        <name val="AngsanaUPC"/>
        <family val="1"/>
        <scheme val="none"/>
      </font>
      <numFmt numFmtId="166" formatCode="_-[$฿-41E]* #,##0.00_-;\-[$฿-41E]* #,##0.00_-;_-[$฿-41E]* &quot;-&quot;??_-;_-@_-"/>
      <alignment vertical="center"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AngsanaUPC"/>
        <family val="1"/>
        <scheme val="none"/>
      </font>
    </dxf>
    <dxf>
      <font>
        <b val="0"/>
        <i val="0"/>
        <strike val="0"/>
        <condense val="0"/>
        <extend val="0"/>
        <outline val="0"/>
        <shadow val="0"/>
        <u val="none"/>
        <vertAlign val="baseline"/>
        <sz val="12"/>
        <color theme="1"/>
        <name val="AngsanaUPC"/>
        <family val="1"/>
        <scheme val="none"/>
      </font>
    </dxf>
    <dxf>
      <font>
        <b val="0"/>
        <i val="0"/>
        <strike val="0"/>
        <condense val="0"/>
        <extend val="0"/>
        <outline val="0"/>
        <shadow val="0"/>
        <u val="none"/>
        <vertAlign val="baseline"/>
        <sz val="12"/>
        <color theme="1"/>
        <name val="AngsanaUPC"/>
        <family val="1"/>
        <scheme val="none"/>
      </font>
    </dxf>
    <dxf>
      <font>
        <b val="0"/>
        <i val="0"/>
        <strike val="0"/>
        <condense val="0"/>
        <extend val="0"/>
        <outline val="0"/>
        <shadow val="0"/>
        <u val="none"/>
        <vertAlign val="baseline"/>
        <sz val="12"/>
        <color theme="1"/>
        <name val="AngsanaUPC"/>
        <family val="1"/>
        <scheme val="none"/>
      </font>
    </dxf>
    <dxf>
      <font>
        <strike val="0"/>
        <outline val="0"/>
        <shadow val="0"/>
        <u val="none"/>
        <vertAlign val="baseline"/>
        <sz val="12"/>
        <color theme="1"/>
        <name val="AngsanaUPC"/>
        <family val="1"/>
        <scheme val="none"/>
      </font>
      <alignment vertical="center" textRotation="0" wrapText="0" indent="0" justifyLastLine="0" shrinkToFit="0" readingOrder="0"/>
    </dxf>
    <dxf>
      <font>
        <b val="0"/>
        <i val="0"/>
        <strike val="0"/>
        <condense val="0"/>
        <extend val="0"/>
        <outline val="0"/>
        <shadow val="0"/>
        <u val="none"/>
        <vertAlign val="baseline"/>
        <sz val="12"/>
        <color theme="1"/>
        <name val="AngsanaUPC"/>
        <family val="1"/>
        <scheme val="none"/>
      </font>
    </dxf>
    <dxf>
      <font>
        <strike val="0"/>
        <outline val="0"/>
        <shadow val="0"/>
        <u val="none"/>
        <vertAlign val="baseline"/>
        <sz val="12"/>
        <color theme="1"/>
        <name val="AngsanaUPC"/>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AngsanaUPC"/>
        <family val="1"/>
        <scheme val="none"/>
      </font>
      <alignment horizontal="center" vertical="bottom" textRotation="0" wrapText="0" indent="0" justifyLastLine="0" shrinkToFit="0" readingOrder="0"/>
    </dxf>
    <dxf>
      <font>
        <strike val="0"/>
        <outline val="0"/>
        <shadow val="0"/>
        <u val="none"/>
        <vertAlign val="baseline"/>
        <sz val="12"/>
        <color theme="1"/>
        <name val="AngsanaUPC"/>
        <family val="1"/>
        <scheme val="none"/>
      </font>
      <alignment horizontal="center" vertical="center" textRotation="0" wrapText="0" indent="0" justifyLastLine="0" shrinkToFit="0" readingOrder="0"/>
    </dxf>
    <dxf>
      <border outline="0">
        <left style="thin">
          <color theme="4" tint="0.39997558519241921"/>
        </left>
      </border>
    </dxf>
    <dxf>
      <font>
        <strike val="0"/>
        <outline val="0"/>
        <shadow val="0"/>
        <u val="none"/>
        <vertAlign val="baseline"/>
        <sz val="12"/>
        <name val="AngsanaUPC"/>
        <family val="1"/>
        <scheme val="none"/>
      </font>
      <alignment vertical="center" textRotation="0" wrapText="0" indent="0" justifyLastLine="0" shrinkToFit="0" readingOrder="0"/>
    </dxf>
    <dxf>
      <font>
        <b/>
        <i val="0"/>
        <strike val="0"/>
        <condense val="0"/>
        <extend val="0"/>
        <outline val="0"/>
        <shadow val="0"/>
        <u val="none"/>
        <vertAlign val="baseline"/>
        <sz val="12"/>
        <color theme="0"/>
        <name val="AngsanaUPC"/>
        <family val="1"/>
        <scheme val="none"/>
      </font>
      <fill>
        <patternFill patternType="solid">
          <fgColor theme="4"/>
          <bgColor theme="4"/>
        </patternFill>
      </fill>
      <alignment horizontal="center" vertical="bottom" textRotation="0" wrapText="0" indent="0" justifyLastLine="0" shrinkToFit="0" readingOrder="0"/>
    </dxf>
    <dxf>
      <font>
        <strike val="0"/>
        <outline val="0"/>
        <shadow val="0"/>
        <u val="none"/>
        <vertAlign val="baseline"/>
        <sz val="12"/>
        <name val="AngsanaUPC"/>
        <family val="1"/>
        <scheme val="none"/>
      </font>
      <alignment horizontal="center" vertical="bottom" textRotation="0" wrapText="0" indent="0" justifyLastLine="0" shrinkToFit="0" readingOrder="0"/>
    </dxf>
    <dxf>
      <font>
        <strike val="0"/>
        <outline val="0"/>
        <shadow val="0"/>
        <u val="none"/>
        <vertAlign val="baseline"/>
        <sz val="12"/>
        <name val="AngsanaUPC"/>
        <family val="1"/>
        <scheme val="none"/>
      </font>
      <numFmt numFmtId="165" formatCode="[$-1010000]d/m/yyyy;@"/>
      <alignment horizontal="center" vertical="bottom" textRotation="0" wrapText="0" indent="0" justifyLastLine="0" shrinkToFit="0" readingOrder="0"/>
    </dxf>
    <dxf>
      <font>
        <strike val="0"/>
        <outline val="0"/>
        <shadow val="0"/>
        <u val="none"/>
        <vertAlign val="baseline"/>
        <sz val="12"/>
        <name val="AngsanaUPC"/>
        <family val="1"/>
        <scheme val="none"/>
      </font>
      <alignment horizontal="center" vertical="bottom" textRotation="0" wrapText="0" indent="0" justifyLastLine="0" shrinkToFit="0" readingOrder="0"/>
    </dxf>
    <dxf>
      <font>
        <strike val="0"/>
        <outline val="0"/>
        <shadow val="0"/>
        <u val="none"/>
        <vertAlign val="baseline"/>
        <sz val="12"/>
        <name val="AngsanaUPC"/>
        <family val="1"/>
        <scheme val="none"/>
      </font>
      <numFmt numFmtId="164" formatCode="[$-1010000]d/m/yy;@"/>
      <alignment horizontal="center" vertical="bottom" textRotation="0" wrapText="0" indent="0" justifyLastLine="0" shrinkToFit="0" readingOrder="0"/>
    </dxf>
    <dxf>
      <font>
        <strike val="0"/>
        <outline val="0"/>
        <shadow val="0"/>
        <u val="none"/>
        <vertAlign val="baseline"/>
        <sz val="12"/>
        <name val="AngsanaUPC"/>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ngsanaUPC"/>
        <family val="1"/>
        <scheme val="none"/>
      </font>
      <numFmt numFmtId="166" formatCode="_-[$฿-41E]* #,##0.00_-;\-[$฿-41E]* #,##0.00_-;_-[$฿-41E]* &quot;-&quot;??_-;_-@_-"/>
    </dxf>
    <dxf>
      <font>
        <strike val="0"/>
        <outline val="0"/>
        <shadow val="0"/>
        <u val="none"/>
        <vertAlign val="baseline"/>
        <sz val="12"/>
        <name val="AngsanaUPC"/>
        <family val="1"/>
        <scheme val="none"/>
      </font>
      <alignment horizontal="center" vertical="bottom" textRotation="0" wrapText="0" indent="0" justifyLastLine="0" shrinkToFit="0" readingOrder="0"/>
    </dxf>
    <dxf>
      <font>
        <strike val="0"/>
        <outline val="0"/>
        <shadow val="0"/>
        <u val="none"/>
        <vertAlign val="baseline"/>
        <sz val="12"/>
        <name val="AngsanaUPC"/>
        <family val="1"/>
        <scheme val="none"/>
      </font>
    </dxf>
    <dxf>
      <font>
        <strike val="0"/>
        <outline val="0"/>
        <shadow val="0"/>
        <u val="none"/>
        <vertAlign val="baseline"/>
        <sz val="12"/>
        <name val="AngsanaUPC"/>
        <family val="1"/>
        <scheme val="none"/>
      </font>
    </dxf>
    <dxf>
      <font>
        <strike val="0"/>
        <outline val="0"/>
        <shadow val="0"/>
        <u val="none"/>
        <vertAlign val="baseline"/>
        <sz val="12"/>
        <name val="AngsanaUPC"/>
        <family val="1"/>
        <scheme val="none"/>
      </font>
      <alignment horizontal="center" vertical="bottom" textRotation="0" wrapText="0" indent="0" justifyLastLine="0" shrinkToFit="0" readingOrder="0"/>
    </dxf>
    <dxf>
      <font>
        <strike val="0"/>
        <outline val="0"/>
        <shadow val="0"/>
        <u val="none"/>
        <vertAlign val="baseline"/>
        <sz val="12"/>
        <name val="AngsanaUPC"/>
        <family val="1"/>
        <scheme val="none"/>
      </font>
      <alignment horizontal="center" vertical="bottom" textRotation="0" wrapText="0" indent="0" justifyLastLine="0" shrinkToFit="0" readingOrder="0"/>
    </dxf>
    <dxf>
      <font>
        <strike val="0"/>
        <outline val="0"/>
        <shadow val="0"/>
        <u val="none"/>
        <vertAlign val="baseline"/>
        <sz val="12"/>
        <name val="AngsanaUPC"/>
        <family val="1"/>
        <scheme val="none"/>
      </font>
    </dxf>
    <dxf>
      <font>
        <b/>
        <strike val="0"/>
        <outline val="0"/>
        <shadow val="0"/>
        <u val="none"/>
        <vertAlign val="baseline"/>
        <sz val="12"/>
        <color theme="1"/>
        <name val="AngsanaUPC"/>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bg1"/>
                </a:solidFill>
                <a:latin typeface="AngsanaUPC" panose="02020603050405020304" pitchFamily="18" charset="-34"/>
                <a:ea typeface="+mn-ea"/>
                <a:cs typeface="AngsanaUPC" panose="02020603050405020304" pitchFamily="18" charset="-34"/>
              </a:defRPr>
            </a:pPr>
            <a:r>
              <a:rPr lang="th-TH">
                <a:solidFill>
                  <a:schemeClr val="bg1"/>
                </a:solidFill>
              </a:rPr>
              <a:t>แบบประกันลูกค้าปี 2023</a:t>
            </a:r>
          </a:p>
        </c:rich>
      </c:tx>
      <c:layout>
        <c:manualLayout>
          <c:xMode val="edge"/>
          <c:yMode val="edge"/>
          <c:x val="0.33048920724374342"/>
          <c:y val="2.9530468174236841E-2"/>
        </c:manualLayout>
      </c:layout>
      <c:overlay val="0"/>
      <c:spPr>
        <a:solidFill>
          <a:schemeClr val="accent2"/>
        </a:solidFill>
        <a:ln>
          <a:noFill/>
        </a:ln>
        <a:effectLst/>
      </c:spPr>
      <c:txPr>
        <a:bodyPr rot="0" spcFirstLastPara="1" vertOverflow="ellipsis" vert="horz" wrap="square" anchor="ctr" anchorCtr="1"/>
        <a:lstStyle/>
        <a:p>
          <a:pPr>
            <a:defRPr sz="1680" b="1" i="0" u="none" strike="noStrike" kern="1200" baseline="0">
              <a:solidFill>
                <a:schemeClr val="bg1"/>
              </a:solidFill>
              <a:latin typeface="AngsanaUPC" panose="02020603050405020304" pitchFamily="18" charset="-34"/>
              <a:ea typeface="+mn-ea"/>
              <a:cs typeface="AngsanaUPC" panose="02020603050405020304" pitchFamily="18" charset="-34"/>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AngsanaUPC" panose="02020603050405020304" pitchFamily="18" charset="-34"/>
                  <a:ea typeface="+mn-ea"/>
                  <a:cs typeface="AngsanaUPC" panose="02020603050405020304" pitchFamily="18" charset="-34"/>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AngsanaUPC" panose="02020603050405020304" pitchFamily="18" charset="-34"/>
                  <a:ea typeface="+mn-ea"/>
                  <a:cs typeface="AngsanaUPC" panose="02020603050405020304" pitchFamily="18" charset="-34"/>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pivotFmt>
      <c:pivotFmt>
        <c:idx val="11"/>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6.1568129167228189E-2"/>
          <c:y val="0.2490784686396959"/>
          <c:w val="0.51974696622579875"/>
          <c:h val="0.58641795637614269"/>
        </c:manualLayout>
      </c:layout>
      <c:pieChart>
        <c:varyColors val="1"/>
        <c:ser>
          <c:idx val="0"/>
          <c:order val="0"/>
          <c:tx>
            <c:v>จำนวน</c:v>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6C-40B6-93B5-B38B287C7BA0}"/>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6C-40B6-93B5-B38B287C7BA0}"/>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6C-40B6-93B5-B38B287C7BA0}"/>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6C-40B6-93B5-B38B287C7BA0}"/>
              </c:ext>
            </c:extLst>
          </c:dPt>
          <c:dLbls>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AngsanaUPC" panose="02020603050405020304" pitchFamily="18" charset="-34"/>
                    <a:ea typeface="+mn-ea"/>
                    <a:cs typeface="AngsanaUPC" panose="02020603050405020304" pitchFamily="18" charset="-34"/>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ชีวิต</c:v>
              </c:pt>
              <c:pt idx="1">
                <c:v>โรคร้ายแรง</c:v>
              </c:pt>
              <c:pt idx="2">
                <c:v>สะสมทรัพย์</c:v>
              </c:pt>
              <c:pt idx="3">
                <c:v>สุขภาพ</c:v>
              </c:pt>
            </c:strLit>
          </c:cat>
          <c:val>
            <c:numLit>
              <c:formatCode>General</c:formatCode>
              <c:ptCount val="4"/>
              <c:pt idx="0">
                <c:v>14</c:v>
              </c:pt>
              <c:pt idx="1">
                <c:v>4</c:v>
              </c:pt>
              <c:pt idx="2">
                <c:v>6</c:v>
              </c:pt>
              <c:pt idx="3">
                <c:v>11</c:v>
              </c:pt>
            </c:numLit>
          </c:val>
          <c:extLst>
            <c:ext xmlns:c16="http://schemas.microsoft.com/office/drawing/2014/chart" uri="{C3380CC4-5D6E-409C-BE32-E72D297353CC}">
              <c16:uniqueId val="{00000008-5B6C-40B6-93B5-B38B287C7BA0}"/>
            </c:ext>
          </c:extLst>
        </c:ser>
        <c:ser>
          <c:idx val="1"/>
          <c:order val="1"/>
          <c:tx>
            <c:v>Series2</c:v>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5B6C-40B6-93B5-B38B287C7BA0}"/>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5B6C-40B6-93B5-B38B287C7BA0}"/>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5B6C-40B6-93B5-B38B287C7BA0}"/>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5B6C-40B6-93B5-B38B287C7BA0}"/>
              </c:ext>
            </c:extLst>
          </c:dPt>
          <c:dLbls>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AngsanaUPC" panose="02020603050405020304" pitchFamily="18" charset="-34"/>
                    <a:ea typeface="+mn-ea"/>
                    <a:cs typeface="AngsanaUPC" panose="02020603050405020304" pitchFamily="18" charset="-34"/>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ชีวิต</c:v>
              </c:pt>
              <c:pt idx="1">
                <c:v>โรคร้ายแรง</c:v>
              </c:pt>
              <c:pt idx="2">
                <c:v>สะสมทรัพย์</c:v>
              </c:pt>
              <c:pt idx="3">
                <c:v>สุขภาพ</c:v>
              </c:pt>
            </c:strLit>
          </c:cat>
          <c:val>
            <c:numLit>
              <c:formatCode>General</c:formatCode>
              <c:ptCount val="4"/>
              <c:pt idx="0">
                <c:v>326300</c:v>
              </c:pt>
              <c:pt idx="1">
                <c:v>74932</c:v>
              </c:pt>
              <c:pt idx="2">
                <c:v>186332</c:v>
              </c:pt>
              <c:pt idx="3">
                <c:v>262610</c:v>
              </c:pt>
            </c:numLit>
          </c:val>
          <c:extLst>
            <c:ext xmlns:c16="http://schemas.microsoft.com/office/drawing/2014/chart" uri="{C3380CC4-5D6E-409C-BE32-E72D297353CC}">
              <c16:uniqueId val="{00000011-5B6C-40B6-93B5-B38B287C7BA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08257769734773"/>
          <c:y val="0.27095411349443388"/>
          <c:w val="0.24301766680142978"/>
          <c:h val="0.37714942528735634"/>
        </c:manualLayout>
      </c:layout>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AngsanaUPC" panose="02020603050405020304" pitchFamily="18" charset="-34"/>
              <a:ea typeface="+mn-ea"/>
              <a:cs typeface="AngsanaUPC" panose="02020603050405020304" pitchFamily="18" charset="-34"/>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sz="1400">
          <a:latin typeface="AngsanaUPC" panose="02020603050405020304" pitchFamily="18" charset="-34"/>
          <a:cs typeface="AngsanaUPC" panose="02020603050405020304" pitchFamily="18" charset="-34"/>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AngsanaUPC" panose="02020603050405020304" pitchFamily="18" charset="-34"/>
                <a:ea typeface="+mn-ea"/>
                <a:cs typeface="AngsanaUPC" panose="02020603050405020304" pitchFamily="18" charset="-34"/>
              </a:defRPr>
            </a:pPr>
            <a:r>
              <a:rPr lang="th-TH">
                <a:solidFill>
                  <a:schemeClr val="bg1"/>
                </a:solidFill>
                <a:latin typeface="AngsanaUPC" panose="02020603050405020304" pitchFamily="18" charset="-34"/>
                <a:cs typeface="AngsanaUPC" panose="02020603050405020304" pitchFamily="18" charset="-34"/>
              </a:rPr>
              <a:t>ยอดขายประจำเดือน</a:t>
            </a:r>
            <a:endParaRPr lang="en-US">
              <a:solidFill>
                <a:schemeClr val="bg1"/>
              </a:solidFill>
              <a:latin typeface="AngsanaUPC" panose="02020603050405020304" pitchFamily="18" charset="-34"/>
              <a:cs typeface="AngsanaUPC" panose="02020603050405020304" pitchFamily="18" charset="-34"/>
            </a:endParaRPr>
          </a:p>
        </c:rich>
      </c:tx>
      <c:overlay val="0"/>
      <c:spPr>
        <a:solidFill>
          <a:schemeClr val="accent6"/>
        </a:solid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AngsanaUPC" panose="02020603050405020304" pitchFamily="18" charset="-34"/>
              <a:ea typeface="+mn-ea"/>
              <a:cs typeface="AngsanaUPC" panose="02020603050405020304" pitchFamily="18" charset="-34"/>
            </a:defRPr>
          </a:pPr>
          <a:endParaRPr lang="en-US"/>
        </a:p>
      </c:txPr>
    </c:title>
    <c:autoTitleDeleted val="0"/>
    <c:pivotFmts>
      <c:pivotFmt>
        <c:idx val="0"/>
        <c:spPr>
          <a:noFill/>
          <a:ln w="25400" cap="flat" cmpd="sng" algn="ctr">
            <a:solidFill>
              <a:schemeClr val="accent6"/>
            </a:solidFill>
            <a:miter lim="800000"/>
          </a:ln>
          <a:effectLst/>
        </c:spPr>
        <c:marker>
          <c:spPr>
            <a:noFill/>
            <a:ln w="19050" cap="rnd">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3937007874014"/>
          <c:y val="0.17180479074102664"/>
          <c:w val="0.66533092738407695"/>
          <c:h val="0.75485364166080549"/>
        </c:manualLayout>
      </c:layout>
      <c:barChart>
        <c:barDir val="bar"/>
        <c:grouping val="clustered"/>
        <c:varyColors val="0"/>
        <c:ser>
          <c:idx val="0"/>
          <c:order val="0"/>
          <c:tx>
            <c:v>Total</c:v>
          </c:tx>
          <c:spPr>
            <a:noFill/>
            <a:ln w="25400" cap="flat" cmpd="sng" algn="ctr">
              <a:solidFill>
                <a:schemeClr val="accent6"/>
              </a:solidFill>
              <a:miter lim="800000"/>
            </a:ln>
            <a:effectLst/>
          </c:spPr>
          <c:invertIfNegative val="0"/>
          <c:cat>
            <c:strLit>
              <c:ptCount val="9"/>
              <c:pt idx="0">
                <c:v>มกราคม</c:v>
              </c:pt>
              <c:pt idx="1">
                <c:v>กุมภาพันธ์</c:v>
              </c:pt>
              <c:pt idx="2">
                <c:v>มีนาคม</c:v>
              </c:pt>
              <c:pt idx="3">
                <c:v>เมษายน</c:v>
              </c:pt>
              <c:pt idx="4">
                <c:v>พฤษภาคม</c:v>
              </c:pt>
              <c:pt idx="5">
                <c:v>มิถุนายน</c:v>
              </c:pt>
              <c:pt idx="6">
                <c:v>กรกฎาคม</c:v>
              </c:pt>
              <c:pt idx="7">
                <c:v>สิงหาคม</c:v>
              </c:pt>
              <c:pt idx="8">
                <c:v>กันยายน</c:v>
              </c:pt>
            </c:strLit>
          </c:cat>
          <c:val>
            <c:numLit>
              <c:formatCode>General</c:formatCode>
              <c:ptCount val="9"/>
              <c:pt idx="0">
                <c:v>36683</c:v>
              </c:pt>
              <c:pt idx="1">
                <c:v>108525</c:v>
              </c:pt>
              <c:pt idx="2">
                <c:v>90840</c:v>
              </c:pt>
              <c:pt idx="3">
                <c:v>58197</c:v>
              </c:pt>
              <c:pt idx="4">
                <c:v>123970</c:v>
              </c:pt>
              <c:pt idx="5">
                <c:v>94131</c:v>
              </c:pt>
              <c:pt idx="6">
                <c:v>142525</c:v>
              </c:pt>
              <c:pt idx="7">
                <c:v>86013</c:v>
              </c:pt>
              <c:pt idx="8">
                <c:v>109290</c:v>
              </c:pt>
            </c:numLit>
          </c:val>
          <c:extLst>
            <c:ext xmlns:c16="http://schemas.microsoft.com/office/drawing/2014/chart" uri="{C3380CC4-5D6E-409C-BE32-E72D297353CC}">
              <c16:uniqueId val="{00000000-67B4-4E38-89F4-811A9A21DD6F}"/>
            </c:ext>
          </c:extLst>
        </c:ser>
        <c:dLbls>
          <c:showLegendKey val="0"/>
          <c:showVal val="0"/>
          <c:showCatName val="0"/>
          <c:showSerName val="0"/>
          <c:showPercent val="0"/>
          <c:showBubbleSize val="0"/>
        </c:dLbls>
        <c:gapWidth val="227"/>
        <c:overlap val="-48"/>
        <c:axId val="665804432"/>
        <c:axId val="748721808"/>
      </c:barChart>
      <c:catAx>
        <c:axId val="665804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8721808"/>
        <c:crosses val="autoZero"/>
        <c:auto val="1"/>
        <c:lblAlgn val="ctr"/>
        <c:lblOffset val="100"/>
        <c:noMultiLvlLbl val="0"/>
      </c:catAx>
      <c:valAx>
        <c:axId val="748721808"/>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58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solidFill>
      <a:prstDash val="solid"/>
      <a:round/>
      <a:headEnd type="none" w="med" len="med"/>
      <a:tailEnd type="none" w="med" len="med"/>
    </a:ln>
    <a:effectLst/>
  </c:spPr>
  <c:txPr>
    <a:bodyPr/>
    <a:lstStyle/>
    <a:p>
      <a:pPr>
        <a:defRPr>
          <a:solidFill>
            <a:schemeClr val="accent2"/>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251460</xdr:colOff>
      <xdr:row>19</xdr:row>
      <xdr:rowOff>167640</xdr:rowOff>
    </xdr:to>
    <xdr:graphicFrame macro="">
      <xdr:nvGraphicFramePr>
        <xdr:cNvPr id="2" name="Chart 7">
          <a:extLst>
            <a:ext uri="{FF2B5EF4-FFF2-40B4-BE49-F238E27FC236}">
              <a16:creationId xmlns:a16="http://schemas.microsoft.com/office/drawing/2014/main" id="{25C31736-C22F-6657-8C7E-546BE65C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559837</xdr:colOff>
      <xdr:row>20</xdr:row>
      <xdr:rowOff>171451</xdr:rowOff>
    </xdr:from>
    <xdr:to>
      <xdr:col>10</xdr:col>
      <xdr:colOff>155510</xdr:colOff>
      <xdr:row>35</xdr:row>
      <xdr:rowOff>7775</xdr:rowOff>
    </xdr:to>
    <xdr:graphicFrame macro="">
      <xdr:nvGraphicFramePr>
        <xdr:cNvPr id="4" name="Chart 3">
          <a:extLst>
            <a:ext uri="{FF2B5EF4-FFF2-40B4-BE49-F238E27FC236}">
              <a16:creationId xmlns:a16="http://schemas.microsoft.com/office/drawing/2014/main" id="{2A152123-0A77-6391-E5D0-E179BBEBC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404325</xdr:colOff>
      <xdr:row>41</xdr:row>
      <xdr:rowOff>15551</xdr:rowOff>
    </xdr:from>
    <xdr:to>
      <xdr:col>5</xdr:col>
      <xdr:colOff>426408</xdr:colOff>
      <xdr:row>44</xdr:row>
      <xdr:rowOff>183501</xdr:rowOff>
    </xdr:to>
    <mc:AlternateContent xmlns:mc="http://schemas.openxmlformats.org/markup-compatibility/2006">
      <mc:Choice xmlns:a14="http://schemas.microsoft.com/office/drawing/2010/main" Requires="a14">
        <xdr:graphicFrame macro="">
          <xdr:nvGraphicFramePr>
            <xdr:cNvPr id="5" name="งวดชำระ 1">
              <a:extLst>
                <a:ext uri="{FF2B5EF4-FFF2-40B4-BE49-F238E27FC236}">
                  <a16:creationId xmlns:a16="http://schemas.microsoft.com/office/drawing/2014/main" id="{B7D4F57F-F451-4DA7-B8F4-A0709FE9CFD0}"/>
                </a:ext>
              </a:extLst>
            </xdr:cNvPr>
            <xdr:cNvGraphicFramePr/>
          </xdr:nvGraphicFramePr>
          <xdr:xfrm>
            <a:off x="0" y="0"/>
            <a:ext cx="0" cy="0"/>
          </xdr:xfrm>
          <a:graphic>
            <a:graphicData uri="http://schemas.microsoft.com/office/drawing/2010/slicer">
              <sle:slicer xmlns:sle="http://schemas.microsoft.com/office/drawing/2010/slicer" name="งวดชำระ 1"/>
            </a:graphicData>
          </a:graphic>
        </xdr:graphicFrame>
      </mc:Choice>
      <mc:Fallback>
        <xdr:sp macro="" textlink="">
          <xdr:nvSpPr>
            <xdr:cNvPr id="0" name=""/>
            <xdr:cNvSpPr>
              <a:spLocks noTextEdit="1"/>
            </xdr:cNvSpPr>
          </xdr:nvSpPr>
          <xdr:spPr>
            <a:xfrm>
              <a:off x="2931366" y="9027367"/>
              <a:ext cx="158496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7.635373726851" createdVersion="8" refreshedVersion="8" minRefreshableVersion="3" recordCount="35" xr:uid="{887B756E-E998-451B-AF35-7C7EEDB2D0A8}">
  <cacheSource type="worksheet">
    <worksheetSource name="Table1"/>
  </cacheSource>
  <cacheFields count="13">
    <cacheField name="ลำดับที่" numFmtId="0">
      <sharedItems containsSemiMixedTypes="0" containsString="0" containsNumber="1" containsInteger="1" minValue="1" maxValue="35"/>
    </cacheField>
    <cacheField name="เลขที่กรมธรรม์" numFmtId="0">
      <sharedItems/>
    </cacheField>
    <cacheField name="ชื่อลูกค้า" numFmtId="0">
      <sharedItems/>
    </cacheField>
    <cacheField name="นามสกุล" numFmtId="0">
      <sharedItems/>
    </cacheField>
    <cacheField name="แบบประกัน" numFmtId="0">
      <sharedItems/>
    </cacheField>
    <cacheField name="จำนวนเงิน" numFmtId="166">
      <sharedItems containsSemiMixedTypes="0" containsString="0" containsNumber="1" containsInteger="1" minValue="6061" maxValue="39963"/>
    </cacheField>
    <cacheField name="งวดชำระ" numFmtId="0">
      <sharedItems count="2">
        <s v="รายเดือน"/>
        <s v="รายปี"/>
      </sharedItems>
    </cacheField>
    <cacheField name="วันที่ทำประกัน" numFmtId="164">
      <sharedItems containsSemiMixedTypes="0" containsNonDate="0" containsDate="1" containsString="0" minDate="2023-01-05T00:00:00" maxDate="2023-09-26T00:00:00" count="35">
        <d v="2023-01-05T00:00:00"/>
        <d v="2023-01-08T00:00:00"/>
        <d v="2023-01-12T00:00:00"/>
        <d v="2023-02-03T00:00:00"/>
        <d v="2023-02-09T00:00:00"/>
        <d v="2023-02-14T00:00:00"/>
        <d v="2023-02-25T00:00:00"/>
        <d v="2023-03-12T00:00:00"/>
        <d v="2023-03-15T00:00:00"/>
        <d v="2023-03-21T00:00:00"/>
        <d v="2023-03-27T00:00:00"/>
        <d v="2023-04-07T00:00:00"/>
        <d v="2023-04-16T00:00:00"/>
        <d v="2023-04-24T00:00:00"/>
        <d v="2023-05-02T00:00:00"/>
        <d v="2023-05-12T00:00:00"/>
        <d v="2023-05-20T00:00:00"/>
        <d v="2023-05-24T00:00:00"/>
        <d v="2023-06-03T00:00:00"/>
        <d v="2023-06-06T00:00:00"/>
        <d v="2023-06-13T00:00:00"/>
        <d v="2023-06-22T00:00:00"/>
        <d v="2023-07-02T00:00:00"/>
        <d v="2023-07-05T00:00:00"/>
        <d v="2023-07-14T00:00:00"/>
        <d v="2023-07-18T00:00:00"/>
        <d v="2023-07-24T00:00:00"/>
        <d v="2023-08-07T00:00:00"/>
        <d v="2023-08-17T00:00:00"/>
        <d v="2023-08-20T00:00:00"/>
        <d v="2023-08-25T00:00:00"/>
        <d v="2023-09-08T00:00:00"/>
        <d v="2023-09-16T00:00:00"/>
        <d v="2023-09-20T00:00:00"/>
        <d v="2023-09-25T00:00:00"/>
      </sharedItems>
      <fieldGroup par="12"/>
    </cacheField>
    <cacheField name="เดือนที่ครบชำระ" numFmtId="0">
      <sharedItems count="9">
        <s v="มกราคม"/>
        <s v="กุมภาพันธ์"/>
        <s v="มีนาคม"/>
        <s v="เมษายน"/>
        <s v="พฤษภาคม"/>
        <s v="มิถุนายน"/>
        <s v="กรกฎาคม"/>
        <s v="สิงหาคม"/>
        <s v="กันยายน"/>
      </sharedItems>
    </cacheField>
    <cacheField name="วันเกิดลูกค้า" numFmtId="165">
      <sharedItems containsSemiMixedTypes="0" containsNonDate="0" containsDate="1" containsString="0" minDate="1979-08-06T00:00:00" maxDate="1998-12-23T00:00:00"/>
    </cacheField>
    <cacheField name="เดือนเกิด" numFmtId="0">
      <sharedItems/>
    </cacheField>
    <cacheField name="Days (วันที่ทำประกัน)" numFmtId="0" databaseField="0">
      <fieldGroup base="7">
        <rangePr groupBy="days" startDate="2023-01-05T00:00:00" endDate="2023-09-26T00:00:00"/>
        <groupItems count="368">
          <s v="&lt;5/1/2023"/>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26/9/2023"/>
        </groupItems>
      </fieldGroup>
    </cacheField>
    <cacheField name="Months (วันที่ทำประกัน)" numFmtId="0" databaseField="0">
      <fieldGroup base="7">
        <rangePr groupBy="months" startDate="2023-01-05T00:00:00" endDate="2023-09-26T00:00:00"/>
        <groupItems count="14">
          <s v="&lt;5/1/2023"/>
          <s v="ม.ค."/>
          <s v="ก.พ."/>
          <s v="มี.ค."/>
          <s v="เม.ย."/>
          <s v="พ.ค."/>
          <s v="มิ.ย."/>
          <s v="ก.ค."/>
          <s v="ส.ค."/>
          <s v="ก.ย."/>
          <s v="ต.ค."/>
          <s v="พ.ย."/>
          <s v="ธ.ค."/>
          <s v="&gt;26/9/2023"/>
        </groupItems>
      </fieldGroup>
    </cacheField>
  </cacheFields>
  <extLst>
    <ext xmlns:x14="http://schemas.microsoft.com/office/spreadsheetml/2009/9/main" uri="{725AE2AE-9491-48be-B2B4-4EB974FC3084}">
      <x14:pivotCacheDefinition pivotCacheId="6832027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7.623822337962" backgroundQuery="1" createdVersion="8" refreshedVersion="8" minRefreshableVersion="3" recordCount="0" supportSubquery="1" supportAdvancedDrill="1" xr:uid="{2C726246-D40D-4ED0-B7B5-C47CFE5C0013}">
  <cacheSource type="external" connectionId="1"/>
  <cacheFields count="4">
    <cacheField name="[Measures].[Count of ลำดับที่]" caption="Count of ลำดับที่" numFmtId="0" hierarchy="22" level="32767"/>
    <cacheField name="[Table1].[แบบประกัน].[แบบประกัน]" caption="แบบประกัน" numFmtId="0" hierarchy="4" level="1">
      <sharedItems count="4">
        <s v="ชีวิต"/>
        <s v="โรคร้ายแรง"/>
        <s v="สะสมทรัพย์"/>
        <s v="สุขภาพ"/>
      </sharedItems>
    </cacheField>
    <cacheField name="[Measures].[Sum of จำนวนเงิน]" caption="Sum of จำนวนเงิน" numFmtId="0" hierarchy="23" level="32767"/>
    <cacheField name="[Table2].[%Com].[%Com]" caption="%Com" numFmtId="0" hierarchy="17" level="1">
      <sharedItems containsSemiMixedTypes="0" containsNonDate="0" containsString="0"/>
    </cacheField>
  </cacheFields>
  <cacheHierarchies count="24">
    <cacheHierarchy uniqueName="[Table1].[ลำดับที่]" caption="ลำดับที่" attribute="1" defaultMemberUniqueName="[Table1].[ลำดับที่].[All]" allUniqueName="[Table1].[ลำดับที่].[All]" dimensionUniqueName="[Table1]" displayFolder="" count="0" memberValueDatatype="20" unbalanced="0"/>
    <cacheHierarchy uniqueName="[Table1].[เลขที่กรมธรรม์]" caption="เลขที่กรมธรรม์" attribute="1" defaultMemberUniqueName="[Table1].[เลขที่กรมธรรม์].[All]" allUniqueName="[Table1].[เลขที่กรมธรรม์].[All]" dimensionUniqueName="[Table1]" displayFolder="" count="0" memberValueDatatype="130" unbalanced="0"/>
    <cacheHierarchy uniqueName="[Table1].[ชื่อลูกค้า]" caption="ชื่อลูกค้า" attribute="1" defaultMemberUniqueName="[Table1].[ชื่อลูกค้า].[All]" allUniqueName="[Table1].[ชื่อลูกค้า].[All]" dimensionUniqueName="[Table1]" displayFolder="" count="0" memberValueDatatype="130" unbalanced="0"/>
    <cacheHierarchy uniqueName="[Table1].[นามสกุล]" caption="นามสกุล" attribute="1" defaultMemberUniqueName="[Table1].[นามสกุล].[All]" allUniqueName="[Table1].[นามสกุล].[All]" dimensionUniqueName="[Table1]" displayFolder="" count="0" memberValueDatatype="130" unbalanced="0"/>
    <cacheHierarchy uniqueName="[Table1].[แบบประกัน]" caption="แบบประกัน" attribute="1" defaultMemberUniqueName="[Table1].[แบบประกัน].[All]" allUniqueName="[Table1].[แบบประกัน].[All]" dimensionUniqueName="[Table1]" displayFolder="" count="2" memberValueDatatype="130" unbalanced="0">
      <fieldsUsage count="2">
        <fieldUsage x="-1"/>
        <fieldUsage x="1"/>
      </fieldsUsage>
    </cacheHierarchy>
    <cacheHierarchy uniqueName="[Table1].[จำนวนเงิน]" caption="จำนวนเงิน" attribute="1" defaultMemberUniqueName="[Table1].[จำนวนเงิน].[All]" allUniqueName="[Table1].[จำนวนเงิน].[All]" dimensionUniqueName="[Table1]" displayFolder="" count="0" memberValueDatatype="20" unbalanced="0"/>
    <cacheHierarchy uniqueName="[Table1].[งวดชำระ]" caption="งวดชำระ" attribute="1" defaultMemberUniqueName="[Table1].[งวดชำระ].[All]" allUniqueName="[Table1].[งวดชำระ].[All]" dimensionUniqueName="[Table1]" displayFolder="" count="0" memberValueDatatype="130" unbalanced="0"/>
    <cacheHierarchy uniqueName="[Table1].[วันที่ทำประกัน]" caption="วันที่ทำประกัน" attribute="1" time="1" defaultMemberUniqueName="[Table1].[วันที่ทำประกัน].[All]" allUniqueName="[Table1].[วันที่ทำประกัน].[All]" dimensionUniqueName="[Table1]" displayFolder="" count="0" memberValueDatatype="7" unbalanced="0"/>
    <cacheHierarchy uniqueName="[Table1].[เดือนที่ครบชำระ]" caption="เดือนที่ครบชำระ" attribute="1" defaultMemberUniqueName="[Table1].[เดือนที่ครบชำระ].[All]" allUniqueName="[Table1].[เดือนที่ครบชำระ].[All]" dimensionUniqueName="[Table1]" displayFolder="" count="0" memberValueDatatype="130" unbalanced="0"/>
    <cacheHierarchy uniqueName="[Table1].[วันเกิดลูกค้า]" caption="วันเกิดลูกค้า" attribute="1" time="1" defaultMemberUniqueName="[Table1].[วันเกิดลูกค้า].[All]" allUniqueName="[Table1].[วันเกิดลูกค้า].[All]" dimensionUniqueName="[Table1]" displayFolder="" count="0" memberValueDatatype="7" unbalanced="0"/>
    <cacheHierarchy uniqueName="[Table1].[เดือนเกิด]" caption="เดือนเกิด" attribute="1" defaultMemberUniqueName="[Table1].[เดือนเกิด].[All]" allUniqueName="[Table1].[เดือนเกิด].[All]" dimensionUniqueName="[Table1]" displayFolder="" count="0" memberValueDatatype="130" unbalanced="0"/>
    <cacheHierarchy uniqueName="[Table2].[ลำดับที่]" caption="ลำดับที่" attribute="1" defaultMemberUniqueName="[Table2].[ลำดับที่].[All]" allUniqueName="[Table2].[ลำดับที่].[All]" dimensionUniqueName="[Table2]" displayFolder="" count="0" memberValueDatatype="20" unbalanced="0"/>
    <cacheHierarchy uniqueName="[Table2].[เลขที่กรมธรรม์]" caption="เลขที่กรมธรรม์" attribute="1" defaultMemberUniqueName="[Table2].[เลขที่กรมธรรม์].[All]" allUniqueName="[Table2].[เลขที่กรมธรรม์].[All]" dimensionUniqueName="[Table2]" displayFolder="" count="0" memberValueDatatype="130" unbalanced="0"/>
    <cacheHierarchy uniqueName="[Table2].[ชื่อลูกค้า]" caption="ชื่อลูกค้า" attribute="1" defaultMemberUniqueName="[Table2].[ชื่อลูกค้า].[All]" allUniqueName="[Table2].[ชื่อลูกค้า].[All]" dimensionUniqueName="[Table2]" displayFolder="" count="0" memberValueDatatype="130" unbalanced="0"/>
    <cacheHierarchy uniqueName="[Table2].[นามสกุล]" caption="นามสกุล" attribute="1" defaultMemberUniqueName="[Table2].[นามสกุล].[All]" allUniqueName="[Table2].[นามสกุล].[All]" dimensionUniqueName="[Table2]" displayFolder="" count="0" memberValueDatatype="130" unbalanced="0"/>
    <cacheHierarchy uniqueName="[Table2].[แบบประกัน]" caption="แบบประกัน" attribute="1" defaultMemberUniqueName="[Table2].[แบบประกัน].[All]" allUniqueName="[Table2].[แบบประกัน].[All]" dimensionUniqueName="[Table2]" displayFolder="" count="0" memberValueDatatype="130" unbalanced="0"/>
    <cacheHierarchy uniqueName="[Table2].[จำนวนเงิน]" caption="จำนวนเงิน" attribute="1" defaultMemberUniqueName="[Table2].[จำนวนเงิน].[All]" allUniqueName="[Table2].[จำนวนเงิน].[All]" dimensionUniqueName="[Table2]" displayFolder="" count="0" memberValueDatatype="20" unbalanced="0"/>
    <cacheHierarchy uniqueName="[Table2].[%Com]" caption="%Com" attribute="1" defaultMemberUniqueName="[Table2].[%Com].[All]" allUniqueName="[Table2].[%Com].[All]" dimensionUniqueName="[Table2]" displayFolder="" count="2" memberValueDatatype="130" unbalanced="0">
      <fieldsUsage count="2">
        <fieldUsage x="-1"/>
        <fieldUsage x="3"/>
      </fieldsUsage>
    </cacheHierarchy>
    <cacheHierarchy uniqueName="[Table2].[Commission]" caption="Commission" attribute="1" defaultMemberUniqueName="[Table2].[Commission].[All]" allUniqueName="[Table2].[Commission].[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ลำดับที่]" caption="Count of ลำดับที่"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จำนวนเงิน]" caption="Sum of จำนวนเงิน"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1"/>
    <s v="T202682"/>
    <s v="นายสมคิด"/>
    <s v="รักดี"/>
    <s v="สุขภาพ"/>
    <n v="10594"/>
    <x v="0"/>
    <x v="0"/>
    <x v="0"/>
    <d v="1983-02-05T00:00:00"/>
    <s v="กุมภาพันธ์"/>
  </r>
  <r>
    <n v="2"/>
    <s v="T275123"/>
    <s v="นางสาวสมใจ"/>
    <s v="จันทบูรณ์"/>
    <s v="สุขภาพ"/>
    <n v="15470"/>
    <x v="1"/>
    <x v="1"/>
    <x v="0"/>
    <d v="1985-01-07T00:00:00"/>
    <s v="มกราคม"/>
  </r>
  <r>
    <n v="3"/>
    <s v="T218064"/>
    <s v="นางสาวสมฤดี"/>
    <s v="แย้มจันทร์"/>
    <s v="ชีวิต"/>
    <n v="10619"/>
    <x v="0"/>
    <x v="2"/>
    <x v="0"/>
    <d v="1993-01-12T00:00:00"/>
    <s v="มกราคม"/>
  </r>
  <r>
    <n v="4"/>
    <s v="T264519"/>
    <s v="นายสมหมาย"/>
    <s v="บุญมาก"/>
    <s v="ชีวิต"/>
    <n v="39087"/>
    <x v="1"/>
    <x v="3"/>
    <x v="1"/>
    <d v="1981-05-18T00:00:00"/>
    <s v="พฤษภาคม"/>
  </r>
  <r>
    <n v="5"/>
    <s v="T183419"/>
    <s v="นางสาวนนทิชา"/>
    <s v="รักเรียน"/>
    <s v="โรคร้ายแรง"/>
    <n v="10340"/>
    <x v="1"/>
    <x v="4"/>
    <x v="1"/>
    <d v="1995-08-20T00:00:00"/>
    <s v="สิงหาคม"/>
  </r>
  <r>
    <n v="6"/>
    <s v="P255053"/>
    <s v="นายธนพล"/>
    <s v="ช่วยมิตร"/>
    <s v="ชีวิต"/>
    <n v="21181"/>
    <x v="1"/>
    <x v="5"/>
    <x v="1"/>
    <d v="1979-08-06T00:00:00"/>
    <s v="สิงหาคม"/>
  </r>
  <r>
    <n v="7"/>
    <s v="P273915"/>
    <s v="นายเฉลิมชาติ"/>
    <s v="แย้มแก้ว"/>
    <s v="สะสมทรัพย์"/>
    <n v="37917"/>
    <x v="1"/>
    <x v="6"/>
    <x v="1"/>
    <d v="1996-03-11T00:00:00"/>
    <s v="มีนาคม"/>
  </r>
  <r>
    <n v="8"/>
    <s v="E314684"/>
    <s v="นางกนกวรรณ"/>
    <s v="หนูแก้ว"/>
    <s v="สะสมทรัพย์"/>
    <n v="17456"/>
    <x v="1"/>
    <x v="7"/>
    <x v="2"/>
    <d v="1987-05-04T00:00:00"/>
    <s v="พฤษภาคม"/>
  </r>
  <r>
    <n v="9"/>
    <s v="E229848"/>
    <s v="นางกรกนก"/>
    <s v="จันทร์ฉาย"/>
    <s v="สุขภาพ"/>
    <n v="35533"/>
    <x v="0"/>
    <x v="8"/>
    <x v="2"/>
    <d v="1982-09-22T00:00:00"/>
    <s v="กันยายน"/>
  </r>
  <r>
    <n v="10"/>
    <s v="E255616"/>
    <s v="นายสุพรรณ"/>
    <s v="บุญช่วย"/>
    <s v="สุขภาพ"/>
    <n v="21179"/>
    <x v="1"/>
    <x v="9"/>
    <x v="2"/>
    <d v="1980-07-04T00:00:00"/>
    <s v="กรกฎาคม"/>
  </r>
  <r>
    <n v="11"/>
    <s v="E185466"/>
    <s v="นางสาวนันท์สินี"/>
    <s v="เกิดทรัพย์"/>
    <s v="สุขภาพ"/>
    <n v="16672"/>
    <x v="1"/>
    <x v="10"/>
    <x v="2"/>
    <d v="1992-06-05T00:00:00"/>
    <s v="มิถุนายน"/>
  </r>
  <r>
    <n v="12"/>
    <s v="T162034"/>
    <s v="นายเฉลิมพล"/>
    <s v="รักชาติ"/>
    <s v="ชีวิต"/>
    <n v="24797"/>
    <x v="1"/>
    <x v="11"/>
    <x v="3"/>
    <d v="1997-01-30T00:00:00"/>
    <s v="มกราคม"/>
  </r>
  <r>
    <n v="13"/>
    <s v="T324812"/>
    <s v="นางฉวาง"/>
    <s v="แย้มนาม"/>
    <s v="ชีวิต"/>
    <n v="25955"/>
    <x v="0"/>
    <x v="12"/>
    <x v="3"/>
    <d v="1990-03-02T00:00:00"/>
    <s v="มีนาคม"/>
  </r>
  <r>
    <n v="14"/>
    <s v="T232158"/>
    <s v="นางสาวเสาวลักษณ์"/>
    <s v="สุขจบ"/>
    <s v="โรคร้ายแรง"/>
    <n v="7445"/>
    <x v="1"/>
    <x v="13"/>
    <x v="3"/>
    <d v="1982-09-11T00:00:00"/>
    <s v="กันยายน"/>
  </r>
  <r>
    <n v="15"/>
    <s v="P189783"/>
    <s v="นายเอกราช"/>
    <s v="พันนวล"/>
    <s v="ชีวิต"/>
    <n v="12670"/>
    <x v="1"/>
    <x v="14"/>
    <x v="4"/>
    <d v="1995-11-25T00:00:00"/>
    <s v="พฤศจิกายน"/>
  </r>
  <r>
    <n v="16"/>
    <s v="P341399"/>
    <s v="นายสุนิตา"/>
    <s v="ขาวนวล"/>
    <s v="สะสมทรัพย์"/>
    <n v="33902"/>
    <x v="1"/>
    <x v="15"/>
    <x v="4"/>
    <d v="1989-05-05T00:00:00"/>
    <s v="พฤษภาคม"/>
  </r>
  <r>
    <n v="17"/>
    <s v="P155086"/>
    <s v="นางวรรณเพ็ญ"/>
    <s v="ไทยเกิด"/>
    <s v="สะสมทรัพย์"/>
    <n v="39963"/>
    <x v="0"/>
    <x v="16"/>
    <x v="4"/>
    <d v="1993-02-12T00:00:00"/>
    <s v="กุมภาพันธ์"/>
  </r>
  <r>
    <n v="18"/>
    <s v="P308235"/>
    <s v="นางกรนภัทร"/>
    <s v="ลิ้มสกุล"/>
    <s v="สุขภาพ"/>
    <n v="37435"/>
    <x v="1"/>
    <x v="17"/>
    <x v="4"/>
    <d v="1987-08-24T00:00:00"/>
    <s v="สิงหาคม"/>
  </r>
  <r>
    <n v="19"/>
    <s v="E236065"/>
    <s v="นางสาวรุ่งนภา"/>
    <s v="โพเพชร"/>
    <s v="ชีวิต"/>
    <n v="6061"/>
    <x v="1"/>
    <x v="18"/>
    <x v="5"/>
    <d v="1996-07-18T00:00:00"/>
    <s v="กรกฎาคม"/>
  </r>
  <r>
    <n v="20"/>
    <s v="E288808"/>
    <s v="นางสุดารัตน์"/>
    <s v="พัฒนพันธ์"/>
    <s v="สุขภาพ"/>
    <n v="37733"/>
    <x v="0"/>
    <x v="19"/>
    <x v="5"/>
    <d v="1997-04-09T00:00:00"/>
    <s v="เมษายน"/>
  </r>
  <r>
    <n v="21"/>
    <s v="T201682"/>
    <s v="นายเอกรัตน์"/>
    <s v="ไทยเกิด"/>
    <s v="สุขภาพ"/>
    <n v="23995"/>
    <x v="1"/>
    <x v="20"/>
    <x v="5"/>
    <d v="1986-12-11T00:00:00"/>
    <s v="ธันวาคม"/>
  </r>
  <r>
    <n v="22"/>
    <s v="T276123"/>
    <s v="นางสาวขวัญใจ"/>
    <s v="พุทธรักษา"/>
    <s v="ชีวิต"/>
    <n v="26342"/>
    <x v="1"/>
    <x v="21"/>
    <x v="5"/>
    <d v="1992-09-22T00:00:00"/>
    <s v="กันยายน"/>
  </r>
  <r>
    <n v="23"/>
    <s v="T218364"/>
    <s v="นายสมจิตร"/>
    <s v="จงใจ"/>
    <s v="ชีวิต"/>
    <n v="25997"/>
    <x v="0"/>
    <x v="22"/>
    <x v="6"/>
    <d v="1980-11-04T00:00:00"/>
    <s v="พฤศจิกายน"/>
  </r>
  <r>
    <n v="24"/>
    <s v="T202782"/>
    <s v="นายธนชาติ"/>
    <s v="มีบุญมาก"/>
    <s v="โรคร้ายแรง"/>
    <n v="27802"/>
    <x v="1"/>
    <x v="23"/>
    <x v="6"/>
    <d v="1983-03-01T00:00:00"/>
    <s v="มีนาคม"/>
  </r>
  <r>
    <n v="25"/>
    <s v="T276123"/>
    <s v="นางภรรณนิกา"/>
    <s v="พิทักษ์"/>
    <s v="ชีวิต"/>
    <n v="33382"/>
    <x v="1"/>
    <x v="24"/>
    <x v="6"/>
    <d v="1989-01-26T00:00:00"/>
    <s v="มกราคม"/>
  </r>
  <r>
    <n v="26"/>
    <s v="T218364"/>
    <s v="นายวิษณุ"/>
    <s v="ชาญนรงค์"/>
    <s v="สะสมทรัพย์"/>
    <n v="35888"/>
    <x v="1"/>
    <x v="25"/>
    <x v="6"/>
    <d v="1982-04-28T00:00:00"/>
    <s v="เมษายน"/>
  </r>
  <r>
    <n v="27"/>
    <s v="T209519"/>
    <s v="นางสาวพิมชนก"/>
    <s v="ใจกล้า"/>
    <s v="สุขภาพ"/>
    <n v="19456"/>
    <x v="0"/>
    <x v="26"/>
    <x v="6"/>
    <d v="1989-07-03T00:00:00"/>
    <s v="กรกฎาคม"/>
  </r>
  <r>
    <n v="28"/>
    <s v="T183519"/>
    <s v="นางสาวกาญจนา"/>
    <s v="พัฒนศิลป์"/>
    <s v="สุขภาพ"/>
    <n v="36064"/>
    <x v="1"/>
    <x v="27"/>
    <x v="7"/>
    <d v="1985-02-14T00:00:00"/>
    <s v="กุมภาพันธ์"/>
  </r>
  <r>
    <n v="29"/>
    <s v="P292777"/>
    <s v="นางกัญญารัตน์"/>
    <s v="เอี่ยมแก้ว"/>
    <s v="ชีวิต"/>
    <n v="21618"/>
    <x v="1"/>
    <x v="28"/>
    <x v="7"/>
    <d v="1995-06-19T00:00:00"/>
    <s v="มิถุนายน"/>
  </r>
  <r>
    <n v="30"/>
    <s v="P311639"/>
    <s v="นายจักรกฤษ"/>
    <s v="ไทยเชื้อ"/>
    <s v="สุขภาพ"/>
    <n v="8479"/>
    <x v="1"/>
    <x v="29"/>
    <x v="7"/>
    <d v="1998-12-22T00:00:00"/>
    <s v="ธันวาคม"/>
  </r>
  <r>
    <n v="31"/>
    <s v="E314484"/>
    <s v="นางสาวนันทภัทร"/>
    <s v="ปี่แก้ว"/>
    <s v="ชีวิต"/>
    <n v="19852"/>
    <x v="0"/>
    <x v="30"/>
    <x v="7"/>
    <d v="1989-06-19T00:00:00"/>
    <s v="มิถุนายน"/>
  </r>
  <r>
    <n v="32"/>
    <s v="E229840"/>
    <s v="นางสาวนภัสสร"/>
    <s v="รุ่งเรืองกิจ"/>
    <s v="ชีวิต"/>
    <n v="21168"/>
    <x v="1"/>
    <x v="31"/>
    <x v="8"/>
    <d v="1985-02-15T00:00:00"/>
    <s v="กุมภาพันธ์"/>
  </r>
  <r>
    <n v="33"/>
    <s v="E255916"/>
    <s v="นางกมลพัฒน์"/>
    <s v="วัฒนานุกูล"/>
    <s v="โรคร้ายแรง"/>
    <n v="29345"/>
    <x v="0"/>
    <x v="32"/>
    <x v="8"/>
    <d v="1998-05-09T00:00:00"/>
    <s v="พฤษภาคม"/>
  </r>
  <r>
    <n v="34"/>
    <s v="E185366"/>
    <s v="นายสมใจ"/>
    <s v="วัฒธนางกุล"/>
    <s v="ชีวิต"/>
    <n v="37571"/>
    <x v="1"/>
    <x v="33"/>
    <x v="8"/>
    <d v="1982-04-16T00:00:00"/>
    <s v="เมษายน"/>
  </r>
  <r>
    <n v="35"/>
    <s v="T162084"/>
    <s v="นางสาวธัญญาภร"/>
    <s v="ทรัพย์อนันต์"/>
    <s v="สะสมทรัพย์"/>
    <n v="21206"/>
    <x v="1"/>
    <x v="34"/>
    <x v="8"/>
    <d v="1987-07-30T00:00:00"/>
    <s v="กรกฎาคม"/>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F5AB78-88AF-4D7E-9FB4-621FB189A4A3}" name="PivotTable3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เดือน">
  <location ref="B40:C53" firstHeaderRow="1" firstDataRow="1" firstDataCol="1"/>
  <pivotFields count="13">
    <pivotField showAll="0"/>
    <pivotField showAll="0"/>
    <pivotField showAll="0"/>
    <pivotField showAll="0"/>
    <pivotField showAll="0"/>
    <pivotField numFmtId="166" showAll="0"/>
    <pivotField axis="axisRow" showAll="0">
      <items count="3">
        <item sd="0" x="0"/>
        <item sd="0" x="1"/>
        <item t="default"/>
      </items>
    </pivotField>
    <pivotField axis="axisRow" numFmtId="16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10">
        <item sd="0" x="0"/>
        <item sd="0" x="1"/>
        <item sd="0" x="2"/>
        <item sd="0" x="3"/>
        <item sd="0" x="4"/>
        <item sd="0" x="5"/>
        <item sd="0" x="6"/>
        <item sd="0" x="7"/>
        <item sd="0" x="8"/>
        <item t="default"/>
      </items>
    </pivotField>
    <pivotField numFmtId="165"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4">
    <field x="12"/>
    <field x="11"/>
    <field x="6"/>
    <field x="7"/>
  </rowFields>
  <rowItems count="13">
    <i>
      <x v="1"/>
    </i>
    <i r="1">
      <x v="5"/>
    </i>
    <i r="1">
      <x v="8"/>
    </i>
    <i r="1">
      <x v="12"/>
    </i>
    <i>
      <x v="2"/>
    </i>
    <i>
      <x v="3"/>
    </i>
    <i>
      <x v="4"/>
    </i>
    <i>
      <x v="5"/>
    </i>
    <i>
      <x v="6"/>
    </i>
    <i>
      <x v="7"/>
    </i>
    <i>
      <x v="8"/>
    </i>
    <i>
      <x v="9"/>
    </i>
    <i t="grand">
      <x/>
    </i>
  </rowItems>
  <colItems count="1">
    <i/>
  </colItems>
  <dataFields count="1">
    <dataField name="เบี้ยครบชำระ" fld="8" subtotal="count" baseField="0" baseItem="0"/>
  </dataFields>
  <formats count="14">
    <format dxfId="158">
      <pivotArea type="all" dataOnly="0" outline="0" fieldPosition="0"/>
    </format>
    <format dxfId="159">
      <pivotArea outline="0" collapsedLevelsAreSubtotals="1" fieldPosition="0"/>
    </format>
    <format dxfId="160">
      <pivotArea field="8" type="button" dataOnly="0" labelOnly="1" outline="0"/>
    </format>
    <format dxfId="161">
      <pivotArea dataOnly="0" labelOnly="1" grandRow="1" outline="0" fieldPosition="0"/>
    </format>
    <format dxfId="162">
      <pivotArea dataOnly="0" labelOnly="1" outline="0" axis="axisValues" fieldPosition="0"/>
    </format>
    <format dxfId="163">
      <pivotArea type="all" dataOnly="0" outline="0" fieldPosition="0"/>
    </format>
    <format dxfId="164">
      <pivotArea outline="0" collapsedLevelsAreSubtotals="1" fieldPosition="0"/>
    </format>
    <format dxfId="165">
      <pivotArea field="8" type="button" dataOnly="0" labelOnly="1" outline="0"/>
    </format>
    <format dxfId="166">
      <pivotArea dataOnly="0" labelOnly="1" grandRow="1" outline="0" fieldPosition="0"/>
    </format>
    <format dxfId="167">
      <pivotArea dataOnly="0" labelOnly="1" outline="0" axis="axisValues" fieldPosition="0"/>
    </format>
    <format dxfId="168">
      <pivotArea field="8" type="button" dataOnly="0" labelOnly="1" outline="0"/>
    </format>
    <format dxfId="169">
      <pivotArea dataOnly="0" labelOnly="1" outline="0" axis="axisValues" fieldPosition="0"/>
    </format>
    <format dxfId="170">
      <pivotArea field="8" type="button" dataOnly="0" labelOnly="1" outline="0"/>
    </format>
    <format dxfId="171">
      <pivotArea dataOnly="0" labelOnly="1" outline="0" axis="axisValues" fieldPosition="0"/>
    </format>
  </formats>
  <chartFormats count="1">
    <chartFormat chart="24" format="7" series="1">
      <pivotArea type="data" outline="0" fieldPosition="0">
        <references count="1">
          <reference field="4294967294" count="1" selected="0">
            <x v="0"/>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1CD9B-A181-4C7B-97DA-9D7CA507C310}" name="PivotTable32" cacheId="52" applyNumberFormats="0" applyBorderFormats="0" applyFontFormats="0" applyPatternFormats="0" applyAlignmentFormats="0" applyWidthHeightFormats="1" dataCaption="Values" grandTotalCaption="รวม" updatedVersion="8" minRefreshableVersion="3" useAutoFormatting="1" subtotalHiddenItems="1" itemPrintTitles="1" createdVersion="8" indent="0" outline="1" outlineData="1" multipleFieldFilters="0" chartFormat="39" rowHeaderCaption="แบบประกัน">
  <location ref="B9:D14" firstHeaderRow="0" firstDataRow="1" firstDataCol="1"/>
  <pivotFields count="4">
    <pivotField dataField="1" subtotalTop="0" showAll="0" defaultSubtotal="0"/>
    <pivotField axis="axisRow" allDrilled="1" showAll="0" sortType="ascending"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จำนวน" fld="0" subtotal="count" baseField="0" baseItem="0"/>
    <dataField name="ยอดเงิน" fld="2" baseField="0" baseItem="0"/>
  </dataFields>
  <formats count="21">
    <format dxfId="185">
      <pivotArea collapsedLevelsAreSubtotals="1" fieldPosition="0">
        <references count="2">
          <reference field="4294967294" count="1" selected="0">
            <x v="1"/>
          </reference>
          <reference field="1" count="0"/>
        </references>
      </pivotArea>
    </format>
    <format dxfId="186">
      <pivotArea collapsedLevelsAreSubtotals="1" fieldPosition="0">
        <references count="2">
          <reference field="4294967294" count="1" selected="0">
            <x v="0"/>
          </reference>
          <reference field="1" count="0"/>
        </references>
      </pivotArea>
    </format>
    <format dxfId="187">
      <pivotArea dataOnly="0" labelOnly="1" outline="0" fieldPosition="0">
        <references count="1">
          <reference field="4294967294" count="1">
            <x v="0"/>
          </reference>
        </references>
      </pivotArea>
    </format>
    <format dxfId="188">
      <pivotArea field="1" grandRow="1" outline="0" collapsedLevelsAreSubtotals="1" axis="axisRow" fieldPosition="0">
        <references count="1">
          <reference field="4294967294" count="1" selected="0">
            <x v="1"/>
          </reference>
        </references>
      </pivotArea>
    </format>
    <format dxfId="189">
      <pivotArea dataOnly="0" labelOnly="1" outline="0" fieldPosition="0">
        <references count="1">
          <reference field="4294967294" count="1">
            <x v="1"/>
          </reference>
        </references>
      </pivotArea>
    </format>
    <format dxfId="190">
      <pivotArea dataOnly="0" labelOnly="1" outline="0" fieldPosition="0">
        <references count="1">
          <reference field="4294967294" count="1">
            <x v="1"/>
          </reference>
        </references>
      </pivotArea>
    </format>
    <format dxfId="191">
      <pivotArea dataOnly="0" labelOnly="1" outline="0" fieldPosition="0">
        <references count="1">
          <reference field="4294967294" count="1">
            <x v="0"/>
          </reference>
        </references>
      </pivotArea>
    </format>
    <format dxfId="192">
      <pivotArea outline="0" collapsedLevelsAreSubtotals="1" fieldPosition="0">
        <references count="1">
          <reference field="4294967294" count="1" selected="0">
            <x v="0"/>
          </reference>
        </references>
      </pivotArea>
    </format>
    <format dxfId="193">
      <pivotArea type="all" dataOnly="0" outline="0" fieldPosition="0"/>
    </format>
    <format dxfId="194">
      <pivotArea outline="0" collapsedLevelsAreSubtotals="1" fieldPosition="0"/>
    </format>
    <format dxfId="195">
      <pivotArea field="1" type="button" dataOnly="0" labelOnly="1" outline="0" axis="axisRow" fieldPosition="0"/>
    </format>
    <format dxfId="196">
      <pivotArea dataOnly="0" labelOnly="1" fieldPosition="0">
        <references count="1">
          <reference field="1" count="0"/>
        </references>
      </pivotArea>
    </format>
    <format dxfId="197">
      <pivotArea dataOnly="0" labelOnly="1" grandRow="1" outline="0" fieldPosition="0"/>
    </format>
    <format dxfId="198">
      <pivotArea dataOnly="0" labelOnly="1" outline="0" fieldPosition="0">
        <references count="1">
          <reference field="4294967294" count="2">
            <x v="0"/>
            <x v="1"/>
          </reference>
        </references>
      </pivotArea>
    </format>
    <format dxfId="199">
      <pivotArea type="all" dataOnly="0" outline="0" fieldPosition="0"/>
    </format>
    <format dxfId="200">
      <pivotArea outline="0" collapsedLevelsAreSubtotals="1" fieldPosition="0"/>
    </format>
    <format dxfId="201">
      <pivotArea field="1" type="button" dataOnly="0" labelOnly="1" outline="0" axis="axisRow" fieldPosition="0"/>
    </format>
    <format dxfId="202">
      <pivotArea dataOnly="0" labelOnly="1" fieldPosition="0">
        <references count="1">
          <reference field="1" count="0"/>
        </references>
      </pivotArea>
    </format>
    <format dxfId="203">
      <pivotArea dataOnly="0" labelOnly="1" grandRow="1" outline="0" fieldPosition="0"/>
    </format>
    <format dxfId="204">
      <pivotArea dataOnly="0" labelOnly="1" outline="0" fieldPosition="0">
        <references count="1">
          <reference field="4294967294" count="2">
            <x v="0"/>
            <x v="1"/>
          </reference>
        </references>
      </pivotArea>
    </format>
    <format dxfId="205">
      <pivotArea field="1" grandRow="1" outline="0" collapsedLevelsAreSubtotals="1" axis="axisRow" fieldPosition="0">
        <references count="1">
          <reference field="4294967294" count="1" selected="0">
            <x v="1"/>
          </reference>
        </references>
      </pivotArea>
    </format>
  </formats>
  <chartFormats count="10">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1" count="1" selected="0">
            <x v="0"/>
          </reference>
        </references>
      </pivotArea>
    </chartFormat>
    <chartFormat chart="38" format="4">
      <pivotArea type="data" outline="0" fieldPosition="0">
        <references count="2">
          <reference field="4294967294" count="1" selected="0">
            <x v="0"/>
          </reference>
          <reference field="1" count="1" selected="0">
            <x v="1"/>
          </reference>
        </references>
      </pivotArea>
    </chartFormat>
    <chartFormat chart="38" format="5">
      <pivotArea type="data" outline="0" fieldPosition="0">
        <references count="2">
          <reference field="4294967294" count="1" selected="0">
            <x v="0"/>
          </reference>
          <reference field="1" count="1" selected="0">
            <x v="2"/>
          </reference>
        </references>
      </pivotArea>
    </chartFormat>
    <chartFormat chart="38" format="6">
      <pivotArea type="data" outline="0" fieldPosition="0">
        <references count="2">
          <reference field="4294967294" count="1" selected="0">
            <x v="0"/>
          </reference>
          <reference field="1" count="1" selected="0">
            <x v="3"/>
          </reference>
        </references>
      </pivotArea>
    </chartFormat>
    <chartFormat chart="38" format="7" series="1">
      <pivotArea type="data" outline="0" fieldPosition="0">
        <references count="1">
          <reference field="4294967294" count="1" selected="0">
            <x v="1"/>
          </reference>
        </references>
      </pivotArea>
    </chartFormat>
    <chartFormat chart="38" format="8">
      <pivotArea type="data" outline="0" fieldPosition="0">
        <references count="2">
          <reference field="4294967294" count="1" selected="0">
            <x v="1"/>
          </reference>
          <reference field="1" count="1" selected="0">
            <x v="0"/>
          </reference>
        </references>
      </pivotArea>
    </chartFormat>
    <chartFormat chart="38" format="9">
      <pivotArea type="data" outline="0" fieldPosition="0">
        <references count="2">
          <reference field="4294967294" count="1" selected="0">
            <x v="1"/>
          </reference>
          <reference field="1" count="1" selected="0">
            <x v="1"/>
          </reference>
        </references>
      </pivotArea>
    </chartFormat>
    <chartFormat chart="38" format="10">
      <pivotArea type="data" outline="0" fieldPosition="0">
        <references count="2">
          <reference field="4294967294" count="1" selected="0">
            <x v="1"/>
          </reference>
          <reference field="1" count="1" selected="0">
            <x v="2"/>
          </reference>
        </references>
      </pivotArea>
    </chartFormat>
    <chartFormat chart="38" format="11">
      <pivotArea type="data" outline="0" fieldPosition="0">
        <references count="2">
          <reference field="4294967294" count="1" selected="0">
            <x v="1"/>
          </reference>
          <reference field="1" count="1" selected="0">
            <x v="3"/>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Com].&amp;[40%]"/>
      </members>
    </pivotHierarchy>
    <pivotHierarchy dragToData="1"/>
    <pivotHierarchy dragToRow="0" dragToCol="0" dragToPage="0" dragToData="1"/>
    <pivotHierarchy dragToRow="0" dragToCol="0" dragToPage="0" dragToData="1"/>
    <pivotHierarchy dragToRow="0" dragToCol="0" dragToPage="0" dragToData="1"/>
    <pivotHierarchy dragToData="1" caption="จำนวน"/>
    <pivotHierarchy dragToData="1" caption="ยอดเงิน"/>
  </pivotHierarchies>
  <pivotTableStyleInfo name="PivotStyleMedium3"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5FAF0D-B4A0-48CA-B325-51A78B30F4DB}" name="PivotTable3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C32" firstHeaderRow="1" firstDataRow="1" firstDataCol="1"/>
  <pivotFields count="13">
    <pivotField showAll="0"/>
    <pivotField showAll="0"/>
    <pivotField showAll="0"/>
    <pivotField showAll="0"/>
    <pivotField showAll="0"/>
    <pivotField dataField="1" numFmtId="166" showAll="0"/>
    <pivotField showAll="0"/>
    <pivotField numFmtId="16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0">
        <item x="0"/>
        <item x="1"/>
        <item x="2"/>
        <item x="3"/>
        <item x="4"/>
        <item x="5"/>
        <item x="6"/>
        <item x="7"/>
        <item x="8"/>
        <item t="default"/>
      </items>
    </pivotField>
    <pivotField numFmtId="165"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0">
    <i>
      <x/>
    </i>
    <i>
      <x v="1"/>
    </i>
    <i>
      <x v="2"/>
    </i>
    <i>
      <x v="3"/>
    </i>
    <i>
      <x v="4"/>
    </i>
    <i>
      <x v="5"/>
    </i>
    <i>
      <x v="6"/>
    </i>
    <i>
      <x v="7"/>
    </i>
    <i>
      <x v="8"/>
    </i>
    <i t="grand">
      <x/>
    </i>
  </rowItems>
  <colItems count="1">
    <i/>
  </colItems>
  <dataFields count="1">
    <dataField name="ยอดขาย" fld="5" baseField="0" baseItem="0" numFmtId="43"/>
  </dataFields>
  <formats count="16">
    <format dxfId="206">
      <pivotArea outline="0" collapsedLevelsAreSubtotals="1"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8" type="button" dataOnly="0" labelOnly="1" outline="0" axis="axisRow" fieldPosition="0"/>
    </format>
    <format dxfId="180">
      <pivotArea dataOnly="0" labelOnly="1" fieldPosition="0">
        <references count="1">
          <reference field="8" count="0"/>
        </references>
      </pivotArea>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8" type="button" dataOnly="0" labelOnly="1" outline="0" axis="axisRow" fieldPosition="0"/>
    </format>
    <format dxfId="174">
      <pivotArea dataOnly="0" labelOnly="1" fieldPosition="0">
        <references count="1">
          <reference field="8" count="0"/>
        </references>
      </pivotArea>
    </format>
    <format dxfId="173">
      <pivotArea dataOnly="0" labelOnly="1" grandRow="1" outline="0" fieldPosition="0"/>
    </format>
    <format dxfId="172">
      <pivotArea dataOnly="0" labelOnly="1" outline="0" axis="axisValues" fieldPosition="0"/>
    </format>
    <format dxfId="157">
      <pivotArea collapsedLevelsAreSubtotals="1" fieldPosition="0">
        <references count="1">
          <reference field="8" count="0"/>
        </references>
      </pivotArea>
    </format>
    <format dxfId="113">
      <pivotArea grandRow="1"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งวดชำระ" xr10:uid="{957C4C5D-C3EB-4B87-8F3C-62A5D6B99C25}" sourceName="งวดชำระ">
  <pivotTables>
    <pivotTable tabId="18" name="PivotTable33"/>
  </pivotTables>
  <data>
    <tabular pivotCacheId="6832027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งวดชำระ 1" xr10:uid="{45EC191A-B229-47E3-9EEB-0F43F8DA41CB}" cache="Slicer_งวดชำระ" caption="งวดชำระ"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94693-0FA8-4DCF-806D-B4D642EFFE85}" name="Table1" displayName="Table1" ref="A1:K36" totalsRowShown="0" headerRowDxfId="239" dataDxfId="238">
  <autoFilter ref="A1:K36" xr:uid="{7EC94693-0FA8-4DCF-806D-B4D642EFFE85}"/>
  <tableColumns count="11">
    <tableColumn id="1" xr3:uid="{2312E67D-61EF-4A14-91BD-8C9BA10B33C5}" name="ลำดับที่" dataDxfId="237"/>
    <tableColumn id="2" xr3:uid="{744FBB25-E662-409D-A90E-5189FDA4E63D}" name="เลขที่กรมธรรม์" dataDxfId="236"/>
    <tableColumn id="14" xr3:uid="{E642CA7F-5F33-43D8-B3BC-54E3779DBE53}" name="ชื่อลูกค้า" dataDxfId="235"/>
    <tableColumn id="4" xr3:uid="{CD265983-097D-4A28-95AE-0EF4A8187468}" name="นามสกุล" dataDxfId="234"/>
    <tableColumn id="5" xr3:uid="{E0AC61B7-8A50-48A2-B963-152AE00F1B1F}" name="แบบประกัน" dataDxfId="233"/>
    <tableColumn id="6" xr3:uid="{02DCC065-DC81-47B7-8938-B99DACF89184}" name="จำนวนเงิน" dataDxfId="232" dataCellStyle="Comma"/>
    <tableColumn id="7" xr3:uid="{B7A4157A-D746-449B-AE56-E52272F3AA75}" name="งวดชำระ" dataDxfId="231"/>
    <tableColumn id="8" xr3:uid="{9416B610-0565-49AE-8988-42A536380F4D}" name="วันที่ทำประกัน" dataDxfId="230"/>
    <tableColumn id="9" xr3:uid="{45AB6D44-DADB-4D50-95BB-309BF64B2F7C}" name="เดือนที่ครบชำระ" dataDxfId="229"/>
    <tableColumn id="10" xr3:uid="{EABF1A13-DEC5-40C7-BCF3-5C35F29DE143}" name="วันเกิดลูกค้า" dataDxfId="228"/>
    <tableColumn id="11" xr3:uid="{15033234-95C3-4826-A23E-BCAD73E42EB8}" name="เดือนเกิด" dataDxfId="2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4D03FF-CE6A-496A-AD72-0B604A7AA5B7}" name="Table2" displayName="Table2" ref="A1:H37" totalsRowCount="1" headerRowDxfId="226" dataDxfId="225" tableBorderDxfId="224">
  <autoFilter ref="A1:H36" xr:uid="{C24D03FF-CE6A-496A-AD72-0B604A7AA5B7}"/>
  <tableColumns count="8">
    <tableColumn id="1" xr3:uid="{A94A4547-68C9-4C08-B6D5-0596E1D46A7E}" name="ลำดับที่" totalsRowLabel="Total" dataDxfId="223" totalsRowDxfId="222" dataCellStyle="Normal"/>
    <tableColumn id="2" xr3:uid="{CD58062D-03A2-419D-8A34-1B7919DEB35D}" name="เลขที่กรมธรรม์" dataDxfId="221" totalsRowDxfId="220" dataCellStyle="Normal"/>
    <tableColumn id="3" xr3:uid="{EE937985-CA73-4882-8BDE-2A2DC1C9CF78}" name="ชื่อลูกค้า" dataDxfId="219" totalsRowDxfId="218" dataCellStyle="Normal"/>
    <tableColumn id="4" xr3:uid="{500795B3-E98E-42B6-9695-14D0304B6F2A}" name="นามสกุล" dataDxfId="156" totalsRowDxfId="217" dataCellStyle="Normal"/>
    <tableColumn id="5" xr3:uid="{890B9270-C61E-43C8-8B1A-B5D060A8B444}" name="แบบประกัน" dataDxfId="2" totalsRowDxfId="216" dataCellStyle="Normal"/>
    <tableColumn id="6" xr3:uid="{9EE210F5-2E25-4D6C-854B-F98F480ED468}" name="จำนวนเงิน" dataDxfId="0" totalsRowDxfId="215" dataCellStyle="Comma"/>
    <tableColumn id="7" xr3:uid="{5C75A20E-A0DB-4988-83A4-76D5B9FF97B0}" name="%Com" dataDxfId="1" totalsRowDxfId="214">
      <calculatedColumnFormula>IF(E2="สุขภาพ","30%",IF(E2="ชีวิต","35%",IF(E2="โรคร้ายแรง","40%",IF(E2="สะสมทรัพย์","25%"))))</calculatedColumnFormula>
    </tableColumn>
    <tableColumn id="8" xr3:uid="{A56FBCE3-8683-4F67-9D45-15CF3762A0B4}" name="Commission" totalsRowFunction="sum" dataDxfId="213" totalsRowDxfId="212" totalsRowCellStyle="Linked Cell">
      <calculatedColumnFormula>F2*G2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A589-889A-41C2-B832-FDDC72DC9409}">
  <dimension ref="A1:K37"/>
  <sheetViews>
    <sheetView topLeftCell="A25" zoomScale="85" zoomScaleNormal="85" workbookViewId="0">
      <selection activeCell="M6" sqref="M6"/>
    </sheetView>
  </sheetViews>
  <sheetFormatPr defaultRowHeight="14.4"/>
  <cols>
    <col min="1" max="1" width="9.6640625" customWidth="1"/>
    <col min="2" max="2" width="14.21875" customWidth="1"/>
    <col min="3" max="3" width="12.77734375" customWidth="1"/>
    <col min="4" max="4" width="10.5546875" customWidth="1"/>
    <col min="5" max="5" width="12.77734375" customWidth="1"/>
    <col min="6" max="6" width="12.33203125" customWidth="1"/>
    <col min="7" max="7" width="13.33203125" customWidth="1"/>
    <col min="8" max="8" width="14.33203125" customWidth="1"/>
    <col min="9" max="9" width="14.77734375" customWidth="1"/>
    <col min="10" max="10" width="14.21875" customWidth="1"/>
    <col min="11" max="11" width="12" customWidth="1"/>
  </cols>
  <sheetData>
    <row r="1" spans="1:11" ht="17.399999999999999">
      <c r="A1" s="9" t="s">
        <v>0</v>
      </c>
      <c r="B1" s="9" t="s">
        <v>5</v>
      </c>
      <c r="C1" s="9" t="s">
        <v>1</v>
      </c>
      <c r="D1" s="9" t="s">
        <v>11</v>
      </c>
      <c r="E1" s="9" t="s">
        <v>3</v>
      </c>
      <c r="F1" s="9" t="s">
        <v>2</v>
      </c>
      <c r="G1" s="9" t="s">
        <v>4</v>
      </c>
      <c r="H1" s="9" t="s">
        <v>58</v>
      </c>
      <c r="I1" s="9" t="s">
        <v>59</v>
      </c>
      <c r="J1" s="9" t="s">
        <v>7</v>
      </c>
      <c r="K1" s="9" t="s">
        <v>6</v>
      </c>
    </row>
    <row r="2" spans="1:11" ht="17.399999999999999">
      <c r="A2" s="2">
        <v>1</v>
      </c>
      <c r="B2" s="2" t="s">
        <v>12</v>
      </c>
      <c r="C2" s="3" t="s">
        <v>86</v>
      </c>
      <c r="D2" s="3" t="s">
        <v>32</v>
      </c>
      <c r="E2" s="2" t="s">
        <v>52</v>
      </c>
      <c r="F2" s="6">
        <v>10594</v>
      </c>
      <c r="G2" s="2" t="s">
        <v>57</v>
      </c>
      <c r="H2" s="4">
        <v>44931</v>
      </c>
      <c r="I2" s="2" t="s">
        <v>62</v>
      </c>
      <c r="J2" s="5">
        <v>30352</v>
      </c>
      <c r="K2" s="2" t="s">
        <v>63</v>
      </c>
    </row>
    <row r="3" spans="1:11" ht="17.399999999999999">
      <c r="A3" s="2">
        <v>2</v>
      </c>
      <c r="B3" s="2" t="s">
        <v>131</v>
      </c>
      <c r="C3" s="3" t="s">
        <v>8</v>
      </c>
      <c r="D3" s="3" t="s">
        <v>33</v>
      </c>
      <c r="E3" s="2" t="s">
        <v>52</v>
      </c>
      <c r="F3" s="6">
        <v>15470</v>
      </c>
      <c r="G3" s="2" t="s">
        <v>56</v>
      </c>
      <c r="H3" s="4">
        <v>44934</v>
      </c>
      <c r="I3" s="2" t="s">
        <v>62</v>
      </c>
      <c r="J3" s="5">
        <v>31054</v>
      </c>
      <c r="K3" s="2" t="s">
        <v>62</v>
      </c>
    </row>
    <row r="4" spans="1:11" ht="17.399999999999999">
      <c r="A4" s="2">
        <v>3</v>
      </c>
      <c r="B4" s="2" t="s">
        <v>134</v>
      </c>
      <c r="C4" s="3" t="s">
        <v>9</v>
      </c>
      <c r="D4" s="3" t="s">
        <v>34</v>
      </c>
      <c r="E4" s="2" t="s">
        <v>53</v>
      </c>
      <c r="F4" s="6">
        <v>10619</v>
      </c>
      <c r="G4" s="2" t="s">
        <v>57</v>
      </c>
      <c r="H4" s="4">
        <v>44938</v>
      </c>
      <c r="I4" s="2" t="s">
        <v>62</v>
      </c>
      <c r="J4" s="5">
        <v>33981</v>
      </c>
      <c r="K4" s="2" t="s">
        <v>62</v>
      </c>
    </row>
    <row r="5" spans="1:11" ht="17.399999999999999">
      <c r="A5" s="2">
        <v>4</v>
      </c>
      <c r="B5" s="2" t="s">
        <v>15</v>
      </c>
      <c r="C5" s="3" t="s">
        <v>10</v>
      </c>
      <c r="D5" s="3" t="s">
        <v>35</v>
      </c>
      <c r="E5" s="2" t="s">
        <v>53</v>
      </c>
      <c r="F5" s="6">
        <v>39087</v>
      </c>
      <c r="G5" s="2" t="s">
        <v>56</v>
      </c>
      <c r="H5" s="4">
        <v>44960</v>
      </c>
      <c r="I5" s="2" t="s">
        <v>63</v>
      </c>
      <c r="J5" s="5">
        <v>29724</v>
      </c>
      <c r="K5" s="2" t="s">
        <v>66</v>
      </c>
    </row>
    <row r="6" spans="1:11" ht="17.399999999999999">
      <c r="A6" s="2">
        <v>5</v>
      </c>
      <c r="B6" s="2" t="s">
        <v>16</v>
      </c>
      <c r="C6" s="3" t="s">
        <v>87</v>
      </c>
      <c r="D6" s="3" t="s">
        <v>36</v>
      </c>
      <c r="E6" s="2" t="s">
        <v>54</v>
      </c>
      <c r="F6" s="6">
        <v>10340</v>
      </c>
      <c r="G6" s="2" t="s">
        <v>56</v>
      </c>
      <c r="H6" s="4">
        <v>44966</v>
      </c>
      <c r="I6" s="2" t="s">
        <v>63</v>
      </c>
      <c r="J6" s="5">
        <v>34931</v>
      </c>
      <c r="K6" s="2" t="s">
        <v>69</v>
      </c>
    </row>
    <row r="7" spans="1:11" ht="17.399999999999999">
      <c r="A7" s="2">
        <v>6</v>
      </c>
      <c r="B7" s="2" t="s">
        <v>17</v>
      </c>
      <c r="C7" s="3" t="s">
        <v>88</v>
      </c>
      <c r="D7" s="3" t="s">
        <v>37</v>
      </c>
      <c r="E7" s="2" t="s">
        <v>53</v>
      </c>
      <c r="F7" s="6">
        <v>21181</v>
      </c>
      <c r="G7" s="2" t="s">
        <v>56</v>
      </c>
      <c r="H7" s="4">
        <v>44971</v>
      </c>
      <c r="I7" s="2" t="s">
        <v>63</v>
      </c>
      <c r="J7" s="5">
        <v>29073</v>
      </c>
      <c r="K7" s="2" t="s">
        <v>69</v>
      </c>
    </row>
    <row r="8" spans="1:11" ht="17.399999999999999">
      <c r="A8" s="2">
        <v>7</v>
      </c>
      <c r="B8" s="2" t="s">
        <v>18</v>
      </c>
      <c r="C8" s="3" t="s">
        <v>89</v>
      </c>
      <c r="D8" s="3" t="s">
        <v>38</v>
      </c>
      <c r="E8" s="2" t="s">
        <v>55</v>
      </c>
      <c r="F8" s="6">
        <v>37917</v>
      </c>
      <c r="G8" s="2" t="s">
        <v>56</v>
      </c>
      <c r="H8" s="4">
        <v>44982</v>
      </c>
      <c r="I8" s="2" t="s">
        <v>63</v>
      </c>
      <c r="J8" s="5">
        <v>35135</v>
      </c>
      <c r="K8" s="2" t="s">
        <v>64</v>
      </c>
    </row>
    <row r="9" spans="1:11" ht="17.399999999999999">
      <c r="A9" s="2">
        <v>8</v>
      </c>
      <c r="B9" s="2" t="s">
        <v>19</v>
      </c>
      <c r="C9" s="3" t="s">
        <v>90</v>
      </c>
      <c r="D9" s="3" t="s">
        <v>39</v>
      </c>
      <c r="E9" s="2" t="s">
        <v>55</v>
      </c>
      <c r="F9" s="6">
        <v>17456</v>
      </c>
      <c r="G9" s="2" t="s">
        <v>56</v>
      </c>
      <c r="H9" s="4">
        <v>44997</v>
      </c>
      <c r="I9" s="2" t="s">
        <v>64</v>
      </c>
      <c r="J9" s="5">
        <v>31901</v>
      </c>
      <c r="K9" s="2" t="s">
        <v>66</v>
      </c>
    </row>
    <row r="10" spans="1:11" ht="17.399999999999999">
      <c r="A10" s="2">
        <v>9</v>
      </c>
      <c r="B10" s="2" t="s">
        <v>20</v>
      </c>
      <c r="C10" s="3" t="s">
        <v>91</v>
      </c>
      <c r="D10" s="3" t="s">
        <v>40</v>
      </c>
      <c r="E10" s="2" t="s">
        <v>52</v>
      </c>
      <c r="F10" s="6">
        <v>35533</v>
      </c>
      <c r="G10" s="2" t="s">
        <v>57</v>
      </c>
      <c r="H10" s="4">
        <v>45000</v>
      </c>
      <c r="I10" s="2" t="s">
        <v>64</v>
      </c>
      <c r="J10" s="5">
        <v>30216</v>
      </c>
      <c r="K10" s="2" t="s">
        <v>70</v>
      </c>
    </row>
    <row r="11" spans="1:11" ht="17.399999999999999">
      <c r="A11" s="2">
        <v>10</v>
      </c>
      <c r="B11" s="2" t="s">
        <v>21</v>
      </c>
      <c r="C11" s="3" t="s">
        <v>92</v>
      </c>
      <c r="D11" s="3" t="s">
        <v>41</v>
      </c>
      <c r="E11" s="2" t="s">
        <v>52</v>
      </c>
      <c r="F11" s="6">
        <v>21179</v>
      </c>
      <c r="G11" s="2" t="s">
        <v>56</v>
      </c>
      <c r="H11" s="4">
        <v>45006</v>
      </c>
      <c r="I11" s="2" t="s">
        <v>64</v>
      </c>
      <c r="J11" s="5">
        <v>29406</v>
      </c>
      <c r="K11" s="2" t="s">
        <v>68</v>
      </c>
    </row>
    <row r="12" spans="1:11" ht="17.399999999999999">
      <c r="A12" s="2">
        <v>11</v>
      </c>
      <c r="B12" s="2" t="s">
        <v>22</v>
      </c>
      <c r="C12" s="3" t="s">
        <v>93</v>
      </c>
      <c r="D12" s="3" t="s">
        <v>42</v>
      </c>
      <c r="E12" s="2" t="s">
        <v>52</v>
      </c>
      <c r="F12" s="6">
        <v>16672</v>
      </c>
      <c r="G12" s="2" t="s">
        <v>56</v>
      </c>
      <c r="H12" s="4">
        <v>45012</v>
      </c>
      <c r="I12" s="2" t="s">
        <v>64</v>
      </c>
      <c r="J12" s="5">
        <v>33760</v>
      </c>
      <c r="K12" s="2" t="s">
        <v>67</v>
      </c>
    </row>
    <row r="13" spans="1:11" ht="17.399999999999999">
      <c r="A13" s="2">
        <v>12</v>
      </c>
      <c r="B13" s="2" t="s">
        <v>23</v>
      </c>
      <c r="C13" s="3" t="s">
        <v>94</v>
      </c>
      <c r="D13" s="3" t="s">
        <v>43</v>
      </c>
      <c r="E13" s="2" t="s">
        <v>53</v>
      </c>
      <c r="F13" s="6">
        <v>24797</v>
      </c>
      <c r="G13" s="2" t="s">
        <v>56</v>
      </c>
      <c r="H13" s="4">
        <v>45023</v>
      </c>
      <c r="I13" s="2" t="s">
        <v>65</v>
      </c>
      <c r="J13" s="5">
        <v>35460</v>
      </c>
      <c r="K13" s="2" t="s">
        <v>62</v>
      </c>
    </row>
    <row r="14" spans="1:11" ht="17.399999999999999">
      <c r="A14" s="2">
        <v>13</v>
      </c>
      <c r="B14" s="2" t="s">
        <v>24</v>
      </c>
      <c r="C14" s="3" t="s">
        <v>95</v>
      </c>
      <c r="D14" s="3" t="s">
        <v>44</v>
      </c>
      <c r="E14" s="2" t="s">
        <v>53</v>
      </c>
      <c r="F14" s="6">
        <v>25955</v>
      </c>
      <c r="G14" s="2" t="s">
        <v>57</v>
      </c>
      <c r="H14" s="4">
        <v>45032</v>
      </c>
      <c r="I14" s="2" t="s">
        <v>65</v>
      </c>
      <c r="J14" s="5">
        <v>32934</v>
      </c>
      <c r="K14" s="2" t="s">
        <v>64</v>
      </c>
    </row>
    <row r="15" spans="1:11" ht="17.399999999999999">
      <c r="A15" s="2">
        <v>14</v>
      </c>
      <c r="B15" s="2" t="s">
        <v>139</v>
      </c>
      <c r="C15" s="3" t="s">
        <v>96</v>
      </c>
      <c r="D15" s="3" t="s">
        <v>45</v>
      </c>
      <c r="E15" s="2" t="s">
        <v>54</v>
      </c>
      <c r="F15" s="6">
        <v>7445</v>
      </c>
      <c r="G15" s="2" t="s">
        <v>56</v>
      </c>
      <c r="H15" s="4">
        <v>45040</v>
      </c>
      <c r="I15" s="2" t="s">
        <v>65</v>
      </c>
      <c r="J15" s="5">
        <v>30205</v>
      </c>
      <c r="K15" s="2" t="s">
        <v>70</v>
      </c>
    </row>
    <row r="16" spans="1:11" ht="17.399999999999999">
      <c r="A16" s="2">
        <v>15</v>
      </c>
      <c r="B16" s="2" t="s">
        <v>26</v>
      </c>
      <c r="C16" s="3" t="s">
        <v>97</v>
      </c>
      <c r="D16" s="3" t="s">
        <v>46</v>
      </c>
      <c r="E16" s="2" t="s">
        <v>53</v>
      </c>
      <c r="F16" s="6">
        <v>12670</v>
      </c>
      <c r="G16" s="2" t="s">
        <v>56</v>
      </c>
      <c r="H16" s="4">
        <v>45048</v>
      </c>
      <c r="I16" s="2" t="s">
        <v>66</v>
      </c>
      <c r="J16" s="5">
        <v>35028</v>
      </c>
      <c r="K16" s="2" t="s">
        <v>117</v>
      </c>
    </row>
    <row r="17" spans="1:11" ht="17.399999999999999">
      <c r="A17" s="2">
        <v>16</v>
      </c>
      <c r="B17" s="2" t="s">
        <v>27</v>
      </c>
      <c r="C17" s="3" t="s">
        <v>98</v>
      </c>
      <c r="D17" s="3" t="s">
        <v>47</v>
      </c>
      <c r="E17" s="2" t="s">
        <v>55</v>
      </c>
      <c r="F17" s="6">
        <v>33902</v>
      </c>
      <c r="G17" s="2" t="s">
        <v>56</v>
      </c>
      <c r="H17" s="4">
        <v>45058</v>
      </c>
      <c r="I17" s="2" t="s">
        <v>66</v>
      </c>
      <c r="J17" s="5">
        <v>32633</v>
      </c>
      <c r="K17" s="2" t="s">
        <v>66</v>
      </c>
    </row>
    <row r="18" spans="1:11" ht="17.399999999999999">
      <c r="A18" s="2">
        <v>17</v>
      </c>
      <c r="B18" s="2" t="s">
        <v>28</v>
      </c>
      <c r="C18" s="3" t="s">
        <v>99</v>
      </c>
      <c r="D18" s="3" t="s">
        <v>48</v>
      </c>
      <c r="E18" s="2" t="s">
        <v>55</v>
      </c>
      <c r="F18" s="6">
        <v>39963</v>
      </c>
      <c r="G18" s="2" t="s">
        <v>57</v>
      </c>
      <c r="H18" s="4">
        <v>45066</v>
      </c>
      <c r="I18" s="2" t="s">
        <v>66</v>
      </c>
      <c r="J18" s="5">
        <v>34012</v>
      </c>
      <c r="K18" s="2" t="s">
        <v>63</v>
      </c>
    </row>
    <row r="19" spans="1:11" ht="17.399999999999999">
      <c r="A19" s="2">
        <v>18</v>
      </c>
      <c r="B19" s="2" t="s">
        <v>29</v>
      </c>
      <c r="C19" s="3" t="s">
        <v>100</v>
      </c>
      <c r="D19" s="3" t="s">
        <v>49</v>
      </c>
      <c r="E19" s="2" t="s">
        <v>52</v>
      </c>
      <c r="F19" s="7">
        <v>37435</v>
      </c>
      <c r="G19" s="2" t="s">
        <v>56</v>
      </c>
      <c r="H19" s="4">
        <v>45070</v>
      </c>
      <c r="I19" s="2" t="s">
        <v>66</v>
      </c>
      <c r="J19" s="5">
        <v>32013</v>
      </c>
      <c r="K19" s="2" t="s">
        <v>69</v>
      </c>
    </row>
    <row r="20" spans="1:11" ht="17.399999999999999">
      <c r="A20" s="2">
        <v>19</v>
      </c>
      <c r="B20" s="2" t="s">
        <v>30</v>
      </c>
      <c r="C20" s="3" t="s">
        <v>101</v>
      </c>
      <c r="D20" s="3" t="s">
        <v>50</v>
      </c>
      <c r="E20" s="2" t="s">
        <v>53</v>
      </c>
      <c r="F20" s="6">
        <v>6061</v>
      </c>
      <c r="G20" s="2" t="s">
        <v>56</v>
      </c>
      <c r="H20" s="4">
        <v>45080</v>
      </c>
      <c r="I20" s="2" t="s">
        <v>67</v>
      </c>
      <c r="J20" s="5">
        <v>35264</v>
      </c>
      <c r="K20" s="2" t="s">
        <v>68</v>
      </c>
    </row>
    <row r="21" spans="1:11" ht="17.399999999999999">
      <c r="A21" s="2">
        <v>20</v>
      </c>
      <c r="B21" s="2" t="s">
        <v>31</v>
      </c>
      <c r="C21" s="3" t="s">
        <v>102</v>
      </c>
      <c r="D21" s="3" t="s">
        <v>51</v>
      </c>
      <c r="E21" s="2" t="s">
        <v>52</v>
      </c>
      <c r="F21" s="6">
        <v>37733</v>
      </c>
      <c r="G21" s="2" t="s">
        <v>57</v>
      </c>
      <c r="H21" s="4">
        <v>45083</v>
      </c>
      <c r="I21" s="2" t="s">
        <v>67</v>
      </c>
      <c r="J21" s="5">
        <v>35529</v>
      </c>
      <c r="K21" s="2" t="s">
        <v>65</v>
      </c>
    </row>
    <row r="22" spans="1:11" ht="17.399999999999999">
      <c r="A22" s="2">
        <v>21</v>
      </c>
      <c r="B22" s="2" t="s">
        <v>130</v>
      </c>
      <c r="C22" s="3" t="s">
        <v>103</v>
      </c>
      <c r="D22" s="3" t="s">
        <v>48</v>
      </c>
      <c r="E22" s="2" t="s">
        <v>52</v>
      </c>
      <c r="F22" s="6">
        <v>23995</v>
      </c>
      <c r="G22" s="2" t="s">
        <v>56</v>
      </c>
      <c r="H22" s="4">
        <v>45090</v>
      </c>
      <c r="I22" s="2" t="s">
        <v>67</v>
      </c>
      <c r="J22" s="5">
        <v>31757</v>
      </c>
      <c r="K22" s="2" t="s">
        <v>118</v>
      </c>
    </row>
    <row r="23" spans="1:11" ht="17.399999999999999">
      <c r="A23" s="2">
        <v>22</v>
      </c>
      <c r="B23" s="2" t="s">
        <v>13</v>
      </c>
      <c r="C23" s="3" t="s">
        <v>104</v>
      </c>
      <c r="D23" s="3" t="s">
        <v>72</v>
      </c>
      <c r="E23" s="2" t="s">
        <v>53</v>
      </c>
      <c r="F23" s="6">
        <v>26342</v>
      </c>
      <c r="G23" s="2" t="s">
        <v>56</v>
      </c>
      <c r="H23" s="4">
        <v>45099</v>
      </c>
      <c r="I23" s="2" t="s">
        <v>67</v>
      </c>
      <c r="J23" s="5">
        <v>33869</v>
      </c>
      <c r="K23" s="2" t="s">
        <v>70</v>
      </c>
    </row>
    <row r="24" spans="1:11" ht="17.399999999999999">
      <c r="A24" s="2">
        <v>23</v>
      </c>
      <c r="B24" s="2" t="s">
        <v>14</v>
      </c>
      <c r="C24" s="3" t="s">
        <v>105</v>
      </c>
      <c r="D24" s="3" t="s">
        <v>73</v>
      </c>
      <c r="E24" s="2" t="s">
        <v>53</v>
      </c>
      <c r="F24" s="6">
        <v>25997</v>
      </c>
      <c r="G24" s="2" t="s">
        <v>57</v>
      </c>
      <c r="H24" s="4">
        <v>45109</v>
      </c>
      <c r="I24" s="2" t="s">
        <v>68</v>
      </c>
      <c r="J24" s="5">
        <v>29529</v>
      </c>
      <c r="K24" s="2" t="s">
        <v>117</v>
      </c>
    </row>
    <row r="25" spans="1:11" ht="17.399999999999999">
      <c r="A25" s="2">
        <v>24</v>
      </c>
      <c r="B25" s="2" t="s">
        <v>133</v>
      </c>
      <c r="C25" s="3" t="s">
        <v>106</v>
      </c>
      <c r="D25" s="3" t="s">
        <v>74</v>
      </c>
      <c r="E25" s="2" t="s">
        <v>54</v>
      </c>
      <c r="F25" s="6">
        <v>27802</v>
      </c>
      <c r="G25" s="2" t="s">
        <v>56</v>
      </c>
      <c r="H25" s="4">
        <v>45112</v>
      </c>
      <c r="I25" s="2" t="s">
        <v>68</v>
      </c>
      <c r="J25" s="5">
        <v>30376</v>
      </c>
      <c r="K25" s="2" t="s">
        <v>64</v>
      </c>
    </row>
    <row r="26" spans="1:11" ht="17.399999999999999">
      <c r="A26" s="2">
        <v>25</v>
      </c>
      <c r="B26" s="2" t="s">
        <v>13</v>
      </c>
      <c r="C26" s="3" t="s">
        <v>107</v>
      </c>
      <c r="D26" s="3" t="s">
        <v>75</v>
      </c>
      <c r="E26" s="2" t="s">
        <v>53</v>
      </c>
      <c r="F26" s="6">
        <v>33382</v>
      </c>
      <c r="G26" s="2" t="s">
        <v>56</v>
      </c>
      <c r="H26" s="4">
        <v>45121</v>
      </c>
      <c r="I26" s="2" t="s">
        <v>68</v>
      </c>
      <c r="J26" s="5">
        <v>32534</v>
      </c>
      <c r="K26" s="2" t="s">
        <v>62</v>
      </c>
    </row>
    <row r="27" spans="1:11" ht="17.399999999999999">
      <c r="A27" s="2">
        <v>26</v>
      </c>
      <c r="B27" s="2" t="s">
        <v>14</v>
      </c>
      <c r="C27" s="3" t="s">
        <v>108</v>
      </c>
      <c r="D27" s="3" t="s">
        <v>76</v>
      </c>
      <c r="E27" s="2" t="s">
        <v>55</v>
      </c>
      <c r="F27" s="6">
        <v>35888</v>
      </c>
      <c r="G27" s="2" t="s">
        <v>56</v>
      </c>
      <c r="H27" s="4">
        <v>45125</v>
      </c>
      <c r="I27" s="2" t="s">
        <v>68</v>
      </c>
      <c r="J27" s="5">
        <v>30069</v>
      </c>
      <c r="K27" s="2" t="s">
        <v>65</v>
      </c>
    </row>
    <row r="28" spans="1:11" ht="17.399999999999999">
      <c r="A28" s="2">
        <v>27</v>
      </c>
      <c r="B28" s="2" t="s">
        <v>132</v>
      </c>
      <c r="C28" s="3" t="s">
        <v>109</v>
      </c>
      <c r="D28" s="3" t="s">
        <v>77</v>
      </c>
      <c r="E28" s="2" t="s">
        <v>52</v>
      </c>
      <c r="F28" s="6">
        <v>19456</v>
      </c>
      <c r="G28" s="2" t="s">
        <v>57</v>
      </c>
      <c r="H28" s="4">
        <v>45131</v>
      </c>
      <c r="I28" s="2" t="s">
        <v>68</v>
      </c>
      <c r="J28" s="5">
        <v>32692</v>
      </c>
      <c r="K28" s="2" t="s">
        <v>68</v>
      </c>
    </row>
    <row r="29" spans="1:11" ht="17.399999999999999">
      <c r="A29" s="2">
        <v>28</v>
      </c>
      <c r="B29" s="2" t="s">
        <v>140</v>
      </c>
      <c r="C29" s="3" t="s">
        <v>110</v>
      </c>
      <c r="D29" s="3" t="s">
        <v>78</v>
      </c>
      <c r="E29" s="2" t="s">
        <v>52</v>
      </c>
      <c r="F29" s="6">
        <v>36064</v>
      </c>
      <c r="G29" s="2" t="s">
        <v>56</v>
      </c>
      <c r="H29" s="4">
        <v>45145</v>
      </c>
      <c r="I29" s="2" t="s">
        <v>69</v>
      </c>
      <c r="J29" s="5">
        <v>31092</v>
      </c>
      <c r="K29" s="2" t="s">
        <v>63</v>
      </c>
    </row>
    <row r="30" spans="1:11" ht="17.399999999999999">
      <c r="A30" s="2">
        <v>29</v>
      </c>
      <c r="B30" s="2" t="s">
        <v>60</v>
      </c>
      <c r="C30" s="3" t="s">
        <v>111</v>
      </c>
      <c r="D30" s="3" t="s">
        <v>79</v>
      </c>
      <c r="E30" s="2" t="s">
        <v>53</v>
      </c>
      <c r="F30" s="6">
        <v>21618</v>
      </c>
      <c r="G30" s="2" t="s">
        <v>56</v>
      </c>
      <c r="H30" s="4">
        <v>45155</v>
      </c>
      <c r="I30" s="2" t="s">
        <v>69</v>
      </c>
      <c r="J30" s="5">
        <v>34869</v>
      </c>
      <c r="K30" s="2" t="s">
        <v>67</v>
      </c>
    </row>
    <row r="31" spans="1:11" ht="17.399999999999999">
      <c r="A31" s="2">
        <v>30</v>
      </c>
      <c r="B31" s="2" t="s">
        <v>61</v>
      </c>
      <c r="C31" s="3" t="s">
        <v>112</v>
      </c>
      <c r="D31" s="3" t="s">
        <v>80</v>
      </c>
      <c r="E31" s="2" t="s">
        <v>52</v>
      </c>
      <c r="F31" s="6">
        <v>8479</v>
      </c>
      <c r="G31" s="2" t="s">
        <v>56</v>
      </c>
      <c r="H31" s="4">
        <v>45158</v>
      </c>
      <c r="I31" s="2" t="s">
        <v>69</v>
      </c>
      <c r="J31" s="5">
        <v>36151</v>
      </c>
      <c r="K31" s="2" t="s">
        <v>118</v>
      </c>
    </row>
    <row r="32" spans="1:11" ht="17.399999999999999">
      <c r="A32" s="2">
        <v>31</v>
      </c>
      <c r="B32" s="2" t="s">
        <v>135</v>
      </c>
      <c r="C32" s="3" t="s">
        <v>113</v>
      </c>
      <c r="D32" s="3" t="s">
        <v>81</v>
      </c>
      <c r="E32" s="2" t="s">
        <v>53</v>
      </c>
      <c r="F32" s="6">
        <v>19852</v>
      </c>
      <c r="G32" s="2" t="s">
        <v>57</v>
      </c>
      <c r="H32" s="4">
        <v>45163</v>
      </c>
      <c r="I32" s="2" t="s">
        <v>69</v>
      </c>
      <c r="J32" s="5">
        <v>32678</v>
      </c>
      <c r="K32" s="2" t="s">
        <v>67</v>
      </c>
    </row>
    <row r="33" spans="1:11" ht="17.399999999999999">
      <c r="A33" s="2">
        <v>32</v>
      </c>
      <c r="B33" s="2" t="s">
        <v>136</v>
      </c>
      <c r="C33" s="3" t="s">
        <v>114</v>
      </c>
      <c r="D33" s="3" t="s">
        <v>82</v>
      </c>
      <c r="E33" s="2" t="s">
        <v>53</v>
      </c>
      <c r="F33" s="6">
        <v>21168</v>
      </c>
      <c r="G33" s="2" t="s">
        <v>56</v>
      </c>
      <c r="H33" s="4">
        <v>45177</v>
      </c>
      <c r="I33" s="2" t="s">
        <v>70</v>
      </c>
      <c r="J33" s="5">
        <v>31093</v>
      </c>
      <c r="K33" s="2" t="s">
        <v>63</v>
      </c>
    </row>
    <row r="34" spans="1:11" ht="17.399999999999999">
      <c r="A34" s="2">
        <v>33</v>
      </c>
      <c r="B34" s="2" t="s">
        <v>137</v>
      </c>
      <c r="C34" s="3" t="s">
        <v>115</v>
      </c>
      <c r="D34" s="3" t="s">
        <v>83</v>
      </c>
      <c r="E34" s="2" t="s">
        <v>54</v>
      </c>
      <c r="F34" s="6">
        <v>29345</v>
      </c>
      <c r="G34" s="2" t="s">
        <v>57</v>
      </c>
      <c r="H34" s="4">
        <v>45185</v>
      </c>
      <c r="I34" s="2" t="s">
        <v>70</v>
      </c>
      <c r="J34" s="5">
        <v>35924</v>
      </c>
      <c r="K34" s="2" t="s">
        <v>66</v>
      </c>
    </row>
    <row r="35" spans="1:11" ht="17.399999999999999">
      <c r="A35" s="2">
        <v>34</v>
      </c>
      <c r="B35" s="2" t="s">
        <v>129</v>
      </c>
      <c r="C35" s="3" t="s">
        <v>71</v>
      </c>
      <c r="D35" s="3" t="s">
        <v>84</v>
      </c>
      <c r="E35" s="2" t="s">
        <v>53</v>
      </c>
      <c r="F35" s="6">
        <v>37571</v>
      </c>
      <c r="G35" s="2" t="s">
        <v>56</v>
      </c>
      <c r="H35" s="4">
        <v>45189</v>
      </c>
      <c r="I35" s="2" t="s">
        <v>70</v>
      </c>
      <c r="J35" s="5">
        <v>30057</v>
      </c>
      <c r="K35" s="2" t="s">
        <v>65</v>
      </c>
    </row>
    <row r="36" spans="1:11" ht="17.399999999999999">
      <c r="A36" s="2">
        <v>35</v>
      </c>
      <c r="B36" s="2" t="s">
        <v>138</v>
      </c>
      <c r="C36" s="3" t="s">
        <v>116</v>
      </c>
      <c r="D36" s="3" t="s">
        <v>85</v>
      </c>
      <c r="E36" s="2" t="s">
        <v>55</v>
      </c>
      <c r="F36" s="6">
        <v>21206</v>
      </c>
      <c r="G36" s="2" t="s">
        <v>56</v>
      </c>
      <c r="H36" s="4">
        <v>45194</v>
      </c>
      <c r="I36" s="2" t="s">
        <v>70</v>
      </c>
      <c r="J36" s="5">
        <v>31988</v>
      </c>
      <c r="K36" s="2" t="s">
        <v>68</v>
      </c>
    </row>
    <row r="37" spans="1:11">
      <c r="G37" s="1"/>
    </row>
  </sheetData>
  <phoneticPr fontId="6" type="noConversion"/>
  <conditionalFormatting sqref="F2:F36">
    <cfRule type="cellIs" dxfId="211" priority="7" operator="greaterThan">
      <formula>27712.5</formula>
    </cfRule>
    <cfRule type="cellIs" dxfId="210" priority="8" operator="greaterThan">
      <formula>30000</formula>
    </cfRule>
  </conditionalFormatting>
  <conditionalFormatting sqref="F7">
    <cfRule type="cellIs" dxfId="209" priority="2" operator="greaterThan">
      <formula>30000</formula>
    </cfRule>
  </conditionalFormatting>
  <conditionalFormatting sqref="F19">
    <cfRule type="cellIs" dxfId="208" priority="4" operator="greaterThan">
      <formula>30000</formula>
    </cfRule>
  </conditionalFormatting>
  <conditionalFormatting sqref="F29">
    <cfRule type="cellIs" dxfId="207" priority="3" operator="greaterThan">
      <formula>30000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5E45-25FE-4F89-A923-61F04EDCEBBD}">
  <dimension ref="B2:G53"/>
  <sheetViews>
    <sheetView zoomScale="98" zoomScaleNormal="98" workbookViewId="0">
      <selection activeCell="K3" sqref="K3"/>
    </sheetView>
  </sheetViews>
  <sheetFormatPr defaultRowHeight="14.4"/>
  <cols>
    <col min="1" max="1" width="8.88671875" customWidth="1"/>
    <col min="2" max="2" width="13.44140625" customWidth="1"/>
    <col min="3" max="3" width="14.5546875" customWidth="1"/>
    <col min="4" max="4" width="13.88671875" customWidth="1"/>
    <col min="7" max="7" width="24.5546875" customWidth="1"/>
    <col min="8" max="8" width="12.5546875" bestFit="1" customWidth="1"/>
    <col min="9" max="9" width="16.77734375" bestFit="1" customWidth="1"/>
  </cols>
  <sheetData>
    <row r="2" spans="2:7" ht="28.8">
      <c r="G2" s="35" t="s">
        <v>144</v>
      </c>
    </row>
    <row r="9" spans="2:7" ht="19.8">
      <c r="B9" s="25" t="s">
        <v>3</v>
      </c>
      <c r="C9" s="31" t="s">
        <v>142</v>
      </c>
      <c r="D9" s="26" t="s">
        <v>143</v>
      </c>
    </row>
    <row r="10" spans="2:7" ht="19.8">
      <c r="B10" s="27" t="s">
        <v>53</v>
      </c>
      <c r="C10" s="28">
        <v>14</v>
      </c>
      <c r="D10" s="29">
        <v>326300</v>
      </c>
    </row>
    <row r="11" spans="2:7" ht="19.8">
      <c r="B11" s="27" t="s">
        <v>54</v>
      </c>
      <c r="C11" s="28">
        <v>4</v>
      </c>
      <c r="D11" s="29">
        <v>74932</v>
      </c>
    </row>
    <row r="12" spans="2:7" ht="19.8">
      <c r="B12" s="27" t="s">
        <v>55</v>
      </c>
      <c r="C12" s="28">
        <v>6</v>
      </c>
      <c r="D12" s="29">
        <v>186332</v>
      </c>
    </row>
    <row r="13" spans="2:7" ht="19.8">
      <c r="B13" s="27" t="s">
        <v>52</v>
      </c>
      <c r="C13" s="28">
        <v>11</v>
      </c>
      <c r="D13" s="29">
        <v>262610</v>
      </c>
    </row>
    <row r="14" spans="2:7" ht="19.8">
      <c r="B14" s="27" t="s">
        <v>121</v>
      </c>
      <c r="C14" s="28">
        <v>35</v>
      </c>
      <c r="D14" s="30">
        <v>850174</v>
      </c>
    </row>
    <row r="22" spans="2:3" ht="19.8">
      <c r="B22" s="25" t="s">
        <v>127</v>
      </c>
      <c r="C22" s="28" t="s">
        <v>157</v>
      </c>
    </row>
    <row r="23" spans="2:3" ht="19.8">
      <c r="B23" s="27" t="s">
        <v>62</v>
      </c>
      <c r="C23" s="34">
        <v>36683</v>
      </c>
    </row>
    <row r="24" spans="2:3" ht="19.8">
      <c r="B24" s="27" t="s">
        <v>63</v>
      </c>
      <c r="C24" s="34">
        <v>108525</v>
      </c>
    </row>
    <row r="25" spans="2:3" ht="19.8">
      <c r="B25" s="27" t="s">
        <v>64</v>
      </c>
      <c r="C25" s="34">
        <v>90840</v>
      </c>
    </row>
    <row r="26" spans="2:3" ht="19.8">
      <c r="B26" s="27" t="s">
        <v>65</v>
      </c>
      <c r="C26" s="34">
        <v>58197</v>
      </c>
    </row>
    <row r="27" spans="2:3" ht="19.8">
      <c r="B27" s="27" t="s">
        <v>66</v>
      </c>
      <c r="C27" s="34">
        <v>123970</v>
      </c>
    </row>
    <row r="28" spans="2:3" ht="19.8">
      <c r="B28" s="27" t="s">
        <v>67</v>
      </c>
      <c r="C28" s="34">
        <v>94131</v>
      </c>
    </row>
    <row r="29" spans="2:3" ht="19.8">
      <c r="B29" s="27" t="s">
        <v>68</v>
      </c>
      <c r="C29" s="34">
        <v>142525</v>
      </c>
    </row>
    <row r="30" spans="2:3" ht="19.8">
      <c r="B30" s="27" t="s">
        <v>69</v>
      </c>
      <c r="C30" s="34">
        <v>86013</v>
      </c>
    </row>
    <row r="31" spans="2:3" ht="19.8">
      <c r="B31" s="27" t="s">
        <v>70</v>
      </c>
      <c r="C31" s="34">
        <v>109290</v>
      </c>
    </row>
    <row r="32" spans="2:3" ht="19.8">
      <c r="B32" s="27" t="s">
        <v>128</v>
      </c>
      <c r="C32" s="34">
        <v>850174</v>
      </c>
    </row>
    <row r="40" spans="2:3" ht="19.8">
      <c r="B40" s="25" t="s">
        <v>141</v>
      </c>
      <c r="C40" s="26" t="s">
        <v>158</v>
      </c>
    </row>
    <row r="41" spans="2:3" ht="19.8">
      <c r="B41" s="27" t="s">
        <v>145</v>
      </c>
      <c r="C41" s="32">
        <v>3</v>
      </c>
    </row>
    <row r="42" spans="2:3" ht="19.8">
      <c r="B42" s="33" t="s">
        <v>146</v>
      </c>
      <c r="C42" s="32">
        <v>1</v>
      </c>
    </row>
    <row r="43" spans="2:3" ht="19.8">
      <c r="B43" s="33" t="s">
        <v>147</v>
      </c>
      <c r="C43" s="32">
        <v>1</v>
      </c>
    </row>
    <row r="44" spans="2:3" ht="19.8">
      <c r="B44" s="33" t="s">
        <v>148</v>
      </c>
      <c r="C44" s="32">
        <v>1</v>
      </c>
    </row>
    <row r="45" spans="2:3" ht="19.8">
      <c r="B45" s="27" t="s">
        <v>149</v>
      </c>
      <c r="C45" s="32">
        <v>4</v>
      </c>
    </row>
    <row r="46" spans="2:3" ht="19.8">
      <c r="B46" s="27" t="s">
        <v>150</v>
      </c>
      <c r="C46" s="32">
        <v>4</v>
      </c>
    </row>
    <row r="47" spans="2:3" ht="19.8">
      <c r="B47" s="27" t="s">
        <v>151</v>
      </c>
      <c r="C47" s="32">
        <v>3</v>
      </c>
    </row>
    <row r="48" spans="2:3" ht="19.8">
      <c r="B48" s="27" t="s">
        <v>152</v>
      </c>
      <c r="C48" s="32">
        <v>4</v>
      </c>
    </row>
    <row r="49" spans="2:3" ht="19.8">
      <c r="B49" s="27" t="s">
        <v>153</v>
      </c>
      <c r="C49" s="32">
        <v>4</v>
      </c>
    </row>
    <row r="50" spans="2:3" ht="19.8">
      <c r="B50" s="27" t="s">
        <v>154</v>
      </c>
      <c r="C50" s="32">
        <v>5</v>
      </c>
    </row>
    <row r="51" spans="2:3" ht="19.8">
      <c r="B51" s="27" t="s">
        <v>155</v>
      </c>
      <c r="C51" s="32">
        <v>4</v>
      </c>
    </row>
    <row r="52" spans="2:3" ht="19.8">
      <c r="B52" s="27" t="s">
        <v>156</v>
      </c>
      <c r="C52" s="32">
        <v>4</v>
      </c>
    </row>
    <row r="53" spans="2:3" ht="19.8">
      <c r="B53" s="27" t="s">
        <v>128</v>
      </c>
      <c r="C53" s="32">
        <v>35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1FB6-D95B-405D-B28D-FB25DCD49716}">
  <dimension ref="A1:H44"/>
  <sheetViews>
    <sheetView tabSelected="1" workbookViewId="0">
      <selection activeCell="L16" sqref="L16"/>
    </sheetView>
  </sheetViews>
  <sheetFormatPr defaultRowHeight="14.4"/>
  <cols>
    <col min="1" max="1" width="10.44140625" customWidth="1"/>
    <col min="2" max="2" width="16" customWidth="1"/>
    <col min="3" max="3" width="15.21875" customWidth="1"/>
    <col min="4" max="4" width="12.21875" customWidth="1"/>
    <col min="5" max="5" width="14.33203125" customWidth="1"/>
    <col min="6" max="6" width="14.44140625" customWidth="1"/>
    <col min="7" max="7" width="13" style="1" customWidth="1"/>
    <col min="8" max="8" width="12.33203125" customWidth="1"/>
  </cols>
  <sheetData>
    <row r="1" spans="1:8" ht="17.399999999999999">
      <c r="A1" s="11" t="s">
        <v>0</v>
      </c>
      <c r="B1" s="11" t="s">
        <v>5</v>
      </c>
      <c r="C1" s="11" t="s">
        <v>1</v>
      </c>
      <c r="D1" s="11" t="s">
        <v>11</v>
      </c>
      <c r="E1" s="11" t="s">
        <v>3</v>
      </c>
      <c r="F1" s="11" t="s">
        <v>2</v>
      </c>
      <c r="G1" s="8" t="s">
        <v>119</v>
      </c>
      <c r="H1" s="8" t="s">
        <v>125</v>
      </c>
    </row>
    <row r="2" spans="1:8" ht="17.399999999999999">
      <c r="A2" s="13">
        <v>1</v>
      </c>
      <c r="B2" s="13" t="s">
        <v>12</v>
      </c>
      <c r="C2" s="14" t="s">
        <v>86</v>
      </c>
      <c r="D2" s="14" t="s">
        <v>32</v>
      </c>
      <c r="E2" s="13" t="s">
        <v>52</v>
      </c>
      <c r="F2" s="15">
        <v>10594</v>
      </c>
      <c r="G2" s="13" t="str">
        <f t="shared" ref="G2:G36" si="0">IF(E2="สุขภาพ","30%",IF(E2="ชีวิต","35%",IF(E2="โรคร้ายแรง","40%",IF(E2="สะสมทรัพย์","25%"))))</f>
        <v>30%</v>
      </c>
      <c r="H2" s="16">
        <f>F2*G2</f>
        <v>3178.2</v>
      </c>
    </row>
    <row r="3" spans="1:8" ht="17.399999999999999">
      <c r="A3" s="13">
        <v>2</v>
      </c>
      <c r="B3" s="13" t="s">
        <v>13</v>
      </c>
      <c r="C3" s="14" t="s">
        <v>8</v>
      </c>
      <c r="D3" s="14" t="s">
        <v>33</v>
      </c>
      <c r="E3" s="13" t="s">
        <v>52</v>
      </c>
      <c r="F3" s="15">
        <v>15470</v>
      </c>
      <c r="G3" s="13" t="str">
        <f t="shared" si="0"/>
        <v>30%</v>
      </c>
      <c r="H3" s="16">
        <f t="shared" ref="H3:H35" si="1">F3*G3</f>
        <v>4641</v>
      </c>
    </row>
    <row r="4" spans="1:8" ht="17.399999999999999">
      <c r="A4" s="13">
        <v>3</v>
      </c>
      <c r="B4" s="13" t="s">
        <v>14</v>
      </c>
      <c r="C4" s="14" t="s">
        <v>9</v>
      </c>
      <c r="D4" s="14" t="s">
        <v>34</v>
      </c>
      <c r="E4" s="13" t="s">
        <v>53</v>
      </c>
      <c r="F4" s="15">
        <v>10619</v>
      </c>
      <c r="G4" s="13" t="str">
        <f t="shared" si="0"/>
        <v>35%</v>
      </c>
      <c r="H4" s="16">
        <f t="shared" si="1"/>
        <v>3716.6499999999996</v>
      </c>
    </row>
    <row r="5" spans="1:8" ht="17.399999999999999">
      <c r="A5" s="13">
        <v>4</v>
      </c>
      <c r="B5" s="13" t="s">
        <v>15</v>
      </c>
      <c r="C5" s="14" t="s">
        <v>10</v>
      </c>
      <c r="D5" s="14" t="s">
        <v>35</v>
      </c>
      <c r="E5" s="13" t="s">
        <v>53</v>
      </c>
      <c r="F5" s="15">
        <v>39087</v>
      </c>
      <c r="G5" s="13" t="str">
        <f t="shared" si="0"/>
        <v>35%</v>
      </c>
      <c r="H5" s="16">
        <f t="shared" si="1"/>
        <v>13680.449999999999</v>
      </c>
    </row>
    <row r="6" spans="1:8" ht="17.399999999999999">
      <c r="A6" s="13">
        <v>5</v>
      </c>
      <c r="B6" s="13" t="s">
        <v>16</v>
      </c>
      <c r="C6" s="14" t="s">
        <v>87</v>
      </c>
      <c r="D6" s="14" t="s">
        <v>36</v>
      </c>
      <c r="E6" s="13" t="s">
        <v>54</v>
      </c>
      <c r="F6" s="15">
        <v>10340</v>
      </c>
      <c r="G6" s="13" t="str">
        <f t="shared" si="0"/>
        <v>40%</v>
      </c>
      <c r="H6" s="16">
        <f t="shared" si="1"/>
        <v>4136</v>
      </c>
    </row>
    <row r="7" spans="1:8" ht="17.399999999999999">
      <c r="A7" s="13">
        <v>6</v>
      </c>
      <c r="B7" s="13" t="s">
        <v>17</v>
      </c>
      <c r="C7" s="14" t="s">
        <v>88</v>
      </c>
      <c r="D7" s="14" t="s">
        <v>37</v>
      </c>
      <c r="E7" s="13" t="s">
        <v>53</v>
      </c>
      <c r="F7" s="15">
        <v>21181</v>
      </c>
      <c r="G7" s="13" t="str">
        <f t="shared" si="0"/>
        <v>35%</v>
      </c>
      <c r="H7" s="16">
        <f t="shared" si="1"/>
        <v>7413.3499999999995</v>
      </c>
    </row>
    <row r="8" spans="1:8" ht="17.399999999999999">
      <c r="A8" s="13">
        <v>7</v>
      </c>
      <c r="B8" s="13" t="s">
        <v>18</v>
      </c>
      <c r="C8" s="14" t="s">
        <v>89</v>
      </c>
      <c r="D8" s="14" t="s">
        <v>38</v>
      </c>
      <c r="E8" s="13" t="s">
        <v>55</v>
      </c>
      <c r="F8" s="15">
        <v>37917</v>
      </c>
      <c r="G8" s="13" t="str">
        <f t="shared" si="0"/>
        <v>25%</v>
      </c>
      <c r="H8" s="16">
        <f t="shared" si="1"/>
        <v>9479.25</v>
      </c>
    </row>
    <row r="9" spans="1:8" ht="17.399999999999999">
      <c r="A9" s="13">
        <v>8</v>
      </c>
      <c r="B9" s="13" t="s">
        <v>19</v>
      </c>
      <c r="C9" s="14" t="s">
        <v>90</v>
      </c>
      <c r="D9" s="14" t="s">
        <v>39</v>
      </c>
      <c r="E9" s="13" t="s">
        <v>55</v>
      </c>
      <c r="F9" s="15">
        <v>17456</v>
      </c>
      <c r="G9" s="13" t="str">
        <f t="shared" si="0"/>
        <v>25%</v>
      </c>
      <c r="H9" s="16">
        <f t="shared" si="1"/>
        <v>4364</v>
      </c>
    </row>
    <row r="10" spans="1:8" ht="17.399999999999999">
      <c r="A10" s="13">
        <v>9</v>
      </c>
      <c r="B10" s="13" t="s">
        <v>20</v>
      </c>
      <c r="C10" s="14" t="s">
        <v>91</v>
      </c>
      <c r="D10" s="14" t="s">
        <v>40</v>
      </c>
      <c r="E10" s="13" t="s">
        <v>52</v>
      </c>
      <c r="F10" s="15">
        <v>35533</v>
      </c>
      <c r="G10" s="13" t="str">
        <f t="shared" si="0"/>
        <v>30%</v>
      </c>
      <c r="H10" s="16">
        <f t="shared" si="1"/>
        <v>10659.9</v>
      </c>
    </row>
    <row r="11" spans="1:8" ht="17.399999999999999">
      <c r="A11" s="13">
        <v>10</v>
      </c>
      <c r="B11" s="13" t="s">
        <v>21</v>
      </c>
      <c r="C11" s="14" t="s">
        <v>92</v>
      </c>
      <c r="D11" s="14" t="s">
        <v>41</v>
      </c>
      <c r="E11" s="13" t="s">
        <v>52</v>
      </c>
      <c r="F11" s="15">
        <v>21179</v>
      </c>
      <c r="G11" s="13" t="str">
        <f t="shared" si="0"/>
        <v>30%</v>
      </c>
      <c r="H11" s="16">
        <f t="shared" si="1"/>
        <v>6353.7</v>
      </c>
    </row>
    <row r="12" spans="1:8" ht="17.399999999999999">
      <c r="A12" s="13">
        <v>11</v>
      </c>
      <c r="B12" s="13" t="s">
        <v>22</v>
      </c>
      <c r="C12" s="14" t="s">
        <v>93</v>
      </c>
      <c r="D12" s="14" t="s">
        <v>42</v>
      </c>
      <c r="E12" s="13" t="s">
        <v>52</v>
      </c>
      <c r="F12" s="15">
        <v>16672</v>
      </c>
      <c r="G12" s="13" t="str">
        <f t="shared" si="0"/>
        <v>30%</v>
      </c>
      <c r="H12" s="16">
        <f t="shared" si="1"/>
        <v>5001.5999999999995</v>
      </c>
    </row>
    <row r="13" spans="1:8" ht="17.399999999999999">
      <c r="A13" s="13">
        <v>12</v>
      </c>
      <c r="B13" s="13" t="s">
        <v>23</v>
      </c>
      <c r="C13" s="14" t="s">
        <v>94</v>
      </c>
      <c r="D13" s="14" t="s">
        <v>43</v>
      </c>
      <c r="E13" s="13" t="s">
        <v>53</v>
      </c>
      <c r="F13" s="15">
        <v>24797</v>
      </c>
      <c r="G13" s="13" t="str">
        <f t="shared" si="0"/>
        <v>35%</v>
      </c>
      <c r="H13" s="16">
        <f t="shared" si="1"/>
        <v>8678.9499999999989</v>
      </c>
    </row>
    <row r="14" spans="1:8" ht="17.399999999999999">
      <c r="A14" s="13">
        <v>13</v>
      </c>
      <c r="B14" s="13" t="s">
        <v>24</v>
      </c>
      <c r="C14" s="14" t="s">
        <v>95</v>
      </c>
      <c r="D14" s="14" t="s">
        <v>44</v>
      </c>
      <c r="E14" s="13" t="s">
        <v>53</v>
      </c>
      <c r="F14" s="15">
        <v>25955</v>
      </c>
      <c r="G14" s="13" t="str">
        <f t="shared" si="0"/>
        <v>35%</v>
      </c>
      <c r="H14" s="16">
        <f t="shared" si="1"/>
        <v>9084.25</v>
      </c>
    </row>
    <row r="15" spans="1:8" ht="17.399999999999999">
      <c r="A15" s="13">
        <v>14</v>
      </c>
      <c r="B15" s="13" t="s">
        <v>25</v>
      </c>
      <c r="C15" s="14" t="s">
        <v>96</v>
      </c>
      <c r="D15" s="14" t="s">
        <v>45</v>
      </c>
      <c r="E15" s="13" t="s">
        <v>54</v>
      </c>
      <c r="F15" s="15">
        <v>7445</v>
      </c>
      <c r="G15" s="13" t="str">
        <f t="shared" si="0"/>
        <v>40%</v>
      </c>
      <c r="H15" s="16">
        <f t="shared" si="1"/>
        <v>2978</v>
      </c>
    </row>
    <row r="16" spans="1:8" ht="17.399999999999999">
      <c r="A16" s="13">
        <v>15</v>
      </c>
      <c r="B16" s="13" t="s">
        <v>26</v>
      </c>
      <c r="C16" s="14" t="s">
        <v>97</v>
      </c>
      <c r="D16" s="14" t="s">
        <v>46</v>
      </c>
      <c r="E16" s="13" t="s">
        <v>53</v>
      </c>
      <c r="F16" s="15">
        <v>12670</v>
      </c>
      <c r="G16" s="13" t="str">
        <f t="shared" si="0"/>
        <v>35%</v>
      </c>
      <c r="H16" s="16">
        <f t="shared" si="1"/>
        <v>4434.5</v>
      </c>
    </row>
    <row r="17" spans="1:8" ht="17.399999999999999">
      <c r="A17" s="13">
        <v>16</v>
      </c>
      <c r="B17" s="13" t="s">
        <v>27</v>
      </c>
      <c r="C17" s="14" t="s">
        <v>98</v>
      </c>
      <c r="D17" s="14" t="s">
        <v>47</v>
      </c>
      <c r="E17" s="13" t="s">
        <v>55</v>
      </c>
      <c r="F17" s="15">
        <v>33902</v>
      </c>
      <c r="G17" s="13" t="str">
        <f t="shared" si="0"/>
        <v>25%</v>
      </c>
      <c r="H17" s="16">
        <f t="shared" si="1"/>
        <v>8475.5</v>
      </c>
    </row>
    <row r="18" spans="1:8" ht="17.399999999999999">
      <c r="A18" s="13">
        <v>17</v>
      </c>
      <c r="B18" s="13" t="s">
        <v>28</v>
      </c>
      <c r="C18" s="14" t="s">
        <v>99</v>
      </c>
      <c r="D18" s="14" t="s">
        <v>48</v>
      </c>
      <c r="E18" s="13" t="s">
        <v>55</v>
      </c>
      <c r="F18" s="15">
        <v>39963</v>
      </c>
      <c r="G18" s="13" t="str">
        <f t="shared" si="0"/>
        <v>25%</v>
      </c>
      <c r="H18" s="16">
        <f t="shared" si="1"/>
        <v>9990.75</v>
      </c>
    </row>
    <row r="19" spans="1:8" ht="17.399999999999999">
      <c r="A19" s="13">
        <v>18</v>
      </c>
      <c r="B19" s="13" t="s">
        <v>29</v>
      </c>
      <c r="C19" s="14" t="s">
        <v>100</v>
      </c>
      <c r="D19" s="14" t="s">
        <v>49</v>
      </c>
      <c r="E19" s="13" t="s">
        <v>52</v>
      </c>
      <c r="F19" s="15">
        <v>37435</v>
      </c>
      <c r="G19" s="13" t="str">
        <f t="shared" si="0"/>
        <v>30%</v>
      </c>
      <c r="H19" s="16">
        <f t="shared" si="1"/>
        <v>11230.5</v>
      </c>
    </row>
    <row r="20" spans="1:8" ht="17.399999999999999">
      <c r="A20" s="13">
        <v>19</v>
      </c>
      <c r="B20" s="13" t="s">
        <v>30</v>
      </c>
      <c r="C20" s="14" t="s">
        <v>101</v>
      </c>
      <c r="D20" s="14" t="s">
        <v>50</v>
      </c>
      <c r="E20" s="13" t="s">
        <v>53</v>
      </c>
      <c r="F20" s="15">
        <v>6061</v>
      </c>
      <c r="G20" s="13" t="str">
        <f t="shared" si="0"/>
        <v>35%</v>
      </c>
      <c r="H20" s="16">
        <f t="shared" si="1"/>
        <v>2121.35</v>
      </c>
    </row>
    <row r="21" spans="1:8" ht="17.399999999999999">
      <c r="A21" s="13">
        <v>20</v>
      </c>
      <c r="B21" s="13" t="s">
        <v>31</v>
      </c>
      <c r="C21" s="14" t="s">
        <v>102</v>
      </c>
      <c r="D21" s="14" t="s">
        <v>51</v>
      </c>
      <c r="E21" s="13" t="s">
        <v>52</v>
      </c>
      <c r="F21" s="15">
        <v>37733</v>
      </c>
      <c r="G21" s="13" t="str">
        <f t="shared" si="0"/>
        <v>30%</v>
      </c>
      <c r="H21" s="16">
        <f t="shared" si="1"/>
        <v>11319.9</v>
      </c>
    </row>
    <row r="22" spans="1:8" ht="17.399999999999999">
      <c r="A22" s="13">
        <v>21</v>
      </c>
      <c r="B22" s="13" t="s">
        <v>12</v>
      </c>
      <c r="C22" s="14" t="s">
        <v>103</v>
      </c>
      <c r="D22" s="14" t="s">
        <v>48</v>
      </c>
      <c r="E22" s="13" t="s">
        <v>52</v>
      </c>
      <c r="F22" s="15">
        <v>23995</v>
      </c>
      <c r="G22" s="13" t="str">
        <f t="shared" si="0"/>
        <v>30%</v>
      </c>
      <c r="H22" s="16">
        <f t="shared" si="1"/>
        <v>7198.5</v>
      </c>
    </row>
    <row r="23" spans="1:8" ht="17.399999999999999">
      <c r="A23" s="13">
        <v>22</v>
      </c>
      <c r="B23" s="13" t="s">
        <v>13</v>
      </c>
      <c r="C23" s="14" t="s">
        <v>104</v>
      </c>
      <c r="D23" s="14" t="s">
        <v>72</v>
      </c>
      <c r="E23" s="13" t="s">
        <v>53</v>
      </c>
      <c r="F23" s="15">
        <v>26342</v>
      </c>
      <c r="G23" s="13" t="str">
        <f t="shared" si="0"/>
        <v>35%</v>
      </c>
      <c r="H23" s="16">
        <f t="shared" si="1"/>
        <v>9219.6999999999989</v>
      </c>
    </row>
    <row r="24" spans="1:8" ht="17.399999999999999">
      <c r="A24" s="13">
        <v>23</v>
      </c>
      <c r="B24" s="13" t="s">
        <v>14</v>
      </c>
      <c r="C24" s="14" t="s">
        <v>105</v>
      </c>
      <c r="D24" s="14" t="s">
        <v>73</v>
      </c>
      <c r="E24" s="13" t="s">
        <v>53</v>
      </c>
      <c r="F24" s="15">
        <v>25997</v>
      </c>
      <c r="G24" s="13" t="str">
        <f t="shared" si="0"/>
        <v>35%</v>
      </c>
      <c r="H24" s="16">
        <f t="shared" si="1"/>
        <v>9098.9499999999989</v>
      </c>
    </row>
    <row r="25" spans="1:8" ht="17.399999999999999">
      <c r="A25" s="13">
        <v>24</v>
      </c>
      <c r="B25" s="13" t="s">
        <v>12</v>
      </c>
      <c r="C25" s="14" t="s">
        <v>106</v>
      </c>
      <c r="D25" s="14" t="s">
        <v>74</v>
      </c>
      <c r="E25" s="13" t="s">
        <v>54</v>
      </c>
      <c r="F25" s="15">
        <v>27802</v>
      </c>
      <c r="G25" s="13" t="str">
        <f t="shared" si="0"/>
        <v>40%</v>
      </c>
      <c r="H25" s="16">
        <f t="shared" si="1"/>
        <v>11120.800000000001</v>
      </c>
    </row>
    <row r="26" spans="1:8" ht="17.399999999999999">
      <c r="A26" s="13">
        <v>25</v>
      </c>
      <c r="B26" s="13" t="s">
        <v>13</v>
      </c>
      <c r="C26" s="14" t="s">
        <v>107</v>
      </c>
      <c r="D26" s="14" t="s">
        <v>75</v>
      </c>
      <c r="E26" s="13" t="s">
        <v>53</v>
      </c>
      <c r="F26" s="15">
        <v>33385</v>
      </c>
      <c r="G26" s="13" t="str">
        <f t="shared" si="0"/>
        <v>35%</v>
      </c>
      <c r="H26" s="16">
        <f t="shared" si="1"/>
        <v>11684.75</v>
      </c>
    </row>
    <row r="27" spans="1:8" ht="17.399999999999999">
      <c r="A27" s="13">
        <v>26</v>
      </c>
      <c r="B27" s="13" t="s">
        <v>14</v>
      </c>
      <c r="C27" s="14" t="s">
        <v>108</v>
      </c>
      <c r="D27" s="14" t="s">
        <v>76</v>
      </c>
      <c r="E27" s="13" t="s">
        <v>55</v>
      </c>
      <c r="F27" s="15">
        <v>35888</v>
      </c>
      <c r="G27" s="13" t="str">
        <f t="shared" si="0"/>
        <v>25%</v>
      </c>
      <c r="H27" s="16">
        <f t="shared" si="1"/>
        <v>8972</v>
      </c>
    </row>
    <row r="28" spans="1:8" ht="17.399999999999999">
      <c r="A28" s="13">
        <v>27</v>
      </c>
      <c r="B28" s="13" t="s">
        <v>15</v>
      </c>
      <c r="C28" s="14" t="s">
        <v>109</v>
      </c>
      <c r="D28" s="14" t="s">
        <v>77</v>
      </c>
      <c r="E28" s="13" t="s">
        <v>52</v>
      </c>
      <c r="F28" s="15">
        <v>19456</v>
      </c>
      <c r="G28" s="13" t="str">
        <f t="shared" si="0"/>
        <v>30%</v>
      </c>
      <c r="H28" s="16">
        <f t="shared" si="1"/>
        <v>5836.8</v>
      </c>
    </row>
    <row r="29" spans="1:8" ht="17.399999999999999">
      <c r="A29" s="13">
        <v>28</v>
      </c>
      <c r="B29" s="13" t="s">
        <v>16</v>
      </c>
      <c r="C29" s="14" t="s">
        <v>110</v>
      </c>
      <c r="D29" s="14" t="s">
        <v>78</v>
      </c>
      <c r="E29" s="13" t="s">
        <v>52</v>
      </c>
      <c r="F29" s="15">
        <v>36064</v>
      </c>
      <c r="G29" s="13" t="str">
        <f t="shared" si="0"/>
        <v>30%</v>
      </c>
      <c r="H29" s="16">
        <f t="shared" si="1"/>
        <v>10819.199999999999</v>
      </c>
    </row>
    <row r="30" spans="1:8" ht="17.399999999999999">
      <c r="A30" s="13">
        <v>29</v>
      </c>
      <c r="B30" s="13" t="s">
        <v>60</v>
      </c>
      <c r="C30" s="14" t="s">
        <v>111</v>
      </c>
      <c r="D30" s="14" t="s">
        <v>79</v>
      </c>
      <c r="E30" s="13" t="s">
        <v>53</v>
      </c>
      <c r="F30" s="15">
        <v>21618</v>
      </c>
      <c r="G30" s="13" t="str">
        <f t="shared" si="0"/>
        <v>35%</v>
      </c>
      <c r="H30" s="16">
        <f t="shared" si="1"/>
        <v>7566.2999999999993</v>
      </c>
    </row>
    <row r="31" spans="1:8" ht="17.399999999999999">
      <c r="A31" s="13">
        <v>30</v>
      </c>
      <c r="B31" s="13" t="s">
        <v>61</v>
      </c>
      <c r="C31" s="14" t="s">
        <v>112</v>
      </c>
      <c r="D31" s="14" t="s">
        <v>80</v>
      </c>
      <c r="E31" s="13" t="s">
        <v>52</v>
      </c>
      <c r="F31" s="15">
        <v>8479</v>
      </c>
      <c r="G31" s="13" t="str">
        <f t="shared" si="0"/>
        <v>30%</v>
      </c>
      <c r="H31" s="16">
        <f t="shared" si="1"/>
        <v>2543.6999999999998</v>
      </c>
    </row>
    <row r="32" spans="1:8" ht="17.399999999999999">
      <c r="A32" s="13">
        <v>31</v>
      </c>
      <c r="B32" s="13" t="s">
        <v>19</v>
      </c>
      <c r="C32" s="14" t="s">
        <v>113</v>
      </c>
      <c r="D32" s="14" t="s">
        <v>81</v>
      </c>
      <c r="E32" s="13" t="s">
        <v>53</v>
      </c>
      <c r="F32" s="15">
        <v>19852</v>
      </c>
      <c r="G32" s="13" t="str">
        <f t="shared" si="0"/>
        <v>35%</v>
      </c>
      <c r="H32" s="16">
        <f t="shared" si="1"/>
        <v>6948.2</v>
      </c>
    </row>
    <row r="33" spans="1:8" ht="17.399999999999999">
      <c r="A33" s="13">
        <v>32</v>
      </c>
      <c r="B33" s="13" t="s">
        <v>20</v>
      </c>
      <c r="C33" s="14" t="s">
        <v>114</v>
      </c>
      <c r="D33" s="14" t="s">
        <v>82</v>
      </c>
      <c r="E33" s="13" t="s">
        <v>53</v>
      </c>
      <c r="F33" s="15">
        <v>21168</v>
      </c>
      <c r="G33" s="13" t="str">
        <f t="shared" si="0"/>
        <v>35%</v>
      </c>
      <c r="H33" s="16">
        <f t="shared" si="1"/>
        <v>7408.7999999999993</v>
      </c>
    </row>
    <row r="34" spans="1:8" ht="17.399999999999999">
      <c r="A34" s="13">
        <v>33</v>
      </c>
      <c r="B34" s="13" t="s">
        <v>21</v>
      </c>
      <c r="C34" s="14" t="s">
        <v>115</v>
      </c>
      <c r="D34" s="14" t="s">
        <v>83</v>
      </c>
      <c r="E34" s="13" t="s">
        <v>54</v>
      </c>
      <c r="F34" s="15">
        <v>29345</v>
      </c>
      <c r="G34" s="13" t="str">
        <f t="shared" si="0"/>
        <v>40%</v>
      </c>
      <c r="H34" s="16">
        <f t="shared" si="1"/>
        <v>11738</v>
      </c>
    </row>
    <row r="35" spans="1:8" ht="17.399999999999999">
      <c r="A35" s="13">
        <v>34</v>
      </c>
      <c r="B35" s="13" t="s">
        <v>22</v>
      </c>
      <c r="C35" s="14" t="s">
        <v>71</v>
      </c>
      <c r="D35" s="14" t="s">
        <v>84</v>
      </c>
      <c r="E35" s="13" t="s">
        <v>53</v>
      </c>
      <c r="F35" s="15">
        <v>37571</v>
      </c>
      <c r="G35" s="13" t="str">
        <f t="shared" si="0"/>
        <v>35%</v>
      </c>
      <c r="H35" s="16">
        <f t="shared" si="1"/>
        <v>13149.849999999999</v>
      </c>
    </row>
    <row r="36" spans="1:8" ht="17.399999999999999">
      <c r="A36" s="13">
        <v>35</v>
      </c>
      <c r="B36" s="13" t="s">
        <v>23</v>
      </c>
      <c r="C36" s="14" t="s">
        <v>116</v>
      </c>
      <c r="D36" s="14" t="s">
        <v>85</v>
      </c>
      <c r="E36" s="13" t="s">
        <v>55</v>
      </c>
      <c r="F36" s="15">
        <v>21206</v>
      </c>
      <c r="G36" s="13" t="str">
        <f t="shared" si="0"/>
        <v>25%</v>
      </c>
      <c r="H36" s="16">
        <f>F36*G36</f>
        <v>5301.5</v>
      </c>
    </row>
    <row r="37" spans="1:8" ht="18" thickBot="1">
      <c r="A37" s="2" t="s">
        <v>120</v>
      </c>
      <c r="B37" s="3"/>
      <c r="C37" s="3"/>
      <c r="D37" s="3"/>
      <c r="E37" s="3"/>
      <c r="F37" s="3"/>
      <c r="H37" s="12">
        <f>SUBTOTAL(109,Table2[Commission])</f>
        <v>269544.85000000003</v>
      </c>
    </row>
    <row r="38" spans="1:8" ht="15" thickTop="1"/>
    <row r="39" spans="1:8" ht="17.399999999999999">
      <c r="E39" s="10" t="s">
        <v>123</v>
      </c>
      <c r="F39" s="19">
        <f>SUM(Table2[จำนวนเงิน])</f>
        <v>850177</v>
      </c>
      <c r="G39" s="10" t="s">
        <v>125</v>
      </c>
      <c r="H39" s="20">
        <f>SUM(Table2[Commission])</f>
        <v>269544.85000000003</v>
      </c>
    </row>
    <row r="40" spans="1:8" ht="17.399999999999999">
      <c r="E40" s="14"/>
      <c r="F40" s="14"/>
      <c r="G40" s="22" t="s">
        <v>122</v>
      </c>
      <c r="H40" s="21" t="str">
        <f>IF(H39&lt;60000,"0",IF(H39&lt;120000,"13%",IF(H39&lt;250000,"22%",IF(H39&lt;400000,"26%",IF(H39&lt;600000,"28%",IF(H39&gt;840000,"30%"))))))</f>
        <v>26%</v>
      </c>
    </row>
    <row r="41" spans="1:8" ht="17.399999999999999">
      <c r="E41" s="14"/>
      <c r="F41" s="14"/>
      <c r="G41" s="22" t="s">
        <v>124</v>
      </c>
      <c r="H41" s="19">
        <f>H39*H40</f>
        <v>70081.661000000007</v>
      </c>
    </row>
    <row r="42" spans="1:8" ht="17.399999999999999">
      <c r="E42" s="14"/>
      <c r="F42" s="14"/>
      <c r="G42" s="17"/>
      <c r="H42" s="18"/>
    </row>
    <row r="43" spans="1:8" ht="18" thickBot="1">
      <c r="E43" s="14"/>
      <c r="F43" s="14"/>
      <c r="G43" s="23" t="s">
        <v>126</v>
      </c>
      <c r="H43" s="24">
        <f>H39+H41</f>
        <v>339626.51100000006</v>
      </c>
    </row>
    <row r="44" spans="1:8" ht="15" thickTop="1"/>
  </sheetData>
  <phoneticPr fontId="6" type="noConversion"/>
  <conditionalFormatting sqref="F2:F36">
    <cfRule type="cellIs" dxfId="13" priority="8" operator="greaterThan">
      <formula>27712.5</formula>
    </cfRule>
    <cfRule type="cellIs" dxfId="12" priority="9" operator="greaterThan">
      <formula>30000</formula>
    </cfRule>
  </conditionalFormatting>
  <conditionalFormatting sqref="F7">
    <cfRule type="cellIs" dxfId="11" priority="3" operator="greaterThan">
      <formula>30000</formula>
    </cfRule>
  </conditionalFormatting>
  <conditionalFormatting sqref="F19">
    <cfRule type="cellIs" dxfId="10" priority="5" operator="greaterThan">
      <formula>30000</formula>
    </cfRule>
  </conditionalFormatting>
  <conditionalFormatting sqref="F29">
    <cfRule type="cellIs" dxfId="9" priority="4" operator="greaterThan">
      <formula>30000</formula>
    </cfRule>
  </conditionalFormatting>
  <conditionalFormatting sqref="F2:F37">
    <cfRule type="cellIs" dxfId="3" priority="1" operator="greaterThan">
      <formula>30000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รายชื่อลูกค้า</vt:lpstr>
      <vt:lpstr>สรุปข้อมูลลูกค้า</vt:lpstr>
      <vt:lpstr>Commission</vt:lpstr>
      <vt:lpstr>ข้อมูลลูกค้า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Nunthicha Boonmee</dc:creator>
  <cp:lastModifiedBy>Nunthicha Boonmee</cp:lastModifiedBy>
  <dcterms:created xsi:type="dcterms:W3CDTF">2023-09-28T02:03:12Z</dcterms:created>
  <dcterms:modified xsi:type="dcterms:W3CDTF">2023-09-28T08:38:55Z</dcterms:modified>
</cp:coreProperties>
</file>