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nunez/Documents/GitHub/Programas/Python/Publicaciones/"/>
    </mc:Choice>
  </mc:AlternateContent>
  <xr:revisionPtr revIDLastSave="0" documentId="13_ncr:1_{0C274FCC-918A-A640-8D8B-5D176C9D1102}" xr6:coauthVersionLast="47" xr6:coauthVersionMax="47" xr10:uidLastSave="{00000000-0000-0000-0000-000000000000}"/>
  <bookViews>
    <workbookView xWindow="1880" yWindow="500" windowWidth="29040" windowHeight="21100" xr2:uid="{3725B071-8E4D-4AB8-BD11-4229C9C70F28}"/>
  </bookViews>
  <sheets>
    <sheet name="Sheet1" sheetId="2" r:id="rId1"/>
    <sheet name="Productividad académic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P23" i="2"/>
  <c r="O23" i="2"/>
  <c r="F47" i="2"/>
  <c r="F46" i="2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E23" i="2"/>
  <c r="C2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I32" i="1"/>
  <c r="I487" i="1"/>
  <c r="I471" i="1"/>
  <c r="I270" i="1"/>
  <c r="I227" i="1"/>
  <c r="I190" i="1"/>
  <c r="I142" i="1"/>
  <c r="I74" i="1"/>
  <c r="H487" i="1"/>
  <c r="G487" i="1"/>
  <c r="E487" i="1"/>
  <c r="I9" i="2"/>
  <c r="H471" i="1"/>
  <c r="E471" i="1"/>
  <c r="G471" i="1"/>
  <c r="I423" i="1"/>
  <c r="H423" i="1"/>
  <c r="B2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G450" i="1"/>
  <c r="G449" i="1"/>
  <c r="H449" i="1"/>
  <c r="E449" i="1"/>
  <c r="I316" i="1"/>
  <c r="I376" i="1"/>
  <c r="G377" i="1"/>
  <c r="G424" i="1"/>
  <c r="G394" i="1"/>
  <c r="G393" i="1"/>
  <c r="G423" i="1"/>
  <c r="E423" i="1"/>
  <c r="H393" i="1"/>
  <c r="E393" i="1"/>
  <c r="H376" i="1"/>
  <c r="G376" i="1"/>
  <c r="E376" i="1"/>
  <c r="H330" i="1"/>
  <c r="G330" i="1"/>
  <c r="E330" i="1"/>
  <c r="H316" i="1"/>
  <c r="G316" i="1"/>
  <c r="E316" i="1"/>
  <c r="H270" i="1"/>
  <c r="G270" i="1"/>
  <c r="E270" i="1"/>
  <c r="E32" i="1"/>
  <c r="H190" i="1"/>
  <c r="G190" i="1"/>
  <c r="E190" i="1"/>
  <c r="H227" i="1"/>
  <c r="G227" i="1"/>
  <c r="E227" i="1"/>
  <c r="H142" i="1"/>
  <c r="E142" i="1"/>
  <c r="G142" i="1"/>
  <c r="H95" i="1"/>
  <c r="G95" i="1"/>
  <c r="E95" i="1"/>
  <c r="I16" i="2"/>
  <c r="G86" i="1"/>
  <c r="H86" i="1"/>
  <c r="E86" i="1"/>
  <c r="H74" i="1"/>
  <c r="E74" i="1"/>
  <c r="G74" i="1"/>
  <c r="H32" i="1"/>
  <c r="G32" i="1"/>
  <c r="H7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H10" i="2"/>
  <c r="I10" i="2"/>
  <c r="I15" i="2"/>
  <c r="I12" i="2"/>
  <c r="I21" i="2"/>
  <c r="I19" i="2"/>
  <c r="I5" i="2"/>
  <c r="I20" i="2"/>
  <c r="I8" i="2"/>
  <c r="I11" i="2"/>
  <c r="I13" i="2"/>
  <c r="I7" i="2"/>
  <c r="I6" i="2"/>
  <c r="I18" i="2"/>
  <c r="I4" i="2"/>
  <c r="I17" i="2"/>
  <c r="H9" i="2"/>
  <c r="H21" i="2"/>
  <c r="E399" i="1"/>
  <c r="H15" i="2"/>
  <c r="H12" i="2"/>
  <c r="H19" i="2"/>
  <c r="H5" i="2"/>
  <c r="H20" i="2"/>
  <c r="H8" i="2"/>
  <c r="H11" i="2"/>
  <c r="H13" i="2"/>
  <c r="H6" i="2"/>
  <c r="H18" i="2"/>
  <c r="H16" i="2"/>
  <c r="H4" i="2"/>
  <c r="H17" i="2"/>
  <c r="H14" i="2" l="1"/>
  <c r="I14" i="2"/>
</calcChain>
</file>

<file path=xl/sharedStrings.xml><?xml version="1.0" encoding="utf-8"?>
<sst xmlns="http://schemas.openxmlformats.org/spreadsheetml/2006/main" count="1310" uniqueCount="485">
  <si>
    <t>LIZCANO DALLOS ADRIANA ROCIO</t>
  </si>
  <si>
    <t>FACTORES, RESULTADOS Y EVALUACIÓN DEL IMPACTO DE LAS COMUNIDADES DE PRÁCTICA EN EL DESARROLLO DE COMPETENCIAS TECNOLÓGICAS EN EDUCACIÓN SUPE</t>
  </si>
  <si>
    <t>B4AR</t>
  </si>
  <si>
    <t>Oct/27/2022</t>
  </si>
  <si>
    <t>S1A1</t>
  </si>
  <si>
    <t>Feb/21/2018</t>
  </si>
  <si>
    <t>APRENDIZAJE COLABORATIVO CON APOYO EN TIC CONCEPTO METODOLOGíA Y RECURSOS</t>
  </si>
  <si>
    <t>S3C</t>
  </si>
  <si>
    <t>Jun/12/2019</t>
  </si>
  <si>
    <t>PRáCTICAS DE APRENDIZAJE COLABORATIVO CON INCORPORACIóN DE TIC APORTES DESDE LA FORMACIóN UNIVERSITARIA</t>
  </si>
  <si>
    <t>S1B</t>
  </si>
  <si>
    <t>Mar/06/2020</t>
  </si>
  <si>
    <t>EXPERIENCIAS EDUCATIVAS EN LA FORMACIóN DE COMPETENCIAS DE ESCRITURA A PARTIR DE LA REALIDAD AUMENTADA</t>
  </si>
  <si>
    <t>B3I</t>
  </si>
  <si>
    <t>Jun/24/2022</t>
  </si>
  <si>
    <t>MóDULO DIDáCTICO SOBRE EL MANEJO ESTADíSTICO DE DATOS PARA ESTUDIANTES DE LABORATORIO DE FíSICA I</t>
  </si>
  <si>
    <t>Jun/17/2020</t>
  </si>
  <si>
    <t>APRENDIZAJE COLABORATIVO Y TIC EN EDUCACIóN SUPERIOR DESCRIPCIóN DE PRáCTICAS EN UNA UNIVERSIDAD COLOMBIANA</t>
  </si>
  <si>
    <t>IMPLEMENTATION OF A SCHOOL OF TRAINERS FOR THE INTEGRATION OF ACTIVE PEDAGOGICAL STRATEGIES IN PHYSICS LABORATORIES</t>
  </si>
  <si>
    <t>IMPLEMENTACIóN DE UNA POLíTICA PARA EL USO DE TIC COMO APOYO A LOS PROCESOS FORMATIVOS DE UNA UNIVERSIDAD CASO DE UNA INSTITUCIóN PúBLICA EN</t>
  </si>
  <si>
    <t>CATEGORíAS ONTOLóGICAS EN EL APRENDIZAJE COLABORATIVO LA SOLUCIóN DE CASOS MATEMáTICOS</t>
  </si>
  <si>
    <t>Dic/13/2017</t>
  </si>
  <si>
    <t>LA IMPORTANCIA DEL DESARROLLO PROFESIONAL DOCENTE PARA LOS NUEVOS PROFESORES DE LA UNIVERSIDAD INDUSTRIAL DE SANTANDER LA UIS QUE QUEREMOS Y</t>
  </si>
  <si>
    <t>PROPUESTA PARA LA PREPARACION DE ESTUDIANTES DE POSGRDO QUE ASUMEN PROCESOS DOCENTES EN EDUCACIóN SUPERIOR BASADA EN INVESTIGACION-ACCIóN</t>
  </si>
  <si>
    <t>B3N</t>
  </si>
  <si>
    <t>Nov/29/2017</t>
  </si>
  <si>
    <t>COLLABORATIVE LEARNING AND TECHNOLOGIES IN HIGHER EDUCATION CHARACTERISTICAS ADVANTAGES AND DISADVANTAGES FOR ITS IMPLEMENTATION</t>
  </si>
  <si>
    <t>T O T A L E S   D E  :  C     63489981  LIZCANO DALLOS ADRIANA ROCIO                      ========================&gt;</t>
  </si>
  <si>
    <t>CABANZO HERNANDEZ RAFAEL</t>
  </si>
  <si>
    <t>SILVER NANOSTRUCTURED PLATFORMS FOR DETECTING ESCHERICHIA COLI THROUGH RAMAN SCATTERING SPECTROSCOPY PROOF OF CONCEPT</t>
  </si>
  <si>
    <t>S1C</t>
  </si>
  <si>
    <t>Feb/20/2019</t>
  </si>
  <si>
    <t>COMPARISON OF INTERFACIAL TENSION REDUCTION IN A TOLUENE/WATER SYSTEM BY COLOMBIAN CRUDE OIL AND ITS INTERFACIALLY ACTIVE COMPONENTS</t>
  </si>
  <si>
    <t>Feb/26/2020</t>
  </si>
  <si>
    <t>SYNTHESIS AND CHARACTERIZATION OF PURE AND MN-SUBSTITUTED YAL115(CO3)YO3+ A VARIATION FROM THE CLASSICAL HEXAGONAL YALO3</t>
  </si>
  <si>
    <t>S1A2</t>
  </si>
  <si>
    <t>CHARACTERIZATION OF BIO-CRUDE COMPONENTS DERIVED FROM PYROLYSIS OF SOFT WOOD AND ITS ESTERIFIED PRODUCT BY ULTRAHIGH RESOLUTION MASS SPECTRO</t>
  </si>
  <si>
    <t>CRUDE OIL/WATER EMULSION SEPARATION USING GRAPHENE OXIDE AND AMINEMODIFIED GRAPHENE OXIDE PARTICLES</t>
  </si>
  <si>
    <t>Feb/27/2017</t>
  </si>
  <si>
    <t>ANALYSIS OF THE MOLECULAR WEIGHT DISTRIBUTION OF VACUUM RESIDUES AND THEIR MOLECULAR DISTILLATION FRACTIIONS BY LASER DESORPTION IONIZATION</t>
  </si>
  <si>
    <t>NANOESTRUCTURAS DE CARBONO SíNTESIS Y CARACTERIZACIóN</t>
  </si>
  <si>
    <t>Jun/21/2017</t>
  </si>
  <si>
    <t>FTIR-ATR PREDICTIVE MODEL FOR DETERMINATION OF ASPHALTENE SOLUBILITY CLASS INDEX (ASCI) BASED ON PARTIAL LEAST-SQUARES REGRESSION (PLS-R)</t>
  </si>
  <si>
    <t>EFFECT OF SUBSTRATE NATURE ON THE ELECTROCHEMICAL DEPOSITION OF CALCIUM-DEFICIENT HYDROXYAPATITES</t>
  </si>
  <si>
    <t>PHYSICAL AND CHEMICAL PROPERTIES CHARACTERIZATION OF 3D-PRINTED SUBSTRATES LOADED WITH COPPER-NICKEL NANOWIRES</t>
  </si>
  <si>
    <t>Abr/29/2022</t>
  </si>
  <si>
    <t>EFFECT OF MODIFICATION SUBSTRATE ON THE MICROSTRUCTURE OF HYDROXYAPATITE COATING</t>
  </si>
  <si>
    <t>APPI(+)-FTICR MASS SPECTROMETRY COUPLED TO PARTIAL LEAST SQUARES WITH GENETIC ALGORITHM VARIABLE SELECTION FOR PREDICTION OF API GRAVITY AND</t>
  </si>
  <si>
    <t>CHEMICAL CHARACTERIZATION OF POLAR SPECIES IN COLOMBIAN VACUUM RESIDUE AND ITS SUPERCRITICAL FLUID EXTRACTION SUBFRACTIONS USING ELECTROSPRA</t>
  </si>
  <si>
    <t>SARA ANALYSIS AND CONRADSON CARBON RESIDUE PREDICTION OF COLOMBIAN CRUDE OILS USING PLSR AND RAMAN SPECTROSCOPY</t>
  </si>
  <si>
    <t>SíNTESIS Y CARACTERIZACIóN ESPECTROSCóPICA DE NANOPUNTOS FLUORESCENTES DE CARBONO MEDIANTE IRRADIACIóN LáSER</t>
  </si>
  <si>
    <t>B8M</t>
  </si>
  <si>
    <t>Jun/13/2018</t>
  </si>
  <si>
    <t>DIAGNOSIS OF CHAGAS DISEASE FROM HUMAN BLOOD SERUM USING SURFACE ENHANCED RAMAN SCATTERING (SERS) SPECTROSCOPY AND CHEMOMETRIC METHODS</t>
  </si>
  <si>
    <t>FTIR-PAS COUPLED TO PARTIAL LEAST SQUARES FOR PREDICTION OF ASH CONTENT VOLATILE MATTER FIXED CARBON AND CALORIFIC VALUE OF COAL</t>
  </si>
  <si>
    <t>T O T A L E S   D E  :  C      5653001  CABANZO HERNANDEZ RAFAEL                          ========================&gt;</t>
  </si>
  <si>
    <t>GONZALEZ VILLEGAS GUILLERMO ALFONSO</t>
  </si>
  <si>
    <t>A NEW FAMILY OF ANALYTICAL POTENTIAL-DENSITY PAIRS FOR GALAXY MODELS COMPOUND BY THIN DISKS AND SPHEROIDAL HALOS</t>
  </si>
  <si>
    <t>S2A2</t>
  </si>
  <si>
    <t>Abr/24/2019</t>
  </si>
  <si>
    <t>INNERMOST STABLE CIRCULAR ORBITS OF NEUTRON STARS IN DILATONIC-EINSTEIN-GAUSS-BONNET THEORY</t>
  </si>
  <si>
    <t>ORBITAL DYNAMICS IN REALISTIC GALAXY MODELS NGC 3726 NGC 3877 AND NGC 4010</t>
  </si>
  <si>
    <t>MAGNUS A NEW RESISTIVE MHD CODE WITH HEAT FLOW TERMS</t>
  </si>
  <si>
    <t>DISCOS DELGADOS AXIALMENTE SIMETRICOS INMERSOS EN HALOS ESFEROIDALES DE MATERIA EN RELATIVIDAD GENERAL</t>
  </si>
  <si>
    <t>UTILIZACION DEL CONCEPTO DE FRACTURA PARA EL ANALISIS DE LA ESTABILIDAD DE CONFIGURACIONES ESFERICAS DE MATERIA NEUTRA O CARGADA EN RELATIV</t>
  </si>
  <si>
    <t>Nov/27/2020</t>
  </si>
  <si>
    <t>COUNTER-ROTATING RELATIVISTIC STATIC THIN DISKS</t>
  </si>
  <si>
    <t>EXIT BASINS FOR THE SITNIKOV PROBLEM WITH VARIABLE MASS</t>
  </si>
  <si>
    <t>ORBITAL DYNAMICS IN THE PHOTOGRAVITATIONAL RESTRICTED FOUR-BODY PROBLEM LAGRANGE CONFIGURATION</t>
  </si>
  <si>
    <t>EQUILIBRIUM POINTS AND BASINS OF CONVERGENCE IN THE TRIANGULAR RESTRICTED FOUR-BODY PROBLEM WITH A RADIATING BODY</t>
  </si>
  <si>
    <t>EQUIVALENCIA ENTRE SOLUCIONES DE LAS ECUACIONES DE CAMPO DE EINSTEIN Y DE EINSTEIN-MAXWELL</t>
  </si>
  <si>
    <t>CUANTIZACION TOPOLOGICA Y COHOMOLOGíA DE CECH</t>
  </si>
  <si>
    <t>CHAOTIC AND REGULAR MOTION AROUND OBJECTS WITH QUADRUPOLAR AND OCTUPOLAR DEFORMATION</t>
  </si>
  <si>
    <t>RELATIVISTIC DUST THIN DISKS WITH HALO AND MAGNETIC FIELD</t>
  </si>
  <si>
    <t>ON THE INFLUENCE OF THE MASS DEFINITION IN THE STABILITY OF AXISYMMETRIC RELATIVISTIC THIN DISKS</t>
  </si>
  <si>
    <t>Abr/26/2017</t>
  </si>
  <si>
    <t>DINáMICA DE PARTíCULAS EN CAMPOS GRAVITACIONALES AXIALMENTE SIMéTRICOS</t>
  </si>
  <si>
    <t>B8D</t>
  </si>
  <si>
    <t>DISCOS DELGADOS RELATIVISTAS</t>
  </si>
  <si>
    <t>ESTUDIO DEL EFECTO DE LAS CORRECCIONES POST-NEWTONIANAS EN LA EVOLUCIóN DE SISTEMAS AUTOGRAVITANTES DE MUCHAS PARTíCULAS</t>
  </si>
  <si>
    <t>THE ENERGY-MOMENTUM TENSOR FOR A DISSIPATIVE FLUID IN GENERAL RELATIVITY</t>
  </si>
  <si>
    <t>STATIC THIN DISKS WITH HALOES AS SOURCES OF CONFORMASTATIC SPACETIMES</t>
  </si>
  <si>
    <t>DETERMINACION DE LA MASA DE GALAXIAS ESPIRALES CON BASE EN UN MODELO DE DISCO MAXIMO Y UN MODELO COMPUESTO POR DISCO - HALO</t>
  </si>
  <si>
    <t>CRACKING ISOTROPIC AND ANISOTROPIC RELATIVISTIC SPHERES</t>
  </si>
  <si>
    <t>ON THE CONSERVATION OF THE JACOBI INTEGRAL IN THE POST-NEWTONIAN CIRCULAR RESTRICTED THREE-BODY PROBLEM</t>
  </si>
  <si>
    <t>RELATIVISTIC STATIC THIN DISKS OF POLARIZED MATTER</t>
  </si>
  <si>
    <t>IDEAL MAGNETOHYDRODYNAMICS WITH RADIATIVE TERMS ENERGY CONDITIONS</t>
  </si>
  <si>
    <t>PSEUDO-NEWTONIAN PLANAR CIRCULAR RESTRICTED 3-BODY PROBLEM</t>
  </si>
  <si>
    <t>FORMULACIÓN GEOMETRÍCA DE LA DINÁMICA CLÁSICA NO RELATIVISTA DE UNA PARTÍCULA</t>
  </si>
  <si>
    <t>ANALYTIC SOLUTION OF A MAGNETIZED TORI WITH MAGNETIC POLARIZATION AROUND KERR BLACK HOLES</t>
  </si>
  <si>
    <t>GENERAL RELATIVISTIC RAZOR-THIN DISKS WITH MAGNETICALLY POLARIZED MATTER</t>
  </si>
  <si>
    <t>MASS OF SPIRAL GALAXIES BY MEANS OF A MAXIMUM DISC MODEL</t>
  </si>
  <si>
    <t>ORBIT CLASSIFICATION IN AN EQUAL-MASS NON-SPINNING BINARY BLACK HOLE PSEUDO-NEWTONIAN SYSTEM</t>
  </si>
  <si>
    <t>NUMERICAL GENERAL RELATIVISTIC MHD WITH MAGNETICALLY POLARIZED MATTER</t>
  </si>
  <si>
    <t>POST-NEWTONIAN CIRCULAR RESTRICTED 3-BODY PROBLEM SCHWARZSCHILD PRIMARIES</t>
  </si>
  <si>
    <t>T O T A L E S   D E  :  C     16666198  GONZALEZ VILLEGAS GUILLERMO ALFONSO               ========================&gt;</t>
  </si>
  <si>
    <t>GUTIERREZ NIÑO WILLIAN</t>
  </si>
  <si>
    <t>EVIDENCE OF MOLECULAR STATES IN SINGLE QUANTUM DOTS WITH STRUCTURAL ANISOTROPY UNDER MAGNETIC FIELDS</t>
  </si>
  <si>
    <t>Abr/18/2018</t>
  </si>
  <si>
    <t>HIBRIDACION DE ORBITALES EN MOLECULAS DE DOS PUNTOS CUANTICOS ACOPLADOS LATERALMENTE</t>
  </si>
  <si>
    <t>ELECTRIC POLARIZABILITY OF N-TYPE INAS/GAAS ASYMMETRIC QUANTUM RING</t>
  </si>
  <si>
    <t>UNUSUAL AHARONOVBOHM OSCILLATIONS IN THE ENERGY AND MAGNETIC DIPOLE MOMENT OF A SEMICONDUCTOR CONICAL NANOTUBE UNDER EXTERNAL FIELDS</t>
  </si>
  <si>
    <t>Dic/11/2020</t>
  </si>
  <si>
    <t>MOLECULAR STATES OF A LATERAL THREE QUANTUM DOTS ARRANGEMENT UNDER EXTERNAL FIELDS</t>
  </si>
  <si>
    <t>Nov/20/2019</t>
  </si>
  <si>
    <t>ELECTRICAL INSTABILITY OF DONOR STATES IN ELONGATED QUANTUM RING INDUCED BY EXTERNAL FIELDS</t>
  </si>
  <si>
    <t>Oct/29/2021</t>
  </si>
  <si>
    <t>EFFECT OF ELECTRIC FIELD ON CONFINED DONOR STATES IN LATERALLY COUPLED QUANTUM RINGS</t>
  </si>
  <si>
    <t>ONE-ELECTRON CONICAL NANOTUBE IN EXTERNAL ELECTRIC AND MAGNETIC FIELDS</t>
  </si>
  <si>
    <t>T O T A L E S   D E  :  C     91492847  GUTIERREZ NIÑO WILLIAN                            ========================&gt;</t>
  </si>
  <si>
    <t>GUTIERREZ PIÑERES ANTONIO CALIXTO</t>
  </si>
  <si>
    <t>C3 MATCHING FOR ASYMPTOTICALLY FLAT SPACETIMES</t>
  </si>
  <si>
    <t>THE VARIATIONAL BI-COMPLEX FORMULATION OF MAXWELLS EQUATIONS</t>
  </si>
  <si>
    <t>Nov/29/2021</t>
  </si>
  <si>
    <t>SHADOWS AROUND THE Q-METRIC</t>
  </si>
  <si>
    <t>Jul/19/2021</t>
  </si>
  <si>
    <t>DARMOIS MATCHING AND C3 MATCHING</t>
  </si>
  <si>
    <t>Mar/10/2022</t>
  </si>
  <si>
    <t>RELATIVISTIC DISKS WITH TWO CHARGED PERFECT FLUIDS COMPONENTS</t>
  </si>
  <si>
    <t>Sep/03/2021</t>
  </si>
  <si>
    <t>T O T A L E S   D E  :  C     77181596  GUTIERREZ PIÑERES ANTONIO CALIXTO                 ========================&gt;</t>
  </si>
  <si>
    <t>LORA CLAVIJO FABIO DUVAN</t>
  </si>
  <si>
    <t>NEUTRON AND QUARK STARS CONSTRAINING THE PARAMETERS FOR SIMPLE EOS USING THE GW170817</t>
  </si>
  <si>
    <t>Dic/05/2018</t>
  </si>
  <si>
    <t>MALLAS ADAPTATIVAS PARA LA SOLUCIóN DE ECUACIONES DIFERENCIALES PARCIALES HIPERBóLICAS</t>
  </si>
  <si>
    <t>NUMERICAL SOLUTIONS OF THE KLEIN-GORDON EQUATION WITH ADAPTIVE MESH REFINEMENT</t>
  </si>
  <si>
    <t>Ago/23/2019</t>
  </si>
  <si>
    <t>OSIRIS A NEW CODE FOR RAY TRACING AROUND COMPACT OBJECTS</t>
  </si>
  <si>
    <t>THERMAL CONDUCTION EFFECTS ON FORMATION OF CHROMOSPHERIC SOLAR TADPOLE-LIKE JETS</t>
  </si>
  <si>
    <t>Mar/05/2021</t>
  </si>
  <si>
    <t>DINAMICA DE JETS RELATIVISTAS EXTRAGALACTICOS CON TERMINOS RADIATIVOS</t>
  </si>
  <si>
    <t>NUMERICAL SIMULATIONS OF THE EMERGING PLASMA BLOB INTO A SOLAR CORONAL HOLE</t>
  </si>
  <si>
    <t>ON THE LINEAR AND NON-LINEAR EVOLUTION OF THE RELATIVISTIC MHD KELVINHELMHOLTZ INSTABILITY IN A MAGNETICALLY POLARIZED FLUID</t>
  </si>
  <si>
    <t>ANISOTROPIC QUARK STARS WITH AN INTERACTING QUARK EQUATION OF STATE</t>
  </si>
  <si>
    <t>MAGNETO-ROTATIONAL INSTABILITY IN MAGNETICALLY POLARIZED DISCS</t>
  </si>
  <si>
    <t>PROPAGACION DE ONDAS DE ALFVEN TORSIONALES EN UNA ATMOSFERA SOLAR ESTRATIFICADA</t>
  </si>
  <si>
    <t>GW190521 FORMATION SCENARIOS VIA RELATIVISTIC ACCRETION</t>
  </si>
  <si>
    <t>FIRST STEPS ON MODELLING WAVE PROPAGATION IN ISOTROPIC-HETEROGENEOUS MEDIA NUMERICAL SIMULATION OF P-SV WAVES</t>
  </si>
  <si>
    <t>DISCOS DE ACRECIóN CON MAGNETIZACIóN ALREDEDOR DE AGUJEROS NEGROS DE KERR</t>
  </si>
  <si>
    <t>ESTABILIDAD DE ÓRBITAS CIRCULARES EN MODELOS DE GALAXIAS COMPUESTOS DE DISCOS DELGADOS Y HALOS ESFEROIDALES</t>
  </si>
  <si>
    <t>PROPAGACIóN DE ONDAS MAGNETOHIDRODINáMICAS EN LA ATMóSFERA SOLAR</t>
  </si>
  <si>
    <t>T O T A L E S   D E  :  C     13870913  LORA CLAVIJO FABIO DUVAN                          ========================&gt;</t>
  </si>
  <si>
    <t>MEJIA OSPINO ENRIQUE</t>
  </si>
  <si>
    <t>MOLECULAR REPRESENTATION OF MOLECULAR DISTILLATION CUTS OF VACUUM RESIDUE BY SPECTROMETRY ULTRA-HIGH RESOLUTION AND CONVENTIONAL ANALYTIC</t>
  </si>
  <si>
    <t>MANUFACTURING OF POLYMERIC SUBSTRATES WITH COPPER NANOFILLERS THROUGH LASER STEREOLITHOGRAPHY TECHNIQUE</t>
  </si>
  <si>
    <t>PREDICCION DE PROPIEDADES FISICOQUIMICAS DE DESTILADOS ATMOSFÉRICOS (199-371C+) A PARTIR DE SUS CRUDOS MADRE MEDIANTE FTIR-ATR Y ANALISIS MU</t>
  </si>
  <si>
    <t>DESARROLLO DE MODELOS PARA PREDECIR EL ANÁLISIS SARA Y CONTENIDO DE CARBÓN CONRADSON DE CRUDOS COLOMBIANOS A PARTIR DE ESPECTROSCOPÍA RAMAN</t>
  </si>
  <si>
    <t>CARACTERIZACIÓN FISICO-QUÍMICA A NIVEL MOLECULAR DE FONDOS DE VACÍO COLOMBIANOS Y SUS FRACCIONES DE DESTILACIÓN MOLECULAR POR FT-ICR-MS</t>
  </si>
  <si>
    <t>THE FINGERPRINT OF ESSENTIAL BIO-OILS BY FOURIER TRANSFORM ION CYCLOTRON RESONANCE MASS SPECTROMETRY</t>
  </si>
  <si>
    <t>Ago/27/2020</t>
  </si>
  <si>
    <t>A NEW SYNTHETIC PEPTIDE WITH IN VITRO ANTIBACTERIAL POTENTIAL AGAINST ESCHERICHIA COLI O157H7 AND METHICILLIN-RESISTANT STAPHYLOCOCCUS AUREU</t>
  </si>
  <si>
    <t>EFFECTS OF PH AND VANADIUM CONCENTRATION DURING THE IMPREGNATION OF NA-SIO2 SUPPORTED CATALYSTS FOR THE OXIDATION OF PROPANE</t>
  </si>
  <si>
    <t>SULFONATED GRAPHENE OXIDE NANOFLUID POTENTIAL APPLICATIONS FOR ENHANCED OIL RECOVERY</t>
  </si>
  <si>
    <t>RECUBRIMIENTO DE POLIURETANO BASADO EN ÓXIDO DE GRAFENO SÍNTESIS CARACTERIZACIÓN Y EVALUACIÓN DE PROPIEDADES ANTICORROSIVAS</t>
  </si>
  <si>
    <t>PREPARACIóN DE ESTRUCTURAS TRIDIMENSIONALES DE óXIDO DE GRAFENO DECORADAS CON óXIDO DE ZINC Y SU EVALUACIóN EN LA FOTODEGRADACIóN DE COLORAN</t>
  </si>
  <si>
    <t>SíNTESIS Y EVALUACIóN DE LA ACTIVIDAD DE UN COMPOSITO DE GRAFENO Y ZNO COMO FOTOCATALIZADOR EN LA DESCOMPOSICIóN DE CONTAMINANTES FENóLICOS</t>
  </si>
  <si>
    <t>DESIGN AND CHARACTERIZATION OF HIGH-AFFINITY SYNTHETIC PEPTIDES AS BIORECEPTORS FOR DIAGNOSIS OF CUTANEOUS LEISHMANIASIS</t>
  </si>
  <si>
    <t>MICROWAVE INTERACTIONS BETWEEN MAGNETIC NANOPARTICLES AND MAG-NETIC GRAPHENE OXIDE AND THEIR APPLICATIONS AS ELECTROMAGNETIC HEATING FACILIT</t>
  </si>
  <si>
    <t>Oct/30/2020</t>
  </si>
  <si>
    <t>SÍNTESIS DE COMPOSITOS MAGNÉTICOS A BASE DE ÓXIDO DE GRAFENO Y GRAFENO QUÍMICAMENTE REDUCIDO FUNCIONALIZADOS CON NANOPARTÍCULAS DE MAGNETITA</t>
  </si>
  <si>
    <t>ESTUDIO COMPARATIVO DE SUBFRACCIONES DE ASFALTENOS EN SISTEMAS MODELO ESTRUCTURA AGREGACIÓN Y ESTABILIDAD COLOIDAL</t>
  </si>
  <si>
    <t>PREDICCIÓN DE PROPIEDADES FISICOQUÍMICAS DE FONDOS DE VACÍO Y CRUDOS PESADOS COLOMBIANOS A PARTIR DE ESPECTROMETRÍA DE MASAS (MALDI-TOF) ESP</t>
  </si>
  <si>
    <t>NEW SYNTHETIC PEPTIDES CONJUGATED TO GOLD NANOCLUSTERS ANTIBIOTIC ACTIVITY AGAINST ESCHERICHIA COLI O157H7 AND METHICILLIN-RESISTANT STAPHYL</t>
  </si>
  <si>
    <t>ON THE MOLECULAR BASIS OF AGGREGATION AND STABILITY OF COLOMBIAN ASPHALTENES AND THEIR SUBFRACTIONS</t>
  </si>
  <si>
    <t>PUSHING THE ANALYTICAL LIMITS NEW INSIGHTS INTO COMPLEX MIXTURES USING MASS SPECTRA SEGMENTS OF CONSTANT ULTRAHIGH RESOLVING POWER</t>
  </si>
  <si>
    <t>LARGE SIZE CITRATE-REDUCED GOLD COLLOIDS APPEAR AS OPTIMAL SERS SUBSTRATES FOR CATIONIC PEPTIDES</t>
  </si>
  <si>
    <t>CONSTRUCCIóN DE MODELOS DE PREDICCIóN DE PROPIEDADES FíSICO-QUíMICAS PARA CARGAS Y PRODUCTOS DE HYDROCRACKING DE GASóLEOS EMPLEANDO ESPECTRO</t>
  </si>
  <si>
    <t>MOLECULAR REPRESENTATION OF PETROLEUM RESIDUES USING FOURIER TRANSFORM ION CYCLOTRON RESONANCE MASS SPECTROMETRY AND CONVENTIONAL ANALYSIS</t>
  </si>
  <si>
    <t>DISCRIMINATOR FOR CUTANEOUS LEISHMANIASIS USING MALDI-MSI IN A MURINE MODEL</t>
  </si>
  <si>
    <t>Ago/26/2022</t>
  </si>
  <si>
    <t>REVEALING THE REACTIVITY OF INDIVIDUAL CHEMICAL ENTITIES IN COMPLEX MIXTURES THE CHEMISTRY BEHIND BIO-OIL UPGRADING</t>
  </si>
  <si>
    <t>MOLECULAR DYNAMICS STUDY OF THE EFFECT ON THE INTERFACIAL ACTIVITY OF ALKYLAMINE-MODIFIED GRAPHENE OXIDE</t>
  </si>
  <si>
    <t>WETTABILITY OF GRAPHENE OXIDE FUNCTIONALIZED WITH N-ALKYLAMINES A MOLECULAR DYNAMICS STUDY</t>
  </si>
  <si>
    <t>STUDY OF THE WATER-OIL INTERFACIAL ACTIVITY OF AMINO-MODIFIED GRAPHENE OXIDE</t>
  </si>
  <si>
    <t>DESARROLLO DE UN BIOSENSOR óPTICO A PARTIR DE SISTEMAS METáLICOS NANOESTRUCTURADOS PARA LA DETECCIóN IN VITRO DE LEISHMANIASIS</t>
  </si>
  <si>
    <t>ESTUDIO DE LA INTENSIFICACIóN DE LAS SEñALES DE DISPERSIóN RAMAN DE PéPTIDOS SOBRE SUPERFICIES NANOESTRUCTURADAS</t>
  </si>
  <si>
    <t>FUNCIONALIZACIóN DE óXIDO DE GRAFENO PARA LA REMOCIóN DE COLORANTES PRESENTES EN AGUAS INDUSTRIALES TEXTILES</t>
  </si>
  <si>
    <t>T O T A L E S   D E  :  C     12457025  MEJIA OSPINO ENRIQUE                              ========================&gt;</t>
  </si>
  <si>
    <t>MELENDEZ REYES ANGEL MANUEL</t>
  </si>
  <si>
    <t>FABRICATION OF TRANSPARENT TIO2 NANOTUBE-BASED PHOTOANODES FOR CDS/CDTE QUANTUM CO-SENSITIZED SOLAR CELLS</t>
  </si>
  <si>
    <t>PLATINUM LEACHING FROM AUTOMOTIVE CATALYTIC CONVERTERS WITH AQUA REGIA</t>
  </si>
  <si>
    <t>SIMULTANEOUS LEACHING OF PT PD AND RH FROM AUTOMOTIVE CATALYTIC CONVERTERS IN CHLORIDE-CONTAINING SOLUTIONS</t>
  </si>
  <si>
    <t>PREPARACIÓN ELECTROQUÍMICA Y CARACTERIZACIÓN DE PELÍCULAS</t>
  </si>
  <si>
    <t>EVALUACIÓN DE LAS PROPIEDADES FOTOELECTROQUÍMICAS DE LOS CALCOGENUROS AG3ZS3 Y AGZS2 CON Z SB AS Y BI COMO FOTOELECTRODOS EN LA CONVERSIÓN D</t>
  </si>
  <si>
    <t>SíNTESIS DE NANOTUBOS DE TIO2 CON AUMENTO EN LA ACTIVIDAD FOTOELECTROCATALíTICA PARA LA OXIDACIóN FOTOELECTROCATALíTICA DE GLICEROL CON LUZ</t>
  </si>
  <si>
    <t>OXIDACIÓN FOTOELECTROCATALÍTICA DE GLICEROL CON LUZ VISIBLE USANDO NANOTUBOS DE TIO2 SENSIBILIZADOS CON COFE2O4-ÓXIDO DE GRAFENO</t>
  </si>
  <si>
    <t>PREPARACIóN Y CARACTERIZACIóN DE PELíCULAS DE HG(1-X)CD(X)SE SOBRE TITANIO POR ELECTRODEPOSICIóN SOMETIDAS A RECOCIDO</t>
  </si>
  <si>
    <t>INFLUENCE OF SEMICONDUCTOR PROPERTIES OF COPPER OXIDE ON THE CO2 PHOTOREDUCTION ACTIVITY</t>
  </si>
  <si>
    <t>UNDERSTANDING THE ROLE OF COPPER VACANCIES IN PHOTOELECTROCHEMICAL CO2 REDUCTION ON CUPROUS OXIDE</t>
  </si>
  <si>
    <t>ELECTROCHEMICAL REMOVAL OF MERCURY FROM METAL CYANIDE COMPLEXES IN ARTISANAL AND SMALL-SCALE GOLD MINING WASTES</t>
  </si>
  <si>
    <t>RECUPERACIóN IONOMETALúRGICA DE PLOMO DE CONCENTRADOS DE MINERALES SULFUROSOS EN ETALINA UNA ALTERNATIVA VERDE A LA EXTRACCIóN PIROMETALúRGI</t>
  </si>
  <si>
    <t>HIDRóXIDOS DOBLES LAMINARES A BASE DE NíQUEL OBTENIDOS POR SOL-GEL COMO CATALIZADORES PARA LA REACCIóN DE EVOLUCIóN DE OXíGENO</t>
  </si>
  <si>
    <t>AN INTEGRATED APPROACH TO EVALUATING THE EFFECT OF ASSOCIATED MINERALS ON COPPER AMMONIACAL THIOSULFATE LEACHING OF A GOLDBEARING SULFIDE CO</t>
  </si>
  <si>
    <t>Ago/21/2020</t>
  </si>
  <si>
    <t>ELECTRODE CLEANING AND REPRODUCIBILITY OF ELECTRICAL IMPEDANCE MEASUREMENTS OF HELA CELLS ON AQUEOUS SOLUTION</t>
  </si>
  <si>
    <t>HIDDEN ENERGY LEVELS CARRIER TRANSPORT ABILITY OF CDS/CDS1XSEX QUANTUM DOT SOLAR CELLS IMPACTED BY CDCD LEVEL FORMATION</t>
  </si>
  <si>
    <t>CONTROLLING THE PHASE SEGREGATION IN MIXED HALIDE PEROVSKITES THROUGH NANOCRYSTAL SIZE</t>
  </si>
  <si>
    <t>MEJORA DE LA EFICIENCIA DE CONVERSIóN DE ENERGíA FOTOVOLTAICA EMPLEANDO ELECTRODOS BASADOS EN NANOTUBOS DE TIO2 DOPADOS CON BORO SENSIBILIZA</t>
  </si>
  <si>
    <t>DESCONTAMINACIóN DE MERCURIO Y METALES PESADOS DE UN VERTIMIENTO CON CIANURO DE LA MINERíA ARTESANAL Y EN PEQUEñA ESCALA DEL ORO BASADA EN P</t>
  </si>
  <si>
    <t>LIGAND FIELD STATES AND DEFECT LEVELS SYNERGISM A CLOSE LOOK AT THE BAND ALIGNMENT OF 4T1MN-CDS/BI2S3-CO-SENSITIZED PHOTOANODES</t>
  </si>
  <si>
    <t>A DEEP EUTECTIC SOLVENT AS AN ALTERNATIVE TO CYANIDE LEACHING FOR REFRACTORY GOLD IN GRAINS OF ARSENOPYRITE</t>
  </si>
  <si>
    <t>CODEPOSICIóN ELECTROQUíMICA DE LAIII A TRAVéS DE LA MODIFICACIóN DE LA COMPOSICIóN DE SOLUCIONES ACUOSAS USANDO GLICINA Y ALGUNO DE LOS ELEM</t>
  </si>
  <si>
    <t>ELECTRODEPOSICIÓN DE ALEACIONES DE NI CO Y CODEPÓSITOS DE LANTANO A PARTIR DE SOLUCIONES SINTÉTICAS SEMEJANTES A LOS LIXIVIADOS DE BATERÍAS</t>
  </si>
  <si>
    <t>EVALUATION OF THE CAPACITY OF COPPER(II) ADSORPTION ON SURFACE FUNCTIONAL GROUPS OF NATURAL MATERIALS USING CARBON PASTE ELECTRODES</t>
  </si>
  <si>
    <t>APPLICATION OF THE VOLTAMMETRY OF MICROPARTICLES FOR CHARACTERIZING WEAR DEBRIS PRODUCED IN THE SLIDING WEAR REGIMES OF STEELS</t>
  </si>
  <si>
    <t>EVALUATION OF A WORN OUT WCCOTIALN CUTTING TOOL USED IN INDUSTRY</t>
  </si>
  <si>
    <t>COMPOSITION CONTROL BY BATH TEMPERATURE AND USE OF SUPPORTING ELECTROLYTE IN ELECTRODEPOSITED MERCURY CADMIUM SELENIDE THIN FILMS</t>
  </si>
  <si>
    <t>THE ROLE OF BORON IN THE CARRIER TRANSPORT IMPROVEMENT OF CDSE-SENSITIZED BNF-TIO2 NANOTUBE SOLAR CELLS A SYNERGISTIC STRATEGY</t>
  </si>
  <si>
    <t>EFFECT OF METAL SUBSTRATE ON PHOTO(ELECTRO)CATALYTIC ACTIVITY OF BDOPED GRAPHENE MODIFIED TIO2 THIN FILMS ROLE OF IRON OXIDE NANOPARTICLES A</t>
  </si>
  <si>
    <t>ENHANCED PHOTOELECTROCHEMICAL PERFORMANCE OF IRON AND CARBON SELF-DOPEDTIO2PHOTOANODES MODIED WITH NITROGEN</t>
  </si>
  <si>
    <t>EFECTO DEL MATERIAL DE SOPORTE Y SU TRATAMIENTO SUPERFICIAL SOBRE EL COMPORTAMIENTO DE FOTOáNODOS DE TIO2 EN LA DEGRADACIóN DE NARANJA DE ME</t>
  </si>
  <si>
    <t>EFFECT OF SUBSTRATE SURFACE TREATMENT ON ELECTROCHEMICALLY ASSISTED PHOTOCATALYTIC ACTIVITY OF N-S CO-DOPED TIO2 FILMS</t>
  </si>
  <si>
    <t>T O T A L E S   D E  :  E       404099  MELENDEZ REYES ANGEL MANUEL                       ========================&gt;</t>
  </si>
  <si>
    <t>MIRANDA MERCADO DAVID ALEJANDRO</t>
  </si>
  <si>
    <t>QUANTUM RATE THEORY FOR GRAPHENE</t>
  </si>
  <si>
    <t>Oct/28/2022</t>
  </si>
  <si>
    <t>ELECTRONIC AND OPTICAL PROPERTIES OF A CONICAL NANOTUBE IN PRESENCE OF ELECTRIC AND MAGNETIC FIELDS</t>
  </si>
  <si>
    <t>Dic/02/2022</t>
  </si>
  <si>
    <t>DEPOSICION POR LASER PULSADO DE PELICULAS DELGADAS DE TIO2 Y SU FUNCIONALIZACION CON ACIDO FOLICO</t>
  </si>
  <si>
    <t>DESIGN ASSEMBLY AND CALIBRATION OF AN OPTOELECTRONIC DEVICE THAT MEASURES THREE WAVELENGTHS IN THE NEAR INFRARED FOR BREAST CANCER EARLY DET</t>
  </si>
  <si>
    <t>ELECTROLYTIC EXTRACELLULAR PHANTOM TO STUDY THE LOW-FREQUENCY CONDUCTIVITY OF CERVICAL NEOPLASIA</t>
  </si>
  <si>
    <t>ELECTRICAL PROPERTIES OF NORMAL CERVICAL HUMAN CELLS IN SUSPENSION: THE RELATION BETWEEN NORMAL TISSUE AND ELECTRICAL IMPEDANCE SPECTRUM</t>
  </si>
  <si>
    <t>ESPECTROSCOPIA DE CAPACITANCIA ELECTROQUíMICA EN LA DETERMINACIóN DE LA AFINIDAD DE INTERACCIóN DE FáRMACO ANTIMITóTICOS CON BETA-TUBULINA</t>
  </si>
  <si>
    <t>DETERMINACIóN DE LA ABSORCIóN óPTICA Y EL CAMBIO EN EL íNDICE DE REFRACCIóN DE UNA NANOESTRUCTURA DE CDSE POR EL MéTODO DE ELEMENTOS FINITOS</t>
  </si>
  <si>
    <t>ESTUDIO DE ANOMALíAS BIOQUíMICAS ASOCIADAS A CáNCER DE CUELLO UTERINO QUE SE PUEDEN DETECTAR POR ESPECTROSCOPIA DE IMPEDANCIA ELéCTRICA</t>
  </si>
  <si>
    <t>Oct/02/2022</t>
  </si>
  <si>
    <t>ESTUDIO DEL EFECTO DE CAMPO CARCINOGéNICO EN TEJIDO MAMARIO</t>
  </si>
  <si>
    <t>METODO ELECTROQUIMICO DE BASE TEMPORAL ALTERNATIVO A LA ESPECTROSCOPIA DE CAPACITANCIA PARA EL ESTUDIO DE LA DENSIDAD DE ESTADOS DE SISTEMAS</t>
  </si>
  <si>
    <t>EVALUACIóN DE LAS PROPIEDADES FOTOELECTROQUíMICAS DE LOS COLCOGENUROS AG3ZS3 Y AGZS2 CON Z=SB, AS Y BI COMO FOTOELECTRODOS EN LA CONVERSIóN</t>
  </si>
  <si>
    <t>PREPARACIóN ELECTROQUíMICA Y CARACTERIZACIóN DE PELíCULAS DE HGCDSE</t>
  </si>
  <si>
    <t>IMPROVING THE ANALYTICAL REPRODUCIBILITY OF ELECTROCHEMICAL CAPACITIVE SENSORS USING THE CHEMICAL HARDNESS OF THE INTERFACE</t>
  </si>
  <si>
    <t>ESTUDIOS DE TECNOLOGíAS PARA MEJORAR EL TAMIZAJE DEL CáNCER DE CUELLO UTERINO PRIMERA PARTE</t>
  </si>
  <si>
    <t>OPTIMIZACIóN DE LA PROGRAMACIóN DE HORARIOS DE CLASES NO PERIóDICAS</t>
  </si>
  <si>
    <t>Abr/28/2020</t>
  </si>
  <si>
    <t>INDUCTION HARDENING TREATMENT AND SIMULATION FOR A GREY CAST IRON USED IN ENGINE CYLINDER LINERS</t>
  </si>
  <si>
    <t>CARACTERIZACIóN Y EVALUACIóN DE LA TEMPLABILIDAD DE UNA FUNDICIóN GRIS EMPLEADA EN LA FABRICACIóN DE CAMISAS DE CILINDRO PARA MOTORES DIéSEL</t>
  </si>
  <si>
    <t>CONCEPTUAL DENSITY FUNCTIONAL THEORY FOR ELECTRON TRANSFER AND TRANSPORT IN MESOSCOPIC SYSTEMS</t>
  </si>
  <si>
    <t>ION HYDRATION EFFECTS IN THE OPTICAL ABSORPTION AND MOLECULAR VIBRATION OF WATER</t>
  </si>
  <si>
    <t>LABORATORY PREPARATION QUESTIONNAIRES AS A TOOL FOR THE IMPLEMENTATION OF THE JUST IN TIME TEACHING IN THE PHYSICS I LABORATORIES RESEARCH T</t>
  </si>
  <si>
    <t>THE COLON REVISITED OR THE KEY TO WELLNESS HEALTH AND DISEASE</t>
  </si>
  <si>
    <t>CHEMICAL HARDNESS OF MESOSCOPIC ELECTROCHEMICAL SYSTEMS DIRECTLY ANALYZED FROM EXPERIMENTAL DATA</t>
  </si>
  <si>
    <t>FIELD CANCERIZATION IN THE UNDERSTANDING OF PARENCHYMAL ANALYSIS OF MAMMOGRAMS FOR BREAST CANCER RISK ASSESSMENT</t>
  </si>
  <si>
    <t>MODULAR CONTENT MANAGER OF EXPERTIC-SEA AS A TOOL FOR SUBJECT PLANNING</t>
  </si>
  <si>
    <t>SCREENING OF CERVICAL CANCER BY ELECTRICAL IMPEDANCE SPECTROSCOPY' RADAR GRAPH OF CELLS IN SUSPENSION</t>
  </si>
  <si>
    <t>MIOGRAFíA POR IMPEDANCIA ELéCTRICA</t>
  </si>
  <si>
    <t>SENSING THE INTERACTION BETWEEN BETA TUBULIN AND EPOTHILONE B BY ELECTROCHEMICAL CAPACITANCE SPECTROSCOPY</t>
  </si>
  <si>
    <t>ELECTRONIC LOCALIZATION IN HEXAGONAL CORE-SHELL NANOWIRES UNDER EXTERNAL FIELDS</t>
  </si>
  <si>
    <t>SYNTHESIS OF CDM (M SE O) MICRO AND NANOPARTICLES BY PULSED LASER ABLATION IN WATER</t>
  </si>
  <si>
    <t>NANOSTRUCTURED TITANIUM DIOXIDE SURFACES FOR ELECTROCHEMICAL BIOSENSING</t>
  </si>
  <si>
    <t>S3A1</t>
  </si>
  <si>
    <t>Dic/13/2021</t>
  </si>
  <si>
    <t>ALGORITHMS AND METHODS FOR COMPUTERIZED ANALYSIS OF MAMMOGRAPHY IMAGES IN BREAST CANCER RISK ASSESSMENT</t>
  </si>
  <si>
    <t>EXPERIMENTAL ANALYSIS OF FOLIC ACID ADSORPTION ON TIO2 THIN-FILMS</t>
  </si>
  <si>
    <t>A REUSABLE LEARNING OBJECT FOR THE ASSESSMENT OF CARDIOVASCULAR AND RESPIRATORY RESPONSES</t>
  </si>
  <si>
    <t>EFFECTIVE MEDIUM ELECTRICAL RESPONSE MODEL OF CARBON NANOTUBES CEMENT-BASED COMPOSITES</t>
  </si>
  <si>
    <t>T O T A L E S   D E  :  C     92259470  MIRANDA MERCADO DAVID ALEJANDRO                   ========================&gt;</t>
  </si>
  <si>
    <t>NUÑEZ DE VILLAVICENCIO MARTINEZ LUIS A</t>
  </si>
  <si>
    <t>CIENCIA ABIERTA Y DE DATOS RETOS Y REALIDADES</t>
  </si>
  <si>
    <t>DATA ACCESSIBILITY REPRODUCIBILITY AND TRUSTWORTHINESS WITH LAGO DATA REPOSITORY</t>
  </si>
  <si>
    <t>ANALYSIS OF BACKGROUND COSMIC RAY RATE IN THE 2010-2012 PERIOD FROM THE LAGO- CHACALTAYA DETECTORS</t>
  </si>
  <si>
    <t>THE LAGO SPACE WEATHER PROGRAM DIRECTIONAL GEOMAGNETIC EFFECTS BACKGROUND FLUENCE CALCULATIONS AND MULTI-SPECTRAL DATA ANALYSIS</t>
  </si>
  <si>
    <t>THE PAS (POLO DE ASTRONOMíA SOCIAL) PROJECT</t>
  </si>
  <si>
    <t>PROTOCOLO DE TRANSFERENCIA MASIVA DE DATOS DESDE DISPOSITIVOS DE HARDWARE HASTA REPOSITORIOS DE DATOS</t>
  </si>
  <si>
    <t>MODELO PARA LA RECOLECCIóN NORMALIZACIóN Y TRANSFERENCIA SEGURA DE BITáCORAS EN E-ENTORNOS</t>
  </si>
  <si>
    <t>ASTRONOMíA AL AIRE MASS MEDIA CONVERGENCE IN ASTRONOMY AND ASTROPHYSICS</t>
  </si>
  <si>
    <t>AN EQUIVALENT SYSTEM OF EINSTEIN EQUATIONS</t>
  </si>
  <si>
    <t>ESTUDIO DE CENTELLADORES PLASTICOS EN EL PROYECTO MUTE PARA MUONGRAFIA DE VOLCANES</t>
  </si>
  <si>
    <t>INVERSIóN GEOFíSICA A PARTIR DE DATOS DE MUONGRAFíA VOLCáNICA PARA PROYECTO MUTE</t>
  </si>
  <si>
    <t>ESTIMACION DE LA RESPUESTA GENERADA POR EL DETECTOR MUTE AL PASO DE PARTCULAS CARGADAS</t>
  </si>
  <si>
    <t>MINIMUTE A MUON TELESCOPE PROTOTYPE FOR STUDYING VOLCANIC STRUCTURES WITH COSMIC RAY FLUX</t>
  </si>
  <si>
    <t>HARDWARE-LEVEL CALIBRATION OF THE CHITAGA WATER CHERENKOV DETECTOR IN THE GUANE ARRAY FOR SPACE WEATHER STUDIES</t>
  </si>
  <si>
    <t>PHOTOPROTECTIVE AND ANTIGENOTOXIC EFFECTS OF THE FLAVONOIDS APIGENIN NARINGENIN AND PINOCEMBRIN</t>
  </si>
  <si>
    <t>KARMARKAR SCALAR CONDITION</t>
  </si>
  <si>
    <t>VIRTUAL RESEARCH AND LEARNING COMMUNITIES IN LATIN AMERICA THE CEVALE2VE CASE</t>
  </si>
  <si>
    <t>ASTROPARTICLE PROJECTS AT THE EASTERN COLOMBIA REGION FACILITIES AND INSTRUMENTATION</t>
  </si>
  <si>
    <t>VARIACIONES DE FLUJO DE RADIACIóN CóSMICAEN DISTINTOS ESCENARIOS GEOFíSICOS</t>
  </si>
  <si>
    <t>SIMULATED RESPONSE OF MUTE A HYBRID MUON TELESCOPE</t>
  </si>
  <si>
    <t>CALIBRATION AND FIRST MEASUREMENTS OF MUTE A HYBRID MUON TELESCOPE FOR GEOLOGICAL STRUCTURES</t>
  </si>
  <si>
    <t>DESIGN AND CONSTRUCTION OF MUTE A HYBRID MUON TELESCOPE TO STUDY COLOMBIAN VOLCANOES</t>
  </si>
  <si>
    <t>ON THE POLYNOMIAL SOLUTION OF THE FIRST PAINLEVE EQUATION</t>
  </si>
  <si>
    <t>ACADEMIA DATOS Y REPRODUCIBILIDAD DE LA CIENCIA</t>
  </si>
  <si>
    <t>S3B</t>
  </si>
  <si>
    <t>SIMULATED ANNEALING FOR VOLCANO MUOGRAPHY</t>
  </si>
  <si>
    <t>Abr/30/2021</t>
  </si>
  <si>
    <t>ACCEPTABILITY CONDITIONS AND RELATIVISTIC BAROTROPIC EQUATIONS OF STATE</t>
  </si>
  <si>
    <t>MUON TOMOGRAPHY SITES FOR COLOMBIAN VOLCANOES</t>
  </si>
  <si>
    <t>MODELING AND SIMULATION OF THE R5912 PHOTOMULTIPLIER FOR THE LAGO PROJECT</t>
  </si>
  <si>
    <t>DISEñO Y CALIBRACIóN DE UN TELESCOPIO DE MUONES HíBRIDO PARA ESTUDIOS VULCANOLóGICOS</t>
  </si>
  <si>
    <t>PLANTS GROWING IN COLOMBIA AS SOURCES OF ACTIVE INGREDIENTS FOR SUNSCREENS</t>
  </si>
  <si>
    <t>IMPACT OF GLOBAL DATA ASSIMILATION SYSTEM ATMOSPHERIC MODELS ON ASTROPARTICLE SHOWERS</t>
  </si>
  <si>
    <t>ON THE VORTEX WAVES IN NONADIABATIC FLOWS</t>
  </si>
  <si>
    <t>EARLY EXPOSURE OF DIGITAL NATIVES TO ENVIRONMENTS METHODOLOGIES AND RESEARCH TECHNIQUES IN UNIVERSITY PHYSICS</t>
  </si>
  <si>
    <t>ACCEPTABILITY CONDITIONS AND RELATIVISTIC ANISOTROPIC GENERALIZED POLYTROPES</t>
  </si>
  <si>
    <t>ESTUDIO DE LAS CONDICIONES DE ACEPTABILIDAD FISICA EN ESFERAS POLITROPAS ANISOTROPAS RELATIVISTAS</t>
  </si>
  <si>
    <t>ALL ANALYTIC SOLUTIONS FOR GEODESIC MOTION IN AXIALLY SYMMETRIC SPACE-TIMES</t>
  </si>
  <si>
    <t>THE ARTI FRAMEWORK COSMIC RAYS ATMOSPHERIC BACKGROUND SIMULATIONS</t>
  </si>
  <si>
    <t>CONVECTION AND CRACKING STABILITY OF SPHERES IN GENERAL RELATIVITY</t>
  </si>
  <si>
    <t>ARE THERE ANY MODELS WITH HOMOGENEOUS ENERGY DENSITY</t>
  </si>
  <si>
    <t>PRELIMINARY RESULTS FROM THE LATIN AMERICAN GIANT OBSERVATORY SPACE WEATHER SIMULATION CHAIN</t>
  </si>
  <si>
    <t>T O T A L E S   D E  :  E       373434  NUÑEZ DE VILLAVICENCIO MARTINEZ LUIS A            ========================&gt;</t>
  </si>
  <si>
    <t>OROZCO OSPINO EDUARDO ALBERTO</t>
  </si>
  <si>
    <t>FABRICACIóN DE UN REACTOR PARA LA SíNTESIS DE PELíCULAS DELGADAS DE KESTERITA APLICADAS EN CELDAS SOLARES</t>
  </si>
  <si>
    <t>SIMULATION OF BUNCHED ELECTRON-BEAM ACCELERATION BY THE CYLINDRICAL TE113 MICROWAVE FIELD</t>
  </si>
  <si>
    <t>SIMULACIóN DEL CAMPO ELECTROMAGNéTICO EN UNA CAVIDAD CILíNDRICA PARA EL CALENTAMIENTO DE UN PLASMA EN UNA FUENTE ECR DE IONES MULTICARGADOS</t>
  </si>
  <si>
    <t>SIMULACIóN AUTOCONSISTENTE DEL CALENTAMIENTO DE UN PLASMA EN UNA TRAMPA MAGNéTICA MNIMO-B DE FUENTE DE IONES MULTICARGADOS UTILIZANDO EL MéT</t>
  </si>
  <si>
    <t>PARTICLE-IN-CELL SIMULATION OF A BUNCHED ELECTRONS BEAM ACCELERATION IN A TE113 CYLINDRICAL CAVITY AFFECTED BY A STATIC INHOMOGENEOUS MAGNET</t>
  </si>
  <si>
    <t>ELECTRONS ACCELERATION IN A TE113 CYLINDRICAL CAVITY AFFECTED BY A STATIC INHOMOGENEOUS MAGNETIC FIELD</t>
  </si>
  <si>
    <t>Jun/14/2018</t>
  </si>
  <si>
    <t>SIMULATION OF THE ELECTROMAGNETIC FIELD IN A CYLINDRICAL CAVITY OF AN ECR IONS SOURCE</t>
  </si>
  <si>
    <t>SELF-CONSISTENT SIMULATION OF AN ELECTRON FOR A NEW AUTORESONANT X-RAY GENERATOR ON TE102 RECTANGULAR MODE</t>
  </si>
  <si>
    <t>ESTUDIO DE LA ACELERACIóN CICLOTRóNICA AUTORESONANTE DE ELECTRONES POR MODOS CILíNDRICOS TE01P</t>
  </si>
  <si>
    <t>ESTUDIO NUMéRICO DE LAS INESTABILIDADES MAGNETOHIDRODINáMICAS EN UN TOKAMAK ESFéRICO</t>
  </si>
  <si>
    <t>T O T A L E S   D E  :  C     77177203  OROZCO OSPINO EDUARDO ALBERTO                     ========================&gt;</t>
  </si>
  <si>
    <t>OSPINA OSPINA ROGELIO</t>
  </si>
  <si>
    <t>NANOSTRUCTURED MOLYBDENUM OXIDE PRODUCED BY LASER ABLATION</t>
  </si>
  <si>
    <t>ESTIMACIóN DE VARIABLES DE ESTADO (LA Y LC) EN SISTEMAS DE CONTROL</t>
  </si>
  <si>
    <t>INFLUENCIA DE LA TEMPERATURA EN EFECTOS DE OXIDACIóN EN PELíCULAS DE (TIZR)N BAJO ATMóSFERAS CONTROLADAS DE CO2</t>
  </si>
  <si>
    <t>MAGNETIC NANOPARTICLES SYNTHESIS BY LASER ABLATION OF IRON OXIDE IN AQUEOUS MEDIUM</t>
  </si>
  <si>
    <t>OCTAHEDRAL DISTORTION AND ELECTRONIC PROPERTIES OF THE ANTIPEROVSKITE OXIDE BA3SIO FIRST PRINCIPLES STUDY</t>
  </si>
  <si>
    <t>UNRAVELLING THE PHOTOCATALYTIC BEHAVIOR OF ALL-INORGANIC MIXED HALIDE PEROVSKITES THE ROLE OF SURFACE CHEMICAL STATES</t>
  </si>
  <si>
    <t>STUDY OF DUTY CYCLE INFLUENCE ON THE BAND GAP ENERGY OF TIO2/P COATINGS OBTAINED BY PEO PROCESS</t>
  </si>
  <si>
    <t>DIFFERENTIAL CHARGING EFFECTS FROM IMPURITIES IN PYROLYTIC GRAPHITE</t>
  </si>
  <si>
    <t>RUTHENIUM THIN FILM UNDER METHANATION ATMOSPHERE ANALYZED BY X-RAY PHOTOELECTRON SPECTROSCOPY</t>
  </si>
  <si>
    <t>TIZRN THIN FILMS UNDER CO2 AND THERMAL TREATMENT CHARACTERIZED BY X-RAY PHOTOELECTRON SPECTROSCOPY</t>
  </si>
  <si>
    <t>NITROGEN ATOMS INTO RU PHASES</t>
  </si>
  <si>
    <t>INCORPORATION OF A DIOXO-MOLYBDENUM(VI) COMPLEX INTO A TITANIUM-FUNCTIONALIZED ZR(IV)-BASED METAL-ORGANIC FRAMEWORK</t>
  </si>
  <si>
    <t>CADMIUM SELENIDE BY XPS</t>
  </si>
  <si>
    <t>BISMUTH ACETATE BY XPS</t>
  </si>
  <si>
    <t>XPS OF THE SURFACE CHEMICAL ENVIRONMENT OF CSMAFAPBBRI TRICATION-MIXED HALIDE PEROVSKITE FILM</t>
  </si>
  <si>
    <t>THERMAL TREATMENT OF (TIZR)N COATINGS ON CO2-CONTROLLED ATMOSPHERE</t>
  </si>
  <si>
    <t>INFLUENCE OF MICROSTRUCTURE COMPOSITION AND MORPHOLOGY ON TRIBOLOGICAL PERFORMANCE OF WTIN COATINGS OBTAINED BY DC MAGNETRON SPUTTERING AT V</t>
  </si>
  <si>
    <t>TIME-STABILITY DISPERSION OF MWCNTS FOR THE IMPROVEMENT OF MECHANICAL PROPERTIES OF PORTLAND CEMENT SPECIMENS</t>
  </si>
  <si>
    <t>FINITE ELEMENT ANALYSIS OF AN EVAPORATION SYSTEM TO SYNTHESIS KESTERITE THIN FILMS</t>
  </si>
  <si>
    <t>TIO2 IN A CO2 ENVIRONMENT STUDY OF ANATASE AND RUTILE PHASES BY MEANS OF A HIGH ENERGY PLANETARY MILL</t>
  </si>
  <si>
    <t>CHANGING WAVELENGTHS OF A PULSED LASER TO OBTAIN SIZE DISTRIBUTIONS OF GOLD NANOPARTICLES</t>
  </si>
  <si>
    <t>EFFECT OF THE AGGLOMERATION OF GOLD NANOPARTICLES IN A LIQUID MEDIUM BY MEANS OF A PULSED LASER ABLATION SYSTEM</t>
  </si>
  <si>
    <t>MOLYBDENUM AND NICKEL NANOPARTICLES SYNTHESIS BY LASER ABLATION TOWARDS THE PREPARATION OF A HYDRODESULFURIZATION CATALYST</t>
  </si>
  <si>
    <t>SYNTHESIS OF OXIDE IRON NANOPARTICLES USING LASER ABLATION FOR POSSIBLE HYPERTHERMIA APPLICATIONS</t>
  </si>
  <si>
    <t>SILDENAFIL TABLET ANALYZED BY XPS</t>
  </si>
  <si>
    <t>NIOBIUM ETHOXIDE ANALYZED BY XPS</t>
  </si>
  <si>
    <t>HYBRID PEROVSKITE FILMS DEPOSITED BY THERMAL EVAPORATION FROM A SINGLE SOURCE</t>
  </si>
  <si>
    <t>FORMULACIóN DE UN CONTROLADOR CON INCERTIDUMBRE NO ESTRUCTURADA PARA UN CONVERTIDOR DC DC ELEVADOR (BOOST)</t>
  </si>
  <si>
    <t>LORATADINE TABLET ANALYZED BY X-RAY PHOTOELECTRON SPECTROSCOPY</t>
  </si>
  <si>
    <t>XPS CHARACTERIZATION OF CIPROFLOXACIN TABLET</t>
  </si>
  <si>
    <t>INFLUENCE OF IMMERSION CYCLES DURING NBI2O3 SENSITIZATION ON THE PHOTOELECTROCHEMICAL BEHAVIOUR OF NFCODOPED TIO2 NANOTUBES</t>
  </si>
  <si>
    <t>Ago/22/2018</t>
  </si>
  <si>
    <t>INFLUENCE OF NITROGEN PARTIAL PRESSURE ON THE MICROSTRUCTURE AND MORPHOLOGICAL PROPERTIES OF SPUTTERED RUN COATINGS</t>
  </si>
  <si>
    <t>NDYAG (532 NM) PULSED LASER DEPOSITION PRODUCES CRYSTALLINE HYDROXYAPATITE THIN COATINGS AT ROOM TEMPERATURE</t>
  </si>
  <si>
    <t>AUNX STABILIZATION WITH INTERSTITIAL NITROGEN ATOMS A DENSITY FUNCTIONAL THEORY STUDY</t>
  </si>
  <si>
    <t>INFLUENCE OF DEPOSITION TEMPERATURE ON WTIN COATINGS TRIBOLOGICAL PERFORMANCE</t>
  </si>
  <si>
    <t>OPTIMAL STATE ESTIMATOR IN DISCRETE TIME</t>
  </si>
  <si>
    <t>INFLUENCE OF INTERFACIAL DENSITY ON TRIBOLOGICAL PERFORMANCE OF VN/TIN MULTILAYERS</t>
  </si>
  <si>
    <t>PLASMA DIAGNOSTIC AND MICROSTRUCTURAL STUDY OF WCN COATINGS GROWTH BY PULSED VACUUM ARC DISCHARGE</t>
  </si>
  <si>
    <t>IBUPROFEN TABLET CHARACTERIZED BY XPS</t>
  </si>
  <si>
    <t>T O T A L E S   D E  :  C      9975134  OSPINA OSPINA ROGELIO                             ========================&gt;</t>
  </si>
  <si>
    <t>PAEZ GONZALEZ CARLOS JOSE</t>
  </si>
  <si>
    <t>LOCALIZACIóN ELECTRóNICA EN SISTEMAS CUASI-UNIDIMENSIONALES UNA APLICACIóN AL ADN</t>
  </si>
  <si>
    <t>EFFECT OF THE CURVATURE OF A CLOSED NANOSCOPIC LOOP ON THE MAGNETO-ELECTRONIC PROPERTIES</t>
  </si>
  <si>
    <t>CURRENT-VOLTAGE CHARACTERISTICS OF A SELF-ASSEMBLED DNA</t>
  </si>
  <si>
    <t>LOCALIZATION OF CHARGE IN MONOLAYER GRAPHENE EFFECTS OF VACANCIES SUBLATTICE POLARIZATION AND DISORDER</t>
  </si>
  <si>
    <t>Feb/27/2020</t>
  </si>
  <si>
    <t>ELECTRICAL TRANSPORT THROUGH SELF-ASSEMBLED DNA</t>
  </si>
  <si>
    <t>GRAPHENE EDGE STATES CHARACTERIZATION BY A NEW NUMERICAL TOOL EDGE FRACTION</t>
  </si>
  <si>
    <t>ESTIMATION OF THE INCREASE OF THE LOCAL DOSE AROUND NANOPARTICLES OF BI2S3 AND TA2O5 BY IRRADIATION WITH X-RAYS</t>
  </si>
  <si>
    <t>HYBRID-IMPROPER FERROELECTRIC BEHAVIOR IN BA3SIO/BA3GEO OXIDE ANTIPEROVSKITE SUPERLATTICES</t>
  </si>
  <si>
    <t>MAGNETIC FIELD EFFECTS ON CHARGE AND CURRENT DENSITY IN FINITE MONOLAYER GRAPHENE</t>
  </si>
  <si>
    <t>STUDY OF PRESSURE-TEMPERATURE CHARACTERISTICS IN NITRIDING PROCESSES WITH PLASMA</t>
  </si>
  <si>
    <t>LOCALIZACIóN DE CARGA EN UNA MONOCAMADA DE GRAFENO EL PAPEL DE LAS VACANCIAS SOBRE LA POLARIZACIóN DE LA RED</t>
  </si>
  <si>
    <t>T O T A L E S   D E  :  C     80808284  PAEZ GONZALEZ CARLOS JOSE                         ========================&gt;</t>
  </si>
  <si>
    <t>PAREDES GUTIERREZ HAROLD</t>
  </si>
  <si>
    <t>EFFECT OF CONDUCTION BAND NONPARABOLICITY ON AHORONOVBOHM OSCILLATIONS IN N-TYPE INASGAAS QUANTUM RING</t>
  </si>
  <si>
    <t>TRANSPORT SPIN DEPENDENT IN NANOSTRUCTURES CURRENT AND GEOMETRY EFFECT OF QUANTUM DOTS IN PRESENCE OF SPIN-ORBIT INTERACTION</t>
  </si>
  <si>
    <t>PERTUZ ARROYO SAID DAVID</t>
  </si>
  <si>
    <t>PERFORMANCE ANALYSIS OF SINGLE-QUERY 6-DOF CAMERA POSE ESTIMATION IN SELF-DRIVING SETUPS</t>
  </si>
  <si>
    <t>Abr/30/2020</t>
  </si>
  <si>
    <t>FOCUS MODEL FOR METRIC DEPTH ESTIMATION IN STANDARD PLENOPTIC CAMERAS</t>
  </si>
  <si>
    <t>LINEAMIENTOS PARA EL DISEñO DE CURSOS ONLINE MASIVOS Y ABIERTOS (MOOC) EN INGENIERíA ELECTRóNICA</t>
  </si>
  <si>
    <t>HIGH-RESOLUTION CODED-APERTURE DESIGN FOR COMPRESSIVE X-RAY TOMOGRAPHY USING LOW RESOLUTION DETECTORS</t>
  </si>
  <si>
    <t>A CLOSED-FORM FOCUS PROFILE MODEL FOR CONVENTIONAL DIGITAL CAMERAS</t>
  </si>
  <si>
    <t>A METHOD FOR IMPROVING DEPTH ESTIMATION IN LIGHT FIELD IMAGES</t>
  </si>
  <si>
    <t>PERCEPCION DE ESTUDIANTES DE INGENIERIA SOBRE LA ENSENANZA REMOTA MEDIANTE LA ESTRATEGIA DE AULA INVERTIDA</t>
  </si>
  <si>
    <t>Abr/28/2022</t>
  </si>
  <si>
    <t>IMAGE RETRIEVAL-BASED PARENCHYMAL ANALYSIS FOR BREAST CANCER RISK ASSESSMENT</t>
  </si>
  <si>
    <t>THE IMPACT OF MOOCS ON THE PERFORMANCE OF UNDERGRADUATE STUDENTS IN DIGITAL SIGNAL PROCESSING</t>
  </si>
  <si>
    <t>A COMPARISON OF REGIONS OF INTEREST IN PARENCHYMAL ANALYSIS FOR BREAST CANCER RISK ASSESSMENT</t>
  </si>
  <si>
    <t>Jul/15/2021</t>
  </si>
  <si>
    <t>A NEW BENCHMARK AND METHOD FOR THE EVALUATION OF CHEST WALL DETECTION IN DIGITAL MAMMOGRAPHY</t>
  </si>
  <si>
    <t>A CONVOLUTIONAL OCULOMOTOR REPRESENTATION TO MODEL PARKINSONIAN FIXATIONAL PATTERNS FROM MAGNIFIED VIDEOS</t>
  </si>
  <si>
    <t>Abr/29/2021</t>
  </si>
  <si>
    <t>MULTI-MODAL RGB-D IMAGE SEGMENTATION FROM APPEARANCE AND GEOMETRIC DEPTH MAPS</t>
  </si>
  <si>
    <t>DO MAMMOGRAPHIC SYSTEMS AFFECT THE PERFORMANCE OF COMPUTERIZED PARENCHYMAL ANALYSIS</t>
  </si>
  <si>
    <t>MORPHOLOGICAL AREA GRADIENT SYSTEM-INDEPENDENT DENSE TISSUE SEGMENTATION IN MAMMOGRAPHY IMAGES</t>
  </si>
  <si>
    <t>OPEN FRAMEWORK FOR MAMMOGRAPHY-BASED BREAST CANCER RISK ASSESSMENT</t>
  </si>
  <si>
    <t>MEASUREMENT CHALLENGE PROTOCOL FOR INTERNATIONAL CASECONTROL COMPARISON OF MAMMOGRAPHIC MEASURES THAT PREDICT BREAST CANCER RISK</t>
  </si>
  <si>
    <t>CLINICAL EVALUATION OF A FULLY-AUTOMATED PARENCHYMAL ANALYSIS SOFTWARE FOR BREAST CANCER RISK ASSESSMENT A PILOT STUDY IN A FINNISH SAMPLE</t>
  </si>
  <si>
    <t>MICRO-PARENCHYMAL PATTERNS FOR BREAST CANCER RISK ASSESSMENT</t>
  </si>
  <si>
    <t>T O T A L E S   D E  :  C     91532721  PERTUZ ARROYO SAID DAVID                          ========================&gt;</t>
  </si>
  <si>
    <t>QUINTERO OROZCO JORGE HERNAN</t>
  </si>
  <si>
    <t>ANIONIC CATIONIC AND NONIONIC SURFACTANTS USED AS DISPERSING AGENTS FOR CARBON NANOTUBES AND THEIR EFFECT ON CEMENT HYDRATION</t>
  </si>
  <si>
    <t>RUN THIN FILMS BY MAGNETRON SPUTTERING</t>
  </si>
  <si>
    <t>MODIFICACIóN DE PROPIEDADES SUPERFICIALES DE NANOPARTíCULAS DE TI Y ZR MEDIANTE OXIDACIóN CONTROLADA EN ATMOSFERA DE CO2</t>
  </si>
  <si>
    <t>THERMAL TREATMENT INFLUENCE ON STRUCTURAL MORPHOLOGICAL AND MAGNETIC PROPERTIES OF LA1-XSRXMNO3 POWDERS PRODUCED BY THE HYDROTHERMAL TECHNIQ</t>
  </si>
  <si>
    <t>RELATIONSHIP BETWEEN CH4 /AR RATIO STOICHIOMETRY AND MECHANICAL PROPERTIES OF TACX COATINGS PRODUCED BY REACTIVE MAGNETRON SPUTTERING</t>
  </si>
  <si>
    <t>INFLUENCE OF BILAYERS PERIOD ON MECHANICAL PROPERTIES OF TANX/TACX MULTILAYERS OBTAINED BY DIRECT CURRENT MAGNETRON SPUTTERING</t>
  </si>
  <si>
    <t>T O T A L E S   D E  :  C     75097419  QUINTERO OROZCO JORGE HERNAN                      ========================&gt;</t>
  </si>
  <si>
    <t>RODRIGUEZ GARCIA YEINZON</t>
  </si>
  <si>
    <t>STABILITY CONDITIONS IN THE GENERALIZED SU(2) PROCA THEORY</t>
  </si>
  <si>
    <t>GALILEONES VECTORIALES CON SIMETRIA SU(2) COMO LOS GENERADORES DE LOS PERIODOS DE INFLACION PRIMORDIAL Y EXPANSION ACELERADA TARDIA</t>
  </si>
  <si>
    <t>SISTEMAS DINáMICOS APLICADOS A CAMPOS VECTORIALES EN EL MARCO DE LA TEORíA DE HORNDESKI</t>
  </si>
  <si>
    <t>ANISOTROPIC EINSTEIN YANG-MILLS HIGGS DARK ENERGY</t>
  </si>
  <si>
    <t>GENERALIZED SU(2) PROCA THEORY RECONSTRUCTED AND BEYOND</t>
  </si>
  <si>
    <t>COUPLED MULTI-PROCA VECTOR DARK ENERGY</t>
  </si>
  <si>
    <t>SOLUCIONES EXACTAS DE AGUJEROS NEGROS EN LA TEORíA GENERALIZADA DE PROCA</t>
  </si>
  <si>
    <t>TOWARDS THE EXTENDED SU(2) PROCA THEORY</t>
  </si>
  <si>
    <t>ABOUT THE TEACHING OF PLANE MOTION OF RIGID BODIES</t>
  </si>
  <si>
    <t>LA MANZANA ES CúBICA - REFLEXIONES ACERCA DE LAS TEORíAS DE LA GRAVEDAD</t>
  </si>
  <si>
    <t>CONSTRUCCIóN DE TEORíAS ESCALAR TENSOR CUADRáTICAS DEGENERADAS DE ORDEN SUPERIOR</t>
  </si>
  <si>
    <t>CONSTANT-ROLL INFLATION IN THE GENERALIZED SU(2) PROCA THEORY</t>
  </si>
  <si>
    <t>DECOUPLING-LIMIT CONSISTENCY OF THE GENERALIZED SU(2) PROCA THEORY</t>
  </si>
  <si>
    <t>ANISOTROPIC SCALAR FIELD DARK ENERGY WITH A DISFORMALLY COUPLED YANGMILLS FIELD</t>
  </si>
  <si>
    <t>NON-ABELIAN S TERM DARK ENERGY AND INFLATION</t>
  </si>
  <si>
    <t>SCALAR AND VECTOR GALILEONS </t>
  </si>
  <si>
    <t>Nov/25/2019</t>
  </si>
  <si>
    <t>A SYSTEMATIC PROCEDURE TO BUILD THE BEYOND GENERALIZED PROCA FIELD THEORY</t>
  </si>
  <si>
    <t>EINSTEIN YANG-MILLS HIGGS DARK ENERGY REVISITED</t>
  </si>
  <si>
    <t>T O T A L E S   D E  :  C     80061025  RODRIGUEZ GARCIA YEINZON                          ========================&gt;</t>
  </si>
  <si>
    <t>TORRES AMARIS RAFAEL ANGEL</t>
  </si>
  <si>
    <t>TRAJECTORIES ON THE POINCARé SPHERE OF POLARIZATION STATES OF A BEAM PASSING THROUGH A ROTATING LINEAR RETARDER</t>
  </si>
  <si>
    <t>APLANATISM IN STIGMATIC OPTICAL SYSTEMS</t>
  </si>
  <si>
    <t>RIGOROUSLY APLANATIC DESCARTES OVOIDS</t>
  </si>
  <si>
    <t>SUPERCONICAL APLANATIC OVOID SINGLET LENSES</t>
  </si>
  <si>
    <t>CHARACTERIZATION METHOD OF THE EFFECTIVE PHASE RETARDATION IN LINEAR BIREFRINGENT THIN SHEETS</t>
  </si>
  <si>
    <t>A TIME-VARIANT FILTERING APPROACH FOR NON-STATIONARY RANDOM SIGNALS BASED ON THE FRACTIONAL CONVOLUTION</t>
  </si>
  <si>
    <t>ACHROMATIC STIGMATISM ACHROMATIC CARTESIAN OVOID</t>
  </si>
  <si>
    <t>HUYGENS-FRESNEL PRINCIPLE ANALYZING CONSISTENCY AT THE PHOTON LEVEL</t>
  </si>
  <si>
    <t>STATISTICAL THEORY OF THE POLARIZATION ON THE POINCARé SPHERE</t>
  </si>
  <si>
    <t>EXPLICIT CARTESIAN OVAL AS A SUPERCONIC SURFACE FOR STIGMATIC IMAGING OPTICAL SYSTEMS WITH REAL OR VIRTUAL SOURCE OR IMAGE</t>
  </si>
  <si>
    <t>THEORY OF PREDICTION INTERPOLATION AND FILTERING OF -STATIONARY RANDOM SIGNALS</t>
  </si>
  <si>
    <t>POTENCIALIDADES DE LA TEORíA DE FOURIER FRACCIONARIA EN EL PROCESAMIENTO DE SEñALES EEG</t>
  </si>
  <si>
    <t>T O T A L E S   D E  :  C     19591494  TORRES AMARIS RAFAEL ANGEL                        ========================&gt;</t>
  </si>
  <si>
    <t>DUGAR-ZHABON  VALERIY DONDOKOVICH</t>
  </si>
  <si>
    <t>COMPORTAMIENTO DE LA TEMPERATURA EN LA DEPOSICIóN DE PELíCULAS DELGADAS DE NITRURO DE TITANIO SOBRE ACERO H13 MEDIANTE LA DESCARGA DE ARCO E</t>
  </si>
  <si>
    <t>T O T A L E S   D E  :  C   1098701265  DUGAR-ZHABON  VALERIY DONDOKOVICH                 ========================&gt;</t>
  </si>
  <si>
    <t>INFORME DE PRODUCTIVIDAD ACADÉMICA</t>
  </si>
  <si>
    <t>PROFESORES MAESTRÍA EN FÍSICA</t>
  </si>
  <si>
    <t>NOMBRE / TRABAJO</t>
  </si>
  <si>
    <t>FECHA</t>
  </si>
  <si>
    <t>PUNTAJE</t>
  </si>
  <si>
    <t>ASIGNACION</t>
  </si>
  <si>
    <t>SALARIO</t>
  </si>
  <si>
    <t>MODALIDAD</t>
  </si>
  <si>
    <t>IDENTIFICACION</t>
  </si>
  <si>
    <t>PERÍODO: ENERO DE 2017 A DICIEMBRE DE 2022</t>
  </si>
  <si>
    <t>citas</t>
  </si>
  <si>
    <t>CABANZO</t>
  </si>
  <si>
    <t>DUGAR-ZHABON</t>
  </si>
  <si>
    <t>GONZALEZ VILLEGAS</t>
  </si>
  <si>
    <t>GUTIERREZ NIÑO</t>
  </si>
  <si>
    <t>GUTIERREZ PIÑERES</t>
  </si>
  <si>
    <t>LORA CLAVIJO</t>
  </si>
  <si>
    <t>MEJIA OSPINO</t>
  </si>
  <si>
    <t xml:space="preserve">MELENDEZ REYES </t>
  </si>
  <si>
    <t>MIRANDA MERCADO</t>
  </si>
  <si>
    <t>NUÑEZ DE VILLAVICENCIO</t>
  </si>
  <si>
    <t>OROZCO OSPINO</t>
  </si>
  <si>
    <t>OSPINA OSPINA</t>
  </si>
  <si>
    <t>PAEZ GONZALEZ</t>
  </si>
  <si>
    <t>PAREDES GUTIERREZ</t>
  </si>
  <si>
    <t>PERTUZ ARROYO</t>
  </si>
  <si>
    <t>QUINTERO OROZCO</t>
  </si>
  <si>
    <t>RODRIGUEZ GARCIA</t>
  </si>
  <si>
    <t>TORRES AMARIS</t>
  </si>
  <si>
    <t>puntos</t>
  </si>
  <si>
    <t>cita/punto</t>
  </si>
  <si>
    <t>punto/cita</t>
  </si>
  <si>
    <t>#Autores</t>
  </si>
  <si>
    <t>PLATAFORMAS NANOESTRUCTURADAS DE PLATA PARA IDENTIFICACIóN CUALITATIVA DE ESCHERICHIA COLI MEDIANTE ESPECTROSCOPIA RAMAN INTENSIFICADA POR EFE</t>
  </si>
  <si>
    <t>BONIFIC,</t>
  </si>
  <si>
    <t>ICT MEDIATED COLLABORATIVE WORK IN SYSTEM DYNAMICS LEARNING,</t>
  </si>
  <si>
    <t>CitasScopus</t>
  </si>
  <si>
    <t>CitasGoogle</t>
  </si>
  <si>
    <t>RELATIVISTIC BONDI HOYLE LYTTLET ON ACCRETION IN THE PRESENCE OF SMALL RIGID BODIES AROUND A BLACK HOLE</t>
  </si>
  <si>
    <t xml:space="preserve"> </t>
  </si>
  <si>
    <t>i10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</si>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</sst>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 Salariales vs  Citas (Scopus)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>
        <c:manualLayout>
          <c:layoutTarget val="inner"/>
          <c:xMode val="edge"/>
          <c:yMode val="edge"/>
          <c:x val="0.13774436364631709"/>
          <c:y val="7.8403782719727616E-2"/>
          <c:w val="0.82503663287743723"/>
          <c:h val="0.77334153543307094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4B-A044-A527-1994EEE4AEF7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B-A044-A527-1994EEE4AEF7}"/>
              </c:ext>
            </c:extLst>
          </c:dPt>
          <c:dPt>
            <c:idx val="6"/>
            <c:invertIfNegative val="0"/>
            <c:bubble3D val="1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4B-A044-A527-1994EEE4AEF7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B-A044-A527-1994EEE4AEF7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4B-A044-A527-1994EEE4AEF7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4B-A044-A527-1994EEE4AEF7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B-A044-A527-1994EEE4AEF7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B-A044-A527-1994EEE4AEF7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4B-A044-A527-1994EEE4AEF7}"/>
              </c:ext>
            </c:extLst>
          </c:dPt>
          <c:dPt>
            <c:idx val="13"/>
            <c:invertIfNegative val="0"/>
            <c:bubble3D val="1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B-A044-A527-1994EEE4AEF7}"/>
              </c:ext>
            </c:extLst>
          </c:dPt>
          <c:dPt>
            <c:idx val="15"/>
            <c:invertIfNegative val="0"/>
            <c:bubble3D val="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84B-A044-A527-1994EEE4AEF7}"/>
              </c:ext>
            </c:extLst>
          </c:dPt>
          <c:dPt>
            <c:idx val="16"/>
            <c:invertIfNegative val="0"/>
            <c:bubble3D val="1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B-A044-A527-1994EEE4AEF7}"/>
              </c:ext>
            </c:extLst>
          </c:dPt>
          <c:dPt>
            <c:idx val="17"/>
            <c:invertIfNegative val="0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84B-A044-A527-1994EEE4AEF7}"/>
              </c:ext>
            </c:extLst>
          </c:dPt>
          <c:dLbls>
            <c:delete val="1"/>
          </c:dLbls>
          <c:xVal>
            <c:numRef>
              <c:f>Sheet1!$B$4:$B$21</c:f>
              <c:numCache>
                <c:formatCode>General</c:formatCode>
                <c:ptCount val="18"/>
                <c:pt idx="0">
                  <c:v>93</c:v>
                </c:pt>
                <c:pt idx="1">
                  <c:v>161</c:v>
                </c:pt>
                <c:pt idx="2">
                  <c:v>119</c:v>
                </c:pt>
                <c:pt idx="3">
                  <c:v>287</c:v>
                </c:pt>
                <c:pt idx="4">
                  <c:v>145</c:v>
                </c:pt>
                <c:pt idx="5">
                  <c:v>116</c:v>
                </c:pt>
                <c:pt idx="6">
                  <c:v>81</c:v>
                </c:pt>
                <c:pt idx="7">
                  <c:v>81</c:v>
                </c:pt>
                <c:pt idx="8">
                  <c:v>73</c:v>
                </c:pt>
                <c:pt idx="9">
                  <c:v>90</c:v>
                </c:pt>
                <c:pt idx="10">
                  <c:v>164</c:v>
                </c:pt>
                <c:pt idx="11">
                  <c:v>37</c:v>
                </c:pt>
                <c:pt idx="12">
                  <c:v>7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  <c:pt idx="16">
                  <c:v>8</c:v>
                </c:pt>
                <c:pt idx="17">
                  <c:v>0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247.9</c:v>
                </c:pt>
                <c:pt idx="1">
                  <c:v>222.82</c:v>
                </c:pt>
                <c:pt idx="2">
                  <c:v>222</c:v>
                </c:pt>
                <c:pt idx="3">
                  <c:v>188.29000000000002</c:v>
                </c:pt>
                <c:pt idx="4">
                  <c:v>183.09</c:v>
                </c:pt>
                <c:pt idx="5">
                  <c:v>163.5</c:v>
                </c:pt>
                <c:pt idx="6" formatCode="#,##0.00">
                  <c:v>162</c:v>
                </c:pt>
                <c:pt idx="7">
                  <c:v>149.57</c:v>
                </c:pt>
                <c:pt idx="8" formatCode="#,##0.00">
                  <c:v>108.73</c:v>
                </c:pt>
                <c:pt idx="9">
                  <c:v>103.85</c:v>
                </c:pt>
                <c:pt idx="10">
                  <c:v>100.85</c:v>
                </c:pt>
                <c:pt idx="11" formatCode="#,##0.00">
                  <c:v>97.5</c:v>
                </c:pt>
                <c:pt idx="12">
                  <c:v>70.78</c:v>
                </c:pt>
                <c:pt idx="13">
                  <c:v>45.5</c:v>
                </c:pt>
                <c:pt idx="14">
                  <c:v>37.5</c:v>
                </c:pt>
                <c:pt idx="15">
                  <c:v>34</c:v>
                </c:pt>
                <c:pt idx="16">
                  <c:v>17</c:v>
                </c:pt>
                <c:pt idx="17" formatCode="#,##0.00">
                  <c:v>16</c:v>
                </c:pt>
              </c:numCache>
            </c:numRef>
          </c:yVal>
          <c:bubbleSize>
            <c:numRef>
              <c:f>Sheet1!$D$4:$D$21</c:f>
              <c:numCache>
                <c:formatCode>0</c:formatCode>
                <c:ptCount val="18"/>
                <c:pt idx="0">
                  <c:v>5.1648059542796405</c:v>
                </c:pt>
                <c:pt idx="1">
                  <c:v>8.0684033315612265</c:v>
                </c:pt>
                <c:pt idx="2">
                  <c:v>5.8952937900306335</c:v>
                </c:pt>
                <c:pt idx="3">
                  <c:v>10</c:v>
                </c:pt>
                <c:pt idx="4">
                  <c:v>9.2063492063492074</c:v>
                </c:pt>
                <c:pt idx="5">
                  <c:v>4.8454469507101088</c:v>
                </c:pt>
                <c:pt idx="6">
                  <c:v>4.0085061137692719</c:v>
                </c:pt>
                <c:pt idx="7">
                  <c:v>6.1375661375661377</c:v>
                </c:pt>
                <c:pt idx="8">
                  <c:v>8.8429406850459493</c:v>
                </c:pt>
                <c:pt idx="9">
                  <c:v>8.4795321637426913</c:v>
                </c:pt>
                <c:pt idx="10">
                  <c:v>8.5925925925925917</c:v>
                </c:pt>
                <c:pt idx="11">
                  <c:v>7.6315789473684221</c:v>
                </c:pt>
                <c:pt idx="12">
                  <c:v>5.0877192982456148</c:v>
                </c:pt>
                <c:pt idx="13">
                  <c:v>10.005847953216374</c:v>
                </c:pt>
                <c:pt idx="14">
                  <c:v>4.2397660818713456</c:v>
                </c:pt>
                <c:pt idx="15">
                  <c:v>5.5116959064327489</c:v>
                </c:pt>
                <c:pt idx="16">
                  <c:v>6.359649122807018</c:v>
                </c:pt>
                <c:pt idx="17">
                  <c:v>5.0877192982456148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84B-A044-A527-1994EEE4AE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31431040"/>
        <c:axId val="134579888"/>
      </c:bubbleChart>
      <c:valAx>
        <c:axId val="131431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4579888"/>
        <c:crosses val="autoZero"/>
        <c:crossBetween val="midCat"/>
      </c:valAx>
      <c:valAx>
        <c:axId val="1345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14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Puntos</a:t>
            </a:r>
            <a:r>
              <a:rPr lang="en-US" sz="2000" b="1" baseline="0"/>
              <a:t> Salariales vs Citas Google Scholar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>
        <c:manualLayout>
          <c:layoutTarget val="inner"/>
          <c:xMode val="edge"/>
          <c:yMode val="edge"/>
          <c:x val="0.10025333847037357"/>
          <c:y val="0.10754525935649664"/>
          <c:w val="0.8023630990891446"/>
          <c:h val="0.7846391915892126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7-BA42-8F5D-056BBA5A2F56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87-BA42-8F5D-056BBA5A2F56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87-BA42-8F5D-056BBA5A2F56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87-BA42-8F5D-056BBA5A2F56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87-BA42-8F5D-056BBA5A2F56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87-BA42-8F5D-056BBA5A2F56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87-BA42-8F5D-056BBA5A2F56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87-BA42-8F5D-056BBA5A2F56}"/>
              </c:ext>
            </c:extLst>
          </c:dPt>
          <c:dPt>
            <c:idx val="13"/>
            <c:invertIfNegative val="0"/>
            <c:bubble3D val="1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87-BA42-8F5D-056BBA5A2F56}"/>
              </c:ext>
            </c:extLst>
          </c:dPt>
          <c:dPt>
            <c:idx val="14"/>
            <c:invertIfNegative val="0"/>
            <c:bubble3D val="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87-BA42-8F5D-056BBA5A2F56}"/>
              </c:ext>
            </c:extLst>
          </c:dPt>
          <c:dPt>
            <c:idx val="15"/>
            <c:invertIfNegative val="0"/>
            <c:bubble3D val="1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87-BA42-8F5D-056BBA5A2F56}"/>
              </c:ext>
            </c:extLst>
          </c:dPt>
          <c:dPt>
            <c:idx val="16"/>
            <c:invertIfNegative val="0"/>
            <c:bubble3D val="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87-BA42-8F5D-056BBA5A2F56}"/>
              </c:ext>
            </c:extLst>
          </c:dPt>
          <c:dPt>
            <c:idx val="17"/>
            <c:invertIfNegative val="0"/>
            <c:bubble3D val="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D87-BA42-8F5D-056BBA5A2F56}"/>
              </c:ext>
            </c:extLst>
          </c:dPt>
          <c:xVal>
            <c:numRef>
              <c:f>Sheet1!$O$4:$O$21</c:f>
              <c:numCache>
                <c:formatCode>General</c:formatCode>
                <c:ptCount val="18"/>
                <c:pt idx="0">
                  <c:v>259</c:v>
                </c:pt>
                <c:pt idx="1">
                  <c:v>185</c:v>
                </c:pt>
                <c:pt idx="2">
                  <c:v>292</c:v>
                </c:pt>
                <c:pt idx="3">
                  <c:v>283</c:v>
                </c:pt>
                <c:pt idx="4">
                  <c:v>166</c:v>
                </c:pt>
                <c:pt idx="5">
                  <c:v>147</c:v>
                </c:pt>
                <c:pt idx="6">
                  <c:v>156</c:v>
                </c:pt>
                <c:pt idx="7">
                  <c:v>241</c:v>
                </c:pt>
                <c:pt idx="8">
                  <c:v>111</c:v>
                </c:pt>
                <c:pt idx="9">
                  <c:v>107</c:v>
                </c:pt>
                <c:pt idx="10">
                  <c:v>31</c:v>
                </c:pt>
                <c:pt idx="11">
                  <c:v>17</c:v>
                </c:pt>
                <c:pt idx="12">
                  <c:v>117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</c:numCache>
            </c:numRef>
          </c:xVal>
          <c:yVal>
            <c:numRef>
              <c:f>Sheet1!$P$4:$P$21</c:f>
              <c:numCache>
                <c:formatCode>General</c:formatCode>
                <c:ptCount val="18"/>
                <c:pt idx="0">
                  <c:v>188.29000000000002</c:v>
                </c:pt>
                <c:pt idx="1">
                  <c:v>100.85</c:v>
                </c:pt>
                <c:pt idx="2">
                  <c:v>222.82</c:v>
                </c:pt>
                <c:pt idx="3">
                  <c:v>183.09</c:v>
                </c:pt>
                <c:pt idx="4">
                  <c:v>222</c:v>
                </c:pt>
                <c:pt idx="5">
                  <c:v>163.5</c:v>
                </c:pt>
                <c:pt idx="6">
                  <c:v>247.9</c:v>
                </c:pt>
                <c:pt idx="7">
                  <c:v>103.85</c:v>
                </c:pt>
                <c:pt idx="8">
                  <c:v>149.57</c:v>
                </c:pt>
                <c:pt idx="9" formatCode="#,##0.00">
                  <c:v>108.73</c:v>
                </c:pt>
                <c:pt idx="10" formatCode="#,##0.00">
                  <c:v>97.5</c:v>
                </c:pt>
                <c:pt idx="11">
                  <c:v>37.5</c:v>
                </c:pt>
                <c:pt idx="12" formatCode="#,##0.00">
                  <c:v>162</c:v>
                </c:pt>
                <c:pt idx="13">
                  <c:v>17</c:v>
                </c:pt>
                <c:pt idx="14">
                  <c:v>70.78</c:v>
                </c:pt>
                <c:pt idx="15">
                  <c:v>45.5</c:v>
                </c:pt>
                <c:pt idx="16">
                  <c:v>34</c:v>
                </c:pt>
                <c:pt idx="17" formatCode="#,##0.00">
                  <c:v>16</c:v>
                </c:pt>
              </c:numCache>
            </c:numRef>
          </c:yVal>
          <c:bubbleSize>
            <c:numRef>
              <c:f>Sheet1!$Q$4:$Q$21</c:f>
              <c:numCache>
                <c:formatCode>0.00</c:formatCode>
                <c:ptCount val="18"/>
                <c:pt idx="0">
                  <c:v>100</c:v>
                </c:pt>
                <c:pt idx="1">
                  <c:v>85.925925925925924</c:v>
                </c:pt>
                <c:pt idx="2">
                  <c:v>80.684033315612268</c:v>
                </c:pt>
                <c:pt idx="3">
                  <c:v>92.063492063492077</c:v>
                </c:pt>
                <c:pt idx="4">
                  <c:v>58.952937900306331</c:v>
                </c:pt>
                <c:pt idx="5">
                  <c:v>48.454469507101088</c:v>
                </c:pt>
                <c:pt idx="6">
                  <c:v>51.648059542796389</c:v>
                </c:pt>
                <c:pt idx="7">
                  <c:v>84.795321637426909</c:v>
                </c:pt>
                <c:pt idx="8">
                  <c:v>61.37566137566138</c:v>
                </c:pt>
                <c:pt idx="9">
                  <c:v>88.429406850459486</c:v>
                </c:pt>
                <c:pt idx="10">
                  <c:v>76.31578947368422</c:v>
                </c:pt>
                <c:pt idx="11">
                  <c:v>42.397660818713454</c:v>
                </c:pt>
                <c:pt idx="12">
                  <c:v>40.085061137692719</c:v>
                </c:pt>
                <c:pt idx="13">
                  <c:v>63.596491228070178</c:v>
                </c:pt>
                <c:pt idx="14">
                  <c:v>50.877192982456144</c:v>
                </c:pt>
                <c:pt idx="15">
                  <c:v>100.05847953216374</c:v>
                </c:pt>
                <c:pt idx="16">
                  <c:v>55.116959064327489</c:v>
                </c:pt>
                <c:pt idx="17">
                  <c:v>50.877192982456144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D87-BA42-8F5D-056BBA5A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198936560"/>
        <c:axId val="192918784"/>
      </c:bubbleChart>
      <c:valAx>
        <c:axId val="198936560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Citas</a:t>
                </a:r>
                <a:r>
                  <a:rPr lang="en-US" sz="1600" b="1" baseline="0"/>
                  <a:t> (Google Scholar)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92918784"/>
        <c:crosses val="autoZero"/>
        <c:crossBetween val="midCat"/>
      </c:valAx>
      <c:valAx>
        <c:axId val="192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Puntos</a:t>
                </a:r>
                <a:r>
                  <a:rPr lang="en-US" sz="1600" b="1" baseline="0"/>
                  <a:t> Salariales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#,##0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989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47</xdr:row>
      <xdr:rowOff>76200</xdr:rowOff>
    </xdr:from>
    <xdr:to>
      <xdr:col>14</xdr:col>
      <xdr:colOff>203200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2D36DC-5BA3-2FF8-82BC-2C9B52BF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659423</xdr:colOff>
      <xdr:row>68</xdr:row>
      <xdr:rowOff>146538</xdr:rowOff>
    </xdr:from>
    <xdr:to>
      <xdr:col>13</xdr:col>
      <xdr:colOff>622789</xdr:colOff>
      <xdr:row>68</xdr:row>
      <xdr:rowOff>158749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B8ABA21-5768-CE3C-7082-D4127E60A7A4}"/>
            </a:ext>
          </a:extLst>
        </xdr:cNvPr>
        <xdr:cNvCxnSpPr/>
      </xdr:nvCxnSpPr>
      <xdr:spPr>
        <a:xfrm flipV="1">
          <a:off x="3077308" y="13432692"/>
          <a:ext cx="9097596" cy="12211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1511788</xdr:colOff>
      <xdr:row>91</xdr:row>
      <xdr:rowOff>51043</xdr:rowOff>
    </xdr:from>
    <xdr:to>
      <xdr:col>14</xdr:col>
      <xdr:colOff>134328</xdr:colOff>
      <xdr:row>126</xdr:row>
      <xdr:rowOff>48847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CB601A-18BE-DF7E-CBE4-A838CE72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0.03728</cdr:x>
      <cdr:y>0.25855</cdr:y>
    </cdr:from>
    <cdr:to>
      <cdr:x>0.06973</cdr:x>
      <cdr:y>0.53389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18F173-2B09-CA04-4A0F-E779D072548F}"/>
            </a:ext>
          </a:extLst>
        </cdr:cNvPr>
        <cdr:cNvSpPr txBox="1"/>
      </cdr:nvSpPr>
      <cdr:spPr>
        <a:xfrm xmlns:a="http://schemas.openxmlformats.org/drawingml/2006/main" rot="16200000">
          <a:off x="-471445" y="2875590"/>
          <a:ext cx="2122552" cy="35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Puntos Salariales</a:t>
          </a:r>
        </a:p>
      </cdr:txBody>
    </cdr:sp>
  </cdr:relSizeAnchor>
  <cdr:relSizeAnchor xmlns:cdr="http://schemas.openxmlformats.org/drawingml/2006/chartDrawing">
    <cdr:from>
      <cdr:x>0.45649</cdr:x>
      <cdr:y>0.89616</cdr:y>
    </cdr:from>
    <cdr:to>
      <cdr:x>0.64903</cdr:x>
      <cdr:y>0.94256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447EBD-B785-6233-861E-BCC244A9A37E}"/>
            </a:ext>
          </a:extLst>
        </cdr:cNvPr>
        <cdr:cNvSpPr txBox="1"/>
      </cdr:nvSpPr>
      <cdr:spPr>
        <a:xfrm xmlns:a="http://schemas.openxmlformats.org/drawingml/2006/main">
          <a:off x="5032131" y="6908410"/>
          <a:ext cx="2122552" cy="35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Citas</a:t>
          </a:r>
          <a:r>
            <a:rPr lang="en-US" sz="2000" baseline="0"/>
            <a:t> (Scopus)</a:t>
          </a:r>
          <a:endParaRPr lang="en-US" sz="2000"/>
        </a:p>
      </cdr:txBody>
    </cdr:sp>
  </cdr:relSizeAnchor>
  <cdr:relSizeAnchor xmlns:cdr="http://schemas.openxmlformats.org/drawingml/2006/chartDrawing">
    <cdr:from>
      <cdr:x>0.37894</cdr:x>
      <cdr:y>0.07566</cdr:y>
    </cdr:from>
    <cdr:to>
      <cdr:x>0.38005</cdr:x>
      <cdr:y>0.85502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91E93CB-87D4-BF27-75C7-EE64C68C2CBF}"/>
            </a:ext>
          </a:extLst>
        </cdr:cNvPr>
        <cdr:cNvCxnSpPr/>
      </cdr:nvCxnSpPr>
      <cdr:spPr>
        <a:xfrm xmlns:a="http://schemas.openxmlformats.org/drawingml/2006/main" flipV="1">
          <a:off x="4177323" y="583223"/>
          <a:ext cx="12211" cy="60080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0.72798</cdr:x>
      <cdr:y>0.11431</cdr:y>
    </cdr:from>
    <cdr:to>
      <cdr:x>0.81093</cdr:x>
      <cdr:y>0.23292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81E8FA6-519B-5097-949E-967C4F5E0BE6}"/>
            </a:ext>
          </a:extLst>
        </cdr:cNvPr>
        <cdr:cNvSpPr txBox="1"/>
      </cdr:nvSpPr>
      <cdr:spPr>
        <a:xfrm xmlns:a="http://schemas.openxmlformats.org/drawingml/2006/main">
          <a:off x="8024935" y="8811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 autores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 b="1"/>
            <a:t>3 autores </a:t>
          </a:r>
        </a:p>
      </cdr:txBody>
    </cdr:sp>
  </cdr:relSizeAnchor>
  <cdr:relSizeAnchor xmlns:cdr="http://schemas.openxmlformats.org/drawingml/2006/chartDrawing">
    <cdr:from>
      <cdr:x>0.73928</cdr:x>
      <cdr:y>0.15046</cdr:y>
    </cdr:from>
    <cdr:to>
      <cdr:x>0.78248</cdr:x>
      <cdr:y>0.15046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F6F97F39-39F3-73EF-379E-DD61C6FCA3AC}"/>
            </a:ext>
          </a:extLst>
        </cdr:cNvPr>
        <cdr:cNvCxnSpPr/>
      </cdr:nvCxnSpPr>
      <cdr:spPr>
        <a:xfrm xmlns:a="http://schemas.openxmlformats.org/drawingml/2006/main">
          <a:off x="8149494" y="1159854"/>
          <a:ext cx="4762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0.73928</cdr:x>
      <cdr:y>0.22174</cdr:y>
    </cdr:from>
    <cdr:to>
      <cdr:x>0.76697</cdr:x>
      <cdr:y>0.22174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09E444AA-ADF9-ECAC-14A9-308AA10B218F}"/>
            </a:ext>
          </a:extLst>
        </cdr:cNvPr>
        <cdr:cNvCxnSpPr/>
      </cdr:nvCxnSpPr>
      <cdr:spPr>
        <a:xfrm xmlns:a="http://schemas.openxmlformats.org/drawingml/2006/main">
          <a:off x="8149492" y="1709370"/>
          <a:ext cx="30528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0.7434</cdr:x>
      <cdr:y>0.63008</cdr:y>
    </cdr:from>
    <cdr:to>
      <cdr:x>0.82635</cdr:x>
      <cdr:y>0.78057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47AE7C8D-CEAF-6082-BB29-B6E318952243}"/>
            </a:ext>
          </a:extLst>
        </cdr:cNvPr>
        <cdr:cNvSpPr txBox="1"/>
      </cdr:nvSpPr>
      <cdr:spPr>
        <a:xfrm xmlns:a="http://schemas.openxmlformats.org/drawingml/2006/main">
          <a:off x="8194919" y="4857262"/>
          <a:ext cx="914400" cy="1160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LEAM</a:t>
          </a:r>
        </a:p>
        <a:p xmlns:a="http://schemas.openxmlformats.org/drawingml/2006/main">
          <a:r>
            <a:rPr lang="en-US" sz="1100" b="1"/>
            <a:t>CIMBIOS</a:t>
          </a:r>
        </a:p>
        <a:p xmlns:a="http://schemas.openxmlformats.org/drawingml/2006/main">
          <a:r>
            <a:rPr lang="en-US" sz="1100" b="1"/>
            <a:t>GIRG</a:t>
          </a:r>
        </a:p>
        <a:p xmlns:a="http://schemas.openxmlformats.org/drawingml/2006/main">
          <a:r>
            <a:rPr lang="en-US" sz="1100" b="1"/>
            <a:t>FICOMACO</a:t>
          </a:r>
        </a:p>
        <a:p xmlns:a="http://schemas.openxmlformats.org/drawingml/2006/main">
          <a:r>
            <a:rPr lang="en-US" sz="1100" b="1"/>
            <a:t>FITEK</a:t>
          </a:r>
        </a:p>
        <a:p xmlns:a="http://schemas.openxmlformats.org/drawingml/2006/main">
          <a:r>
            <a:rPr lang="en-US" sz="1100" b="1"/>
            <a:t>GOTS</a:t>
          </a:r>
        </a:p>
        <a:p xmlns:a="http://schemas.openxmlformats.org/drawingml/2006/main">
          <a:endParaRPr lang="en-US" sz="1100" b="1"/>
        </a:p>
      </cdr:txBody>
    </cdr:sp>
  </cdr:relSizeAnchor>
  <cdr:relSizeAnchor xmlns:cdr="http://schemas.openxmlformats.org/drawingml/2006/chartDrawing">
    <cdr:from>
      <cdr:x>0.81429</cdr:x>
      <cdr:y>0.65226</cdr:y>
    </cdr:from>
    <cdr:to>
      <cdr:x>0.85307</cdr:x>
      <cdr:y>0.65226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EC40B7A1-A9F5-CA98-3046-7BD92BB4864A}"/>
            </a:ext>
          </a:extLst>
        </cdr:cNvPr>
        <cdr:cNvCxnSpPr/>
      </cdr:nvCxnSpPr>
      <cdr:spPr>
        <a:xfrm xmlns:a="http://schemas.openxmlformats.org/drawingml/2006/main">
          <a:off x="8976458" y="5028223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0.81447</cdr:x>
      <cdr:y>0.67311</cdr:y>
    </cdr:from>
    <cdr:to>
      <cdr:x>0.85324</cdr:x>
      <cdr:y>0.67311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50C2FB6D-9483-8884-F56A-1561EFBBEA14}"/>
            </a:ext>
          </a:extLst>
        </cdr:cNvPr>
        <cdr:cNvCxnSpPr/>
      </cdr:nvCxnSpPr>
      <cdr:spPr>
        <a:xfrm xmlns:a="http://schemas.openxmlformats.org/drawingml/2006/main">
          <a:off x="8978413" y="5188926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0.81447</cdr:x>
      <cdr:y>0.69529</cdr:y>
    </cdr:from>
    <cdr:to>
      <cdr:x>0.85324</cdr:x>
      <cdr:y>0.69529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50C2FB6D-9483-8884-F56A-1561EFBBEA14}"/>
            </a:ext>
          </a:extLst>
        </cdr:cNvPr>
        <cdr:cNvCxnSpPr/>
      </cdr:nvCxnSpPr>
      <cdr:spPr>
        <a:xfrm xmlns:a="http://schemas.openxmlformats.org/drawingml/2006/main">
          <a:off x="8978412" y="5359888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0.81686</cdr:x>
      <cdr:y>0.71772</cdr:y>
    </cdr:from>
    <cdr:to>
      <cdr:x>0.85564</cdr:x>
      <cdr:y>0.71772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8338BC4E-B6DD-310A-0D34-D652A85202D8}"/>
            </a:ext>
          </a:extLst>
        </cdr:cNvPr>
        <cdr:cNvCxnSpPr/>
      </cdr:nvCxnSpPr>
      <cdr:spPr>
        <a:xfrm xmlns:a="http://schemas.openxmlformats.org/drawingml/2006/main">
          <a:off x="9004789" y="5532803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0.81576</cdr:x>
      <cdr:y>0.73831</cdr:y>
    </cdr:from>
    <cdr:to>
      <cdr:x>0.85453</cdr:x>
      <cdr:y>0.73831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338BC4E-B6DD-310A-0D34-D652A85202D8}"/>
            </a:ext>
          </a:extLst>
        </cdr:cNvPr>
        <cdr:cNvCxnSpPr/>
      </cdr:nvCxnSpPr>
      <cdr:spPr>
        <a:xfrm xmlns:a="http://schemas.openxmlformats.org/drawingml/2006/main">
          <a:off x="8992578" y="5691554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0.81686</cdr:x>
      <cdr:y>0.7589</cdr:y>
    </cdr:from>
    <cdr:to>
      <cdr:x>0.85564</cdr:x>
      <cdr:y>0.7589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8338BC4E-B6DD-310A-0D34-D652A85202D8}"/>
            </a:ext>
          </a:extLst>
        </cdr:cNvPr>
        <cdr:cNvCxnSpPr/>
      </cdr:nvCxnSpPr>
      <cdr:spPr>
        <a:xfrm xmlns:a="http://schemas.openxmlformats.org/drawingml/2006/main">
          <a:off x="9004789" y="5850304"/>
          <a:ext cx="427404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0.78549</cdr:x>
      <cdr:y>0.51286</cdr:y>
    </cdr:from>
    <cdr:to>
      <cdr:x>0.8863</cdr:x>
      <cdr:y>0.54296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8DD2E78B-FB3C-05CC-6C55-668ED6FDC979}"/>
            </a:ext>
          </a:extLst>
        </cdr:cNvPr>
        <cdr:cNvSpPr txBox="1"/>
      </cdr:nvSpPr>
      <cdr:spPr>
        <a:xfrm xmlns:a="http://schemas.openxmlformats.org/drawingml/2006/main">
          <a:off x="8658958" y="3953608"/>
          <a:ext cx="1111250" cy="232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Promedio</a:t>
          </a:r>
          <a:r>
            <a:rPr lang="en-US" sz="1100" b="1" baseline="0">
              <a:solidFill>
                <a:schemeClr val="accent2"/>
              </a:solidFill>
            </a:rPr>
            <a:t> Puntos</a:t>
          </a:r>
          <a:endParaRPr lang="en-US" sz="11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0.37571</cdr:x>
      <cdr:y>0.74319</cdr:y>
    </cdr:from>
    <cdr:to>
      <cdr:x>0.47652</cdr:x>
      <cdr:y>0.77329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3DE1B3C-ED98-011A-94D8-B015AD545AEC}"/>
            </a:ext>
          </a:extLst>
        </cdr:cNvPr>
        <cdr:cNvSpPr txBox="1"/>
      </cdr:nvSpPr>
      <cdr:spPr>
        <a:xfrm xmlns:a="http://schemas.openxmlformats.org/drawingml/2006/main">
          <a:off x="4141665" y="5729165"/>
          <a:ext cx="1111250" cy="232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Promedio</a:t>
          </a:r>
          <a:r>
            <a:rPr lang="en-US" sz="1100" b="1" baseline="0">
              <a:solidFill>
                <a:schemeClr val="accent2"/>
              </a:solidFill>
            </a:rPr>
            <a:t> citas</a:t>
          </a:r>
        </a:p>
        <a:p xmlns:a="http://schemas.openxmlformats.org/drawingml/2006/main">
          <a:endParaRPr lang="en-US" sz="1100" b="1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0.09232</cdr:x>
      <cdr:y>0.57452</cdr:y>
    </cdr:from>
    <cdr:to>
      <cdr:x>0.89902</cdr:x>
      <cdr:y>0.57642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A7F9A2-C9FA-CCC8-310F-322D07377559}"/>
            </a:ext>
          </a:extLst>
        </cdr:cNvPr>
        <cdr:cNvCxnSpPr/>
      </cdr:nvCxnSpPr>
      <cdr:spPr>
        <a:xfrm xmlns:a="http://schemas.openxmlformats.org/drawingml/2006/main" flipV="1">
          <a:off x="1016001" y="3710112"/>
          <a:ext cx="8877789" cy="12211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</cdr:x>
      <cdr:y>0.10507</cdr:y>
    </cdr:from>
    <cdr:to>
      <cdr:x>0.41633</cdr:x>
      <cdr:y>0.88925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800A65F-4AD4-E3C6-250B-B4CA392D4D2C}"/>
            </a:ext>
          </a:extLst>
        </cdr:cNvPr>
        <cdr:cNvCxnSpPr/>
      </cdr:nvCxnSpPr>
      <cdr:spPr>
        <a:xfrm xmlns:a="http://schemas.openxmlformats.org/drawingml/2006/main" flipH="1" flipV="1">
          <a:off x="4545136" y="718285"/>
          <a:ext cx="36634" cy="536086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0.91691</cdr:x>
      <cdr:y>0.37837</cdr:y>
    </cdr:from>
    <cdr:to>
      <cdr:x>1</cdr:x>
      <cdr:y>0.51213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585D6A8C-FFEA-8FD3-5D89-2006950D2CBA}"/>
            </a:ext>
          </a:extLst>
        </cdr:cNvPr>
        <cdr:cNvSpPr txBox="1"/>
      </cdr:nvSpPr>
      <cdr:spPr>
        <a:xfrm xmlns:a="http://schemas.openxmlformats.org/drawingml/2006/main">
          <a:off x="10186867" y="2586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5 autores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 b="1"/>
            <a:t>3 autores </a:t>
          </a:r>
        </a:p>
      </cdr:txBody>
    </cdr:sp>
  </cdr:relSizeAnchor>
  <cdr:relSizeAnchor xmlns:cdr="http://schemas.openxmlformats.org/drawingml/2006/chartDrawing">
    <cdr:from>
      <cdr:x>0.92676</cdr:x>
      <cdr:y>0.42482</cdr:y>
    </cdr:from>
    <cdr:to>
      <cdr:x>0.97004</cdr:x>
      <cdr:y>0.42482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D2CF6294-689D-F6E5-9052-A7216DEC9473}"/>
            </a:ext>
          </a:extLst>
        </cdr:cNvPr>
        <cdr:cNvCxnSpPr/>
      </cdr:nvCxnSpPr>
      <cdr:spPr>
        <a:xfrm xmlns:a="http://schemas.openxmlformats.org/drawingml/2006/main">
          <a:off x="10199079" y="2904150"/>
          <a:ext cx="4762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0.93453</cdr:x>
      <cdr:y>0.50163</cdr:y>
    </cdr:from>
    <cdr:to>
      <cdr:x>0.96227</cdr:x>
      <cdr:y>0.50163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64659C9B-2747-0EEB-DD3B-CBE88F786E11}"/>
            </a:ext>
          </a:extLst>
        </cdr:cNvPr>
        <cdr:cNvCxnSpPr/>
      </cdr:nvCxnSpPr>
      <cdr:spPr>
        <a:xfrm xmlns:a="http://schemas.openxmlformats.org/drawingml/2006/main">
          <a:off x="10284558" y="3429243"/>
          <a:ext cx="30528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A40-F70F-9645-A677-87BDD539D0EA}">
  <dimension ref="A3:Q47"/>
  <sheetViews>
    <sheetView tabSelected="1" topLeftCell="A42" zoomScale="104" workbookViewId="0">
      <selection activeCell="C27" sqref="C27"/>
    </sheetView>
  </sheetViews>
  <sheetFormatPr baseColWidth="10" defaultRowHeight="15" x14ac:dyDescent="0.2"/>
  <cols>
    <col min="1" max="1" width="20.83203125" bestFit="1" customWidth="1"/>
  </cols>
  <sheetData>
    <row r="3" spans="1:17" x14ac:dyDescent="0.2">
      <c r="B3" t="s">
        <v>479</v>
      </c>
      <c r="C3" t="s">
        <v>472</v>
      </c>
      <c r="D3" t="s">
        <v>484</v>
      </c>
      <c r="E3" t="s">
        <v>480</v>
      </c>
      <c r="F3" t="s">
        <v>475</v>
      </c>
      <c r="G3" t="s">
        <v>483</v>
      </c>
      <c r="H3" t="s">
        <v>473</v>
      </c>
      <c r="I3" t="s">
        <v>474</v>
      </c>
      <c r="K3" s="6">
        <v>120.60444444444445</v>
      </c>
      <c r="L3">
        <v>0</v>
      </c>
      <c r="M3">
        <v>82.28</v>
      </c>
      <c r="O3" t="s">
        <v>480</v>
      </c>
      <c r="P3" t="s">
        <v>472</v>
      </c>
      <c r="Q3" t="s">
        <v>484</v>
      </c>
    </row>
    <row r="4" spans="1:17" x14ac:dyDescent="0.2">
      <c r="A4" t="s">
        <v>456</v>
      </c>
      <c r="B4">
        <v>93</v>
      </c>
      <c r="C4">
        <v>247.9</v>
      </c>
      <c r="D4" s="7">
        <v>5.1648059542796405</v>
      </c>
      <c r="E4">
        <v>156</v>
      </c>
      <c r="F4" s="3">
        <v>3.0454545454545454</v>
      </c>
      <c r="G4" s="3">
        <v>3</v>
      </c>
      <c r="H4">
        <f>B4/C4</f>
        <v>0.37515127067365872</v>
      </c>
      <c r="I4">
        <f>C4/B4</f>
        <v>2.6655913978494623</v>
      </c>
      <c r="K4" s="3">
        <f>C23</f>
        <v>120.60444444444443</v>
      </c>
      <c r="L4">
        <v>10</v>
      </c>
      <c r="M4" s="3">
        <f>B23</f>
        <v>82.277777777777771</v>
      </c>
      <c r="O4">
        <v>259</v>
      </c>
      <c r="P4">
        <v>188.29000000000002</v>
      </c>
      <c r="Q4" s="6">
        <v>100</v>
      </c>
    </row>
    <row r="5" spans="1:17" x14ac:dyDescent="0.2">
      <c r="A5" t="s">
        <v>465</v>
      </c>
      <c r="B5">
        <v>161</v>
      </c>
      <c r="C5">
        <v>222.82</v>
      </c>
      <c r="D5" s="7">
        <v>8.0684033315612265</v>
      </c>
      <c r="E5">
        <v>292</v>
      </c>
      <c r="F5" s="4">
        <v>4.7575757575757578</v>
      </c>
      <c r="G5" s="5">
        <v>8</v>
      </c>
      <c r="H5">
        <f>B5/C5</f>
        <v>0.72255632348981247</v>
      </c>
      <c r="I5">
        <f>C5/B5</f>
        <v>1.383975155279503</v>
      </c>
      <c r="K5" s="3">
        <f>K4</f>
        <v>120.60444444444443</v>
      </c>
      <c r="L5">
        <f>L4+15</f>
        <v>25</v>
      </c>
      <c r="M5" s="3">
        <f>M4</f>
        <v>82.277777777777771</v>
      </c>
      <c r="O5">
        <v>185</v>
      </c>
      <c r="P5">
        <v>100.85</v>
      </c>
      <c r="Q5" s="6">
        <v>85.925925925925924</v>
      </c>
    </row>
    <row r="6" spans="1:17" x14ac:dyDescent="0.2">
      <c r="A6" t="s">
        <v>459</v>
      </c>
      <c r="B6">
        <v>119</v>
      </c>
      <c r="C6">
        <v>222</v>
      </c>
      <c r="D6" s="7">
        <v>5.8952937900306335</v>
      </c>
      <c r="E6">
        <v>166</v>
      </c>
      <c r="F6" s="3">
        <v>3.4761904761904763</v>
      </c>
      <c r="G6" s="3">
        <v>5</v>
      </c>
      <c r="H6">
        <f>B6/C6</f>
        <v>0.536036036036036</v>
      </c>
      <c r="I6">
        <f>C6/B6</f>
        <v>1.865546218487395</v>
      </c>
      <c r="K6" s="3">
        <f t="shared" ref="K6:K43" si="0">K5</f>
        <v>120.60444444444443</v>
      </c>
      <c r="L6">
        <f t="shared" ref="L6:L45" si="1">L5+15</f>
        <v>40</v>
      </c>
      <c r="M6" s="3">
        <f t="shared" ref="M6:M23" si="2">M5</f>
        <v>82.277777777777771</v>
      </c>
      <c r="O6">
        <v>292</v>
      </c>
      <c r="P6">
        <v>222.82</v>
      </c>
      <c r="Q6" s="6">
        <v>80.684033315612268</v>
      </c>
    </row>
    <row r="7" spans="1:17" x14ac:dyDescent="0.2">
      <c r="A7" t="s">
        <v>460</v>
      </c>
      <c r="B7">
        <v>287</v>
      </c>
      <c r="C7">
        <v>188.29000000000002</v>
      </c>
      <c r="D7" s="7">
        <v>10</v>
      </c>
      <c r="E7">
        <v>259</v>
      </c>
      <c r="F7" s="3">
        <v>5.8965517241379306</v>
      </c>
      <c r="G7" s="3">
        <v>8</v>
      </c>
      <c r="H7">
        <f>B7/C7</f>
        <v>1.5242445164374101</v>
      </c>
      <c r="I7">
        <f>C7/B7</f>
        <v>0.65606271777003489</v>
      </c>
      <c r="K7" s="3">
        <f t="shared" si="0"/>
        <v>120.60444444444443</v>
      </c>
      <c r="L7">
        <f t="shared" si="1"/>
        <v>55</v>
      </c>
      <c r="M7" s="3">
        <f t="shared" si="2"/>
        <v>82.277777777777771</v>
      </c>
      <c r="O7">
        <v>283</v>
      </c>
      <c r="P7">
        <v>183.09</v>
      </c>
      <c r="Q7" s="6">
        <v>92.063492063492077</v>
      </c>
    </row>
    <row r="8" spans="1:17" x14ac:dyDescent="0.2">
      <c r="A8" t="s">
        <v>463</v>
      </c>
      <c r="B8">
        <v>145</v>
      </c>
      <c r="C8">
        <v>183.09</v>
      </c>
      <c r="D8" s="7">
        <v>9.2063492063492074</v>
      </c>
      <c r="E8">
        <v>283</v>
      </c>
      <c r="F8" s="3">
        <v>5.4285714285714288</v>
      </c>
      <c r="G8" s="3">
        <v>11</v>
      </c>
      <c r="H8">
        <f>B8/C8</f>
        <v>0.79196023813425087</v>
      </c>
      <c r="I8">
        <f>C8/B8</f>
        <v>1.2626896551724138</v>
      </c>
      <c r="K8" s="3">
        <f t="shared" si="0"/>
        <v>120.60444444444443</v>
      </c>
      <c r="L8">
        <f t="shared" si="1"/>
        <v>70</v>
      </c>
      <c r="M8" s="3">
        <f t="shared" si="2"/>
        <v>82.277777777777771</v>
      </c>
      <c r="O8">
        <v>166</v>
      </c>
      <c r="P8">
        <v>222</v>
      </c>
      <c r="Q8" s="6">
        <v>58.952937900306331</v>
      </c>
    </row>
    <row r="9" spans="1:17" x14ac:dyDescent="0.2">
      <c r="A9" t="s">
        <v>470</v>
      </c>
      <c r="B9">
        <v>116</v>
      </c>
      <c r="C9">
        <v>163.5</v>
      </c>
      <c r="D9" s="7">
        <v>4.8454469507101088</v>
      </c>
      <c r="E9">
        <v>147</v>
      </c>
      <c r="F9" s="3">
        <v>2.8571428571428572</v>
      </c>
      <c r="G9" s="3">
        <v>8</v>
      </c>
      <c r="H9">
        <f>B9/C9</f>
        <v>0.70948012232415902</v>
      </c>
      <c r="I9">
        <f>C9/B9</f>
        <v>1.4094827586206897</v>
      </c>
      <c r="K9" s="3">
        <f t="shared" si="0"/>
        <v>120.60444444444443</v>
      </c>
      <c r="L9">
        <f t="shared" si="1"/>
        <v>85</v>
      </c>
      <c r="M9" s="3">
        <f t="shared" si="2"/>
        <v>82.277777777777771</v>
      </c>
      <c r="O9">
        <v>147</v>
      </c>
      <c r="P9">
        <v>163.5</v>
      </c>
      <c r="Q9" s="6">
        <v>48.454469507101088</v>
      </c>
    </row>
    <row r="10" spans="1:17" x14ac:dyDescent="0.2">
      <c r="A10" t="s">
        <v>471</v>
      </c>
      <c r="B10">
        <v>81</v>
      </c>
      <c r="C10" s="3">
        <v>162</v>
      </c>
      <c r="D10" s="7">
        <v>4.0085061137692719</v>
      </c>
      <c r="E10">
        <v>117</v>
      </c>
      <c r="F10" s="3">
        <v>2.3636363636363638</v>
      </c>
      <c r="G10" s="3">
        <v>5</v>
      </c>
      <c r="H10">
        <f>B10/C10</f>
        <v>0.5</v>
      </c>
      <c r="I10">
        <f>C10/B10</f>
        <v>2</v>
      </c>
      <c r="K10" s="3">
        <f t="shared" si="0"/>
        <v>120.60444444444443</v>
      </c>
      <c r="L10">
        <f t="shared" si="1"/>
        <v>100</v>
      </c>
      <c r="M10" s="3">
        <f t="shared" si="2"/>
        <v>82.277777777777771</v>
      </c>
      <c r="O10">
        <v>156</v>
      </c>
      <c r="P10">
        <v>247.9</v>
      </c>
      <c r="Q10" s="6">
        <v>51.648059542796389</v>
      </c>
    </row>
    <row r="11" spans="1:17" x14ac:dyDescent="0.2">
      <c r="A11" t="s">
        <v>462</v>
      </c>
      <c r="B11">
        <v>81</v>
      </c>
      <c r="C11">
        <v>149.57</v>
      </c>
      <c r="D11" s="7">
        <v>6.1375661375661377</v>
      </c>
      <c r="E11">
        <v>111</v>
      </c>
      <c r="F11" s="3">
        <v>3.6190476190476191</v>
      </c>
      <c r="G11" s="3">
        <v>5</v>
      </c>
      <c r="H11">
        <f>B11/C11</f>
        <v>0.54155245035769206</v>
      </c>
      <c r="I11">
        <f>C11/B11</f>
        <v>1.8465432098765431</v>
      </c>
      <c r="K11" s="3">
        <f t="shared" si="0"/>
        <v>120.60444444444443</v>
      </c>
      <c r="L11">
        <f t="shared" si="1"/>
        <v>115</v>
      </c>
      <c r="M11" s="3">
        <f t="shared" si="2"/>
        <v>82.277777777777771</v>
      </c>
      <c r="O11">
        <v>241</v>
      </c>
      <c r="P11">
        <v>103.85</v>
      </c>
      <c r="Q11" s="6">
        <v>84.795321637426909</v>
      </c>
    </row>
    <row r="12" spans="1:17" x14ac:dyDescent="0.2">
      <c r="A12" t="s">
        <v>468</v>
      </c>
      <c r="B12">
        <v>73</v>
      </c>
      <c r="C12" s="3">
        <v>108.73</v>
      </c>
      <c r="D12" s="7">
        <v>8.8429406850459493</v>
      </c>
      <c r="E12">
        <v>107</v>
      </c>
      <c r="F12" s="3">
        <v>5.2142857142857144</v>
      </c>
      <c r="G12" s="3">
        <v>4</v>
      </c>
      <c r="H12">
        <f>B12/C12</f>
        <v>0.67138784144210428</v>
      </c>
      <c r="I12">
        <f>C12/B12</f>
        <v>1.4894520547945207</v>
      </c>
      <c r="K12" s="3">
        <f t="shared" si="0"/>
        <v>120.60444444444443</v>
      </c>
      <c r="L12">
        <f t="shared" si="1"/>
        <v>130</v>
      </c>
      <c r="M12" s="3">
        <f t="shared" si="2"/>
        <v>82.277777777777771</v>
      </c>
      <c r="O12">
        <v>111</v>
      </c>
      <c r="P12">
        <v>149.57</v>
      </c>
      <c r="Q12" s="6">
        <v>61.37566137566138</v>
      </c>
    </row>
    <row r="13" spans="1:17" x14ac:dyDescent="0.2">
      <c r="A13" t="s">
        <v>461</v>
      </c>
      <c r="B13">
        <v>90</v>
      </c>
      <c r="C13">
        <v>103.85</v>
      </c>
      <c r="D13" s="7">
        <v>8.4795321637426913</v>
      </c>
      <c r="E13">
        <v>241</v>
      </c>
      <c r="F13" s="3">
        <v>5</v>
      </c>
      <c r="G13" s="3">
        <v>6</v>
      </c>
      <c r="H13">
        <f>B13/C13</f>
        <v>0.86663456909003378</v>
      </c>
      <c r="I13">
        <f>C13/B13</f>
        <v>1.1538888888888887</v>
      </c>
      <c r="K13" s="3">
        <f t="shared" si="0"/>
        <v>120.60444444444443</v>
      </c>
      <c r="L13">
        <f t="shared" si="1"/>
        <v>145</v>
      </c>
      <c r="M13" s="3">
        <f t="shared" si="2"/>
        <v>82.277777777777771</v>
      </c>
      <c r="O13">
        <v>107</v>
      </c>
      <c r="P13" s="3">
        <v>108.73</v>
      </c>
      <c r="Q13" s="6">
        <v>88.429406850459486</v>
      </c>
    </row>
    <row r="14" spans="1:17" x14ac:dyDescent="0.2">
      <c r="A14" t="s">
        <v>454</v>
      </c>
      <c r="B14">
        <v>164</v>
      </c>
      <c r="C14">
        <v>100.85</v>
      </c>
      <c r="D14" s="7">
        <v>8.5925925925925917</v>
      </c>
      <c r="E14">
        <v>185</v>
      </c>
      <c r="F14" s="3">
        <v>5.0666666666666664</v>
      </c>
      <c r="G14" s="3">
        <v>6</v>
      </c>
      <c r="H14">
        <f>B14/C14</f>
        <v>1.6261774913237483</v>
      </c>
      <c r="I14">
        <f>C14/B14</f>
        <v>0.61493902439024384</v>
      </c>
      <c r="K14" s="3">
        <f t="shared" si="0"/>
        <v>120.60444444444443</v>
      </c>
      <c r="L14">
        <f t="shared" si="1"/>
        <v>160</v>
      </c>
      <c r="M14" s="3">
        <f t="shared" si="2"/>
        <v>82.277777777777771</v>
      </c>
      <c r="O14">
        <v>31</v>
      </c>
      <c r="P14" s="3">
        <v>97.5</v>
      </c>
      <c r="Q14" s="6">
        <v>76.31578947368422</v>
      </c>
    </row>
    <row r="15" spans="1:17" x14ac:dyDescent="0.2">
      <c r="A15" t="s">
        <v>469</v>
      </c>
      <c r="B15">
        <v>37</v>
      </c>
      <c r="C15" s="3">
        <v>97.5</v>
      </c>
      <c r="D15" s="7">
        <v>7.6315789473684221</v>
      </c>
      <c r="E15">
        <v>31</v>
      </c>
      <c r="F15" s="3">
        <v>4.5</v>
      </c>
      <c r="G15" s="3">
        <v>0</v>
      </c>
      <c r="H15">
        <f>B15/C15</f>
        <v>0.37948717948717947</v>
      </c>
      <c r="I15">
        <f>C15/B15</f>
        <v>2.6351351351351351</v>
      </c>
      <c r="K15" s="3">
        <f t="shared" si="0"/>
        <v>120.60444444444443</v>
      </c>
      <c r="L15">
        <f t="shared" si="1"/>
        <v>175</v>
      </c>
      <c r="M15" s="3">
        <f t="shared" si="2"/>
        <v>82.277777777777771</v>
      </c>
      <c r="O15">
        <v>17</v>
      </c>
      <c r="P15">
        <v>37.5</v>
      </c>
      <c r="Q15" s="6">
        <v>42.397660818713454</v>
      </c>
    </row>
    <row r="16" spans="1:17" x14ac:dyDescent="0.2">
      <c r="A16" t="s">
        <v>457</v>
      </c>
      <c r="B16">
        <v>7</v>
      </c>
      <c r="C16">
        <v>70.78</v>
      </c>
      <c r="D16" s="7">
        <v>5.0877192982456148</v>
      </c>
      <c r="E16">
        <v>8</v>
      </c>
      <c r="F16" s="3">
        <v>3</v>
      </c>
      <c r="G16" s="3">
        <v>0</v>
      </c>
      <c r="H16">
        <f>B16/C16</f>
        <v>9.8897993783554669E-2</v>
      </c>
      <c r="I16">
        <f>C16/B16</f>
        <v>10.111428571428572</v>
      </c>
      <c r="K16" s="3">
        <f t="shared" si="0"/>
        <v>120.60444444444443</v>
      </c>
      <c r="L16">
        <f t="shared" si="1"/>
        <v>190</v>
      </c>
      <c r="M16" s="3">
        <f t="shared" si="2"/>
        <v>82.277777777777771</v>
      </c>
      <c r="O16">
        <v>117</v>
      </c>
      <c r="P16" s="3">
        <v>162</v>
      </c>
      <c r="Q16" s="6">
        <v>40.085061137692719</v>
      </c>
    </row>
    <row r="17" spans="1:17" x14ac:dyDescent="0.2">
      <c r="A17" t="s">
        <v>455</v>
      </c>
      <c r="B17">
        <v>4</v>
      </c>
      <c r="C17">
        <v>45.5</v>
      </c>
      <c r="D17" s="7">
        <v>10.005847953216374</v>
      </c>
      <c r="E17">
        <v>5</v>
      </c>
      <c r="F17" s="3">
        <v>5.9</v>
      </c>
      <c r="G17" s="3">
        <v>0</v>
      </c>
      <c r="H17">
        <f>B17/C17</f>
        <v>8.7912087912087919E-2</v>
      </c>
      <c r="I17">
        <f>C17/B17</f>
        <v>11.375</v>
      </c>
      <c r="K17" s="3">
        <f t="shared" si="0"/>
        <v>120.60444444444443</v>
      </c>
      <c r="L17">
        <f t="shared" si="1"/>
        <v>205</v>
      </c>
      <c r="M17" s="3">
        <f t="shared" si="2"/>
        <v>82.277777777777771</v>
      </c>
      <c r="O17">
        <v>10</v>
      </c>
      <c r="P17">
        <v>17</v>
      </c>
      <c r="Q17" s="6">
        <v>63.596491228070178</v>
      </c>
    </row>
    <row r="18" spans="1:17" x14ac:dyDescent="0.2">
      <c r="A18" t="s">
        <v>458</v>
      </c>
      <c r="B18">
        <v>12</v>
      </c>
      <c r="C18">
        <v>37.5</v>
      </c>
      <c r="D18" s="7">
        <v>4.2397660818713456</v>
      </c>
      <c r="E18">
        <v>17</v>
      </c>
      <c r="F18" s="3">
        <v>2.5</v>
      </c>
      <c r="G18" s="3">
        <v>0</v>
      </c>
      <c r="H18">
        <f>B18/C18</f>
        <v>0.32</v>
      </c>
      <c r="I18">
        <f>C18/B18</f>
        <v>3.125</v>
      </c>
      <c r="K18" s="3">
        <f t="shared" si="0"/>
        <v>120.60444444444443</v>
      </c>
      <c r="L18">
        <f t="shared" si="1"/>
        <v>220</v>
      </c>
      <c r="M18" s="3">
        <f t="shared" si="2"/>
        <v>82.277777777777771</v>
      </c>
      <c r="O18">
        <v>8</v>
      </c>
      <c r="P18">
        <v>70.78</v>
      </c>
      <c r="Q18" s="6">
        <v>50.877192982456144</v>
      </c>
    </row>
    <row r="19" spans="1:17" x14ac:dyDescent="0.2">
      <c r="A19" t="s">
        <v>466</v>
      </c>
      <c r="B19">
        <v>3</v>
      </c>
      <c r="C19">
        <v>34</v>
      </c>
      <c r="D19" s="7">
        <v>5.5116959064327489</v>
      </c>
      <c r="E19">
        <v>9</v>
      </c>
      <c r="F19" s="3">
        <v>3.25</v>
      </c>
      <c r="G19" s="3">
        <v>0</v>
      </c>
      <c r="H19">
        <f>B19/C19</f>
        <v>8.8235294117647065E-2</v>
      </c>
      <c r="I19">
        <f>C19/B19</f>
        <v>11.333333333333334</v>
      </c>
      <c r="K19" s="3">
        <f t="shared" si="0"/>
        <v>120.60444444444443</v>
      </c>
      <c r="L19">
        <f t="shared" si="1"/>
        <v>235</v>
      </c>
      <c r="M19" s="3">
        <f t="shared" si="2"/>
        <v>82.277777777777771</v>
      </c>
      <c r="O19">
        <v>5</v>
      </c>
      <c r="P19">
        <v>45.5</v>
      </c>
      <c r="Q19" s="6">
        <v>100.05847953216374</v>
      </c>
    </row>
    <row r="20" spans="1:17" x14ac:dyDescent="0.2">
      <c r="A20" t="s">
        <v>464</v>
      </c>
      <c r="B20">
        <v>8</v>
      </c>
      <c r="C20">
        <v>17</v>
      </c>
      <c r="D20" s="7">
        <v>6.359649122807018</v>
      </c>
      <c r="E20">
        <v>10</v>
      </c>
      <c r="F20" s="3">
        <v>3.75</v>
      </c>
      <c r="G20" s="3">
        <v>0</v>
      </c>
      <c r="H20">
        <f>B20/C20</f>
        <v>0.47058823529411764</v>
      </c>
      <c r="I20">
        <f>C20/B20</f>
        <v>2.125</v>
      </c>
      <c r="K20" s="3">
        <f t="shared" si="0"/>
        <v>120.60444444444443</v>
      </c>
      <c r="L20">
        <f t="shared" si="1"/>
        <v>250</v>
      </c>
      <c r="M20" s="3">
        <f t="shared" si="2"/>
        <v>82.277777777777771</v>
      </c>
      <c r="O20">
        <v>9</v>
      </c>
      <c r="P20">
        <v>34</v>
      </c>
      <c r="Q20" s="6">
        <v>55.116959064327489</v>
      </c>
    </row>
    <row r="21" spans="1:17" x14ac:dyDescent="0.2">
      <c r="A21" t="s">
        <v>467</v>
      </c>
      <c r="B21">
        <v>0</v>
      </c>
      <c r="C21" s="3">
        <v>16</v>
      </c>
      <c r="D21" s="7">
        <v>5.0877192982456148</v>
      </c>
      <c r="E21">
        <v>4</v>
      </c>
      <c r="F21" s="3">
        <v>3</v>
      </c>
      <c r="G21" s="3">
        <v>0</v>
      </c>
      <c r="H21">
        <f>B21/C21</f>
        <v>0</v>
      </c>
      <c r="I21" t="e">
        <f>C21/B21</f>
        <v>#DIV/0!</v>
      </c>
      <c r="K21" s="3">
        <f t="shared" si="0"/>
        <v>120.60444444444443</v>
      </c>
      <c r="L21">
        <f t="shared" si="1"/>
        <v>265</v>
      </c>
      <c r="M21" s="3">
        <f t="shared" si="2"/>
        <v>82.277777777777771</v>
      </c>
      <c r="O21">
        <v>4</v>
      </c>
      <c r="P21" s="3">
        <v>16</v>
      </c>
      <c r="Q21" s="6">
        <v>50.877192982456144</v>
      </c>
    </row>
    <row r="22" spans="1:17" x14ac:dyDescent="0.2">
      <c r="K22" s="3">
        <f t="shared" si="0"/>
        <v>120.60444444444443</v>
      </c>
      <c r="L22">
        <f t="shared" si="1"/>
        <v>280</v>
      </c>
      <c r="M22" s="3">
        <f t="shared" si="2"/>
        <v>82.277777777777771</v>
      </c>
    </row>
    <row r="23" spans="1:17" x14ac:dyDescent="0.2">
      <c r="A23" s="3"/>
      <c r="B23" s="3">
        <f>AVERAGE(B4:B21)</f>
        <v>82.277777777777771</v>
      </c>
      <c r="C23" s="3">
        <f>AVERAGE(C4:C21)</f>
        <v>120.60444444444443</v>
      </c>
      <c r="D23" s="3"/>
      <c r="E23" s="3">
        <f>AVERAGE(E4:E21)</f>
        <v>119.33333333333333</v>
      </c>
      <c r="F23" s="3"/>
      <c r="G23" s="3"/>
      <c r="H23" s="3"/>
      <c r="I23" s="3"/>
      <c r="K23" s="3">
        <f t="shared" si="0"/>
        <v>120.60444444444443</v>
      </c>
      <c r="L23">
        <f t="shared" si="1"/>
        <v>295</v>
      </c>
      <c r="M23" s="3">
        <f t="shared" si="2"/>
        <v>82.277777777777771</v>
      </c>
      <c r="O23" s="6">
        <f>AVERAGE(O4:O21)</f>
        <v>119.33333333333333</v>
      </c>
      <c r="P23" s="6">
        <f>AVERAGE(P4:P21)</f>
        <v>120.60444444444445</v>
      </c>
    </row>
    <row r="24" spans="1:17" x14ac:dyDescent="0.2">
      <c r="K24" s="3">
        <f t="shared" si="0"/>
        <v>120.60444444444443</v>
      </c>
      <c r="L24">
        <f t="shared" si="1"/>
        <v>310</v>
      </c>
      <c r="M24">
        <v>82.28</v>
      </c>
    </row>
    <row r="25" spans="1:17" x14ac:dyDescent="0.2">
      <c r="K25" s="3">
        <f t="shared" si="0"/>
        <v>120.60444444444443</v>
      </c>
      <c r="L25">
        <f t="shared" si="1"/>
        <v>325</v>
      </c>
    </row>
    <row r="26" spans="1:17" x14ac:dyDescent="0.2">
      <c r="K26" s="3">
        <f t="shared" si="0"/>
        <v>120.60444444444443</v>
      </c>
      <c r="L26">
        <f t="shared" si="1"/>
        <v>340</v>
      </c>
    </row>
    <row r="27" spans="1:17" x14ac:dyDescent="0.2">
      <c r="K27" s="3">
        <f t="shared" si="0"/>
        <v>120.60444444444443</v>
      </c>
      <c r="L27">
        <f t="shared" si="1"/>
        <v>355</v>
      </c>
    </row>
    <row r="28" spans="1:17" x14ac:dyDescent="0.2">
      <c r="E28" t="s">
        <v>460</v>
      </c>
      <c r="F28" s="6">
        <f>F4*100/$F$4</f>
        <v>100</v>
      </c>
      <c r="G28">
        <f>F28*72/100</f>
        <v>72</v>
      </c>
      <c r="H28" s="7">
        <f>D4/10</f>
        <v>0.5164805954279641</v>
      </c>
      <c r="I28" s="7">
        <v>5.1648059542796405</v>
      </c>
      <c r="K28" s="3">
        <f t="shared" si="0"/>
        <v>120.60444444444443</v>
      </c>
      <c r="L28">
        <f t="shared" si="1"/>
        <v>370</v>
      </c>
    </row>
    <row r="29" spans="1:17" x14ac:dyDescent="0.2">
      <c r="E29" t="s">
        <v>454</v>
      </c>
      <c r="F29" s="6">
        <f t="shared" ref="F29:F47" si="3">F5*100/$F$4</f>
        <v>156.21890547263681</v>
      </c>
      <c r="G29">
        <f t="shared" ref="G29:G45" si="4">F29*72/100</f>
        <v>112.4776119402985</v>
      </c>
      <c r="H29" s="7">
        <f t="shared" ref="H29:H45" si="5">D5/10</f>
        <v>0.80684033315612269</v>
      </c>
      <c r="I29" s="7">
        <v>8.0684033315612265</v>
      </c>
      <c r="K29" s="3">
        <f t="shared" si="0"/>
        <v>120.60444444444443</v>
      </c>
      <c r="L29">
        <f t="shared" si="1"/>
        <v>385</v>
      </c>
    </row>
    <row r="30" spans="1:17" x14ac:dyDescent="0.2">
      <c r="E30" t="s">
        <v>465</v>
      </c>
      <c r="F30" s="6">
        <f t="shared" si="3"/>
        <v>114.14356787491117</v>
      </c>
      <c r="G30">
        <f t="shared" si="4"/>
        <v>82.183368869936032</v>
      </c>
      <c r="H30" s="7">
        <f t="shared" si="5"/>
        <v>0.58952937900306335</v>
      </c>
      <c r="I30" s="7">
        <v>5.8952937900306335</v>
      </c>
      <c r="K30" s="3">
        <f t="shared" si="0"/>
        <v>120.60444444444443</v>
      </c>
      <c r="L30">
        <f t="shared" si="1"/>
        <v>400</v>
      </c>
    </row>
    <row r="31" spans="1:17" x14ac:dyDescent="0.2">
      <c r="E31" t="s">
        <v>463</v>
      </c>
      <c r="F31" s="6">
        <f t="shared" si="3"/>
        <v>193.61811631497682</v>
      </c>
      <c r="G31">
        <f t="shared" si="4"/>
        <v>139.40504374678329</v>
      </c>
      <c r="H31" s="7">
        <f t="shared" si="5"/>
        <v>1</v>
      </c>
      <c r="I31" s="7">
        <v>10</v>
      </c>
      <c r="K31" s="3">
        <f t="shared" si="0"/>
        <v>120.60444444444443</v>
      </c>
      <c r="L31">
        <f t="shared" si="1"/>
        <v>415</v>
      </c>
    </row>
    <row r="32" spans="1:17" x14ac:dyDescent="0.2">
      <c r="E32" t="s">
        <v>459</v>
      </c>
      <c r="F32" s="6">
        <f t="shared" si="3"/>
        <v>178.25159914712154</v>
      </c>
      <c r="G32">
        <f t="shared" si="4"/>
        <v>128.3411513859275</v>
      </c>
      <c r="H32" s="7">
        <f t="shared" si="5"/>
        <v>0.92063492063492069</v>
      </c>
      <c r="I32" s="7">
        <v>9.2063492063492074</v>
      </c>
      <c r="K32" s="3">
        <f t="shared" si="0"/>
        <v>120.60444444444443</v>
      </c>
      <c r="L32">
        <f t="shared" si="1"/>
        <v>430</v>
      </c>
    </row>
    <row r="33" spans="5:12" x14ac:dyDescent="0.2">
      <c r="E33" t="s">
        <v>470</v>
      </c>
      <c r="F33" s="6">
        <f t="shared" si="3"/>
        <v>93.816631130063968</v>
      </c>
      <c r="G33">
        <f t="shared" si="4"/>
        <v>67.54797441364606</v>
      </c>
      <c r="H33" s="7">
        <f t="shared" si="5"/>
        <v>0.48454469507101089</v>
      </c>
      <c r="I33" s="7">
        <v>4.8454469507101088</v>
      </c>
      <c r="K33" s="3">
        <f t="shared" si="0"/>
        <v>120.60444444444443</v>
      </c>
      <c r="L33">
        <f t="shared" si="1"/>
        <v>445</v>
      </c>
    </row>
    <row r="34" spans="5:12" x14ac:dyDescent="0.2">
      <c r="E34" t="s">
        <v>456</v>
      </c>
      <c r="F34" s="6">
        <f t="shared" si="3"/>
        <v>77.611940298507463</v>
      </c>
      <c r="G34">
        <f t="shared" si="4"/>
        <v>55.880597014925371</v>
      </c>
      <c r="H34" s="7">
        <f t="shared" si="5"/>
        <v>0.40085061137692718</v>
      </c>
      <c r="I34" s="7">
        <v>4.0085061137692719</v>
      </c>
      <c r="K34" s="3">
        <f t="shared" si="0"/>
        <v>120.60444444444443</v>
      </c>
      <c r="L34">
        <f t="shared" si="1"/>
        <v>460</v>
      </c>
    </row>
    <row r="35" spans="5:12" x14ac:dyDescent="0.2">
      <c r="E35" t="s">
        <v>461</v>
      </c>
      <c r="F35" s="6">
        <f t="shared" si="3"/>
        <v>118.83439943141437</v>
      </c>
      <c r="G35">
        <f t="shared" si="4"/>
        <v>85.56076759061834</v>
      </c>
      <c r="H35" s="7">
        <f t="shared" si="5"/>
        <v>0.61375661375661372</v>
      </c>
      <c r="I35" s="7">
        <v>6.1375661375661377</v>
      </c>
      <c r="K35" s="3">
        <f t="shared" si="0"/>
        <v>120.60444444444443</v>
      </c>
      <c r="L35">
        <f t="shared" si="1"/>
        <v>475</v>
      </c>
    </row>
    <row r="36" spans="5:12" x14ac:dyDescent="0.2">
      <c r="E36" t="s">
        <v>462</v>
      </c>
      <c r="F36" s="6">
        <f t="shared" si="3"/>
        <v>171.21535181236675</v>
      </c>
      <c r="G36">
        <f t="shared" si="4"/>
        <v>123.27505330490406</v>
      </c>
      <c r="H36" s="7">
        <f t="shared" si="5"/>
        <v>0.88429406850459491</v>
      </c>
      <c r="I36" s="7">
        <v>8.8429406850459493</v>
      </c>
      <c r="K36" s="3">
        <f t="shared" si="0"/>
        <v>120.60444444444443</v>
      </c>
      <c r="L36">
        <f t="shared" si="1"/>
        <v>490</v>
      </c>
    </row>
    <row r="37" spans="5:12" x14ac:dyDescent="0.2">
      <c r="E37" t="s">
        <v>468</v>
      </c>
      <c r="F37" s="6">
        <f t="shared" si="3"/>
        <v>164.17910447761193</v>
      </c>
      <c r="G37">
        <f t="shared" si="4"/>
        <v>118.20895522388058</v>
      </c>
      <c r="H37" s="7">
        <f t="shared" si="5"/>
        <v>0.84795321637426913</v>
      </c>
      <c r="I37" s="7">
        <v>8.4795321637426913</v>
      </c>
      <c r="K37" s="3">
        <f t="shared" si="0"/>
        <v>120.60444444444443</v>
      </c>
      <c r="L37">
        <f t="shared" si="1"/>
        <v>505</v>
      </c>
    </row>
    <row r="38" spans="5:12" x14ac:dyDescent="0.2">
      <c r="E38" t="s">
        <v>469</v>
      </c>
      <c r="F38" s="6">
        <f t="shared" si="3"/>
        <v>166.3681592039801</v>
      </c>
      <c r="G38">
        <f t="shared" si="4"/>
        <v>119.78507462686568</v>
      </c>
      <c r="H38" s="7">
        <f t="shared" si="5"/>
        <v>0.85925925925925917</v>
      </c>
      <c r="I38" s="7">
        <v>8.5925925925925917</v>
      </c>
      <c r="K38" s="3">
        <f t="shared" si="0"/>
        <v>120.60444444444443</v>
      </c>
      <c r="L38">
        <f t="shared" si="1"/>
        <v>520</v>
      </c>
    </row>
    <row r="39" spans="5:12" x14ac:dyDescent="0.2">
      <c r="E39" t="s">
        <v>458</v>
      </c>
      <c r="F39" s="6">
        <f t="shared" si="3"/>
        <v>147.76119402985074</v>
      </c>
      <c r="G39">
        <f t="shared" si="4"/>
        <v>106.38805970149252</v>
      </c>
      <c r="H39" s="7">
        <f t="shared" si="5"/>
        <v>0.76315789473684226</v>
      </c>
      <c r="I39" s="7">
        <v>7.6315789473684221</v>
      </c>
      <c r="K39" s="3">
        <f t="shared" si="0"/>
        <v>120.60444444444443</v>
      </c>
      <c r="L39">
        <f t="shared" si="1"/>
        <v>535</v>
      </c>
    </row>
    <row r="40" spans="5:12" x14ac:dyDescent="0.2">
      <c r="E40" t="s">
        <v>471</v>
      </c>
      <c r="F40" s="6">
        <f t="shared" si="3"/>
        <v>98.507462686567166</v>
      </c>
      <c r="G40">
        <f t="shared" si="4"/>
        <v>70.925373134328353</v>
      </c>
      <c r="H40" s="7">
        <f t="shared" si="5"/>
        <v>0.50877192982456143</v>
      </c>
      <c r="I40" s="7">
        <v>5.0877192982456148</v>
      </c>
      <c r="K40" s="3">
        <f t="shared" si="0"/>
        <v>120.60444444444443</v>
      </c>
      <c r="L40">
        <f t="shared" si="1"/>
        <v>550</v>
      </c>
    </row>
    <row r="41" spans="5:12" x14ac:dyDescent="0.2">
      <c r="E41" t="s">
        <v>464</v>
      </c>
      <c r="F41" s="6">
        <f t="shared" si="3"/>
        <v>193.73134328358211</v>
      </c>
      <c r="G41">
        <f t="shared" si="4"/>
        <v>139.48656716417912</v>
      </c>
      <c r="H41" s="7">
        <f t="shared" si="5"/>
        <v>1.0005847953216374</v>
      </c>
      <c r="I41" s="7">
        <v>10.005847953216374</v>
      </c>
      <c r="K41" s="3">
        <f t="shared" si="0"/>
        <v>120.60444444444443</v>
      </c>
      <c r="L41">
        <f t="shared" si="1"/>
        <v>565</v>
      </c>
    </row>
    <row r="42" spans="5:12" x14ac:dyDescent="0.2">
      <c r="E42" t="s">
        <v>457</v>
      </c>
      <c r="F42" s="6">
        <f t="shared" si="3"/>
        <v>82.089552238805965</v>
      </c>
      <c r="G42">
        <f t="shared" si="4"/>
        <v>59.10447761194029</v>
      </c>
      <c r="H42" s="7">
        <f t="shared" si="5"/>
        <v>0.42397660818713456</v>
      </c>
      <c r="I42" s="7">
        <v>4.2397660818713456</v>
      </c>
      <c r="K42" s="3">
        <f t="shared" si="0"/>
        <v>120.60444444444443</v>
      </c>
      <c r="L42">
        <f t="shared" si="1"/>
        <v>580</v>
      </c>
    </row>
    <row r="43" spans="5:12" x14ac:dyDescent="0.2">
      <c r="E43" t="s">
        <v>455</v>
      </c>
      <c r="F43" s="6">
        <f t="shared" si="3"/>
        <v>106.71641791044776</v>
      </c>
      <c r="G43">
        <f t="shared" si="4"/>
        <v>76.835820895522389</v>
      </c>
      <c r="H43" s="7">
        <f t="shared" si="5"/>
        <v>0.55116959064327486</v>
      </c>
      <c r="I43" s="7">
        <v>5.5116959064327489</v>
      </c>
      <c r="K43" s="3">
        <f t="shared" si="0"/>
        <v>120.60444444444443</v>
      </c>
      <c r="L43">
        <f t="shared" si="1"/>
        <v>595</v>
      </c>
    </row>
    <row r="44" spans="5:12" x14ac:dyDescent="0.2">
      <c r="E44" t="s">
        <v>466</v>
      </c>
      <c r="F44" s="6">
        <f t="shared" si="3"/>
        <v>123.13432835820896</v>
      </c>
      <c r="G44">
        <f t="shared" si="4"/>
        <v>88.656716417910445</v>
      </c>
      <c r="H44" s="7">
        <f t="shared" si="5"/>
        <v>0.63596491228070184</v>
      </c>
      <c r="I44" s="7">
        <v>6.359649122807018</v>
      </c>
      <c r="L44">
        <f t="shared" si="1"/>
        <v>610</v>
      </c>
    </row>
    <row r="45" spans="5:12" x14ac:dyDescent="0.2">
      <c r="E45" t="s">
        <v>467</v>
      </c>
      <c r="F45" s="6">
        <f t="shared" si="3"/>
        <v>98.507462686567166</v>
      </c>
      <c r="G45">
        <f t="shared" si="4"/>
        <v>70.925373134328353</v>
      </c>
      <c r="H45" s="7">
        <f t="shared" si="5"/>
        <v>0.50877192982456143</v>
      </c>
      <c r="I45" s="7">
        <v>5.0877192982456148</v>
      </c>
      <c r="L45">
        <f t="shared" si="1"/>
        <v>625</v>
      </c>
    </row>
    <row r="46" spans="5:12" x14ac:dyDescent="0.2">
      <c r="F46" s="6">
        <f t="shared" si="3"/>
        <v>0</v>
      </c>
    </row>
    <row r="47" spans="5:12" x14ac:dyDescent="0.2">
      <c r="F47" s="6">
        <f t="shared" si="3"/>
        <v>0</v>
      </c>
    </row>
  </sheetData>
  <sortState xmlns:xlrd2="http://schemas.microsoft.com/office/spreadsheetml/2017/richdata2" ref="A4:I21">
    <sortCondition descending="1" ref="C4:C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8E71-B2B6-4A12-BAC2-B6CB598AC18E}">
  <sheetPr>
    <pageSetUpPr fitToPage="1"/>
  </sheetPr>
  <dimension ref="A3:I498"/>
  <sheetViews>
    <sheetView topLeftCell="A122" workbookViewId="0">
      <selection activeCell="G487" sqref="G487"/>
    </sheetView>
  </sheetViews>
  <sheetFormatPr baseColWidth="10" defaultRowHeight="15" x14ac:dyDescent="0.2"/>
  <cols>
    <col min="1" max="1" width="17" customWidth="1"/>
    <col min="2" max="2" width="156.5" bestFit="1" customWidth="1"/>
    <col min="3" max="3" width="14.1640625" style="1" customWidth="1"/>
    <col min="4" max="4" width="16" style="1" customWidth="1"/>
    <col min="5" max="6" width="8.83203125" style="1" bestFit="1" customWidth="1"/>
    <col min="7" max="7" width="9.33203125" style="1" bestFit="1" customWidth="1"/>
    <col min="8" max="8" width="7.6640625" style="1" bestFit="1" customWidth="1"/>
  </cols>
  <sheetData>
    <row r="3" spans="1:9" x14ac:dyDescent="0.2">
      <c r="A3" t="s">
        <v>443</v>
      </c>
    </row>
    <row r="4" spans="1:9" x14ac:dyDescent="0.2">
      <c r="A4" t="s">
        <v>444</v>
      </c>
    </row>
    <row r="5" spans="1:9" x14ac:dyDescent="0.2">
      <c r="A5" t="s">
        <v>452</v>
      </c>
    </row>
    <row r="9" spans="1:9" x14ac:dyDescent="0.2">
      <c r="A9" s="1" t="s">
        <v>451</v>
      </c>
      <c r="B9" t="s">
        <v>445</v>
      </c>
      <c r="C9" s="1" t="s">
        <v>450</v>
      </c>
      <c r="D9" s="1" t="s">
        <v>446</v>
      </c>
      <c r="E9" s="1" t="s">
        <v>447</v>
      </c>
      <c r="F9" s="1" t="s">
        <v>447</v>
      </c>
    </row>
    <row r="10" spans="1:9" x14ac:dyDescent="0.2">
      <c r="D10" s="1" t="s">
        <v>448</v>
      </c>
      <c r="E10" s="1" t="s">
        <v>449</v>
      </c>
      <c r="F10" s="1" t="s">
        <v>477</v>
      </c>
      <c r="G10" s="1" t="s">
        <v>475</v>
      </c>
      <c r="H10" s="1" t="s">
        <v>453</v>
      </c>
    </row>
    <row r="12" spans="1:9" x14ac:dyDescent="0.2">
      <c r="A12" s="1">
        <v>5653001</v>
      </c>
      <c r="B12" t="s">
        <v>28</v>
      </c>
    </row>
    <row r="13" spans="1:9" x14ac:dyDescent="0.2">
      <c r="A13" s="1"/>
      <c r="B13" t="s">
        <v>29</v>
      </c>
      <c r="C13" s="1" t="s">
        <v>30</v>
      </c>
      <c r="D13" s="1" t="s">
        <v>31</v>
      </c>
      <c r="E13" s="2">
        <v>3</v>
      </c>
      <c r="F13" s="1">
        <v>0</v>
      </c>
      <c r="G13" s="1">
        <v>3</v>
      </c>
    </row>
    <row r="14" spans="1:9" x14ac:dyDescent="0.2">
      <c r="A14" s="1"/>
      <c r="B14" t="s">
        <v>32</v>
      </c>
      <c r="C14" s="1" t="s">
        <v>4</v>
      </c>
      <c r="D14" s="1" t="s">
        <v>33</v>
      </c>
      <c r="E14" s="2">
        <v>15</v>
      </c>
      <c r="F14" s="1">
        <v>0</v>
      </c>
      <c r="G14" s="1">
        <v>3</v>
      </c>
      <c r="H14" s="1">
        <v>5</v>
      </c>
    </row>
    <row r="15" spans="1:9" x14ac:dyDescent="0.2">
      <c r="A15" s="1"/>
      <c r="B15" t="s">
        <v>34</v>
      </c>
      <c r="C15" s="1" t="s">
        <v>35</v>
      </c>
      <c r="D15" s="1" t="s">
        <v>33</v>
      </c>
      <c r="E15" s="2">
        <v>3.43</v>
      </c>
      <c r="F15" s="1">
        <v>0</v>
      </c>
      <c r="G15" s="1">
        <v>7</v>
      </c>
      <c r="H15" s="1">
        <v>3</v>
      </c>
    </row>
    <row r="16" spans="1:9" x14ac:dyDescent="0.2">
      <c r="A16" s="1"/>
      <c r="B16" t="s">
        <v>36</v>
      </c>
      <c r="C16" s="1" t="s">
        <v>4</v>
      </c>
      <c r="D16" s="1" t="s">
        <v>33</v>
      </c>
      <c r="E16" s="2">
        <v>3.33</v>
      </c>
      <c r="F16" s="1">
        <v>0</v>
      </c>
      <c r="G16" s="1">
        <v>9</v>
      </c>
      <c r="H16" s="1">
        <v>25</v>
      </c>
      <c r="I16" s="1">
        <v>1</v>
      </c>
    </row>
    <row r="17" spans="1:9" x14ac:dyDescent="0.2">
      <c r="A17" s="1"/>
      <c r="B17" t="s">
        <v>37</v>
      </c>
      <c r="C17" s="1" t="s">
        <v>4</v>
      </c>
      <c r="D17" s="1" t="s">
        <v>33</v>
      </c>
      <c r="E17" s="2">
        <v>15</v>
      </c>
      <c r="F17" s="1">
        <v>0</v>
      </c>
      <c r="G17" s="1">
        <v>3</v>
      </c>
      <c r="H17" s="1">
        <v>46</v>
      </c>
      <c r="I17" s="1">
        <v>1</v>
      </c>
    </row>
    <row r="18" spans="1:9" x14ac:dyDescent="0.2">
      <c r="A18" s="1"/>
      <c r="B18" t="s">
        <v>40</v>
      </c>
      <c r="C18" s="1" t="s">
        <v>24</v>
      </c>
      <c r="D18" s="1" t="s">
        <v>41</v>
      </c>
      <c r="E18" s="2">
        <v>0</v>
      </c>
      <c r="F18" s="1">
        <v>38.4</v>
      </c>
    </row>
    <row r="19" spans="1:9" x14ac:dyDescent="0.2">
      <c r="A19" s="1"/>
      <c r="B19" t="s">
        <v>476</v>
      </c>
      <c r="C19" s="1" t="s">
        <v>30</v>
      </c>
      <c r="D19" s="1" t="s">
        <v>5</v>
      </c>
      <c r="E19" s="2">
        <v>3</v>
      </c>
      <c r="F19" s="1">
        <v>0</v>
      </c>
      <c r="G19" s="1">
        <v>2</v>
      </c>
      <c r="H19" s="1">
        <v>2</v>
      </c>
    </row>
    <row r="20" spans="1:9" x14ac:dyDescent="0.2">
      <c r="A20" s="1"/>
      <c r="B20" t="s">
        <v>42</v>
      </c>
      <c r="C20" s="1" t="s">
        <v>4</v>
      </c>
      <c r="D20" s="1" t="s">
        <v>33</v>
      </c>
      <c r="E20" s="2">
        <v>5</v>
      </c>
      <c r="F20" s="1">
        <v>0</v>
      </c>
      <c r="G20" s="1">
        <v>6</v>
      </c>
      <c r="H20" s="1">
        <v>5</v>
      </c>
    </row>
    <row r="21" spans="1:9" x14ac:dyDescent="0.2">
      <c r="A21" s="1"/>
      <c r="B21" t="s">
        <v>43</v>
      </c>
      <c r="C21" s="1" t="s">
        <v>10</v>
      </c>
      <c r="D21" s="1" t="s">
        <v>5</v>
      </c>
      <c r="E21" s="2">
        <v>4</v>
      </c>
      <c r="F21" s="1">
        <v>0</v>
      </c>
      <c r="G21" s="1">
        <v>5</v>
      </c>
      <c r="H21" s="1">
        <v>3</v>
      </c>
    </row>
    <row r="22" spans="1:9" x14ac:dyDescent="0.2">
      <c r="A22" s="1"/>
      <c r="B22" t="s">
        <v>44</v>
      </c>
      <c r="C22" s="1" t="s">
        <v>4</v>
      </c>
      <c r="D22" s="1" t="s">
        <v>45</v>
      </c>
      <c r="E22" s="2">
        <v>3.75</v>
      </c>
      <c r="F22" s="1">
        <v>0</v>
      </c>
      <c r="G22" s="1">
        <v>8</v>
      </c>
      <c r="H22" s="1">
        <v>6</v>
      </c>
    </row>
    <row r="23" spans="1:9" x14ac:dyDescent="0.2">
      <c r="A23" s="1"/>
      <c r="B23" t="s">
        <v>46</v>
      </c>
      <c r="C23" s="1" t="s">
        <v>10</v>
      </c>
      <c r="D23" s="1" t="s">
        <v>5</v>
      </c>
      <c r="E23" s="2">
        <v>2.67</v>
      </c>
      <c r="F23" s="1">
        <v>0</v>
      </c>
      <c r="G23" s="1">
        <v>6</v>
      </c>
      <c r="H23" s="1">
        <v>1</v>
      </c>
    </row>
    <row r="24" spans="1:9" x14ac:dyDescent="0.2">
      <c r="A24" s="1"/>
      <c r="B24" t="s">
        <v>47</v>
      </c>
      <c r="C24" s="1" t="s">
        <v>4</v>
      </c>
      <c r="D24" s="1" t="s">
        <v>5</v>
      </c>
      <c r="E24" s="2">
        <v>7.5</v>
      </c>
      <c r="F24" s="1">
        <v>0</v>
      </c>
      <c r="G24" s="1">
        <v>5</v>
      </c>
      <c r="H24" s="1">
        <v>29</v>
      </c>
      <c r="I24" s="1">
        <v>1</v>
      </c>
    </row>
    <row r="25" spans="1:9" x14ac:dyDescent="0.2">
      <c r="A25" s="1"/>
      <c r="B25" t="s">
        <v>48</v>
      </c>
      <c r="C25" s="1" t="s">
        <v>35</v>
      </c>
      <c r="D25" s="1" t="s">
        <v>5</v>
      </c>
      <c r="E25" s="2">
        <v>4</v>
      </c>
      <c r="F25" s="1">
        <v>0</v>
      </c>
      <c r="G25" s="1">
        <v>6</v>
      </c>
      <c r="H25" s="1">
        <v>2</v>
      </c>
    </row>
    <row r="26" spans="1:9" x14ac:dyDescent="0.2">
      <c r="A26" s="1"/>
      <c r="B26" t="s">
        <v>49</v>
      </c>
      <c r="C26" s="1" t="s">
        <v>4</v>
      </c>
      <c r="D26" s="1" t="s">
        <v>5</v>
      </c>
      <c r="E26" s="2">
        <v>7.5</v>
      </c>
      <c r="F26" s="1">
        <v>0</v>
      </c>
      <c r="G26" s="1">
        <v>4</v>
      </c>
      <c r="H26" s="1">
        <v>12</v>
      </c>
      <c r="I26" s="1">
        <v>1</v>
      </c>
    </row>
    <row r="27" spans="1:9" x14ac:dyDescent="0.2">
      <c r="A27" s="1"/>
      <c r="B27" t="s">
        <v>50</v>
      </c>
      <c r="C27" s="1" t="s">
        <v>51</v>
      </c>
      <c r="D27" s="1" t="s">
        <v>52</v>
      </c>
      <c r="E27" s="2">
        <v>0</v>
      </c>
      <c r="F27" s="1">
        <v>36</v>
      </c>
    </row>
    <row r="28" spans="1:9" x14ac:dyDescent="0.2">
      <c r="A28" s="1"/>
      <c r="B28" t="s">
        <v>53</v>
      </c>
      <c r="C28" s="1" t="s">
        <v>4</v>
      </c>
      <c r="D28" s="1" t="s">
        <v>31</v>
      </c>
      <c r="E28" s="2">
        <v>7.5</v>
      </c>
      <c r="F28" s="1">
        <v>0</v>
      </c>
      <c r="G28" s="1">
        <v>5</v>
      </c>
      <c r="H28" s="1">
        <v>16</v>
      </c>
      <c r="I28" s="1">
        <v>1</v>
      </c>
    </row>
    <row r="29" spans="1:9" x14ac:dyDescent="0.2">
      <c r="A29" s="1"/>
      <c r="B29" t="s">
        <v>173</v>
      </c>
      <c r="C29" s="1" t="s">
        <v>35</v>
      </c>
      <c r="D29" s="1" t="s">
        <v>14</v>
      </c>
      <c r="E29" s="2">
        <v>6</v>
      </c>
      <c r="F29" s="1">
        <v>0</v>
      </c>
      <c r="G29" s="1">
        <v>4</v>
      </c>
      <c r="H29" s="1">
        <v>3</v>
      </c>
    </row>
    <row r="30" spans="1:9" x14ac:dyDescent="0.2">
      <c r="A30" s="1"/>
      <c r="B30" t="s">
        <v>162</v>
      </c>
      <c r="C30" s="1" t="s">
        <v>10</v>
      </c>
      <c r="D30" s="1" t="s">
        <v>33</v>
      </c>
      <c r="E30" s="2">
        <v>2.67</v>
      </c>
      <c r="F30" s="1">
        <v>0</v>
      </c>
      <c r="G30" s="1">
        <v>6</v>
      </c>
      <c r="H30" s="1">
        <v>5</v>
      </c>
    </row>
    <row r="31" spans="1:9" x14ac:dyDescent="0.2">
      <c r="A31" s="1"/>
      <c r="B31" t="s">
        <v>54</v>
      </c>
      <c r="C31" s="1" t="s">
        <v>4</v>
      </c>
      <c r="D31" s="1" t="s">
        <v>31</v>
      </c>
      <c r="E31" s="2">
        <v>7.5</v>
      </c>
      <c r="F31" s="1">
        <v>0</v>
      </c>
      <c r="G31" s="1">
        <v>4</v>
      </c>
      <c r="H31" s="1">
        <v>30</v>
      </c>
      <c r="I31" s="1">
        <v>1</v>
      </c>
    </row>
    <row r="32" spans="1:9" x14ac:dyDescent="0.2">
      <c r="A32" s="1"/>
      <c r="B32" t="s">
        <v>55</v>
      </c>
      <c r="E32" s="2">
        <f>SUM(E13:E31)</f>
        <v>100.85000000000001</v>
      </c>
      <c r="F32" s="1">
        <v>74.400000000000006</v>
      </c>
      <c r="G32" s="1">
        <f>AVERAGE(G13:G31)</f>
        <v>5.0588235294117645</v>
      </c>
      <c r="H32" s="1">
        <f>SUM(H14:H31)</f>
        <v>193</v>
      </c>
      <c r="I32" s="2">
        <f>SUM(I13:I31)</f>
        <v>6</v>
      </c>
    </row>
    <row r="33" spans="1:8" x14ac:dyDescent="0.2">
      <c r="A33" s="1"/>
      <c r="E33" s="2"/>
    </row>
    <row r="34" spans="1:8" x14ac:dyDescent="0.2">
      <c r="A34" s="1"/>
      <c r="E34" s="2"/>
    </row>
    <row r="35" spans="1:8" x14ac:dyDescent="0.2">
      <c r="A35" s="1">
        <v>1098701265</v>
      </c>
      <c r="B35" t="s">
        <v>440</v>
      </c>
      <c r="E35" s="2"/>
    </row>
    <row r="36" spans="1:8" x14ac:dyDescent="0.2">
      <c r="A36" s="1"/>
      <c r="B36" t="s">
        <v>441</v>
      </c>
      <c r="C36" s="1" t="s">
        <v>30</v>
      </c>
      <c r="D36" s="1" t="s">
        <v>21</v>
      </c>
      <c r="E36" s="2">
        <v>1</v>
      </c>
      <c r="F36" s="1">
        <v>0</v>
      </c>
      <c r="G36" s="1">
        <v>6</v>
      </c>
      <c r="H36" s="1">
        <v>5</v>
      </c>
    </row>
    <row r="37" spans="1:8" x14ac:dyDescent="0.2">
      <c r="A37" s="1"/>
      <c r="B37" t="s">
        <v>442</v>
      </c>
      <c r="E37" s="2">
        <v>45.5</v>
      </c>
      <c r="F37" s="1">
        <v>0</v>
      </c>
    </row>
    <row r="38" spans="1:8" x14ac:dyDescent="0.2">
      <c r="A38" s="1"/>
      <c r="E38" s="2"/>
    </row>
    <row r="39" spans="1:8" x14ac:dyDescent="0.2">
      <c r="A39" s="1"/>
      <c r="E39" s="2"/>
    </row>
    <row r="40" spans="1:8" x14ac:dyDescent="0.2">
      <c r="A40" s="1">
        <v>16666198</v>
      </c>
      <c r="B40" t="s">
        <v>56</v>
      </c>
      <c r="E40" s="2"/>
    </row>
    <row r="41" spans="1:8" x14ac:dyDescent="0.2">
      <c r="A41" s="1"/>
      <c r="B41" t="s">
        <v>57</v>
      </c>
      <c r="C41" s="1" t="s">
        <v>58</v>
      </c>
      <c r="D41" s="1" t="s">
        <v>59</v>
      </c>
      <c r="E41" s="2">
        <v>7.2</v>
      </c>
      <c r="F41" s="1">
        <v>0</v>
      </c>
      <c r="G41" s="1">
        <v>3</v>
      </c>
      <c r="H41" s="1">
        <v>0</v>
      </c>
    </row>
    <row r="42" spans="1:8" x14ac:dyDescent="0.2">
      <c r="A42" s="1"/>
      <c r="B42" t="s">
        <v>60</v>
      </c>
      <c r="C42" s="1" t="s">
        <v>4</v>
      </c>
      <c r="D42" s="1" t="s">
        <v>33</v>
      </c>
      <c r="E42" s="2">
        <v>7.5</v>
      </c>
      <c r="F42" s="1">
        <v>0</v>
      </c>
      <c r="G42" s="1">
        <v>4</v>
      </c>
      <c r="H42" s="1">
        <v>3</v>
      </c>
    </row>
    <row r="43" spans="1:8" x14ac:dyDescent="0.2">
      <c r="A43" s="1"/>
      <c r="B43" t="s">
        <v>61</v>
      </c>
      <c r="C43" s="1" t="s">
        <v>10</v>
      </c>
      <c r="D43" s="1" t="s">
        <v>33</v>
      </c>
      <c r="E43" s="2">
        <v>8</v>
      </c>
      <c r="F43" s="1">
        <v>0</v>
      </c>
      <c r="G43" s="1">
        <v>3</v>
      </c>
      <c r="H43" s="1">
        <v>0</v>
      </c>
    </row>
    <row r="44" spans="1:8" x14ac:dyDescent="0.2">
      <c r="A44" s="1"/>
      <c r="B44" t="s">
        <v>62</v>
      </c>
      <c r="C44" s="1" t="s">
        <v>4</v>
      </c>
      <c r="D44" s="1" t="s">
        <v>5</v>
      </c>
      <c r="E44" s="2">
        <v>15</v>
      </c>
      <c r="F44" s="1">
        <v>0</v>
      </c>
      <c r="G44" s="1">
        <v>3</v>
      </c>
      <c r="H44" s="1">
        <v>8</v>
      </c>
    </row>
    <row r="45" spans="1:8" x14ac:dyDescent="0.2">
      <c r="A45" s="1"/>
      <c r="B45" t="s">
        <v>63</v>
      </c>
      <c r="C45" s="1" t="s">
        <v>51</v>
      </c>
      <c r="D45" s="1" t="s">
        <v>16</v>
      </c>
      <c r="E45" s="2">
        <v>0</v>
      </c>
      <c r="F45" s="1">
        <v>36</v>
      </c>
    </row>
    <row r="46" spans="1:8" x14ac:dyDescent="0.2">
      <c r="A46" s="1"/>
      <c r="B46" t="s">
        <v>64</v>
      </c>
      <c r="C46" s="1" t="s">
        <v>51</v>
      </c>
      <c r="D46" s="1" t="s">
        <v>65</v>
      </c>
      <c r="E46" s="2">
        <v>0</v>
      </c>
      <c r="F46" s="1">
        <v>36</v>
      </c>
    </row>
    <row r="47" spans="1:8" x14ac:dyDescent="0.2">
      <c r="A47" s="1"/>
      <c r="B47" t="s">
        <v>66</v>
      </c>
      <c r="C47" s="1" t="s">
        <v>2</v>
      </c>
      <c r="D47" s="1" t="s">
        <v>16</v>
      </c>
      <c r="E47" s="2">
        <v>0</v>
      </c>
      <c r="F47" s="1">
        <v>46.86</v>
      </c>
    </row>
    <row r="48" spans="1:8" x14ac:dyDescent="0.2">
      <c r="A48" s="1"/>
      <c r="B48" t="s">
        <v>67</v>
      </c>
      <c r="C48" s="1" t="s">
        <v>10</v>
      </c>
      <c r="D48" s="1" t="s">
        <v>16</v>
      </c>
      <c r="E48" s="2">
        <v>8</v>
      </c>
      <c r="F48" s="1">
        <v>0</v>
      </c>
      <c r="G48" s="1">
        <v>4</v>
      </c>
      <c r="H48" s="1">
        <v>0</v>
      </c>
    </row>
    <row r="49" spans="1:9" x14ac:dyDescent="0.2">
      <c r="A49" s="1"/>
      <c r="B49" t="s">
        <v>68</v>
      </c>
      <c r="C49" s="1" t="s">
        <v>35</v>
      </c>
      <c r="D49" s="1" t="s">
        <v>16</v>
      </c>
      <c r="E49" s="2">
        <v>12</v>
      </c>
      <c r="F49" s="1">
        <v>0</v>
      </c>
      <c r="G49" s="1">
        <v>3</v>
      </c>
      <c r="H49" s="1">
        <v>5</v>
      </c>
    </row>
    <row r="50" spans="1:9" x14ac:dyDescent="0.2">
      <c r="A50" s="1"/>
      <c r="B50" t="s">
        <v>69</v>
      </c>
      <c r="C50" s="1" t="s">
        <v>4</v>
      </c>
      <c r="D50" s="1" t="s">
        <v>16</v>
      </c>
      <c r="E50" s="2">
        <v>15</v>
      </c>
      <c r="F50" s="1">
        <v>0</v>
      </c>
      <c r="G50" s="1">
        <v>3</v>
      </c>
      <c r="H50" s="1">
        <v>7</v>
      </c>
    </row>
    <row r="51" spans="1:9" x14ac:dyDescent="0.2">
      <c r="A51" s="1"/>
      <c r="B51" t="s">
        <v>70</v>
      </c>
      <c r="C51" s="1" t="s">
        <v>2</v>
      </c>
      <c r="D51" s="1" t="s">
        <v>65</v>
      </c>
      <c r="E51" s="2">
        <v>0</v>
      </c>
      <c r="F51" s="1">
        <v>54.6</v>
      </c>
    </row>
    <row r="52" spans="1:9" x14ac:dyDescent="0.2">
      <c r="A52" s="1"/>
      <c r="B52" t="s">
        <v>71</v>
      </c>
      <c r="C52" s="1" t="s">
        <v>2</v>
      </c>
      <c r="D52" s="1" t="s">
        <v>65</v>
      </c>
      <c r="E52" s="2">
        <v>0</v>
      </c>
      <c r="F52" s="1">
        <v>45.12</v>
      </c>
    </row>
    <row r="53" spans="1:9" x14ac:dyDescent="0.2">
      <c r="A53" s="1"/>
      <c r="B53" t="s">
        <v>72</v>
      </c>
      <c r="C53" s="1" t="s">
        <v>35</v>
      </c>
      <c r="D53" s="1" t="s">
        <v>21</v>
      </c>
      <c r="E53" s="2">
        <v>12</v>
      </c>
      <c r="F53" s="1">
        <v>0</v>
      </c>
      <c r="G53" s="1">
        <v>3</v>
      </c>
      <c r="H53" s="1">
        <v>0</v>
      </c>
    </row>
    <row r="54" spans="1:9" x14ac:dyDescent="0.2">
      <c r="A54" s="1"/>
      <c r="B54" t="s">
        <v>73</v>
      </c>
      <c r="C54" s="1" t="s">
        <v>13</v>
      </c>
      <c r="D54" s="1" t="s">
        <v>25</v>
      </c>
      <c r="E54" s="2">
        <v>0</v>
      </c>
      <c r="F54" s="1">
        <v>84</v>
      </c>
    </row>
    <row r="55" spans="1:9" x14ac:dyDescent="0.2">
      <c r="A55" s="1"/>
      <c r="B55" t="s">
        <v>74</v>
      </c>
      <c r="C55" s="1" t="s">
        <v>35</v>
      </c>
      <c r="D55" s="1" t="s">
        <v>75</v>
      </c>
      <c r="E55" s="2">
        <v>12</v>
      </c>
      <c r="F55" s="1">
        <v>0</v>
      </c>
      <c r="G55" s="1">
        <v>3</v>
      </c>
      <c r="H55" s="1">
        <v>0</v>
      </c>
    </row>
    <row r="56" spans="1:9" x14ac:dyDescent="0.2">
      <c r="A56" s="1"/>
      <c r="B56" t="s">
        <v>76</v>
      </c>
      <c r="C56" s="1" t="s">
        <v>77</v>
      </c>
      <c r="D56" s="1" t="s">
        <v>41</v>
      </c>
      <c r="E56" s="2">
        <v>0</v>
      </c>
      <c r="F56" s="1">
        <v>72</v>
      </c>
    </row>
    <row r="57" spans="1:9" x14ac:dyDescent="0.2">
      <c r="A57" s="1"/>
      <c r="B57" t="s">
        <v>78</v>
      </c>
      <c r="C57" s="1" t="s">
        <v>77</v>
      </c>
      <c r="D57" s="1" t="s">
        <v>41</v>
      </c>
      <c r="E57" s="2">
        <v>0</v>
      </c>
      <c r="F57" s="1">
        <v>72</v>
      </c>
    </row>
    <row r="58" spans="1:9" x14ac:dyDescent="0.2">
      <c r="A58" s="1"/>
      <c r="B58" t="s">
        <v>79</v>
      </c>
      <c r="C58" s="1" t="s">
        <v>77</v>
      </c>
      <c r="D58" s="1" t="s">
        <v>41</v>
      </c>
      <c r="E58" s="2">
        <v>0</v>
      </c>
      <c r="F58" s="1">
        <v>72</v>
      </c>
    </row>
    <row r="59" spans="1:9" x14ac:dyDescent="0.2">
      <c r="A59" s="1"/>
      <c r="B59" t="s">
        <v>80</v>
      </c>
      <c r="C59" s="1" t="s">
        <v>35</v>
      </c>
      <c r="D59" s="1" t="s">
        <v>38</v>
      </c>
      <c r="E59" s="2">
        <v>12</v>
      </c>
      <c r="F59" s="1">
        <v>0</v>
      </c>
      <c r="G59" s="1">
        <v>3</v>
      </c>
      <c r="H59" s="1">
        <v>40</v>
      </c>
      <c r="I59" s="1">
        <v>1</v>
      </c>
    </row>
    <row r="60" spans="1:9" x14ac:dyDescent="0.2">
      <c r="A60" s="1"/>
      <c r="B60" t="s">
        <v>81</v>
      </c>
      <c r="C60" s="1" t="s">
        <v>35</v>
      </c>
      <c r="D60" s="1" t="s">
        <v>38</v>
      </c>
      <c r="E60" s="2">
        <v>12</v>
      </c>
      <c r="F60" s="1">
        <v>0</v>
      </c>
      <c r="G60" s="1">
        <v>2</v>
      </c>
      <c r="H60" s="1">
        <v>4</v>
      </c>
    </row>
    <row r="61" spans="1:9" x14ac:dyDescent="0.2">
      <c r="A61" s="1"/>
      <c r="B61" t="s">
        <v>82</v>
      </c>
      <c r="C61" s="1" t="s">
        <v>77</v>
      </c>
      <c r="D61" s="1" t="s">
        <v>16</v>
      </c>
      <c r="E61" s="2">
        <v>0</v>
      </c>
      <c r="F61" s="1">
        <v>72</v>
      </c>
    </row>
    <row r="62" spans="1:9" x14ac:dyDescent="0.2">
      <c r="A62" s="1"/>
      <c r="B62" t="s">
        <v>83</v>
      </c>
      <c r="C62" s="1" t="s">
        <v>10</v>
      </c>
      <c r="D62" s="1" t="s">
        <v>5</v>
      </c>
      <c r="E62" s="2">
        <v>8</v>
      </c>
      <c r="F62" s="1">
        <v>0</v>
      </c>
      <c r="G62" s="1">
        <v>3</v>
      </c>
      <c r="H62" s="1">
        <v>4</v>
      </c>
    </row>
    <row r="63" spans="1:9" x14ac:dyDescent="0.2">
      <c r="A63" s="1"/>
      <c r="B63" t="s">
        <v>84</v>
      </c>
      <c r="C63" s="1" t="s">
        <v>10</v>
      </c>
      <c r="D63" s="1" t="s">
        <v>5</v>
      </c>
      <c r="E63" s="2">
        <v>8</v>
      </c>
      <c r="F63" s="1">
        <v>0</v>
      </c>
      <c r="G63" s="1">
        <v>3</v>
      </c>
      <c r="H63" s="1">
        <v>21</v>
      </c>
      <c r="I63" s="1">
        <v>1</v>
      </c>
    </row>
    <row r="64" spans="1:9" x14ac:dyDescent="0.2">
      <c r="A64" s="1"/>
      <c r="B64" t="s">
        <v>85</v>
      </c>
      <c r="C64" s="1" t="s">
        <v>10</v>
      </c>
      <c r="D64" s="1" t="s">
        <v>5</v>
      </c>
      <c r="E64" s="2">
        <v>8</v>
      </c>
      <c r="F64" s="1">
        <v>0</v>
      </c>
      <c r="G64" s="1">
        <v>3</v>
      </c>
      <c r="H64" s="1">
        <v>1</v>
      </c>
    </row>
    <row r="65" spans="1:9" x14ac:dyDescent="0.2">
      <c r="A65" s="1"/>
      <c r="B65" t="s">
        <v>86</v>
      </c>
      <c r="C65" s="1" t="s">
        <v>4</v>
      </c>
      <c r="D65" s="1" t="s">
        <v>5</v>
      </c>
      <c r="E65" s="2">
        <v>15</v>
      </c>
      <c r="F65" s="1">
        <v>0</v>
      </c>
      <c r="G65" s="1">
        <v>3</v>
      </c>
      <c r="H65" s="1">
        <v>7</v>
      </c>
    </row>
    <row r="66" spans="1:9" x14ac:dyDescent="0.2">
      <c r="A66" s="1"/>
      <c r="B66" t="s">
        <v>87</v>
      </c>
      <c r="C66" s="1" t="s">
        <v>35</v>
      </c>
      <c r="D66" s="1" t="s">
        <v>5</v>
      </c>
      <c r="E66" s="2">
        <v>12</v>
      </c>
      <c r="F66" s="1">
        <v>0</v>
      </c>
      <c r="G66" s="1">
        <v>3</v>
      </c>
      <c r="H66" s="1">
        <v>27</v>
      </c>
      <c r="I66" s="1">
        <v>1</v>
      </c>
    </row>
    <row r="67" spans="1:9" x14ac:dyDescent="0.2">
      <c r="A67" s="1"/>
      <c r="B67" t="s">
        <v>88</v>
      </c>
      <c r="C67" s="1" t="s">
        <v>2</v>
      </c>
      <c r="D67" s="1" t="s">
        <v>65</v>
      </c>
      <c r="E67" s="2">
        <v>0</v>
      </c>
      <c r="F67" s="1">
        <v>54.09</v>
      </c>
    </row>
    <row r="68" spans="1:9" x14ac:dyDescent="0.2">
      <c r="A68" s="1"/>
      <c r="B68" t="s">
        <v>89</v>
      </c>
      <c r="C68" s="1" t="s">
        <v>4</v>
      </c>
      <c r="D68" s="1" t="s">
        <v>59</v>
      </c>
      <c r="E68" s="2">
        <v>15</v>
      </c>
      <c r="F68" s="1">
        <v>0</v>
      </c>
      <c r="G68" s="1">
        <v>3</v>
      </c>
      <c r="H68" s="1">
        <v>7</v>
      </c>
    </row>
    <row r="69" spans="1:9" x14ac:dyDescent="0.2">
      <c r="A69" s="1"/>
      <c r="B69" t="s">
        <v>90</v>
      </c>
      <c r="C69" s="1" t="s">
        <v>35</v>
      </c>
      <c r="D69" s="1" t="s">
        <v>31</v>
      </c>
      <c r="E69" s="2">
        <v>12</v>
      </c>
      <c r="F69" s="1">
        <v>0</v>
      </c>
      <c r="G69" s="1">
        <v>3</v>
      </c>
      <c r="H69" s="1">
        <v>2</v>
      </c>
    </row>
    <row r="70" spans="1:9" x14ac:dyDescent="0.2">
      <c r="A70" s="1"/>
      <c r="B70" t="s">
        <v>91</v>
      </c>
      <c r="C70" s="1" t="s">
        <v>35</v>
      </c>
      <c r="D70" s="1" t="s">
        <v>31</v>
      </c>
      <c r="E70" s="2">
        <v>12</v>
      </c>
      <c r="F70" s="1">
        <v>0</v>
      </c>
      <c r="G70" s="1">
        <v>3</v>
      </c>
      <c r="H70" s="1">
        <v>4</v>
      </c>
    </row>
    <row r="71" spans="1:9" x14ac:dyDescent="0.2">
      <c r="A71" s="1"/>
      <c r="B71" t="s">
        <v>92</v>
      </c>
      <c r="C71" s="1" t="s">
        <v>4</v>
      </c>
      <c r="D71" s="1" t="s">
        <v>31</v>
      </c>
      <c r="E71" s="2">
        <v>15</v>
      </c>
      <c r="F71" s="1">
        <v>0</v>
      </c>
      <c r="G71" s="1">
        <v>3</v>
      </c>
      <c r="H71" s="1">
        <v>7</v>
      </c>
    </row>
    <row r="72" spans="1:9" x14ac:dyDescent="0.2">
      <c r="A72" s="1"/>
      <c r="B72" t="s">
        <v>93</v>
      </c>
      <c r="C72" s="1" t="s">
        <v>4</v>
      </c>
      <c r="D72" s="1" t="s">
        <v>31</v>
      </c>
      <c r="E72" s="2">
        <v>15</v>
      </c>
      <c r="F72" s="1">
        <v>0</v>
      </c>
      <c r="G72" s="1">
        <v>3</v>
      </c>
      <c r="H72" s="1">
        <v>7</v>
      </c>
    </row>
    <row r="73" spans="1:9" x14ac:dyDescent="0.2">
      <c r="A73" s="1"/>
      <c r="B73" t="s">
        <v>94</v>
      </c>
      <c r="C73" s="1" t="s">
        <v>58</v>
      </c>
      <c r="D73" s="1" t="s">
        <v>59</v>
      </c>
      <c r="E73" s="2">
        <v>7.2</v>
      </c>
      <c r="F73" s="1">
        <v>0</v>
      </c>
      <c r="G73" s="1">
        <v>3</v>
      </c>
      <c r="H73" s="1">
        <v>2</v>
      </c>
    </row>
    <row r="74" spans="1:9" x14ac:dyDescent="0.2">
      <c r="A74" s="1"/>
      <c r="B74" t="s">
        <v>95</v>
      </c>
      <c r="E74" s="2">
        <f>SUM(E41:E73)</f>
        <v>247.89999999999998</v>
      </c>
      <c r="F74" s="1">
        <v>644.66999999999996</v>
      </c>
      <c r="G74" s="1">
        <f>AVERAGE(G41:G73)</f>
        <v>3.0454545454545454</v>
      </c>
      <c r="H74" s="1">
        <f>SUM(H41:H73)</f>
        <v>156</v>
      </c>
      <c r="I74" s="2">
        <f>SUM(I41:I73)</f>
        <v>3</v>
      </c>
    </row>
    <row r="75" spans="1:9" x14ac:dyDescent="0.2">
      <c r="A75" s="1"/>
      <c r="E75" s="2"/>
    </row>
    <row r="76" spans="1:9" x14ac:dyDescent="0.2">
      <c r="A76" s="1"/>
      <c r="E76" s="2"/>
    </row>
    <row r="77" spans="1:9" x14ac:dyDescent="0.2">
      <c r="A77" s="1">
        <v>91492847</v>
      </c>
      <c r="B77" t="s">
        <v>96</v>
      </c>
      <c r="E77" s="2"/>
    </row>
    <row r="78" spans="1:9" x14ac:dyDescent="0.2">
      <c r="A78" s="1"/>
      <c r="B78" t="s">
        <v>97</v>
      </c>
      <c r="C78" s="1" t="s">
        <v>35</v>
      </c>
      <c r="D78" s="1" t="s">
        <v>98</v>
      </c>
      <c r="E78" s="2">
        <v>12</v>
      </c>
      <c r="F78" s="1">
        <v>0</v>
      </c>
      <c r="G78" s="1">
        <v>2</v>
      </c>
      <c r="H78" s="1">
        <v>0</v>
      </c>
    </row>
    <row r="79" spans="1:9" x14ac:dyDescent="0.2">
      <c r="A79" s="1"/>
      <c r="B79" t="s">
        <v>99</v>
      </c>
      <c r="C79" s="1" t="s">
        <v>13</v>
      </c>
      <c r="D79" s="1" t="s">
        <v>8</v>
      </c>
      <c r="E79" s="2">
        <v>0</v>
      </c>
      <c r="F79" s="1">
        <v>58.8</v>
      </c>
    </row>
    <row r="80" spans="1:9" x14ac:dyDescent="0.2">
      <c r="A80" s="1"/>
      <c r="B80" t="s">
        <v>100</v>
      </c>
      <c r="C80" s="1" t="s">
        <v>13</v>
      </c>
      <c r="D80" s="1" t="s">
        <v>8</v>
      </c>
      <c r="E80" s="2">
        <v>0</v>
      </c>
      <c r="F80" s="1">
        <v>58.8</v>
      </c>
    </row>
    <row r="81" spans="1:9" x14ac:dyDescent="0.2">
      <c r="A81" s="1"/>
      <c r="B81" t="s">
        <v>101</v>
      </c>
      <c r="C81" s="1" t="s">
        <v>35</v>
      </c>
      <c r="D81" s="1" t="s">
        <v>102</v>
      </c>
      <c r="E81" s="2">
        <v>6</v>
      </c>
      <c r="F81" s="1">
        <v>0</v>
      </c>
      <c r="G81" s="1">
        <v>4</v>
      </c>
      <c r="H81" s="1">
        <v>0</v>
      </c>
    </row>
    <row r="82" spans="1:9" x14ac:dyDescent="0.2">
      <c r="A82" s="1"/>
      <c r="B82" t="s">
        <v>103</v>
      </c>
      <c r="C82" s="1" t="s">
        <v>13</v>
      </c>
      <c r="D82" s="1" t="s">
        <v>104</v>
      </c>
      <c r="E82" s="2">
        <v>0</v>
      </c>
      <c r="F82" s="1">
        <v>58.8</v>
      </c>
    </row>
    <row r="83" spans="1:9" x14ac:dyDescent="0.2">
      <c r="A83" s="1"/>
      <c r="B83" t="s">
        <v>105</v>
      </c>
      <c r="C83" s="1" t="s">
        <v>35</v>
      </c>
      <c r="D83" s="1" t="s">
        <v>33</v>
      </c>
      <c r="E83" s="2">
        <v>12</v>
      </c>
      <c r="F83" s="1">
        <v>0</v>
      </c>
      <c r="G83" s="1">
        <v>3</v>
      </c>
      <c r="H83" s="1">
        <v>2</v>
      </c>
    </row>
    <row r="84" spans="1:9" x14ac:dyDescent="0.2">
      <c r="A84" s="1"/>
      <c r="B84" t="s">
        <v>107</v>
      </c>
      <c r="C84" s="1" t="s">
        <v>4</v>
      </c>
      <c r="D84" s="1" t="s">
        <v>33</v>
      </c>
      <c r="E84" s="2">
        <v>15</v>
      </c>
      <c r="F84" s="1">
        <v>0</v>
      </c>
      <c r="G84" s="1">
        <v>3</v>
      </c>
      <c r="H84" s="1">
        <v>3</v>
      </c>
    </row>
    <row r="85" spans="1:9" x14ac:dyDescent="0.2">
      <c r="A85" s="1"/>
      <c r="B85" t="s">
        <v>108</v>
      </c>
      <c r="C85" s="1" t="s">
        <v>35</v>
      </c>
      <c r="D85" s="1" t="s">
        <v>98</v>
      </c>
      <c r="E85" s="2">
        <v>12</v>
      </c>
      <c r="F85" s="1">
        <v>0</v>
      </c>
      <c r="G85" s="1">
        <v>3</v>
      </c>
      <c r="H85" s="1">
        <v>3</v>
      </c>
    </row>
    <row r="86" spans="1:9" x14ac:dyDescent="0.2">
      <c r="A86" s="1"/>
      <c r="B86" t="s">
        <v>109</v>
      </c>
      <c r="E86" s="2">
        <f>SUM(E78:E85)</f>
        <v>57</v>
      </c>
      <c r="F86" s="1">
        <v>176.4</v>
      </c>
      <c r="G86" s="1">
        <f>AVERAGE(G78:G85)</f>
        <v>3</v>
      </c>
      <c r="H86" s="2">
        <f>SUM(H78:H85)</f>
        <v>8</v>
      </c>
      <c r="I86">
        <v>0</v>
      </c>
    </row>
    <row r="87" spans="1:9" x14ac:dyDescent="0.2">
      <c r="A87" s="1"/>
      <c r="E87" s="2"/>
    </row>
    <row r="88" spans="1:9" x14ac:dyDescent="0.2">
      <c r="A88" s="1"/>
      <c r="E88" s="2"/>
    </row>
    <row r="89" spans="1:9" x14ac:dyDescent="0.2">
      <c r="A89" s="1">
        <v>77181596</v>
      </c>
      <c r="B89" t="s">
        <v>110</v>
      </c>
      <c r="E89" s="2"/>
    </row>
    <row r="90" spans="1:9" x14ac:dyDescent="0.2">
      <c r="A90" s="1"/>
      <c r="B90" t="s">
        <v>111</v>
      </c>
      <c r="C90" s="1" t="s">
        <v>4</v>
      </c>
      <c r="D90" s="1" t="s">
        <v>33</v>
      </c>
      <c r="E90" s="2">
        <v>15</v>
      </c>
      <c r="F90" s="1">
        <v>0</v>
      </c>
      <c r="G90" s="1">
        <v>2</v>
      </c>
      <c r="H90" s="1">
        <v>7</v>
      </c>
    </row>
    <row r="91" spans="1:9" x14ac:dyDescent="0.2">
      <c r="A91" s="1"/>
      <c r="B91" t="s">
        <v>112</v>
      </c>
      <c r="C91" s="1" t="s">
        <v>2</v>
      </c>
      <c r="D91" s="1" t="s">
        <v>113</v>
      </c>
      <c r="E91" s="2">
        <v>0</v>
      </c>
      <c r="F91" s="1">
        <v>59.7</v>
      </c>
    </row>
    <row r="92" spans="1:9" x14ac:dyDescent="0.2">
      <c r="A92" s="1"/>
      <c r="B92" t="s">
        <v>114</v>
      </c>
      <c r="C92" s="1" t="s">
        <v>4</v>
      </c>
      <c r="D92" s="1" t="s">
        <v>115</v>
      </c>
      <c r="E92" s="2">
        <v>7.5</v>
      </c>
      <c r="F92" s="1">
        <v>0</v>
      </c>
      <c r="G92" s="1">
        <v>5</v>
      </c>
      <c r="H92" s="1">
        <v>9</v>
      </c>
    </row>
    <row r="93" spans="1:9" x14ac:dyDescent="0.2">
      <c r="A93" s="1"/>
      <c r="B93" t="s">
        <v>116</v>
      </c>
      <c r="C93" s="1" t="s">
        <v>4</v>
      </c>
      <c r="D93" s="1" t="s">
        <v>117</v>
      </c>
      <c r="E93" s="2">
        <v>15</v>
      </c>
      <c r="F93" s="1">
        <v>0</v>
      </c>
      <c r="G93" s="1">
        <v>2</v>
      </c>
      <c r="H93" s="1">
        <v>1</v>
      </c>
    </row>
    <row r="94" spans="1:9" x14ac:dyDescent="0.2">
      <c r="A94" s="1"/>
      <c r="B94" t="s">
        <v>118</v>
      </c>
      <c r="C94" s="1" t="s">
        <v>2</v>
      </c>
      <c r="D94" s="1" t="s">
        <v>119</v>
      </c>
      <c r="E94" s="2">
        <v>0</v>
      </c>
      <c r="F94" s="1">
        <v>45.12</v>
      </c>
      <c r="G94" s="1">
        <v>1</v>
      </c>
      <c r="H94" s="1">
        <v>0</v>
      </c>
    </row>
    <row r="95" spans="1:9" x14ac:dyDescent="0.2">
      <c r="A95" s="1"/>
      <c r="B95" t="s">
        <v>120</v>
      </c>
      <c r="E95" s="2">
        <f>SUM(E90:E94)</f>
        <v>37.5</v>
      </c>
      <c r="F95" s="1">
        <v>104.82</v>
      </c>
      <c r="G95" s="1">
        <f>AVERAGE(G90:G94)</f>
        <v>2.5</v>
      </c>
      <c r="H95" s="2">
        <f>SUM(H90:H94)</f>
        <v>17</v>
      </c>
      <c r="I95">
        <v>0</v>
      </c>
    </row>
    <row r="96" spans="1:9" x14ac:dyDescent="0.2">
      <c r="A96" s="1"/>
      <c r="E96" s="2"/>
    </row>
    <row r="97" spans="1:6" x14ac:dyDescent="0.2">
      <c r="A97" s="1"/>
      <c r="E97" s="2"/>
    </row>
    <row r="98" spans="1:6" x14ac:dyDescent="0.2">
      <c r="A98" s="1">
        <v>63489981</v>
      </c>
      <c r="B98" t="s">
        <v>0</v>
      </c>
      <c r="E98" s="2"/>
    </row>
    <row r="99" spans="1:6" x14ac:dyDescent="0.2">
      <c r="A99" s="1"/>
      <c r="B99" t="s">
        <v>1</v>
      </c>
      <c r="C99" s="1" t="s">
        <v>2</v>
      </c>
      <c r="D99" s="1" t="s">
        <v>3</v>
      </c>
      <c r="E99" s="2">
        <v>0</v>
      </c>
      <c r="F99" s="1">
        <v>53.85</v>
      </c>
    </row>
    <row r="100" spans="1:6" x14ac:dyDescent="0.2">
      <c r="A100" s="1"/>
      <c r="B100" t="s">
        <v>478</v>
      </c>
      <c r="C100" s="1" t="s">
        <v>4</v>
      </c>
      <c r="D100" s="1" t="s">
        <v>5</v>
      </c>
      <c r="E100" s="2">
        <v>15</v>
      </c>
      <c r="F100" s="1">
        <v>0</v>
      </c>
    </row>
    <row r="101" spans="1:6" x14ac:dyDescent="0.2">
      <c r="A101" s="1"/>
      <c r="B101" t="s">
        <v>6</v>
      </c>
      <c r="C101" s="1" t="s">
        <v>7</v>
      </c>
      <c r="D101" s="1" t="s">
        <v>8</v>
      </c>
      <c r="E101" s="2">
        <v>0.9</v>
      </c>
      <c r="F101" s="1">
        <v>0</v>
      </c>
    </row>
    <row r="102" spans="1:6" x14ac:dyDescent="0.2">
      <c r="A102" s="1"/>
      <c r="B102" t="s">
        <v>9</v>
      </c>
      <c r="C102" s="1" t="s">
        <v>10</v>
      </c>
      <c r="D102" s="1" t="s">
        <v>11</v>
      </c>
      <c r="E102" s="2">
        <v>8</v>
      </c>
      <c r="F102" s="1">
        <v>0</v>
      </c>
    </row>
    <row r="103" spans="1:6" x14ac:dyDescent="0.2">
      <c r="A103" s="1"/>
      <c r="B103" t="s">
        <v>12</v>
      </c>
      <c r="C103" s="1" t="s">
        <v>13</v>
      </c>
      <c r="D103" s="1" t="s">
        <v>14</v>
      </c>
      <c r="E103" s="2">
        <v>0</v>
      </c>
      <c r="F103" s="1">
        <v>84</v>
      </c>
    </row>
    <row r="104" spans="1:6" x14ac:dyDescent="0.2">
      <c r="A104" s="1"/>
      <c r="B104" t="s">
        <v>15</v>
      </c>
      <c r="C104" s="1" t="s">
        <v>13</v>
      </c>
      <c r="D104" s="1" t="s">
        <v>16</v>
      </c>
      <c r="E104" s="2">
        <v>0</v>
      </c>
      <c r="F104" s="1">
        <v>15.2</v>
      </c>
    </row>
    <row r="105" spans="1:6" x14ac:dyDescent="0.2">
      <c r="A105" s="1"/>
      <c r="B105" t="s">
        <v>17</v>
      </c>
      <c r="C105" s="1" t="s">
        <v>13</v>
      </c>
      <c r="D105" s="1" t="s">
        <v>8</v>
      </c>
      <c r="E105" s="2">
        <v>0</v>
      </c>
      <c r="F105" s="1">
        <v>67.2</v>
      </c>
    </row>
    <row r="106" spans="1:6" x14ac:dyDescent="0.2">
      <c r="A106" s="1"/>
      <c r="B106" t="s">
        <v>18</v>
      </c>
      <c r="C106" s="1" t="s">
        <v>13</v>
      </c>
      <c r="D106" s="1" t="s">
        <v>8</v>
      </c>
      <c r="E106" s="2">
        <v>0</v>
      </c>
      <c r="F106" s="1">
        <v>39.479999999999997</v>
      </c>
    </row>
    <row r="107" spans="1:6" x14ac:dyDescent="0.2">
      <c r="A107" s="1"/>
      <c r="B107" t="s">
        <v>19</v>
      </c>
      <c r="C107" s="1" t="s">
        <v>13</v>
      </c>
      <c r="D107" s="1" t="s">
        <v>8</v>
      </c>
      <c r="E107" s="2">
        <v>0</v>
      </c>
      <c r="F107" s="1">
        <v>75.599999999999994</v>
      </c>
    </row>
    <row r="108" spans="1:6" x14ac:dyDescent="0.2">
      <c r="A108" s="1"/>
      <c r="B108" t="s">
        <v>20</v>
      </c>
      <c r="C108" s="1" t="s">
        <v>10</v>
      </c>
      <c r="D108" s="1" t="s">
        <v>21</v>
      </c>
      <c r="E108" s="2">
        <v>8</v>
      </c>
      <c r="F108" s="1">
        <v>0</v>
      </c>
    </row>
    <row r="109" spans="1:6" x14ac:dyDescent="0.2">
      <c r="A109" s="1"/>
      <c r="B109" t="s">
        <v>22</v>
      </c>
      <c r="C109" s="1" t="s">
        <v>13</v>
      </c>
      <c r="D109" s="1" t="s">
        <v>16</v>
      </c>
      <c r="E109" s="2">
        <v>0</v>
      </c>
      <c r="F109" s="1">
        <v>84</v>
      </c>
    </row>
    <row r="110" spans="1:6" x14ac:dyDescent="0.2">
      <c r="A110" s="1"/>
      <c r="B110" t="s">
        <v>23</v>
      </c>
      <c r="C110" s="1" t="s">
        <v>24</v>
      </c>
      <c r="D110" s="1" t="s">
        <v>25</v>
      </c>
      <c r="E110" s="2">
        <v>0</v>
      </c>
      <c r="F110" s="1">
        <v>36.479999999999997</v>
      </c>
    </row>
    <row r="111" spans="1:6" x14ac:dyDescent="0.2">
      <c r="A111" s="1"/>
      <c r="B111" t="s">
        <v>26</v>
      </c>
      <c r="C111" s="1" t="s">
        <v>13</v>
      </c>
      <c r="D111" s="1" t="s">
        <v>16</v>
      </c>
      <c r="E111" s="2">
        <v>0</v>
      </c>
      <c r="F111" s="1">
        <v>84</v>
      </c>
    </row>
    <row r="112" spans="1:6" x14ac:dyDescent="0.2">
      <c r="A112" s="1"/>
      <c r="B112" t="s">
        <v>27</v>
      </c>
      <c r="E112" s="2">
        <v>31.9</v>
      </c>
      <c r="F112" s="1">
        <v>539.80999999999995</v>
      </c>
    </row>
    <row r="113" spans="1:9" x14ac:dyDescent="0.2">
      <c r="A113" s="1"/>
      <c r="E113" s="2"/>
    </row>
    <row r="114" spans="1:9" x14ac:dyDescent="0.2">
      <c r="A114" s="1"/>
      <c r="E114" s="2"/>
    </row>
    <row r="115" spans="1:9" x14ac:dyDescent="0.2">
      <c r="A115" s="1">
        <v>13870913</v>
      </c>
      <c r="B115" t="s">
        <v>121</v>
      </c>
      <c r="E115" s="2"/>
    </row>
    <row r="116" spans="1:9" x14ac:dyDescent="0.2">
      <c r="A116" s="1"/>
      <c r="B116" t="s">
        <v>122</v>
      </c>
      <c r="C116" s="1" t="s">
        <v>10</v>
      </c>
      <c r="D116" s="1" t="s">
        <v>16</v>
      </c>
      <c r="E116" s="2">
        <v>4</v>
      </c>
      <c r="F116" s="1">
        <v>0</v>
      </c>
      <c r="G116" s="1">
        <v>5</v>
      </c>
      <c r="H116" s="1">
        <v>4</v>
      </c>
    </row>
    <row r="117" spans="1:9" x14ac:dyDescent="0.2">
      <c r="A117" s="1"/>
      <c r="B117" t="s">
        <v>62</v>
      </c>
      <c r="C117" s="1" t="s">
        <v>4</v>
      </c>
      <c r="D117" s="1" t="s">
        <v>5</v>
      </c>
      <c r="E117" s="2">
        <v>15</v>
      </c>
      <c r="F117" s="1">
        <v>0</v>
      </c>
      <c r="G117" s="1">
        <v>3</v>
      </c>
      <c r="H117" s="1">
        <v>7</v>
      </c>
    </row>
    <row r="118" spans="1:9" x14ac:dyDescent="0.2">
      <c r="A118" s="1"/>
      <c r="B118" t="s">
        <v>84</v>
      </c>
      <c r="C118" s="1" t="s">
        <v>10</v>
      </c>
      <c r="D118" s="1" t="s">
        <v>5</v>
      </c>
      <c r="E118" s="2">
        <v>8</v>
      </c>
      <c r="F118" s="1">
        <v>0</v>
      </c>
      <c r="G118" s="1">
        <v>3</v>
      </c>
      <c r="H118" s="1">
        <v>21</v>
      </c>
      <c r="I118" s="1">
        <v>1</v>
      </c>
    </row>
    <row r="119" spans="1:9" x14ac:dyDescent="0.2">
      <c r="A119" s="1"/>
      <c r="B119" t="s">
        <v>85</v>
      </c>
      <c r="C119" s="1" t="s">
        <v>10</v>
      </c>
      <c r="D119" s="1" t="s">
        <v>5</v>
      </c>
      <c r="E119" s="2">
        <v>8</v>
      </c>
      <c r="F119" s="1">
        <v>0</v>
      </c>
      <c r="G119" s="1">
        <v>3</v>
      </c>
      <c r="H119" s="1">
        <v>1</v>
      </c>
    </row>
    <row r="120" spans="1:9" x14ac:dyDescent="0.2">
      <c r="A120" s="1"/>
      <c r="B120" t="s">
        <v>86</v>
      </c>
      <c r="C120" s="1" t="s">
        <v>4</v>
      </c>
      <c r="D120" s="1" t="s">
        <v>5</v>
      </c>
      <c r="E120" s="2">
        <v>15</v>
      </c>
      <c r="F120" s="1">
        <v>0</v>
      </c>
      <c r="G120" s="1">
        <v>3</v>
      </c>
      <c r="H120" s="1">
        <v>7</v>
      </c>
    </row>
    <row r="121" spans="1:9" x14ac:dyDescent="0.2">
      <c r="A121" s="1"/>
      <c r="B121" t="s">
        <v>87</v>
      </c>
      <c r="C121" s="1" t="s">
        <v>35</v>
      </c>
      <c r="D121" s="1" t="s">
        <v>5</v>
      </c>
      <c r="E121" s="2">
        <v>12</v>
      </c>
      <c r="F121" s="1">
        <v>0</v>
      </c>
      <c r="G121" s="1">
        <v>3</v>
      </c>
      <c r="H121" s="1">
        <v>27</v>
      </c>
      <c r="I121" s="1">
        <v>1</v>
      </c>
    </row>
    <row r="122" spans="1:9" x14ac:dyDescent="0.2">
      <c r="A122" s="1"/>
      <c r="B122" t="s">
        <v>481</v>
      </c>
      <c r="C122" s="1" t="s">
        <v>4</v>
      </c>
      <c r="D122" s="1" t="s">
        <v>5</v>
      </c>
      <c r="E122" s="2">
        <v>15</v>
      </c>
      <c r="F122" s="1">
        <v>0</v>
      </c>
      <c r="G122" s="1">
        <v>3</v>
      </c>
      <c r="H122" s="1">
        <v>17</v>
      </c>
      <c r="I122" s="1">
        <v>1</v>
      </c>
    </row>
    <row r="123" spans="1:9" x14ac:dyDescent="0.2">
      <c r="A123" s="1"/>
      <c r="B123" t="s">
        <v>89</v>
      </c>
      <c r="C123" s="1" t="s">
        <v>4</v>
      </c>
      <c r="D123" s="1" t="s">
        <v>123</v>
      </c>
      <c r="E123" s="2">
        <v>15</v>
      </c>
      <c r="F123" s="1">
        <v>0</v>
      </c>
      <c r="G123" s="1">
        <v>3</v>
      </c>
      <c r="H123" s="1">
        <v>7</v>
      </c>
    </row>
    <row r="124" spans="1:9" x14ac:dyDescent="0.2">
      <c r="A124" s="1"/>
      <c r="B124" t="s">
        <v>90</v>
      </c>
      <c r="C124" s="1" t="s">
        <v>35</v>
      </c>
      <c r="D124" s="1" t="s">
        <v>123</v>
      </c>
      <c r="E124" s="2">
        <v>12</v>
      </c>
      <c r="F124" s="1">
        <v>0</v>
      </c>
      <c r="G124" s="1">
        <v>3</v>
      </c>
      <c r="H124" s="1">
        <v>2</v>
      </c>
    </row>
    <row r="125" spans="1:9" x14ac:dyDescent="0.2">
      <c r="A125" s="1"/>
      <c r="B125" t="s">
        <v>93</v>
      </c>
      <c r="C125" s="1" t="s">
        <v>4</v>
      </c>
      <c r="D125" s="1" t="s">
        <v>31</v>
      </c>
      <c r="E125" s="2">
        <v>15</v>
      </c>
      <c r="F125" s="1">
        <v>0</v>
      </c>
      <c r="G125" s="1">
        <v>3</v>
      </c>
      <c r="H125" s="1">
        <v>7</v>
      </c>
    </row>
    <row r="126" spans="1:9" x14ac:dyDescent="0.2">
      <c r="A126" s="1"/>
      <c r="B126" t="s">
        <v>124</v>
      </c>
      <c r="C126" s="1" t="s">
        <v>51</v>
      </c>
      <c r="D126" s="1" t="s">
        <v>65</v>
      </c>
      <c r="E126" s="2">
        <v>0</v>
      </c>
      <c r="F126" s="1">
        <v>36</v>
      </c>
    </row>
    <row r="127" spans="1:9" x14ac:dyDescent="0.2">
      <c r="A127" s="1"/>
      <c r="B127" t="s">
        <v>125</v>
      </c>
      <c r="C127" s="1" t="s">
        <v>10</v>
      </c>
      <c r="D127" s="1" t="s">
        <v>126</v>
      </c>
      <c r="E127" s="2">
        <v>8</v>
      </c>
      <c r="F127" s="1">
        <v>0</v>
      </c>
      <c r="G127" s="1">
        <v>3</v>
      </c>
      <c r="H127" s="1">
        <v>0</v>
      </c>
    </row>
    <row r="128" spans="1:9" x14ac:dyDescent="0.2">
      <c r="A128" s="1"/>
      <c r="B128" t="s">
        <v>127</v>
      </c>
      <c r="C128" s="1" t="s">
        <v>4</v>
      </c>
      <c r="D128" s="1" t="s">
        <v>45</v>
      </c>
      <c r="E128" s="2">
        <v>7.5</v>
      </c>
      <c r="F128" s="1">
        <v>0</v>
      </c>
      <c r="G128" s="1">
        <v>5</v>
      </c>
      <c r="H128" s="1">
        <v>5</v>
      </c>
    </row>
    <row r="129" spans="1:9" x14ac:dyDescent="0.2">
      <c r="A129" s="1"/>
      <c r="B129" t="s">
        <v>128</v>
      </c>
      <c r="C129" s="1" t="s">
        <v>4</v>
      </c>
      <c r="D129" s="1" t="s">
        <v>129</v>
      </c>
      <c r="E129" s="2">
        <v>7.5</v>
      </c>
      <c r="F129" s="1">
        <v>0</v>
      </c>
      <c r="G129" s="1">
        <v>4</v>
      </c>
      <c r="H129" s="1">
        <v>4</v>
      </c>
    </row>
    <row r="130" spans="1:9" x14ac:dyDescent="0.2">
      <c r="A130" s="1"/>
      <c r="B130" t="s">
        <v>114</v>
      </c>
      <c r="C130" s="1" t="s">
        <v>4</v>
      </c>
      <c r="D130" s="1" t="s">
        <v>115</v>
      </c>
      <c r="E130" s="2">
        <v>7.5</v>
      </c>
      <c r="F130" s="1">
        <v>0</v>
      </c>
      <c r="G130" s="1">
        <v>5</v>
      </c>
      <c r="H130" s="1">
        <v>9</v>
      </c>
    </row>
    <row r="131" spans="1:9" x14ac:dyDescent="0.2">
      <c r="A131" s="1"/>
      <c r="B131" t="s">
        <v>130</v>
      </c>
      <c r="C131" s="1" t="s">
        <v>51</v>
      </c>
      <c r="D131" s="1" t="s">
        <v>65</v>
      </c>
      <c r="E131" s="2">
        <v>0</v>
      </c>
      <c r="F131" s="1">
        <v>36</v>
      </c>
    </row>
    <row r="132" spans="1:9" x14ac:dyDescent="0.2">
      <c r="A132" s="1"/>
      <c r="B132" t="s">
        <v>131</v>
      </c>
      <c r="C132" s="1" t="s">
        <v>4</v>
      </c>
      <c r="D132" s="1" t="s">
        <v>33</v>
      </c>
      <c r="E132" s="2">
        <v>7.5</v>
      </c>
      <c r="F132" s="1">
        <v>0</v>
      </c>
      <c r="G132" s="1">
        <v>4</v>
      </c>
      <c r="H132" s="1">
        <v>3</v>
      </c>
    </row>
    <row r="133" spans="1:9" x14ac:dyDescent="0.2">
      <c r="A133" s="1"/>
      <c r="B133" t="s">
        <v>132</v>
      </c>
      <c r="C133" s="1" t="s">
        <v>4</v>
      </c>
      <c r="D133" s="1" t="s">
        <v>33</v>
      </c>
      <c r="E133" s="2">
        <v>15</v>
      </c>
      <c r="F133" s="1">
        <v>0</v>
      </c>
      <c r="G133" s="1">
        <v>2</v>
      </c>
      <c r="H133" s="1">
        <v>5</v>
      </c>
    </row>
    <row r="134" spans="1:9" x14ac:dyDescent="0.2">
      <c r="A134" s="1"/>
      <c r="B134" t="s">
        <v>133</v>
      </c>
      <c r="C134" s="1" t="s">
        <v>4</v>
      </c>
      <c r="D134" s="1" t="s">
        <v>33</v>
      </c>
      <c r="E134" s="2">
        <v>7.5</v>
      </c>
      <c r="F134" s="1">
        <v>0</v>
      </c>
      <c r="G134" s="1">
        <v>4</v>
      </c>
      <c r="H134" s="1">
        <v>25</v>
      </c>
      <c r="I134" s="1">
        <v>1</v>
      </c>
    </row>
    <row r="135" spans="1:9" x14ac:dyDescent="0.2">
      <c r="A135" s="1"/>
      <c r="B135" t="s">
        <v>134</v>
      </c>
      <c r="C135" s="1" t="s">
        <v>4</v>
      </c>
      <c r="D135" s="1" t="s">
        <v>119</v>
      </c>
      <c r="E135" s="2">
        <v>7.5</v>
      </c>
      <c r="F135" s="1">
        <v>0</v>
      </c>
      <c r="G135" s="1">
        <v>5</v>
      </c>
      <c r="H135" s="1">
        <v>1</v>
      </c>
    </row>
    <row r="136" spans="1:9" x14ac:dyDescent="0.2">
      <c r="A136" s="1"/>
      <c r="B136" t="s">
        <v>135</v>
      </c>
      <c r="C136" s="1" t="s">
        <v>10</v>
      </c>
      <c r="D136" s="1" t="s">
        <v>119</v>
      </c>
      <c r="E136" s="2">
        <v>8</v>
      </c>
      <c r="F136" s="1">
        <v>0</v>
      </c>
      <c r="G136" s="1">
        <v>3</v>
      </c>
      <c r="H136" s="1">
        <v>0</v>
      </c>
    </row>
    <row r="137" spans="1:9" x14ac:dyDescent="0.2">
      <c r="A137" s="1"/>
      <c r="B137" t="s">
        <v>136</v>
      </c>
      <c r="C137" s="1" t="s">
        <v>4</v>
      </c>
      <c r="D137" s="1" t="s">
        <v>119</v>
      </c>
      <c r="E137" s="2">
        <v>15</v>
      </c>
      <c r="F137" s="1">
        <v>0</v>
      </c>
      <c r="G137" s="1">
        <v>3</v>
      </c>
      <c r="H137" s="1">
        <v>13</v>
      </c>
      <c r="I137" s="1">
        <v>1</v>
      </c>
    </row>
    <row r="138" spans="1:9" x14ac:dyDescent="0.2">
      <c r="A138" s="1"/>
      <c r="B138" t="s">
        <v>137</v>
      </c>
      <c r="C138" s="1" t="s">
        <v>35</v>
      </c>
      <c r="D138" s="1" t="s">
        <v>106</v>
      </c>
      <c r="E138" s="2">
        <v>12</v>
      </c>
      <c r="F138" s="1">
        <v>0</v>
      </c>
      <c r="G138" s="1">
        <v>3</v>
      </c>
      <c r="H138" s="1">
        <v>1</v>
      </c>
    </row>
    <row r="139" spans="1:9" x14ac:dyDescent="0.2">
      <c r="A139" s="1"/>
      <c r="B139" t="s">
        <v>138</v>
      </c>
      <c r="C139" s="1" t="s">
        <v>77</v>
      </c>
      <c r="D139" s="1" t="s">
        <v>113</v>
      </c>
      <c r="E139" s="2">
        <v>0</v>
      </c>
      <c r="F139" s="1">
        <v>72</v>
      </c>
    </row>
    <row r="140" spans="1:9" x14ac:dyDescent="0.2">
      <c r="A140" s="1"/>
      <c r="B140" t="s">
        <v>139</v>
      </c>
      <c r="C140" s="1" t="s">
        <v>51</v>
      </c>
      <c r="D140" s="1" t="s">
        <v>65</v>
      </c>
      <c r="E140" s="2">
        <v>0</v>
      </c>
      <c r="F140" s="1">
        <v>36</v>
      </c>
    </row>
    <row r="141" spans="1:9" x14ac:dyDescent="0.2">
      <c r="A141" s="1"/>
      <c r="B141" t="s">
        <v>140</v>
      </c>
      <c r="C141" s="1" t="s">
        <v>77</v>
      </c>
      <c r="D141" s="1" t="s">
        <v>113</v>
      </c>
      <c r="E141" s="2">
        <v>0</v>
      </c>
      <c r="F141" s="1">
        <v>72</v>
      </c>
    </row>
    <row r="142" spans="1:9" x14ac:dyDescent="0.2">
      <c r="A142" s="1"/>
      <c r="B142" t="s">
        <v>141</v>
      </c>
      <c r="E142" s="2">
        <f>SUM(E116:E141)</f>
        <v>222</v>
      </c>
      <c r="F142" s="1">
        <v>252</v>
      </c>
      <c r="G142" s="1">
        <f>AVERAGE(G116:G141)</f>
        <v>3.4761904761904763</v>
      </c>
      <c r="H142" s="2">
        <f>SUM(H116:H141)</f>
        <v>166</v>
      </c>
      <c r="I142" s="2">
        <f>SUM(I116:I141)</f>
        <v>5</v>
      </c>
    </row>
    <row r="143" spans="1:9" x14ac:dyDescent="0.2">
      <c r="A143" s="1"/>
      <c r="E143" s="2"/>
    </row>
    <row r="144" spans="1:9" x14ac:dyDescent="0.2">
      <c r="A144" s="1"/>
      <c r="E144" s="2"/>
    </row>
    <row r="145" spans="1:9" x14ac:dyDescent="0.2">
      <c r="A145" s="1">
        <v>12457025</v>
      </c>
      <c r="B145" t="s">
        <v>142</v>
      </c>
      <c r="E145" s="2"/>
    </row>
    <row r="146" spans="1:9" x14ac:dyDescent="0.2">
      <c r="A146" s="1"/>
      <c r="B146" t="s">
        <v>34</v>
      </c>
      <c r="C146" s="1" t="s">
        <v>35</v>
      </c>
      <c r="D146" s="1" t="s">
        <v>33</v>
      </c>
      <c r="E146" s="2">
        <v>3.43</v>
      </c>
      <c r="F146" s="1">
        <v>0</v>
      </c>
      <c r="G146" s="1">
        <v>7</v>
      </c>
      <c r="H146" s="1">
        <v>3</v>
      </c>
    </row>
    <row r="147" spans="1:9" x14ac:dyDescent="0.2">
      <c r="A147" s="1"/>
      <c r="B147" t="s">
        <v>143</v>
      </c>
      <c r="C147" s="1" t="s">
        <v>35</v>
      </c>
      <c r="D147" s="1" t="s">
        <v>5</v>
      </c>
      <c r="E147" s="2">
        <v>3.43</v>
      </c>
      <c r="F147" s="1">
        <v>0</v>
      </c>
      <c r="G147" s="1">
        <v>7</v>
      </c>
      <c r="H147" s="1">
        <v>2</v>
      </c>
    </row>
    <row r="148" spans="1:9" x14ac:dyDescent="0.2">
      <c r="A148" s="1"/>
      <c r="B148" t="s">
        <v>32</v>
      </c>
      <c r="C148" s="1" t="s">
        <v>4</v>
      </c>
      <c r="D148" s="1" t="s">
        <v>33</v>
      </c>
      <c r="E148" s="2">
        <v>15</v>
      </c>
      <c r="F148" s="1">
        <v>0</v>
      </c>
      <c r="G148" s="1">
        <v>3</v>
      </c>
      <c r="H148" s="1">
        <v>5</v>
      </c>
    </row>
    <row r="149" spans="1:9" x14ac:dyDescent="0.2">
      <c r="A149" s="1"/>
      <c r="B149" t="s">
        <v>54</v>
      </c>
      <c r="C149" s="1" t="s">
        <v>4</v>
      </c>
      <c r="D149" s="1" t="s">
        <v>31</v>
      </c>
      <c r="E149" s="2">
        <v>7.5</v>
      </c>
      <c r="F149" s="1">
        <v>0</v>
      </c>
      <c r="G149" s="1">
        <v>4</v>
      </c>
      <c r="H149" s="1">
        <v>30</v>
      </c>
      <c r="I149" s="1">
        <v>1</v>
      </c>
    </row>
    <row r="150" spans="1:9" x14ac:dyDescent="0.2">
      <c r="A150" s="1"/>
      <c r="B150" t="s">
        <v>144</v>
      </c>
      <c r="C150" s="1" t="s">
        <v>4</v>
      </c>
      <c r="D150" s="1" t="s">
        <v>31</v>
      </c>
      <c r="E150" s="2">
        <v>4.29</v>
      </c>
      <c r="F150" s="1">
        <v>0</v>
      </c>
      <c r="G150" s="1">
        <v>7</v>
      </c>
      <c r="H150" s="1">
        <v>6</v>
      </c>
    </row>
    <row r="151" spans="1:9" x14ac:dyDescent="0.2">
      <c r="A151" s="1"/>
      <c r="B151" t="s">
        <v>145</v>
      </c>
      <c r="C151" s="1" t="s">
        <v>51</v>
      </c>
      <c r="D151" s="1" t="s">
        <v>123</v>
      </c>
      <c r="E151" s="2">
        <v>0</v>
      </c>
      <c r="F151" s="1">
        <v>36</v>
      </c>
    </row>
    <row r="152" spans="1:9" x14ac:dyDescent="0.2">
      <c r="A152" s="1"/>
      <c r="B152" t="s">
        <v>146</v>
      </c>
      <c r="C152" s="1" t="s">
        <v>51</v>
      </c>
      <c r="D152" s="1" t="s">
        <v>123</v>
      </c>
      <c r="E152" s="2">
        <v>0</v>
      </c>
      <c r="F152" s="1">
        <v>36</v>
      </c>
    </row>
    <row r="153" spans="1:9" x14ac:dyDescent="0.2">
      <c r="A153" s="1"/>
      <c r="B153" t="s">
        <v>53</v>
      </c>
      <c r="C153" s="1" t="s">
        <v>4</v>
      </c>
      <c r="D153" s="1" t="s">
        <v>31</v>
      </c>
      <c r="E153" s="2">
        <v>7.5</v>
      </c>
      <c r="F153" s="1">
        <v>0</v>
      </c>
      <c r="G153" s="1">
        <v>5</v>
      </c>
      <c r="H153" s="1">
        <v>16</v>
      </c>
      <c r="I153" s="1">
        <v>1</v>
      </c>
    </row>
    <row r="154" spans="1:9" x14ac:dyDescent="0.2">
      <c r="A154" s="1"/>
      <c r="B154" t="s">
        <v>147</v>
      </c>
      <c r="C154" s="1" t="s">
        <v>77</v>
      </c>
      <c r="D154" s="1" t="s">
        <v>123</v>
      </c>
      <c r="E154" s="2">
        <v>0</v>
      </c>
      <c r="F154" s="1">
        <v>72</v>
      </c>
    </row>
    <row r="155" spans="1:9" x14ac:dyDescent="0.2">
      <c r="A155" s="1"/>
      <c r="B155" t="s">
        <v>47</v>
      </c>
      <c r="C155" s="1" t="s">
        <v>4</v>
      </c>
      <c r="D155" s="1" t="s">
        <v>5</v>
      </c>
      <c r="E155" s="2">
        <v>7.5</v>
      </c>
      <c r="F155" s="1">
        <v>0</v>
      </c>
      <c r="G155" s="1">
        <v>5</v>
      </c>
      <c r="H155" s="1">
        <v>29</v>
      </c>
      <c r="I155" s="1">
        <v>1</v>
      </c>
    </row>
    <row r="156" spans="1:9" x14ac:dyDescent="0.2">
      <c r="A156" s="1"/>
      <c r="B156" t="s">
        <v>48</v>
      </c>
      <c r="C156" s="1" t="s">
        <v>35</v>
      </c>
      <c r="D156" s="1" t="s">
        <v>5</v>
      </c>
      <c r="E156" s="2">
        <v>4</v>
      </c>
      <c r="F156" s="1">
        <v>0</v>
      </c>
      <c r="G156" s="1">
        <v>6</v>
      </c>
      <c r="H156" s="1">
        <v>2</v>
      </c>
    </row>
    <row r="157" spans="1:9" x14ac:dyDescent="0.2">
      <c r="A157" s="1"/>
      <c r="B157" t="s">
        <v>39</v>
      </c>
      <c r="C157" s="1" t="s">
        <v>4</v>
      </c>
      <c r="D157" s="1" t="s">
        <v>38</v>
      </c>
      <c r="E157" s="2">
        <v>7.5</v>
      </c>
      <c r="F157" s="1">
        <v>0</v>
      </c>
      <c r="G157" s="1">
        <v>5</v>
      </c>
      <c r="H157" s="1">
        <v>20</v>
      </c>
      <c r="I157" s="1">
        <v>1</v>
      </c>
    </row>
    <row r="158" spans="1:9" x14ac:dyDescent="0.2">
      <c r="A158" s="1"/>
      <c r="B158" t="s">
        <v>148</v>
      </c>
      <c r="C158" s="1" t="s">
        <v>4</v>
      </c>
      <c r="D158" s="1" t="s">
        <v>149</v>
      </c>
      <c r="E158" s="2">
        <v>5</v>
      </c>
      <c r="F158" s="1">
        <v>0</v>
      </c>
      <c r="G158" s="1">
        <v>6</v>
      </c>
      <c r="H158" s="1">
        <v>0</v>
      </c>
    </row>
    <row r="159" spans="1:9" x14ac:dyDescent="0.2">
      <c r="A159" s="1"/>
      <c r="B159" t="s">
        <v>150</v>
      </c>
      <c r="C159" s="1" t="s">
        <v>10</v>
      </c>
      <c r="D159" s="1" t="s">
        <v>38</v>
      </c>
      <c r="E159" s="2">
        <v>2</v>
      </c>
      <c r="F159" s="1">
        <v>0</v>
      </c>
      <c r="G159" s="1">
        <v>8</v>
      </c>
      <c r="H159" s="1">
        <v>5</v>
      </c>
    </row>
    <row r="160" spans="1:9" x14ac:dyDescent="0.2">
      <c r="A160" s="1"/>
      <c r="B160" t="s">
        <v>151</v>
      </c>
      <c r="C160" s="1" t="s">
        <v>4</v>
      </c>
      <c r="D160" s="1" t="s">
        <v>45</v>
      </c>
      <c r="E160" s="2">
        <v>7.5</v>
      </c>
      <c r="F160" s="1">
        <v>0</v>
      </c>
      <c r="G160" s="1">
        <v>5</v>
      </c>
      <c r="H160" s="1">
        <v>1</v>
      </c>
    </row>
    <row r="161" spans="1:9" x14ac:dyDescent="0.2">
      <c r="A161" s="1"/>
      <c r="B161" t="s">
        <v>152</v>
      </c>
      <c r="C161" s="1" t="s">
        <v>4</v>
      </c>
      <c r="D161" s="1" t="s">
        <v>117</v>
      </c>
      <c r="E161" s="2">
        <v>7.5</v>
      </c>
      <c r="F161" s="1">
        <v>0</v>
      </c>
      <c r="G161" s="1">
        <v>5</v>
      </c>
      <c r="H161" s="1">
        <v>6</v>
      </c>
    </row>
    <row r="162" spans="1:9" x14ac:dyDescent="0.2">
      <c r="A162" s="1"/>
      <c r="B162" t="s">
        <v>153</v>
      </c>
      <c r="C162" s="1" t="s">
        <v>51</v>
      </c>
      <c r="D162" s="1" t="s">
        <v>113</v>
      </c>
      <c r="E162" s="2">
        <v>0</v>
      </c>
      <c r="F162" s="1">
        <v>36</v>
      </c>
    </row>
    <row r="163" spans="1:9" x14ac:dyDescent="0.2">
      <c r="A163" s="1"/>
      <c r="B163" t="s">
        <v>154</v>
      </c>
      <c r="C163" s="1" t="s">
        <v>51</v>
      </c>
      <c r="D163" s="1" t="s">
        <v>113</v>
      </c>
      <c r="E163" s="2">
        <v>0</v>
      </c>
      <c r="F163" s="1">
        <v>36</v>
      </c>
    </row>
    <row r="164" spans="1:9" x14ac:dyDescent="0.2">
      <c r="A164" s="1"/>
      <c r="B164" t="s">
        <v>155</v>
      </c>
      <c r="C164" s="1" t="s">
        <v>51</v>
      </c>
      <c r="D164" s="1" t="s">
        <v>113</v>
      </c>
      <c r="E164" s="2">
        <v>0</v>
      </c>
      <c r="F164" s="1">
        <v>36</v>
      </c>
    </row>
    <row r="165" spans="1:9" x14ac:dyDescent="0.2">
      <c r="A165" s="1"/>
      <c r="B165" t="s">
        <v>156</v>
      </c>
      <c r="C165" s="1" t="s">
        <v>4</v>
      </c>
      <c r="D165" s="1" t="s">
        <v>119</v>
      </c>
      <c r="E165" s="2">
        <v>5</v>
      </c>
      <c r="F165" s="1">
        <v>0</v>
      </c>
      <c r="G165" s="1">
        <v>6</v>
      </c>
      <c r="H165" s="1">
        <v>6</v>
      </c>
    </row>
    <row r="166" spans="1:9" x14ac:dyDescent="0.2">
      <c r="A166" s="1"/>
      <c r="B166" t="s">
        <v>44</v>
      </c>
      <c r="C166" s="1" t="s">
        <v>4</v>
      </c>
      <c r="D166" s="1" t="s">
        <v>45</v>
      </c>
      <c r="E166" s="2">
        <v>3.75</v>
      </c>
      <c r="F166" s="1">
        <v>0</v>
      </c>
      <c r="G166" s="1">
        <v>8</v>
      </c>
      <c r="H166" s="1">
        <v>6</v>
      </c>
    </row>
    <row r="167" spans="1:9" x14ac:dyDescent="0.2">
      <c r="A167" s="1"/>
      <c r="B167" t="s">
        <v>157</v>
      </c>
      <c r="C167" s="1" t="s">
        <v>10</v>
      </c>
      <c r="D167" s="1" t="s">
        <v>158</v>
      </c>
      <c r="E167" s="2">
        <v>4</v>
      </c>
      <c r="F167" s="1">
        <v>0</v>
      </c>
      <c r="G167" s="1">
        <v>4</v>
      </c>
      <c r="H167" s="1">
        <v>0</v>
      </c>
    </row>
    <row r="168" spans="1:9" x14ac:dyDescent="0.2">
      <c r="A168" s="1"/>
      <c r="B168" t="s">
        <v>159</v>
      </c>
      <c r="C168" s="1" t="s">
        <v>77</v>
      </c>
      <c r="D168" s="1" t="s">
        <v>16</v>
      </c>
      <c r="E168" s="2">
        <v>0</v>
      </c>
      <c r="F168" s="1">
        <v>72</v>
      </c>
    </row>
    <row r="169" spans="1:9" x14ac:dyDescent="0.2">
      <c r="A169" s="1"/>
      <c r="B169" t="s">
        <v>49</v>
      </c>
      <c r="C169" s="1" t="s">
        <v>4</v>
      </c>
      <c r="D169" s="1" t="s">
        <v>5</v>
      </c>
      <c r="E169" s="2">
        <v>7.5</v>
      </c>
      <c r="F169" s="1">
        <v>0</v>
      </c>
      <c r="G169" s="1">
        <v>4</v>
      </c>
      <c r="H169" s="1">
        <v>12</v>
      </c>
      <c r="I169" s="1">
        <v>1</v>
      </c>
    </row>
    <row r="170" spans="1:9" x14ac:dyDescent="0.2">
      <c r="A170" s="1"/>
      <c r="B170" t="s">
        <v>160</v>
      </c>
      <c r="C170" s="1" t="s">
        <v>77</v>
      </c>
      <c r="D170" s="1" t="s">
        <v>16</v>
      </c>
      <c r="E170" s="2">
        <v>0</v>
      </c>
      <c r="F170" s="1">
        <v>72</v>
      </c>
    </row>
    <row r="171" spans="1:9" x14ac:dyDescent="0.2">
      <c r="A171" s="1"/>
      <c r="B171" t="s">
        <v>161</v>
      </c>
      <c r="C171" s="1" t="s">
        <v>51</v>
      </c>
      <c r="D171" s="1" t="s">
        <v>16</v>
      </c>
      <c r="E171" s="2">
        <v>0</v>
      </c>
      <c r="F171" s="1">
        <v>36</v>
      </c>
    </row>
    <row r="172" spans="1:9" x14ac:dyDescent="0.2">
      <c r="A172" s="1"/>
      <c r="B172" t="s">
        <v>162</v>
      </c>
      <c r="C172" s="1" t="s">
        <v>10</v>
      </c>
      <c r="D172" s="1" t="s">
        <v>33</v>
      </c>
      <c r="E172" s="2">
        <v>2.67</v>
      </c>
      <c r="F172" s="1">
        <v>0</v>
      </c>
      <c r="G172" s="1">
        <v>6</v>
      </c>
      <c r="H172" s="1">
        <v>5</v>
      </c>
    </row>
    <row r="173" spans="1:9" x14ac:dyDescent="0.2">
      <c r="A173" s="1"/>
      <c r="B173" t="s">
        <v>163</v>
      </c>
      <c r="C173" s="1" t="s">
        <v>4</v>
      </c>
      <c r="D173" s="1" t="s">
        <v>33</v>
      </c>
      <c r="E173" s="2">
        <v>15</v>
      </c>
      <c r="F173" s="1">
        <v>0</v>
      </c>
    </row>
    <row r="174" spans="1:9" x14ac:dyDescent="0.2">
      <c r="A174" s="1"/>
      <c r="B174" t="s">
        <v>164</v>
      </c>
      <c r="C174" s="1" t="s">
        <v>4</v>
      </c>
      <c r="D174" s="1" t="s">
        <v>33</v>
      </c>
      <c r="E174" s="2">
        <v>3</v>
      </c>
      <c r="F174" s="1">
        <v>0</v>
      </c>
    </row>
    <row r="175" spans="1:9" x14ac:dyDescent="0.2">
      <c r="A175" s="1"/>
      <c r="B175" t="s">
        <v>42</v>
      </c>
      <c r="C175" s="1" t="s">
        <v>4</v>
      </c>
      <c r="D175" s="1" t="s">
        <v>33</v>
      </c>
      <c r="E175" s="2">
        <v>5</v>
      </c>
      <c r="F175" s="1">
        <v>0</v>
      </c>
      <c r="G175" s="1">
        <v>6</v>
      </c>
      <c r="H175" s="1">
        <v>5</v>
      </c>
    </row>
    <row r="176" spans="1:9" x14ac:dyDescent="0.2">
      <c r="A176" s="1"/>
      <c r="B176" t="s">
        <v>37</v>
      </c>
      <c r="C176" s="1" t="s">
        <v>4</v>
      </c>
      <c r="D176" s="1" t="s">
        <v>33</v>
      </c>
      <c r="E176" s="2">
        <v>15</v>
      </c>
      <c r="F176" s="1">
        <v>0</v>
      </c>
      <c r="G176" s="1">
        <v>3</v>
      </c>
      <c r="H176" s="1">
        <v>46</v>
      </c>
      <c r="I176" s="1">
        <v>1</v>
      </c>
    </row>
    <row r="177" spans="1:9" x14ac:dyDescent="0.2">
      <c r="A177" s="1"/>
      <c r="B177" t="s">
        <v>36</v>
      </c>
      <c r="C177" s="1" t="s">
        <v>4</v>
      </c>
      <c r="D177" s="1" t="s">
        <v>33</v>
      </c>
      <c r="E177" s="2">
        <v>3.33</v>
      </c>
      <c r="F177" s="1">
        <v>0</v>
      </c>
      <c r="G177" s="1">
        <v>9</v>
      </c>
      <c r="H177" s="1">
        <v>25</v>
      </c>
      <c r="I177" s="1">
        <v>1</v>
      </c>
    </row>
    <row r="178" spans="1:9" x14ac:dyDescent="0.2">
      <c r="A178" s="1"/>
      <c r="B178" t="s">
        <v>165</v>
      </c>
      <c r="C178" s="1" t="s">
        <v>4</v>
      </c>
      <c r="D178" s="1" t="s">
        <v>5</v>
      </c>
      <c r="E178" s="2">
        <v>3.33</v>
      </c>
      <c r="F178" s="1">
        <v>0</v>
      </c>
      <c r="G178" s="1">
        <v>9</v>
      </c>
      <c r="H178" s="1">
        <v>12</v>
      </c>
      <c r="I178" s="1">
        <v>1</v>
      </c>
    </row>
    <row r="179" spans="1:9" x14ac:dyDescent="0.2">
      <c r="A179" s="1"/>
      <c r="B179" t="s">
        <v>166</v>
      </c>
      <c r="C179" s="1" t="s">
        <v>51</v>
      </c>
      <c r="D179" s="1" t="s">
        <v>41</v>
      </c>
      <c r="E179" s="2">
        <v>0</v>
      </c>
      <c r="F179" s="1">
        <v>36</v>
      </c>
    </row>
    <row r="180" spans="1:9" x14ac:dyDescent="0.2">
      <c r="A180" s="1"/>
      <c r="B180" t="s">
        <v>167</v>
      </c>
      <c r="C180" s="1" t="s">
        <v>4</v>
      </c>
      <c r="D180" s="1" t="s">
        <v>5</v>
      </c>
      <c r="E180" s="2">
        <v>3.75</v>
      </c>
      <c r="F180" s="1">
        <v>0</v>
      </c>
      <c r="G180" s="1">
        <v>8</v>
      </c>
      <c r="H180" s="1">
        <v>6</v>
      </c>
    </row>
    <row r="181" spans="1:9" x14ac:dyDescent="0.2">
      <c r="A181" s="1"/>
      <c r="B181" t="s">
        <v>168</v>
      </c>
      <c r="C181" s="1" t="s">
        <v>4</v>
      </c>
      <c r="D181" s="1" t="s">
        <v>169</v>
      </c>
      <c r="E181" s="2">
        <v>7.5</v>
      </c>
      <c r="F181" s="1">
        <v>0</v>
      </c>
      <c r="G181" s="1">
        <v>5</v>
      </c>
      <c r="H181" s="1">
        <v>1</v>
      </c>
    </row>
    <row r="182" spans="1:9" x14ac:dyDescent="0.2">
      <c r="A182" s="1"/>
      <c r="B182" t="s">
        <v>170</v>
      </c>
      <c r="C182" s="1" t="s">
        <v>4</v>
      </c>
      <c r="D182" s="1" t="s">
        <v>169</v>
      </c>
      <c r="E182" s="2">
        <v>2.31</v>
      </c>
      <c r="F182" s="1">
        <v>0</v>
      </c>
      <c r="G182" s="1">
        <v>13</v>
      </c>
      <c r="H182" s="1">
        <v>1</v>
      </c>
    </row>
    <row r="183" spans="1:9" x14ac:dyDescent="0.2">
      <c r="A183" s="1"/>
      <c r="B183" t="s">
        <v>171</v>
      </c>
      <c r="C183" s="1" t="s">
        <v>4</v>
      </c>
      <c r="D183" s="1" t="s">
        <v>169</v>
      </c>
      <c r="E183" s="2">
        <v>7.5</v>
      </c>
      <c r="F183" s="1">
        <v>0</v>
      </c>
      <c r="G183" s="1">
        <v>4</v>
      </c>
      <c r="H183" s="1">
        <v>0</v>
      </c>
    </row>
    <row r="184" spans="1:9" x14ac:dyDescent="0.2">
      <c r="A184" s="1"/>
      <c r="B184" t="s">
        <v>43</v>
      </c>
      <c r="C184" s="1" t="s">
        <v>10</v>
      </c>
      <c r="D184" s="1" t="s">
        <v>5</v>
      </c>
      <c r="E184" s="2">
        <v>4</v>
      </c>
      <c r="F184" s="1">
        <v>0</v>
      </c>
      <c r="G184" s="1">
        <v>5</v>
      </c>
      <c r="H184" s="1">
        <v>3</v>
      </c>
    </row>
    <row r="185" spans="1:9" x14ac:dyDescent="0.2">
      <c r="A185" s="1"/>
      <c r="B185" t="s">
        <v>172</v>
      </c>
      <c r="C185" s="1" t="s">
        <v>4</v>
      </c>
      <c r="D185" s="1" t="s">
        <v>14</v>
      </c>
      <c r="E185" s="2">
        <v>7.5</v>
      </c>
      <c r="F185" s="1">
        <v>0</v>
      </c>
      <c r="G185" s="1">
        <v>4</v>
      </c>
      <c r="H185" s="1">
        <v>3</v>
      </c>
    </row>
    <row r="186" spans="1:9" x14ac:dyDescent="0.2">
      <c r="A186" s="1"/>
      <c r="B186" t="s">
        <v>173</v>
      </c>
      <c r="C186" s="1" t="s">
        <v>35</v>
      </c>
      <c r="D186" s="1" t="s">
        <v>14</v>
      </c>
      <c r="E186" s="2">
        <v>6</v>
      </c>
      <c r="F186" s="1">
        <v>0</v>
      </c>
      <c r="G186" s="1">
        <v>4</v>
      </c>
      <c r="H186" s="1">
        <v>3</v>
      </c>
    </row>
    <row r="187" spans="1:9" x14ac:dyDescent="0.2">
      <c r="A187" s="1"/>
      <c r="B187" t="s">
        <v>174</v>
      </c>
      <c r="C187" s="1" t="s">
        <v>77</v>
      </c>
      <c r="D187" s="1" t="s">
        <v>14</v>
      </c>
      <c r="E187" s="2">
        <v>0</v>
      </c>
      <c r="F187" s="1">
        <v>36</v>
      </c>
    </row>
    <row r="188" spans="1:9" x14ac:dyDescent="0.2">
      <c r="A188" s="1"/>
      <c r="B188" t="s">
        <v>175</v>
      </c>
      <c r="C188" s="1" t="s">
        <v>77</v>
      </c>
      <c r="D188" s="1" t="s">
        <v>41</v>
      </c>
      <c r="E188" s="2">
        <v>0</v>
      </c>
      <c r="F188" s="1">
        <v>72</v>
      </c>
    </row>
    <row r="189" spans="1:9" x14ac:dyDescent="0.2">
      <c r="A189" s="1"/>
      <c r="B189" t="s">
        <v>176</v>
      </c>
      <c r="C189" s="1" t="s">
        <v>51</v>
      </c>
      <c r="D189" s="1" t="s">
        <v>41</v>
      </c>
      <c r="E189" s="2">
        <v>0</v>
      </c>
      <c r="F189" s="1">
        <v>36</v>
      </c>
    </row>
    <row r="190" spans="1:9" x14ac:dyDescent="0.2">
      <c r="A190" s="1"/>
      <c r="B190" t="s">
        <v>177</v>
      </c>
      <c r="E190" s="2">
        <f>SUM(E146:E189)</f>
        <v>188.29000000000002</v>
      </c>
      <c r="F190" s="1">
        <v>612</v>
      </c>
      <c r="G190" s="1">
        <f>AVERAGE(G146:G189)</f>
        <v>5.8965517241379306</v>
      </c>
      <c r="H190" s="2">
        <f>SUM(H146:H189)</f>
        <v>259</v>
      </c>
      <c r="I190" s="2">
        <f>SUM(I146:I189)</f>
        <v>8</v>
      </c>
    </row>
    <row r="191" spans="1:9" x14ac:dyDescent="0.2">
      <c r="A191" s="1"/>
      <c r="E191" s="2"/>
    </row>
    <row r="192" spans="1:9" x14ac:dyDescent="0.2">
      <c r="A192" s="1"/>
      <c r="E192" s="2"/>
    </row>
    <row r="193" spans="1:9" x14ac:dyDescent="0.2">
      <c r="A193" s="1">
        <v>404099</v>
      </c>
      <c r="B193" t="s">
        <v>178</v>
      </c>
      <c r="E193" s="2"/>
    </row>
    <row r="194" spans="1:9" x14ac:dyDescent="0.2">
      <c r="A194" s="1"/>
      <c r="B194" t="s">
        <v>179</v>
      </c>
      <c r="C194" s="1" t="s">
        <v>10</v>
      </c>
      <c r="D194" s="1" t="s">
        <v>5</v>
      </c>
      <c r="E194" s="2">
        <v>4</v>
      </c>
      <c r="F194" s="1">
        <v>0</v>
      </c>
      <c r="G194" s="1">
        <v>5</v>
      </c>
      <c r="H194" s="1">
        <v>6</v>
      </c>
    </row>
    <row r="195" spans="1:9" x14ac:dyDescent="0.2">
      <c r="A195" s="1"/>
      <c r="B195" t="s">
        <v>180</v>
      </c>
      <c r="C195" s="1" t="s">
        <v>10</v>
      </c>
      <c r="D195" s="1" t="s">
        <v>5</v>
      </c>
      <c r="E195" s="2">
        <v>2.67</v>
      </c>
      <c r="F195" s="1">
        <v>0</v>
      </c>
      <c r="G195" s="1">
        <v>6</v>
      </c>
      <c r="H195" s="1">
        <v>5</v>
      </c>
    </row>
    <row r="196" spans="1:9" x14ac:dyDescent="0.2">
      <c r="A196" s="1"/>
      <c r="B196" t="s">
        <v>181</v>
      </c>
      <c r="C196" s="1" t="s">
        <v>10</v>
      </c>
      <c r="D196" s="1" t="s">
        <v>5</v>
      </c>
      <c r="E196" s="2">
        <v>4</v>
      </c>
      <c r="F196" s="1">
        <v>0</v>
      </c>
      <c r="G196" s="1">
        <v>5</v>
      </c>
      <c r="H196" s="1">
        <v>10</v>
      </c>
      <c r="I196" s="1">
        <v>1</v>
      </c>
    </row>
    <row r="197" spans="1:9" x14ac:dyDescent="0.2">
      <c r="A197" s="1"/>
      <c r="B197" t="s">
        <v>43</v>
      </c>
      <c r="C197" s="1" t="s">
        <v>10</v>
      </c>
      <c r="D197" s="1" t="s">
        <v>5</v>
      </c>
      <c r="E197" s="2">
        <v>4</v>
      </c>
      <c r="F197" s="1">
        <v>0</v>
      </c>
      <c r="G197" s="1">
        <v>5</v>
      </c>
      <c r="H197" s="1">
        <v>3</v>
      </c>
    </row>
    <row r="198" spans="1:9" x14ac:dyDescent="0.2">
      <c r="A198" s="1"/>
      <c r="B198" t="s">
        <v>182</v>
      </c>
      <c r="C198" s="1" t="s">
        <v>51</v>
      </c>
      <c r="D198" s="1" t="s">
        <v>25</v>
      </c>
      <c r="E198" s="2">
        <v>0</v>
      </c>
      <c r="F198" s="1">
        <v>36</v>
      </c>
    </row>
    <row r="199" spans="1:9" x14ac:dyDescent="0.2">
      <c r="A199" s="1"/>
      <c r="B199" t="s">
        <v>183</v>
      </c>
      <c r="C199" s="1" t="s">
        <v>51</v>
      </c>
      <c r="D199" s="1" t="s">
        <v>25</v>
      </c>
      <c r="E199" s="2">
        <v>0</v>
      </c>
      <c r="F199" s="1">
        <v>36</v>
      </c>
    </row>
    <row r="200" spans="1:9" x14ac:dyDescent="0.2">
      <c r="A200" s="1"/>
      <c r="B200" t="s">
        <v>184</v>
      </c>
      <c r="C200" s="1" t="s">
        <v>13</v>
      </c>
      <c r="D200" s="1" t="s">
        <v>25</v>
      </c>
      <c r="E200" s="2">
        <v>0</v>
      </c>
      <c r="F200" s="1">
        <v>67.2</v>
      </c>
    </row>
    <row r="201" spans="1:9" x14ac:dyDescent="0.2">
      <c r="A201" s="1"/>
      <c r="B201" t="s">
        <v>185</v>
      </c>
      <c r="C201" s="1" t="s">
        <v>51</v>
      </c>
      <c r="D201" s="1" t="s">
        <v>52</v>
      </c>
      <c r="E201" s="2">
        <v>0</v>
      </c>
      <c r="F201" s="1">
        <v>36</v>
      </c>
    </row>
    <row r="202" spans="1:9" x14ac:dyDescent="0.2">
      <c r="A202" s="1"/>
      <c r="B202" t="s">
        <v>186</v>
      </c>
      <c r="C202" s="1" t="s">
        <v>51</v>
      </c>
      <c r="D202" s="1" t="s">
        <v>65</v>
      </c>
      <c r="E202" s="2">
        <v>0</v>
      </c>
      <c r="F202" s="1">
        <v>36</v>
      </c>
    </row>
    <row r="203" spans="1:9" x14ac:dyDescent="0.2">
      <c r="A203" s="1"/>
      <c r="B203" t="s">
        <v>187</v>
      </c>
      <c r="C203" s="1" t="s">
        <v>13</v>
      </c>
      <c r="D203" s="1" t="s">
        <v>65</v>
      </c>
      <c r="E203" s="2">
        <v>0</v>
      </c>
      <c r="F203" s="1">
        <v>58.8</v>
      </c>
    </row>
    <row r="204" spans="1:9" x14ac:dyDescent="0.2">
      <c r="A204" s="1"/>
      <c r="B204" t="s">
        <v>188</v>
      </c>
      <c r="C204" s="1" t="s">
        <v>4</v>
      </c>
      <c r="D204" s="1" t="s">
        <v>14</v>
      </c>
      <c r="E204" s="2">
        <v>15</v>
      </c>
      <c r="F204" s="1">
        <v>0</v>
      </c>
      <c r="G204" s="1">
        <v>2</v>
      </c>
      <c r="H204" s="1">
        <v>5</v>
      </c>
    </row>
    <row r="205" spans="1:9" x14ac:dyDescent="0.2">
      <c r="A205" s="1"/>
      <c r="B205" t="s">
        <v>189</v>
      </c>
      <c r="C205" s="1" t="s">
        <v>13</v>
      </c>
      <c r="D205" s="1" t="s">
        <v>65</v>
      </c>
      <c r="E205" s="2">
        <v>0</v>
      </c>
      <c r="F205" s="1">
        <v>58.8</v>
      </c>
    </row>
    <row r="206" spans="1:9" x14ac:dyDescent="0.2">
      <c r="A206" s="1"/>
      <c r="B206" t="s">
        <v>190</v>
      </c>
      <c r="C206" s="1" t="s">
        <v>51</v>
      </c>
      <c r="D206" s="1" t="s">
        <v>115</v>
      </c>
      <c r="E206" s="2">
        <v>0</v>
      </c>
      <c r="F206" s="1">
        <v>36</v>
      </c>
    </row>
    <row r="207" spans="1:9" x14ac:dyDescent="0.2">
      <c r="A207" s="1"/>
      <c r="B207" t="s">
        <v>191</v>
      </c>
      <c r="C207" s="1" t="s">
        <v>13</v>
      </c>
      <c r="D207" s="1" t="s">
        <v>65</v>
      </c>
      <c r="E207" s="2">
        <v>0</v>
      </c>
      <c r="F207" s="1">
        <v>67.2</v>
      </c>
    </row>
    <row r="208" spans="1:9" x14ac:dyDescent="0.2">
      <c r="A208" s="1"/>
      <c r="B208" t="s">
        <v>192</v>
      </c>
      <c r="C208" s="1" t="s">
        <v>4</v>
      </c>
      <c r="D208" s="1" t="s">
        <v>193</v>
      </c>
      <c r="E208" s="2">
        <v>15</v>
      </c>
      <c r="F208" s="1">
        <v>0</v>
      </c>
      <c r="G208" s="1">
        <v>3</v>
      </c>
      <c r="H208" s="1">
        <v>12</v>
      </c>
      <c r="I208" s="1">
        <v>1</v>
      </c>
    </row>
    <row r="209" spans="1:9" x14ac:dyDescent="0.2">
      <c r="A209" s="1"/>
      <c r="B209" t="s">
        <v>194</v>
      </c>
      <c r="C209" s="1" t="s">
        <v>10</v>
      </c>
      <c r="D209" s="1" t="s">
        <v>193</v>
      </c>
      <c r="E209" s="2">
        <v>4</v>
      </c>
      <c r="F209" s="1">
        <v>0</v>
      </c>
      <c r="G209" s="1">
        <v>5</v>
      </c>
      <c r="H209" s="1">
        <v>3</v>
      </c>
    </row>
    <row r="210" spans="1:9" x14ac:dyDescent="0.2">
      <c r="A210" s="1"/>
      <c r="B210" t="s">
        <v>195</v>
      </c>
      <c r="C210" s="1" t="s">
        <v>4</v>
      </c>
      <c r="D210" s="1" t="s">
        <v>193</v>
      </c>
      <c r="E210" s="2">
        <v>5</v>
      </c>
      <c r="F210" s="1">
        <v>0</v>
      </c>
      <c r="G210" s="1">
        <v>6</v>
      </c>
      <c r="H210" s="1">
        <v>17</v>
      </c>
      <c r="I210" s="1">
        <v>1</v>
      </c>
    </row>
    <row r="211" spans="1:9" x14ac:dyDescent="0.2">
      <c r="A211" s="1"/>
      <c r="B211" t="s">
        <v>196</v>
      </c>
      <c r="C211" s="1" t="s">
        <v>4</v>
      </c>
      <c r="D211" s="1" t="s">
        <v>193</v>
      </c>
      <c r="E211" s="2">
        <v>3.75</v>
      </c>
      <c r="F211" s="1">
        <v>0</v>
      </c>
      <c r="G211" s="1">
        <v>8</v>
      </c>
      <c r="H211" s="1">
        <v>131</v>
      </c>
      <c r="I211" s="1">
        <v>1</v>
      </c>
    </row>
    <row r="212" spans="1:9" x14ac:dyDescent="0.2">
      <c r="A212" s="1"/>
      <c r="B212" t="s">
        <v>197</v>
      </c>
      <c r="C212" s="1" t="s">
        <v>77</v>
      </c>
      <c r="D212" s="1" t="s">
        <v>8</v>
      </c>
      <c r="E212" s="2">
        <v>0</v>
      </c>
      <c r="F212" s="1">
        <v>72</v>
      </c>
    </row>
    <row r="213" spans="1:9" x14ac:dyDescent="0.2">
      <c r="A213" s="1"/>
      <c r="B213" t="s">
        <v>198</v>
      </c>
      <c r="C213" s="1" t="s">
        <v>51</v>
      </c>
      <c r="D213" s="1" t="s">
        <v>115</v>
      </c>
      <c r="E213" s="2">
        <v>0</v>
      </c>
      <c r="F213" s="1">
        <v>36</v>
      </c>
    </row>
    <row r="214" spans="1:9" x14ac:dyDescent="0.2">
      <c r="A214" s="1"/>
      <c r="B214" t="s">
        <v>199</v>
      </c>
      <c r="C214" s="1" t="s">
        <v>35</v>
      </c>
      <c r="D214" s="1" t="s">
        <v>129</v>
      </c>
      <c r="E214" s="2">
        <v>3.43</v>
      </c>
      <c r="F214" s="1">
        <v>0</v>
      </c>
      <c r="G214" s="1">
        <v>7</v>
      </c>
      <c r="H214" s="1">
        <v>1</v>
      </c>
    </row>
    <row r="215" spans="1:9" x14ac:dyDescent="0.2">
      <c r="A215" s="1"/>
      <c r="B215" t="s">
        <v>200</v>
      </c>
      <c r="C215" s="1" t="s">
        <v>51</v>
      </c>
      <c r="D215" s="1" t="s">
        <v>65</v>
      </c>
      <c r="E215" s="2">
        <v>0</v>
      </c>
      <c r="F215" s="1">
        <v>36</v>
      </c>
    </row>
    <row r="216" spans="1:9" x14ac:dyDescent="0.2">
      <c r="A216" s="1"/>
      <c r="B216" t="s">
        <v>201</v>
      </c>
      <c r="C216" s="1" t="s">
        <v>51</v>
      </c>
      <c r="D216" s="1" t="s">
        <v>8</v>
      </c>
      <c r="E216" s="2">
        <v>0</v>
      </c>
      <c r="F216" s="1">
        <v>36</v>
      </c>
    </row>
    <row r="217" spans="1:9" x14ac:dyDescent="0.2">
      <c r="A217" s="1"/>
      <c r="B217" t="s">
        <v>202</v>
      </c>
      <c r="C217" s="1" t="s">
        <v>51</v>
      </c>
      <c r="D217" s="1" t="s">
        <v>8</v>
      </c>
      <c r="E217" s="2">
        <v>0</v>
      </c>
      <c r="F217" s="1">
        <v>36</v>
      </c>
    </row>
    <row r="218" spans="1:9" x14ac:dyDescent="0.2">
      <c r="A218" s="1"/>
      <c r="B218" t="s">
        <v>203</v>
      </c>
      <c r="C218" s="1" t="s">
        <v>10</v>
      </c>
      <c r="D218" s="1" t="s">
        <v>31</v>
      </c>
      <c r="E218" s="2">
        <v>4</v>
      </c>
      <c r="F218" s="1">
        <v>0</v>
      </c>
      <c r="G218" s="1">
        <v>5</v>
      </c>
      <c r="H218" s="1">
        <v>0</v>
      </c>
    </row>
    <row r="219" spans="1:9" x14ac:dyDescent="0.2">
      <c r="A219" s="1"/>
      <c r="B219" t="s">
        <v>204</v>
      </c>
      <c r="C219" s="1" t="s">
        <v>10</v>
      </c>
      <c r="D219" s="1" t="s">
        <v>31</v>
      </c>
      <c r="E219" s="2">
        <v>4</v>
      </c>
      <c r="F219" s="1">
        <v>0</v>
      </c>
      <c r="G219" s="1">
        <v>5</v>
      </c>
      <c r="H219" s="1">
        <v>0</v>
      </c>
    </row>
    <row r="220" spans="1:9" x14ac:dyDescent="0.2">
      <c r="A220" s="1"/>
      <c r="B220" t="s">
        <v>205</v>
      </c>
      <c r="C220" s="1" t="s">
        <v>10</v>
      </c>
      <c r="D220" s="1" t="s">
        <v>31</v>
      </c>
      <c r="E220" s="2">
        <v>4</v>
      </c>
      <c r="F220" s="1">
        <v>0</v>
      </c>
      <c r="G220" s="1">
        <v>4</v>
      </c>
      <c r="H220" s="1">
        <v>0</v>
      </c>
    </row>
    <row r="221" spans="1:9" x14ac:dyDescent="0.2">
      <c r="A221" s="1"/>
      <c r="B221" t="s">
        <v>206</v>
      </c>
      <c r="C221" s="1" t="s">
        <v>10</v>
      </c>
      <c r="D221" s="1" t="s">
        <v>31</v>
      </c>
      <c r="E221" s="2">
        <v>4</v>
      </c>
      <c r="F221" s="1">
        <v>0</v>
      </c>
      <c r="G221" s="1">
        <v>5</v>
      </c>
      <c r="H221" s="1">
        <v>0</v>
      </c>
    </row>
    <row r="222" spans="1:9" x14ac:dyDescent="0.2">
      <c r="A222" s="1"/>
      <c r="B222" t="s">
        <v>207</v>
      </c>
      <c r="C222" s="1" t="s">
        <v>4</v>
      </c>
      <c r="D222" s="1" t="s">
        <v>123</v>
      </c>
      <c r="E222" s="2">
        <v>7.5</v>
      </c>
      <c r="F222" s="1">
        <v>0</v>
      </c>
      <c r="G222" s="1">
        <v>5</v>
      </c>
      <c r="H222" s="1">
        <v>16</v>
      </c>
      <c r="I222" s="1">
        <v>1</v>
      </c>
    </row>
    <row r="223" spans="1:9" x14ac:dyDescent="0.2">
      <c r="A223" s="1"/>
      <c r="B223" t="s">
        <v>208</v>
      </c>
      <c r="C223" s="1" t="s">
        <v>4</v>
      </c>
      <c r="D223" s="1" t="s">
        <v>123</v>
      </c>
      <c r="E223" s="2">
        <v>7.5</v>
      </c>
      <c r="F223" s="1">
        <v>0</v>
      </c>
      <c r="G223" s="1">
        <v>5</v>
      </c>
      <c r="H223" s="1">
        <v>20</v>
      </c>
      <c r="I223" s="1">
        <v>1</v>
      </c>
    </row>
    <row r="224" spans="1:9" x14ac:dyDescent="0.2">
      <c r="A224" s="1"/>
      <c r="B224" t="s">
        <v>209</v>
      </c>
      <c r="C224" s="1" t="s">
        <v>35</v>
      </c>
      <c r="D224" s="1" t="s">
        <v>123</v>
      </c>
      <c r="E224" s="2">
        <v>4</v>
      </c>
      <c r="F224" s="1">
        <v>0</v>
      </c>
      <c r="G224" s="1">
        <v>6</v>
      </c>
      <c r="H224" s="1">
        <v>7</v>
      </c>
    </row>
    <row r="225" spans="1:9" x14ac:dyDescent="0.2">
      <c r="A225" s="1"/>
      <c r="B225" t="s">
        <v>210</v>
      </c>
      <c r="C225" s="1" t="s">
        <v>51</v>
      </c>
      <c r="D225" s="1" t="s">
        <v>52</v>
      </c>
      <c r="E225" s="2">
        <v>0</v>
      </c>
      <c r="F225" s="1">
        <v>36</v>
      </c>
    </row>
    <row r="226" spans="1:9" x14ac:dyDescent="0.2">
      <c r="A226" s="1"/>
      <c r="B226" t="s">
        <v>211</v>
      </c>
      <c r="C226" s="1" t="s">
        <v>10</v>
      </c>
      <c r="D226" s="1" t="s">
        <v>5</v>
      </c>
      <c r="E226" s="2">
        <v>8</v>
      </c>
      <c r="F226" s="1">
        <v>0</v>
      </c>
      <c r="G226" s="1">
        <v>3</v>
      </c>
      <c r="H226" s="1">
        <v>5</v>
      </c>
    </row>
    <row r="227" spans="1:9" x14ac:dyDescent="0.2">
      <c r="A227" s="1"/>
      <c r="B227" t="s">
        <v>212</v>
      </c>
      <c r="E227" s="2">
        <f>SUM(E194:E226)</f>
        <v>103.85</v>
      </c>
      <c r="F227" s="1">
        <v>684</v>
      </c>
      <c r="G227" s="1">
        <f>AVERAGE(G194:G226)</f>
        <v>5</v>
      </c>
      <c r="H227" s="2">
        <f>SUM(H194:H226)</f>
        <v>241</v>
      </c>
      <c r="I227" s="2">
        <f>SUM(I194:I226)</f>
        <v>6</v>
      </c>
    </row>
    <row r="228" spans="1:9" x14ac:dyDescent="0.2">
      <c r="A228" s="1"/>
      <c r="E228" s="2"/>
    </row>
    <row r="229" spans="1:9" x14ac:dyDescent="0.2">
      <c r="A229" s="1"/>
      <c r="E229" s="2"/>
    </row>
    <row r="230" spans="1:9" x14ac:dyDescent="0.2">
      <c r="A230" s="1">
        <v>92259470</v>
      </c>
      <c r="B230" t="s">
        <v>213</v>
      </c>
      <c r="E230" s="2"/>
    </row>
    <row r="231" spans="1:9" x14ac:dyDescent="0.2">
      <c r="A231" s="1"/>
      <c r="B231" t="s">
        <v>214</v>
      </c>
      <c r="C231" s="1" t="s">
        <v>4</v>
      </c>
      <c r="D231" s="1" t="s">
        <v>215</v>
      </c>
      <c r="E231" s="2">
        <v>15</v>
      </c>
      <c r="F231" s="1">
        <v>0</v>
      </c>
      <c r="G231" s="1">
        <v>2</v>
      </c>
      <c r="H231" s="1">
        <v>4</v>
      </c>
    </row>
    <row r="232" spans="1:9" x14ac:dyDescent="0.2">
      <c r="A232" s="1"/>
      <c r="B232" t="s">
        <v>216</v>
      </c>
      <c r="C232" s="1" t="s">
        <v>13</v>
      </c>
      <c r="D232" s="1" t="s">
        <v>217</v>
      </c>
      <c r="E232" s="2">
        <v>0</v>
      </c>
      <c r="F232" s="1">
        <v>58.8</v>
      </c>
    </row>
    <row r="233" spans="1:9" x14ac:dyDescent="0.2">
      <c r="A233" s="1"/>
      <c r="B233" t="s">
        <v>218</v>
      </c>
      <c r="C233" s="1" t="s">
        <v>13</v>
      </c>
      <c r="D233" s="1" t="s">
        <v>217</v>
      </c>
      <c r="E233" s="2">
        <v>0</v>
      </c>
      <c r="F233" s="1">
        <v>29.4</v>
      </c>
    </row>
    <row r="234" spans="1:9" x14ac:dyDescent="0.2">
      <c r="A234" s="1"/>
      <c r="B234" t="s">
        <v>219</v>
      </c>
      <c r="C234" s="1" t="s">
        <v>24</v>
      </c>
      <c r="D234" s="1" t="s">
        <v>41</v>
      </c>
      <c r="E234" s="2">
        <v>0</v>
      </c>
      <c r="F234" s="1">
        <v>48</v>
      </c>
    </row>
    <row r="235" spans="1:9" x14ac:dyDescent="0.2">
      <c r="A235" s="1"/>
      <c r="B235" t="s">
        <v>220</v>
      </c>
      <c r="C235" s="1" t="s">
        <v>13</v>
      </c>
      <c r="D235" s="1" t="s">
        <v>41</v>
      </c>
      <c r="E235" s="2">
        <v>0</v>
      </c>
      <c r="F235" s="1">
        <v>42</v>
      </c>
    </row>
    <row r="236" spans="1:9" x14ac:dyDescent="0.2">
      <c r="A236" s="1"/>
      <c r="B236" t="s">
        <v>221</v>
      </c>
      <c r="C236" s="1" t="s">
        <v>13</v>
      </c>
      <c r="D236" s="1" t="s">
        <v>41</v>
      </c>
      <c r="E236" s="2">
        <v>0</v>
      </c>
      <c r="F236" s="1">
        <v>21</v>
      </c>
    </row>
    <row r="237" spans="1:9" x14ac:dyDescent="0.2">
      <c r="A237" s="1"/>
      <c r="B237" t="s">
        <v>222</v>
      </c>
      <c r="C237" s="1" t="s">
        <v>77</v>
      </c>
      <c r="D237" s="1" t="s">
        <v>217</v>
      </c>
      <c r="E237" s="2">
        <v>0</v>
      </c>
      <c r="F237" s="1">
        <v>72</v>
      </c>
    </row>
    <row r="238" spans="1:9" x14ac:dyDescent="0.2">
      <c r="A238" s="1"/>
      <c r="B238" t="s">
        <v>223</v>
      </c>
      <c r="C238" s="1" t="s">
        <v>51</v>
      </c>
      <c r="D238" s="1" t="s">
        <v>217</v>
      </c>
      <c r="E238" s="2">
        <v>0</v>
      </c>
      <c r="F238" s="1">
        <v>36</v>
      </c>
    </row>
    <row r="239" spans="1:9" x14ac:dyDescent="0.2">
      <c r="A239" s="1"/>
      <c r="B239" t="s">
        <v>224</v>
      </c>
      <c r="C239" s="1" t="s">
        <v>77</v>
      </c>
      <c r="D239" s="1" t="s">
        <v>225</v>
      </c>
      <c r="E239" s="2">
        <v>0</v>
      </c>
      <c r="F239" s="1">
        <v>72</v>
      </c>
    </row>
    <row r="240" spans="1:9" x14ac:dyDescent="0.2">
      <c r="A240" s="1"/>
      <c r="B240" t="s">
        <v>226</v>
      </c>
      <c r="C240" s="1" t="s">
        <v>77</v>
      </c>
      <c r="D240" s="1" t="s">
        <v>115</v>
      </c>
      <c r="E240" s="2">
        <v>0</v>
      </c>
      <c r="F240" s="1">
        <v>72</v>
      </c>
    </row>
    <row r="241" spans="1:9" x14ac:dyDescent="0.2">
      <c r="A241" s="1"/>
      <c r="B241" t="s">
        <v>227</v>
      </c>
      <c r="C241" s="1" t="s">
        <v>51</v>
      </c>
      <c r="D241" s="1" t="s">
        <v>115</v>
      </c>
      <c r="E241" s="2">
        <v>0</v>
      </c>
      <c r="F241" s="1">
        <v>36</v>
      </c>
    </row>
    <row r="242" spans="1:9" x14ac:dyDescent="0.2">
      <c r="A242" s="1"/>
      <c r="B242" t="s">
        <v>228</v>
      </c>
      <c r="C242" s="1" t="s">
        <v>51</v>
      </c>
      <c r="D242" s="1" t="s">
        <v>129</v>
      </c>
      <c r="E242" s="2">
        <v>0</v>
      </c>
      <c r="F242" s="1">
        <v>36</v>
      </c>
    </row>
    <row r="243" spans="1:9" x14ac:dyDescent="0.2">
      <c r="A243" s="1"/>
      <c r="B243" t="s">
        <v>186</v>
      </c>
      <c r="C243" s="1" t="s">
        <v>51</v>
      </c>
      <c r="D243" s="1" t="s">
        <v>115</v>
      </c>
      <c r="E243" s="2">
        <v>0</v>
      </c>
      <c r="F243" s="1">
        <v>36</v>
      </c>
    </row>
    <row r="244" spans="1:9" x14ac:dyDescent="0.2">
      <c r="A244" s="1"/>
      <c r="B244" t="s">
        <v>229</v>
      </c>
      <c r="C244" s="1" t="s">
        <v>51</v>
      </c>
      <c r="D244" s="1" t="s">
        <v>65</v>
      </c>
      <c r="E244" s="2">
        <v>0</v>
      </c>
      <c r="F244" s="1">
        <v>36</v>
      </c>
    </row>
    <row r="245" spans="1:9" x14ac:dyDescent="0.2">
      <c r="A245" s="1"/>
      <c r="B245" t="s">
        <v>230</v>
      </c>
      <c r="C245" s="1" t="s">
        <v>4</v>
      </c>
      <c r="D245" s="1" t="s">
        <v>117</v>
      </c>
      <c r="E245" s="2">
        <v>15</v>
      </c>
      <c r="F245" s="1">
        <v>0</v>
      </c>
      <c r="G245" s="1">
        <v>3</v>
      </c>
      <c r="H245" s="1">
        <v>0</v>
      </c>
    </row>
    <row r="246" spans="1:9" x14ac:dyDescent="0.2">
      <c r="A246" s="1"/>
      <c r="B246" t="s">
        <v>231</v>
      </c>
      <c r="C246" s="1" t="s">
        <v>51</v>
      </c>
      <c r="D246" s="1" t="s">
        <v>65</v>
      </c>
      <c r="E246" s="2">
        <v>0</v>
      </c>
      <c r="F246" s="1">
        <v>36</v>
      </c>
    </row>
    <row r="247" spans="1:9" x14ac:dyDescent="0.2">
      <c r="A247" s="1"/>
      <c r="B247" t="s">
        <v>101</v>
      </c>
      <c r="C247" s="1" t="s">
        <v>35</v>
      </c>
      <c r="D247" s="1" t="s">
        <v>158</v>
      </c>
      <c r="E247" s="2">
        <v>6</v>
      </c>
      <c r="F247" s="1">
        <v>0</v>
      </c>
      <c r="G247" s="1">
        <v>4</v>
      </c>
      <c r="H247" s="1">
        <v>0</v>
      </c>
    </row>
    <row r="248" spans="1:9" x14ac:dyDescent="0.2">
      <c r="A248" s="1"/>
      <c r="B248" t="s">
        <v>232</v>
      </c>
      <c r="C248" s="1" t="s">
        <v>13</v>
      </c>
      <c r="D248" s="1" t="s">
        <v>16</v>
      </c>
      <c r="E248" s="2">
        <v>0</v>
      </c>
      <c r="F248" s="1">
        <v>67.2</v>
      </c>
    </row>
    <row r="249" spans="1:9" x14ac:dyDescent="0.2">
      <c r="A249" s="1"/>
      <c r="B249" t="s">
        <v>194</v>
      </c>
      <c r="C249" s="1" t="s">
        <v>10</v>
      </c>
      <c r="D249" s="1" t="s">
        <v>233</v>
      </c>
      <c r="E249" s="2">
        <v>4</v>
      </c>
      <c r="F249" s="1">
        <v>0</v>
      </c>
      <c r="G249" s="1">
        <v>5</v>
      </c>
      <c r="H249" s="1">
        <v>3</v>
      </c>
    </row>
    <row r="250" spans="1:9" x14ac:dyDescent="0.2">
      <c r="A250" s="1"/>
      <c r="B250" t="s">
        <v>234</v>
      </c>
      <c r="C250" s="1" t="s">
        <v>10</v>
      </c>
      <c r="D250" s="1" t="s">
        <v>5</v>
      </c>
      <c r="E250" s="2">
        <v>2.67</v>
      </c>
      <c r="F250" s="1">
        <v>0</v>
      </c>
      <c r="G250" s="1">
        <v>6</v>
      </c>
      <c r="H250" s="1">
        <v>1</v>
      </c>
    </row>
    <row r="251" spans="1:9" x14ac:dyDescent="0.2">
      <c r="A251" s="1"/>
      <c r="B251" t="s">
        <v>235</v>
      </c>
      <c r="C251" s="1" t="s">
        <v>30</v>
      </c>
      <c r="D251" s="1" t="s">
        <v>5</v>
      </c>
      <c r="E251" s="2">
        <v>1.5</v>
      </c>
      <c r="F251" s="1">
        <v>0</v>
      </c>
      <c r="G251" s="1">
        <v>5</v>
      </c>
      <c r="H251" s="1">
        <v>0</v>
      </c>
    </row>
    <row r="252" spans="1:9" x14ac:dyDescent="0.2">
      <c r="A252" s="1"/>
      <c r="B252" t="s">
        <v>236</v>
      </c>
      <c r="C252" s="1" t="s">
        <v>4</v>
      </c>
      <c r="D252" s="1" t="s">
        <v>5</v>
      </c>
      <c r="E252" s="2">
        <v>15</v>
      </c>
      <c r="F252" s="1">
        <v>0</v>
      </c>
      <c r="G252" s="1">
        <v>2</v>
      </c>
      <c r="H252" s="1">
        <v>12</v>
      </c>
      <c r="I252" s="1">
        <v>1</v>
      </c>
    </row>
    <row r="253" spans="1:9" x14ac:dyDescent="0.2">
      <c r="A253" s="1"/>
      <c r="B253" t="s">
        <v>237</v>
      </c>
      <c r="C253" s="1" t="s">
        <v>10</v>
      </c>
      <c r="D253" s="1" t="s">
        <v>5</v>
      </c>
      <c r="E253" s="2">
        <v>4</v>
      </c>
      <c r="F253" s="1">
        <v>0</v>
      </c>
      <c r="G253" s="1">
        <v>4</v>
      </c>
      <c r="H253" s="1">
        <v>0</v>
      </c>
    </row>
    <row r="254" spans="1:9" x14ac:dyDescent="0.2">
      <c r="A254" s="1"/>
      <c r="B254" t="s">
        <v>238</v>
      </c>
      <c r="C254" s="1" t="s">
        <v>10</v>
      </c>
      <c r="D254" s="1" t="s">
        <v>5</v>
      </c>
      <c r="E254" s="2">
        <v>8</v>
      </c>
      <c r="F254" s="1">
        <v>0</v>
      </c>
      <c r="G254" s="1">
        <v>3</v>
      </c>
      <c r="H254" s="1">
        <v>11</v>
      </c>
      <c r="I254" s="1">
        <v>1</v>
      </c>
    </row>
    <row r="255" spans="1:9" x14ac:dyDescent="0.2">
      <c r="A255" s="1"/>
      <c r="B255" t="s">
        <v>239</v>
      </c>
      <c r="C255" s="1" t="s">
        <v>35</v>
      </c>
      <c r="D255" s="1" t="s">
        <v>5</v>
      </c>
      <c r="E255" s="2">
        <v>6</v>
      </c>
      <c r="F255" s="1">
        <v>0</v>
      </c>
      <c r="G255" s="1">
        <v>5</v>
      </c>
      <c r="H255" s="1">
        <v>19</v>
      </c>
      <c r="I255" s="1">
        <v>1</v>
      </c>
    </row>
    <row r="256" spans="1:9" x14ac:dyDescent="0.2">
      <c r="A256" s="1"/>
      <c r="B256" t="s">
        <v>206</v>
      </c>
      <c r="C256" s="1" t="s">
        <v>10</v>
      </c>
      <c r="D256" s="1" t="s">
        <v>31</v>
      </c>
      <c r="E256" s="2">
        <v>4</v>
      </c>
      <c r="F256" s="1">
        <v>0</v>
      </c>
      <c r="G256" s="1">
        <v>5</v>
      </c>
      <c r="H256" s="1">
        <v>0</v>
      </c>
    </row>
    <row r="257" spans="1:9" x14ac:dyDescent="0.2">
      <c r="A257" s="1"/>
      <c r="B257" t="s">
        <v>240</v>
      </c>
      <c r="C257" s="1" t="s">
        <v>4</v>
      </c>
      <c r="D257" s="1" t="s">
        <v>33</v>
      </c>
      <c r="E257" s="2">
        <v>15</v>
      </c>
      <c r="F257" s="1">
        <v>0</v>
      </c>
      <c r="G257" s="1">
        <v>2</v>
      </c>
      <c r="H257" s="1">
        <v>20</v>
      </c>
      <c r="I257" s="1">
        <v>1</v>
      </c>
    </row>
    <row r="258" spans="1:9" x14ac:dyDescent="0.2">
      <c r="A258" s="1"/>
      <c r="B258" t="s">
        <v>241</v>
      </c>
      <c r="C258" s="1" t="s">
        <v>10</v>
      </c>
      <c r="D258" s="1" t="s">
        <v>33</v>
      </c>
      <c r="E258" s="2">
        <v>8</v>
      </c>
      <c r="F258" s="1">
        <v>0</v>
      </c>
      <c r="G258" s="1">
        <v>2</v>
      </c>
      <c r="H258" s="1">
        <v>6</v>
      </c>
    </row>
    <row r="259" spans="1:9" x14ac:dyDescent="0.2">
      <c r="A259" s="1"/>
      <c r="B259" t="s">
        <v>242</v>
      </c>
      <c r="C259" s="1" t="s">
        <v>13</v>
      </c>
      <c r="D259" s="1" t="s">
        <v>115</v>
      </c>
      <c r="E259" s="2">
        <v>0</v>
      </c>
      <c r="F259" s="1">
        <v>42</v>
      </c>
      <c r="G259" s="1" t="s">
        <v>482</v>
      </c>
    </row>
    <row r="260" spans="1:9" x14ac:dyDescent="0.2">
      <c r="A260" s="1"/>
      <c r="B260" t="s">
        <v>243</v>
      </c>
      <c r="C260" s="1" t="s">
        <v>13</v>
      </c>
      <c r="D260" s="1" t="s">
        <v>115</v>
      </c>
      <c r="E260" s="2">
        <v>0</v>
      </c>
      <c r="F260" s="1">
        <v>75.599999999999994</v>
      </c>
    </row>
    <row r="261" spans="1:9" x14ac:dyDescent="0.2">
      <c r="A261" s="1"/>
      <c r="B261" t="s">
        <v>244</v>
      </c>
      <c r="C261" s="1" t="s">
        <v>7</v>
      </c>
      <c r="D261" s="1" t="s">
        <v>75</v>
      </c>
      <c r="E261" s="2">
        <v>0.9</v>
      </c>
      <c r="F261" s="1">
        <v>0</v>
      </c>
      <c r="G261" s="1">
        <v>3</v>
      </c>
      <c r="H261" s="1">
        <v>3</v>
      </c>
    </row>
    <row r="262" spans="1:9" x14ac:dyDescent="0.2">
      <c r="A262" s="1"/>
      <c r="B262" t="s">
        <v>245</v>
      </c>
      <c r="C262" s="1" t="s">
        <v>13</v>
      </c>
      <c r="D262" s="1" t="s">
        <v>115</v>
      </c>
      <c r="E262" s="2">
        <v>0</v>
      </c>
      <c r="F262" s="1">
        <v>75.599999999999994</v>
      </c>
    </row>
    <row r="263" spans="1:9" x14ac:dyDescent="0.2">
      <c r="A263" s="1"/>
      <c r="B263" t="s">
        <v>246</v>
      </c>
      <c r="C263" s="1" t="s">
        <v>10</v>
      </c>
      <c r="D263" s="1" t="s">
        <v>115</v>
      </c>
      <c r="E263" s="2">
        <v>8</v>
      </c>
      <c r="F263" s="1">
        <v>0</v>
      </c>
      <c r="G263" s="1">
        <v>3</v>
      </c>
      <c r="H263" s="1">
        <v>0</v>
      </c>
    </row>
    <row r="264" spans="1:9" x14ac:dyDescent="0.2">
      <c r="A264" s="1"/>
      <c r="B264" t="s">
        <v>247</v>
      </c>
      <c r="C264" s="1" t="s">
        <v>35</v>
      </c>
      <c r="D264" s="1" t="s">
        <v>115</v>
      </c>
      <c r="E264" s="2">
        <v>6</v>
      </c>
      <c r="F264" s="1">
        <v>0</v>
      </c>
      <c r="G264" s="1">
        <v>5</v>
      </c>
      <c r="H264" s="1">
        <v>0</v>
      </c>
    </row>
    <row r="265" spans="1:9" x14ac:dyDescent="0.2">
      <c r="A265" s="1"/>
      <c r="B265" t="s">
        <v>248</v>
      </c>
      <c r="C265" s="1" t="s">
        <v>249</v>
      </c>
      <c r="D265" s="1" t="s">
        <v>250</v>
      </c>
      <c r="E265" s="2">
        <v>4.5</v>
      </c>
      <c r="F265" s="1">
        <v>0</v>
      </c>
      <c r="G265" s="1">
        <v>3</v>
      </c>
      <c r="H265" s="1">
        <v>26</v>
      </c>
      <c r="I265" s="1">
        <v>1</v>
      </c>
    </row>
    <row r="266" spans="1:9" x14ac:dyDescent="0.2">
      <c r="A266" s="1"/>
      <c r="B266" t="s">
        <v>251</v>
      </c>
      <c r="C266" s="1" t="s">
        <v>249</v>
      </c>
      <c r="D266" s="1" t="s">
        <v>250</v>
      </c>
      <c r="E266" s="2">
        <v>4.5</v>
      </c>
      <c r="F266" s="1">
        <v>0</v>
      </c>
      <c r="G266" s="1">
        <v>3</v>
      </c>
      <c r="H266" s="1">
        <v>2</v>
      </c>
    </row>
    <row r="267" spans="1:9" x14ac:dyDescent="0.2">
      <c r="A267" s="1"/>
      <c r="B267" t="s">
        <v>252</v>
      </c>
      <c r="C267" s="1" t="s">
        <v>35</v>
      </c>
      <c r="D267" s="1" t="s">
        <v>14</v>
      </c>
      <c r="E267" s="2">
        <v>6</v>
      </c>
      <c r="F267" s="1">
        <v>0</v>
      </c>
      <c r="G267" s="1">
        <v>4</v>
      </c>
      <c r="H267" s="1">
        <v>1</v>
      </c>
    </row>
    <row r="268" spans="1:9" x14ac:dyDescent="0.2">
      <c r="A268" s="1"/>
      <c r="B268" t="s">
        <v>253</v>
      </c>
      <c r="C268" s="1" t="s">
        <v>10</v>
      </c>
      <c r="D268" s="1" t="s">
        <v>169</v>
      </c>
      <c r="E268" s="2">
        <v>8</v>
      </c>
      <c r="F268" s="1">
        <v>0</v>
      </c>
      <c r="G268" s="1">
        <v>2</v>
      </c>
      <c r="H268" s="1">
        <v>0</v>
      </c>
    </row>
    <row r="269" spans="1:9" x14ac:dyDescent="0.2">
      <c r="A269" s="1"/>
      <c r="B269" t="s">
        <v>254</v>
      </c>
      <c r="C269" s="1" t="s">
        <v>4</v>
      </c>
      <c r="D269" s="1" t="s">
        <v>169</v>
      </c>
      <c r="E269" s="2">
        <v>7.5</v>
      </c>
      <c r="F269" s="1">
        <v>0</v>
      </c>
      <c r="G269" s="1">
        <v>5</v>
      </c>
      <c r="H269" s="1">
        <v>3</v>
      </c>
    </row>
    <row r="270" spans="1:9" x14ac:dyDescent="0.2">
      <c r="A270" s="1"/>
      <c r="B270" t="s">
        <v>255</v>
      </c>
      <c r="E270" s="2">
        <f>SUM(E231:E269)</f>
        <v>149.57</v>
      </c>
      <c r="F270" s="1">
        <v>891.6</v>
      </c>
      <c r="G270" s="1">
        <f>AVERAGE(G231:G269)</f>
        <v>3.6190476190476191</v>
      </c>
      <c r="H270" s="2">
        <f>SUM(H231:H269)</f>
        <v>111</v>
      </c>
      <c r="I270" s="2">
        <f>SUM(I231:I269)</f>
        <v>5</v>
      </c>
    </row>
    <row r="271" spans="1:9" x14ac:dyDescent="0.2">
      <c r="A271" s="1"/>
      <c r="E271" s="2"/>
    </row>
    <row r="272" spans="1:9" x14ac:dyDescent="0.2">
      <c r="A272" s="1"/>
      <c r="E272" s="2"/>
    </row>
    <row r="273" spans="1:9" x14ac:dyDescent="0.2">
      <c r="A273" s="1">
        <v>373434</v>
      </c>
      <c r="B273" t="s">
        <v>256</v>
      </c>
      <c r="E273" s="2"/>
    </row>
    <row r="274" spans="1:9" x14ac:dyDescent="0.2">
      <c r="A274" s="1"/>
      <c r="B274" t="s">
        <v>83</v>
      </c>
      <c r="C274" s="1" t="s">
        <v>10</v>
      </c>
      <c r="D274" s="1" t="s">
        <v>98</v>
      </c>
      <c r="E274" s="2">
        <v>8</v>
      </c>
      <c r="F274" s="1">
        <v>0</v>
      </c>
      <c r="G274" s="1">
        <v>3</v>
      </c>
      <c r="H274" s="1">
        <v>4</v>
      </c>
    </row>
    <row r="275" spans="1:9" x14ac:dyDescent="0.2">
      <c r="A275" s="1"/>
      <c r="B275" t="s">
        <v>257</v>
      </c>
      <c r="C275" s="1" t="s">
        <v>2</v>
      </c>
      <c r="D275" s="1" t="s">
        <v>25</v>
      </c>
      <c r="E275" s="2">
        <v>0</v>
      </c>
      <c r="F275" s="1">
        <v>20.64</v>
      </c>
      <c r="G275" s="1">
        <v>2</v>
      </c>
      <c r="H275" s="1">
        <v>3</v>
      </c>
    </row>
    <row r="276" spans="1:9" x14ac:dyDescent="0.2">
      <c r="A276" s="1"/>
      <c r="B276" t="s">
        <v>258</v>
      </c>
      <c r="C276" s="1" t="s">
        <v>2</v>
      </c>
      <c r="D276" s="1" t="s">
        <v>41</v>
      </c>
      <c r="E276" s="2">
        <v>0</v>
      </c>
      <c r="F276" s="1">
        <v>15.7</v>
      </c>
    </row>
    <row r="277" spans="1:9" x14ac:dyDescent="0.2">
      <c r="A277" s="1"/>
      <c r="B277" t="s">
        <v>259</v>
      </c>
      <c r="C277" s="1" t="s">
        <v>2</v>
      </c>
      <c r="D277" s="1" t="s">
        <v>41</v>
      </c>
      <c r="E277" s="2">
        <v>0</v>
      </c>
      <c r="F277" s="1">
        <v>13.13</v>
      </c>
    </row>
    <row r="278" spans="1:9" x14ac:dyDescent="0.2">
      <c r="A278" s="1"/>
      <c r="B278" t="s">
        <v>260</v>
      </c>
      <c r="C278" s="1" t="s">
        <v>2</v>
      </c>
      <c r="D278" s="1" t="s">
        <v>41</v>
      </c>
      <c r="E278" s="2">
        <v>0</v>
      </c>
      <c r="F278" s="1">
        <v>16.61</v>
      </c>
    </row>
    <row r="279" spans="1:9" x14ac:dyDescent="0.2">
      <c r="A279" s="1"/>
      <c r="B279" t="s">
        <v>261</v>
      </c>
      <c r="C279" s="1" t="s">
        <v>2</v>
      </c>
      <c r="D279" s="1" t="s">
        <v>41</v>
      </c>
      <c r="E279" s="2">
        <v>0</v>
      </c>
      <c r="F279" s="1">
        <v>54.21</v>
      </c>
    </row>
    <row r="280" spans="1:9" x14ac:dyDescent="0.2">
      <c r="A280" s="1"/>
      <c r="B280" t="s">
        <v>262</v>
      </c>
      <c r="C280" s="1" t="s">
        <v>51</v>
      </c>
      <c r="D280" s="1" t="s">
        <v>41</v>
      </c>
      <c r="E280" s="2">
        <v>0</v>
      </c>
      <c r="F280" s="1">
        <v>36</v>
      </c>
    </row>
    <row r="281" spans="1:9" x14ac:dyDescent="0.2">
      <c r="A281" s="1"/>
      <c r="B281" t="s">
        <v>263</v>
      </c>
      <c r="C281" s="1" t="s">
        <v>77</v>
      </c>
      <c r="D281" s="1" t="s">
        <v>41</v>
      </c>
      <c r="E281" s="2">
        <v>0</v>
      </c>
      <c r="F281" s="1">
        <v>72</v>
      </c>
    </row>
    <row r="282" spans="1:9" x14ac:dyDescent="0.2">
      <c r="A282" s="1"/>
      <c r="B282" t="s">
        <v>264</v>
      </c>
      <c r="C282" s="1" t="s">
        <v>10</v>
      </c>
      <c r="D282" s="1" t="s">
        <v>38</v>
      </c>
      <c r="E282" s="2">
        <v>8</v>
      </c>
      <c r="F282" s="1">
        <v>0</v>
      </c>
      <c r="G282" s="1">
        <v>2</v>
      </c>
      <c r="H282" s="1">
        <v>1</v>
      </c>
    </row>
    <row r="283" spans="1:9" x14ac:dyDescent="0.2">
      <c r="A283" s="1"/>
      <c r="B283" t="s">
        <v>265</v>
      </c>
      <c r="C283" s="1" t="s">
        <v>10</v>
      </c>
      <c r="D283" s="1" t="s">
        <v>98</v>
      </c>
      <c r="E283" s="2">
        <v>8</v>
      </c>
      <c r="F283" s="1">
        <v>0</v>
      </c>
      <c r="G283" s="1">
        <v>3</v>
      </c>
      <c r="H283" s="1">
        <v>4</v>
      </c>
    </row>
    <row r="284" spans="1:9" x14ac:dyDescent="0.2">
      <c r="A284" s="1"/>
      <c r="B284" t="s">
        <v>266</v>
      </c>
      <c r="C284" s="1" t="s">
        <v>51</v>
      </c>
      <c r="D284" s="1" t="s">
        <v>8</v>
      </c>
      <c r="E284" s="2">
        <v>0</v>
      </c>
      <c r="F284" s="1">
        <v>36</v>
      </c>
    </row>
    <row r="285" spans="1:9" x14ac:dyDescent="0.2">
      <c r="A285" s="1"/>
      <c r="B285" t="s">
        <v>267</v>
      </c>
      <c r="C285" s="1" t="s">
        <v>51</v>
      </c>
      <c r="D285" s="1" t="s">
        <v>8</v>
      </c>
      <c r="E285" s="2">
        <v>0</v>
      </c>
      <c r="F285" s="1">
        <v>36</v>
      </c>
    </row>
    <row r="286" spans="1:9" x14ac:dyDescent="0.2">
      <c r="A286" s="1"/>
      <c r="B286" t="s">
        <v>268</v>
      </c>
      <c r="C286" s="1" t="s">
        <v>51</v>
      </c>
      <c r="D286" s="1" t="s">
        <v>8</v>
      </c>
      <c r="E286" s="2">
        <v>0</v>
      </c>
      <c r="F286" s="1">
        <v>36</v>
      </c>
    </row>
    <row r="287" spans="1:9" x14ac:dyDescent="0.2">
      <c r="A287" s="1"/>
      <c r="B287" t="s">
        <v>269</v>
      </c>
      <c r="C287" s="1" t="s">
        <v>10</v>
      </c>
      <c r="D287" s="1" t="s">
        <v>126</v>
      </c>
      <c r="E287" s="2">
        <v>1.78</v>
      </c>
      <c r="F287" s="1">
        <v>0</v>
      </c>
      <c r="G287" s="1">
        <v>9</v>
      </c>
      <c r="H287" s="1">
        <v>15</v>
      </c>
      <c r="I287" s="1">
        <v>1</v>
      </c>
    </row>
    <row r="288" spans="1:9" x14ac:dyDescent="0.2">
      <c r="A288" s="1"/>
      <c r="B288" t="s">
        <v>270</v>
      </c>
      <c r="C288" s="1" t="s">
        <v>10</v>
      </c>
      <c r="D288" s="1" t="s">
        <v>126</v>
      </c>
      <c r="E288" s="2">
        <v>2</v>
      </c>
      <c r="F288" s="1">
        <v>0</v>
      </c>
      <c r="G288" s="1">
        <v>6</v>
      </c>
      <c r="H288" s="1">
        <v>7</v>
      </c>
    </row>
    <row r="289" spans="1:9" x14ac:dyDescent="0.2">
      <c r="A289" s="1"/>
      <c r="B289" t="s">
        <v>271</v>
      </c>
      <c r="C289" s="1" t="s">
        <v>35</v>
      </c>
      <c r="D289" s="1" t="s">
        <v>33</v>
      </c>
      <c r="E289" s="2">
        <v>4</v>
      </c>
      <c r="F289" s="1">
        <v>0</v>
      </c>
      <c r="G289" s="1">
        <v>6</v>
      </c>
      <c r="H289" s="1">
        <v>25</v>
      </c>
      <c r="I289" s="1">
        <v>1</v>
      </c>
    </row>
    <row r="290" spans="1:9" x14ac:dyDescent="0.2">
      <c r="A290" s="1"/>
      <c r="B290" t="s">
        <v>272</v>
      </c>
      <c r="C290" s="1" t="s">
        <v>4</v>
      </c>
      <c r="D290" s="1" t="s">
        <v>233</v>
      </c>
      <c r="E290" s="2">
        <v>15</v>
      </c>
      <c r="F290" s="1">
        <v>0</v>
      </c>
      <c r="G290" s="1">
        <v>2</v>
      </c>
      <c r="H290" s="1">
        <v>39</v>
      </c>
      <c r="I290" s="1">
        <v>1</v>
      </c>
    </row>
    <row r="291" spans="1:9" x14ac:dyDescent="0.2">
      <c r="A291" s="1"/>
      <c r="B291" t="s">
        <v>273</v>
      </c>
      <c r="C291" s="1" t="s">
        <v>10</v>
      </c>
      <c r="D291" s="1" t="s">
        <v>33</v>
      </c>
      <c r="E291" s="2">
        <v>0.89</v>
      </c>
      <c r="F291" s="1">
        <v>0</v>
      </c>
      <c r="G291" s="1">
        <v>18</v>
      </c>
      <c r="H291" s="1">
        <v>3</v>
      </c>
    </row>
    <row r="292" spans="1:9" x14ac:dyDescent="0.2">
      <c r="A292" s="1"/>
      <c r="B292" t="s">
        <v>274</v>
      </c>
      <c r="C292" s="1" t="s">
        <v>10</v>
      </c>
      <c r="D292" s="1" t="s">
        <v>59</v>
      </c>
      <c r="E292" s="2">
        <v>1</v>
      </c>
      <c r="F292" s="1">
        <v>0</v>
      </c>
      <c r="G292" s="1">
        <v>16</v>
      </c>
      <c r="H292" s="1">
        <v>10</v>
      </c>
      <c r="I292" s="1">
        <v>1</v>
      </c>
    </row>
    <row r="293" spans="1:9" x14ac:dyDescent="0.2">
      <c r="A293" s="1"/>
      <c r="B293" t="s">
        <v>64</v>
      </c>
      <c r="C293" s="1" t="s">
        <v>51</v>
      </c>
      <c r="D293" s="1" t="s">
        <v>16</v>
      </c>
      <c r="E293" s="2">
        <v>0</v>
      </c>
      <c r="F293" s="1">
        <v>36</v>
      </c>
    </row>
    <row r="294" spans="1:9" x14ac:dyDescent="0.2">
      <c r="A294" s="1"/>
      <c r="B294" t="s">
        <v>275</v>
      </c>
      <c r="C294" s="1" t="s">
        <v>77</v>
      </c>
      <c r="D294" s="1" t="s">
        <v>16</v>
      </c>
      <c r="E294" s="2">
        <v>0</v>
      </c>
      <c r="F294" s="1">
        <v>72</v>
      </c>
    </row>
    <row r="295" spans="1:9" x14ac:dyDescent="0.2">
      <c r="A295" s="1"/>
      <c r="B295" t="s">
        <v>276</v>
      </c>
      <c r="C295" s="1" t="s">
        <v>4</v>
      </c>
      <c r="D295" s="1" t="s">
        <v>158</v>
      </c>
      <c r="E295" s="2">
        <v>3.33</v>
      </c>
      <c r="F295" s="1">
        <v>0</v>
      </c>
      <c r="G295" s="1">
        <v>9</v>
      </c>
      <c r="H295" s="1">
        <v>21</v>
      </c>
      <c r="I295" s="1">
        <v>1</v>
      </c>
    </row>
    <row r="296" spans="1:9" x14ac:dyDescent="0.2">
      <c r="A296" s="1"/>
      <c r="B296" t="s">
        <v>277</v>
      </c>
      <c r="C296" s="1" t="s">
        <v>13</v>
      </c>
      <c r="D296" s="1" t="s">
        <v>65</v>
      </c>
      <c r="E296" s="2">
        <v>0</v>
      </c>
      <c r="F296" s="1">
        <v>25.2</v>
      </c>
    </row>
    <row r="297" spans="1:9" x14ac:dyDescent="0.2">
      <c r="A297" s="1"/>
      <c r="B297" t="s">
        <v>278</v>
      </c>
      <c r="C297" s="1" t="s">
        <v>4</v>
      </c>
      <c r="D297" s="1" t="s">
        <v>102</v>
      </c>
      <c r="E297" s="2">
        <v>3.33</v>
      </c>
      <c r="F297" s="1">
        <v>0</v>
      </c>
      <c r="G297" s="1">
        <v>9</v>
      </c>
      <c r="H297" s="1">
        <v>21</v>
      </c>
      <c r="I297" s="1">
        <v>1</v>
      </c>
    </row>
    <row r="298" spans="1:9" x14ac:dyDescent="0.2">
      <c r="A298" s="1"/>
      <c r="B298" t="s">
        <v>279</v>
      </c>
      <c r="C298" s="1" t="s">
        <v>2</v>
      </c>
      <c r="D298" s="1" t="s">
        <v>149</v>
      </c>
      <c r="E298" s="2">
        <v>0</v>
      </c>
      <c r="F298" s="1">
        <v>59.1</v>
      </c>
      <c r="G298" s="1">
        <v>2</v>
      </c>
      <c r="H298" s="1">
        <v>6</v>
      </c>
    </row>
    <row r="299" spans="1:9" x14ac:dyDescent="0.2">
      <c r="A299" s="1"/>
      <c r="B299" t="s">
        <v>280</v>
      </c>
      <c r="C299" s="1" t="s">
        <v>281</v>
      </c>
      <c r="D299" s="1" t="s">
        <v>158</v>
      </c>
      <c r="E299" s="2">
        <v>2.4</v>
      </c>
      <c r="F299" s="1">
        <v>0</v>
      </c>
      <c r="G299" s="1">
        <v>2</v>
      </c>
      <c r="H299" s="1">
        <v>0</v>
      </c>
    </row>
    <row r="300" spans="1:9" x14ac:dyDescent="0.2">
      <c r="A300" s="1"/>
      <c r="B300" t="s">
        <v>282</v>
      </c>
      <c r="C300" s="1" t="s">
        <v>4</v>
      </c>
      <c r="D300" s="1" t="s">
        <v>283</v>
      </c>
      <c r="E300" s="2">
        <v>3.75</v>
      </c>
      <c r="F300" s="1">
        <v>0</v>
      </c>
      <c r="G300" s="1">
        <v>8</v>
      </c>
      <c r="H300" s="1">
        <v>16</v>
      </c>
      <c r="I300" s="1">
        <v>1</v>
      </c>
    </row>
    <row r="301" spans="1:9" x14ac:dyDescent="0.2">
      <c r="A301" s="1"/>
      <c r="B301" t="s">
        <v>284</v>
      </c>
      <c r="C301" s="1" t="s">
        <v>4</v>
      </c>
      <c r="D301" s="1" t="s">
        <v>283</v>
      </c>
      <c r="E301" s="2">
        <v>15</v>
      </c>
      <c r="F301" s="1">
        <v>0</v>
      </c>
      <c r="G301" s="1">
        <v>3</v>
      </c>
      <c r="H301" s="1">
        <v>10</v>
      </c>
      <c r="I301" s="1">
        <v>1</v>
      </c>
    </row>
    <row r="302" spans="1:9" x14ac:dyDescent="0.2">
      <c r="A302" s="1"/>
      <c r="B302" t="s">
        <v>285</v>
      </c>
      <c r="C302" s="1" t="s">
        <v>10</v>
      </c>
      <c r="D302" s="1" t="s">
        <v>129</v>
      </c>
      <c r="E302" s="2">
        <v>1.78</v>
      </c>
      <c r="F302" s="1">
        <v>0</v>
      </c>
      <c r="G302" s="1">
        <v>9</v>
      </c>
      <c r="H302" s="1">
        <v>19</v>
      </c>
      <c r="I302" s="1">
        <v>1</v>
      </c>
    </row>
    <row r="303" spans="1:9" x14ac:dyDescent="0.2">
      <c r="A303" s="1"/>
      <c r="B303" t="s">
        <v>286</v>
      </c>
      <c r="C303" s="1" t="s">
        <v>4</v>
      </c>
      <c r="D303" s="1" t="s">
        <v>106</v>
      </c>
      <c r="E303" s="2">
        <v>7.5</v>
      </c>
      <c r="F303" s="1">
        <v>0</v>
      </c>
      <c r="G303" s="1">
        <v>4</v>
      </c>
      <c r="H303" s="1">
        <v>1</v>
      </c>
    </row>
    <row r="304" spans="1:9" x14ac:dyDescent="0.2">
      <c r="A304" s="1"/>
      <c r="B304" t="s">
        <v>287</v>
      </c>
      <c r="C304" s="1" t="s">
        <v>77</v>
      </c>
      <c r="D304" s="1" t="s">
        <v>113</v>
      </c>
      <c r="E304" s="2">
        <v>0</v>
      </c>
      <c r="F304" s="1">
        <v>72</v>
      </c>
    </row>
    <row r="305" spans="1:9" x14ac:dyDescent="0.2">
      <c r="A305" s="1"/>
      <c r="B305" t="s">
        <v>288</v>
      </c>
      <c r="C305" s="1" t="s">
        <v>4</v>
      </c>
      <c r="D305" s="1" t="s">
        <v>117</v>
      </c>
      <c r="E305" s="2">
        <v>7.5</v>
      </c>
      <c r="F305" s="1">
        <v>0</v>
      </c>
      <c r="G305" s="1">
        <v>5</v>
      </c>
      <c r="H305" s="1">
        <v>2</v>
      </c>
    </row>
    <row r="306" spans="1:9" x14ac:dyDescent="0.2">
      <c r="A306" s="1"/>
      <c r="B306" t="s">
        <v>289</v>
      </c>
      <c r="C306" s="1" t="s">
        <v>10</v>
      </c>
      <c r="D306" s="1" t="s">
        <v>45</v>
      </c>
      <c r="E306" s="2">
        <v>8</v>
      </c>
      <c r="F306" s="1">
        <v>0</v>
      </c>
      <c r="G306" s="1">
        <v>3</v>
      </c>
      <c r="H306" s="1">
        <v>5</v>
      </c>
    </row>
    <row r="307" spans="1:9" x14ac:dyDescent="0.2">
      <c r="A307" s="1"/>
      <c r="B307" t="s">
        <v>290</v>
      </c>
      <c r="C307" s="1" t="s">
        <v>4</v>
      </c>
      <c r="D307" s="1" t="s">
        <v>59</v>
      </c>
      <c r="E307" s="2">
        <v>15</v>
      </c>
      <c r="F307" s="1">
        <v>0</v>
      </c>
      <c r="G307" s="1">
        <v>2</v>
      </c>
      <c r="H307" s="1">
        <v>1</v>
      </c>
    </row>
    <row r="308" spans="1:9" x14ac:dyDescent="0.2">
      <c r="A308" s="1"/>
      <c r="B308" t="s">
        <v>291</v>
      </c>
      <c r="C308" s="1" t="s">
        <v>10</v>
      </c>
      <c r="D308" s="1" t="s">
        <v>31</v>
      </c>
      <c r="E308" s="2">
        <v>8</v>
      </c>
      <c r="F308" s="1">
        <v>0</v>
      </c>
      <c r="G308" s="1">
        <v>3</v>
      </c>
      <c r="H308" s="1">
        <v>1</v>
      </c>
    </row>
    <row r="309" spans="1:9" x14ac:dyDescent="0.2">
      <c r="A309" s="1"/>
      <c r="B309" t="s">
        <v>292</v>
      </c>
      <c r="C309" s="1" t="s">
        <v>4</v>
      </c>
      <c r="D309" s="1" t="s">
        <v>45</v>
      </c>
      <c r="E309" s="2">
        <v>7.5</v>
      </c>
      <c r="F309" s="1">
        <v>0</v>
      </c>
      <c r="G309" s="1">
        <v>4</v>
      </c>
      <c r="H309" s="1">
        <v>6</v>
      </c>
    </row>
    <row r="310" spans="1:9" x14ac:dyDescent="0.2">
      <c r="A310" s="1"/>
      <c r="B310" t="s">
        <v>293</v>
      </c>
      <c r="C310" s="1" t="s">
        <v>51</v>
      </c>
      <c r="D310" s="1" t="s">
        <v>14</v>
      </c>
      <c r="E310" s="2">
        <v>0</v>
      </c>
      <c r="F310" s="1">
        <v>36</v>
      </c>
    </row>
    <row r="311" spans="1:9" x14ac:dyDescent="0.2">
      <c r="A311" s="1"/>
      <c r="B311" t="s">
        <v>294</v>
      </c>
      <c r="C311" s="1" t="s">
        <v>4</v>
      </c>
      <c r="D311" s="1" t="s">
        <v>169</v>
      </c>
      <c r="E311" s="2">
        <v>15</v>
      </c>
      <c r="F311" s="1">
        <v>0</v>
      </c>
      <c r="G311" s="1">
        <v>3</v>
      </c>
      <c r="H311" s="1">
        <v>2</v>
      </c>
    </row>
    <row r="312" spans="1:9" x14ac:dyDescent="0.2">
      <c r="A312" s="1"/>
      <c r="B312" t="s">
        <v>295</v>
      </c>
      <c r="C312" s="1" t="s">
        <v>4</v>
      </c>
      <c r="D312" s="1" t="s">
        <v>217</v>
      </c>
      <c r="E312" s="2">
        <v>3.33</v>
      </c>
      <c r="F312" s="1">
        <v>0</v>
      </c>
      <c r="G312" s="1">
        <v>9</v>
      </c>
      <c r="H312" s="1">
        <v>6</v>
      </c>
    </row>
    <row r="313" spans="1:9" x14ac:dyDescent="0.2">
      <c r="A313" s="1"/>
      <c r="B313" t="s">
        <v>296</v>
      </c>
      <c r="C313" s="1" t="s">
        <v>4</v>
      </c>
      <c r="D313" s="1" t="s">
        <v>123</v>
      </c>
      <c r="E313" s="2">
        <v>15</v>
      </c>
      <c r="F313" s="1">
        <v>0</v>
      </c>
      <c r="G313" s="1">
        <v>3</v>
      </c>
      <c r="H313" s="1">
        <v>15</v>
      </c>
      <c r="I313" s="1">
        <v>1</v>
      </c>
    </row>
    <row r="314" spans="1:9" x14ac:dyDescent="0.2">
      <c r="A314" s="1"/>
      <c r="B314" t="s">
        <v>297</v>
      </c>
      <c r="C314" s="1" t="s">
        <v>35</v>
      </c>
      <c r="D314" s="1" t="s">
        <v>123</v>
      </c>
      <c r="E314" s="2">
        <v>6</v>
      </c>
      <c r="F314" s="1">
        <v>0</v>
      </c>
      <c r="G314" s="1">
        <v>4</v>
      </c>
      <c r="H314" s="1">
        <v>4</v>
      </c>
    </row>
    <row r="315" spans="1:9" x14ac:dyDescent="0.2">
      <c r="A315" s="1"/>
      <c r="B315" t="s">
        <v>298</v>
      </c>
      <c r="C315" s="1" t="s">
        <v>35</v>
      </c>
      <c r="D315" s="1" t="s">
        <v>123</v>
      </c>
      <c r="E315" s="2">
        <v>12</v>
      </c>
      <c r="F315" s="1">
        <v>0</v>
      </c>
      <c r="G315" s="1">
        <v>3</v>
      </c>
      <c r="H315" s="1">
        <v>36</v>
      </c>
      <c r="I315" s="1">
        <v>1</v>
      </c>
    </row>
    <row r="316" spans="1:9" x14ac:dyDescent="0.2">
      <c r="A316" s="1"/>
      <c r="B316" t="s">
        <v>299</v>
      </c>
      <c r="E316" s="2">
        <f>SUM(E274:E315)</f>
        <v>183.09</v>
      </c>
      <c r="F316" s="1">
        <v>636.59</v>
      </c>
      <c r="G316" s="1">
        <f>AVERAGE(G274:G315)</f>
        <v>5.4285714285714288</v>
      </c>
      <c r="H316" s="2">
        <f>SUM(H274:H315)</f>
        <v>283</v>
      </c>
      <c r="I316" s="2">
        <f>SUM(I274:I315)</f>
        <v>11</v>
      </c>
    </row>
    <row r="317" spans="1:9" x14ac:dyDescent="0.2">
      <c r="A317" s="1"/>
      <c r="E317" s="2"/>
    </row>
    <row r="318" spans="1:9" x14ac:dyDescent="0.2">
      <c r="A318" s="1"/>
      <c r="E318" s="2"/>
    </row>
    <row r="319" spans="1:9" x14ac:dyDescent="0.2">
      <c r="A319" s="1">
        <v>77177203</v>
      </c>
      <c r="B319" t="s">
        <v>300</v>
      </c>
      <c r="E319" s="2"/>
    </row>
    <row r="320" spans="1:9" x14ac:dyDescent="0.2">
      <c r="A320" s="1"/>
      <c r="B320" t="s">
        <v>301</v>
      </c>
      <c r="C320" s="1" t="s">
        <v>51</v>
      </c>
      <c r="D320" s="1" t="s">
        <v>14</v>
      </c>
      <c r="E320" s="2">
        <v>0</v>
      </c>
      <c r="F320" s="1">
        <v>36</v>
      </c>
    </row>
    <row r="321" spans="1:9" x14ac:dyDescent="0.2">
      <c r="A321" s="1"/>
      <c r="B321" t="s">
        <v>302</v>
      </c>
      <c r="C321" s="1" t="s">
        <v>35</v>
      </c>
      <c r="D321" s="1" t="s">
        <v>233</v>
      </c>
      <c r="E321" s="2">
        <v>6</v>
      </c>
      <c r="F321" s="1">
        <v>0</v>
      </c>
      <c r="G321" s="1">
        <v>4</v>
      </c>
      <c r="H321" s="1">
        <v>0</v>
      </c>
    </row>
    <row r="322" spans="1:9" x14ac:dyDescent="0.2">
      <c r="A322" s="1"/>
      <c r="B322" t="s">
        <v>303</v>
      </c>
      <c r="C322" s="1" t="s">
        <v>13</v>
      </c>
      <c r="D322" s="1" t="s">
        <v>8</v>
      </c>
      <c r="E322" s="2">
        <v>0</v>
      </c>
      <c r="F322" s="1">
        <v>33.6</v>
      </c>
    </row>
    <row r="323" spans="1:9" x14ac:dyDescent="0.2">
      <c r="A323" s="1"/>
      <c r="B323" t="s">
        <v>304</v>
      </c>
      <c r="C323" s="1" t="s">
        <v>51</v>
      </c>
      <c r="D323" s="1" t="s">
        <v>8</v>
      </c>
      <c r="E323" s="2">
        <v>0</v>
      </c>
      <c r="F323" s="1">
        <v>36</v>
      </c>
    </row>
    <row r="324" spans="1:9" x14ac:dyDescent="0.2">
      <c r="A324" s="1"/>
      <c r="B324" t="s">
        <v>305</v>
      </c>
      <c r="C324" s="1" t="s">
        <v>13</v>
      </c>
      <c r="D324" s="1" t="s">
        <v>8</v>
      </c>
      <c r="E324" s="2">
        <v>0</v>
      </c>
      <c r="F324" s="1">
        <v>25.2</v>
      </c>
    </row>
    <row r="325" spans="1:9" x14ac:dyDescent="0.2">
      <c r="A325" s="1"/>
      <c r="B325" t="s">
        <v>306</v>
      </c>
      <c r="C325" s="1" t="s">
        <v>10</v>
      </c>
      <c r="D325" s="1" t="s">
        <v>307</v>
      </c>
      <c r="E325" s="2">
        <v>4</v>
      </c>
      <c r="F325" s="1">
        <v>0</v>
      </c>
      <c r="G325" s="1">
        <v>4</v>
      </c>
      <c r="H325" s="1">
        <v>2</v>
      </c>
    </row>
    <row r="326" spans="1:9" x14ac:dyDescent="0.2">
      <c r="A326" s="1"/>
      <c r="B326" t="s">
        <v>308</v>
      </c>
      <c r="C326" s="1" t="s">
        <v>10</v>
      </c>
      <c r="D326" s="1" t="s">
        <v>307</v>
      </c>
      <c r="E326" s="2">
        <v>4</v>
      </c>
      <c r="F326" s="1">
        <v>0</v>
      </c>
      <c r="G326" s="1">
        <v>4</v>
      </c>
      <c r="H326" s="1">
        <v>1</v>
      </c>
    </row>
    <row r="327" spans="1:9" x14ac:dyDescent="0.2">
      <c r="A327" s="1"/>
      <c r="B327" t="s">
        <v>309</v>
      </c>
      <c r="C327" s="1" t="s">
        <v>30</v>
      </c>
      <c r="D327" s="1" t="s">
        <v>75</v>
      </c>
      <c r="E327" s="2">
        <v>3</v>
      </c>
      <c r="F327" s="1">
        <v>0</v>
      </c>
      <c r="G327" s="1">
        <v>3</v>
      </c>
      <c r="H327" s="1">
        <v>7</v>
      </c>
    </row>
    <row r="328" spans="1:9" x14ac:dyDescent="0.2">
      <c r="A328" s="1"/>
      <c r="B328" t="s">
        <v>310</v>
      </c>
      <c r="C328" s="1" t="s">
        <v>51</v>
      </c>
      <c r="D328" s="1" t="s">
        <v>14</v>
      </c>
      <c r="E328" s="2">
        <v>0</v>
      </c>
      <c r="F328" s="1">
        <v>36</v>
      </c>
    </row>
    <row r="329" spans="1:9" x14ac:dyDescent="0.2">
      <c r="A329" s="1"/>
      <c r="B329" t="s">
        <v>311</v>
      </c>
      <c r="C329" s="1" t="s">
        <v>51</v>
      </c>
      <c r="D329" s="1" t="s">
        <v>14</v>
      </c>
      <c r="E329" s="2">
        <v>0</v>
      </c>
      <c r="F329" s="1">
        <v>36</v>
      </c>
    </row>
    <row r="330" spans="1:9" x14ac:dyDescent="0.2">
      <c r="A330" s="1"/>
      <c r="B330" t="s">
        <v>312</v>
      </c>
      <c r="E330" s="2">
        <f>SUM(E320:E329)</f>
        <v>17</v>
      </c>
      <c r="F330" s="1">
        <v>202.8</v>
      </c>
      <c r="G330" s="1">
        <f>AVERAGE(G320:G329)</f>
        <v>3.75</v>
      </c>
      <c r="H330" s="1">
        <f>SUM(H321:H329)</f>
        <v>10</v>
      </c>
      <c r="I330">
        <v>0</v>
      </c>
    </row>
    <row r="331" spans="1:9" x14ac:dyDescent="0.2">
      <c r="A331" s="1"/>
      <c r="E331" s="2"/>
    </row>
    <row r="332" spans="1:9" x14ac:dyDescent="0.2">
      <c r="A332" s="1"/>
      <c r="E332" s="2"/>
    </row>
    <row r="333" spans="1:9" x14ac:dyDescent="0.2">
      <c r="A333" s="1">
        <v>9975134</v>
      </c>
      <c r="B333" t="s">
        <v>313</v>
      </c>
      <c r="E333" s="2"/>
    </row>
    <row r="334" spans="1:9" x14ac:dyDescent="0.2">
      <c r="A334" s="1"/>
      <c r="B334" t="s">
        <v>314</v>
      </c>
      <c r="C334" s="1" t="s">
        <v>13</v>
      </c>
      <c r="D334" s="1" t="s">
        <v>8</v>
      </c>
      <c r="E334" s="2">
        <v>0</v>
      </c>
      <c r="F334" s="1">
        <v>58.8</v>
      </c>
    </row>
    <row r="335" spans="1:9" x14ac:dyDescent="0.2">
      <c r="A335" s="1"/>
      <c r="B335" t="s">
        <v>315</v>
      </c>
      <c r="C335" s="1" t="s">
        <v>2</v>
      </c>
      <c r="D335" s="1" t="s">
        <v>169</v>
      </c>
      <c r="E335" s="2">
        <v>0</v>
      </c>
      <c r="F335" s="1">
        <v>20</v>
      </c>
    </row>
    <row r="336" spans="1:9" x14ac:dyDescent="0.2">
      <c r="A336" s="1"/>
      <c r="B336" t="s">
        <v>316</v>
      </c>
      <c r="C336" s="1" t="s">
        <v>13</v>
      </c>
      <c r="D336" s="1" t="s">
        <v>8</v>
      </c>
      <c r="E336" s="2">
        <v>0</v>
      </c>
      <c r="F336" s="1">
        <v>58.8</v>
      </c>
    </row>
    <row r="337" spans="1:9" x14ac:dyDescent="0.2">
      <c r="A337" s="1"/>
      <c r="B337" t="s">
        <v>317</v>
      </c>
      <c r="C337" s="1" t="s">
        <v>13</v>
      </c>
      <c r="D337" s="1" t="s">
        <v>104</v>
      </c>
      <c r="E337" s="2">
        <v>0</v>
      </c>
      <c r="F337" s="1">
        <v>67.2</v>
      </c>
    </row>
    <row r="338" spans="1:9" x14ac:dyDescent="0.2">
      <c r="A338" s="1"/>
      <c r="B338" t="s">
        <v>318</v>
      </c>
      <c r="C338" s="1" t="s">
        <v>35</v>
      </c>
      <c r="D338" s="1" t="s">
        <v>33</v>
      </c>
      <c r="E338" s="2">
        <v>12</v>
      </c>
      <c r="F338" s="1">
        <v>0</v>
      </c>
      <c r="G338" s="1">
        <v>3</v>
      </c>
      <c r="H338" s="1">
        <v>8</v>
      </c>
    </row>
    <row r="339" spans="1:9" x14ac:dyDescent="0.2">
      <c r="A339" s="1"/>
      <c r="B339" t="s">
        <v>319</v>
      </c>
      <c r="C339" s="1" t="s">
        <v>4</v>
      </c>
      <c r="D339" s="1" t="s">
        <v>33</v>
      </c>
      <c r="E339" s="2">
        <v>2.31</v>
      </c>
      <c r="F339" s="1">
        <v>0</v>
      </c>
      <c r="G339" s="1">
        <v>13</v>
      </c>
      <c r="H339" s="1">
        <v>51</v>
      </c>
      <c r="I339" s="1">
        <v>1</v>
      </c>
    </row>
    <row r="340" spans="1:9" x14ac:dyDescent="0.2">
      <c r="A340" s="1"/>
      <c r="B340" t="s">
        <v>320</v>
      </c>
      <c r="C340" s="1" t="s">
        <v>4</v>
      </c>
      <c r="D340" s="1" t="s">
        <v>33</v>
      </c>
      <c r="E340" s="2">
        <v>7.5</v>
      </c>
      <c r="F340" s="1">
        <v>0</v>
      </c>
      <c r="G340" s="1">
        <v>5</v>
      </c>
      <c r="H340" s="1">
        <v>15</v>
      </c>
      <c r="I340" s="1">
        <v>1</v>
      </c>
    </row>
    <row r="341" spans="1:9" x14ac:dyDescent="0.2">
      <c r="A341" s="1"/>
      <c r="B341" t="s">
        <v>321</v>
      </c>
      <c r="C341" s="1" t="s">
        <v>4</v>
      </c>
      <c r="D341" s="1" t="s">
        <v>33</v>
      </c>
      <c r="E341" s="2">
        <v>15</v>
      </c>
      <c r="F341" s="1">
        <v>0</v>
      </c>
      <c r="G341" s="1">
        <v>3</v>
      </c>
      <c r="H341" s="1">
        <v>6</v>
      </c>
    </row>
    <row r="342" spans="1:9" x14ac:dyDescent="0.2">
      <c r="A342" s="1"/>
      <c r="B342" t="s">
        <v>322</v>
      </c>
      <c r="C342" s="1" t="s">
        <v>10</v>
      </c>
      <c r="D342" s="1" t="s">
        <v>33</v>
      </c>
      <c r="E342" s="2">
        <v>4</v>
      </c>
      <c r="F342" s="1">
        <v>0</v>
      </c>
      <c r="G342" s="1">
        <v>5</v>
      </c>
      <c r="H342" s="1">
        <v>0</v>
      </c>
    </row>
    <row r="343" spans="1:9" x14ac:dyDescent="0.2">
      <c r="A343" s="1"/>
      <c r="B343" t="s">
        <v>323</v>
      </c>
      <c r="C343" s="1" t="s">
        <v>10</v>
      </c>
      <c r="D343" s="1" t="s">
        <v>233</v>
      </c>
      <c r="E343" s="2">
        <v>8</v>
      </c>
      <c r="F343" s="1">
        <v>0</v>
      </c>
      <c r="G343" s="1">
        <v>3</v>
      </c>
      <c r="H343" s="1">
        <v>1</v>
      </c>
    </row>
    <row r="344" spans="1:9" x14ac:dyDescent="0.2">
      <c r="A344" s="1"/>
      <c r="B344" t="s">
        <v>324</v>
      </c>
      <c r="C344" s="1" t="s">
        <v>2</v>
      </c>
      <c r="D344" s="1" t="s">
        <v>16</v>
      </c>
      <c r="E344" s="2">
        <v>0</v>
      </c>
      <c r="F344" s="1">
        <v>46.14</v>
      </c>
    </row>
    <row r="345" spans="1:9" x14ac:dyDescent="0.2">
      <c r="A345" s="1"/>
      <c r="B345" t="s">
        <v>325</v>
      </c>
      <c r="C345" s="1" t="s">
        <v>4</v>
      </c>
      <c r="D345" s="1" t="s">
        <v>149</v>
      </c>
      <c r="E345" s="2">
        <v>7.5</v>
      </c>
      <c r="F345" s="1">
        <v>0</v>
      </c>
      <c r="G345" s="1">
        <v>5</v>
      </c>
      <c r="H345" s="1">
        <v>11</v>
      </c>
      <c r="I345" s="1">
        <v>1</v>
      </c>
    </row>
    <row r="346" spans="1:9" x14ac:dyDescent="0.2">
      <c r="A346" s="1"/>
      <c r="B346" t="s">
        <v>326</v>
      </c>
      <c r="C346" s="1" t="s">
        <v>10</v>
      </c>
      <c r="D346" s="1" t="s">
        <v>149</v>
      </c>
      <c r="E346" s="2">
        <v>8</v>
      </c>
      <c r="F346" s="1">
        <v>0</v>
      </c>
      <c r="G346" s="1">
        <v>3</v>
      </c>
      <c r="H346" s="1">
        <v>7</v>
      </c>
    </row>
    <row r="347" spans="1:9" x14ac:dyDescent="0.2">
      <c r="A347" s="1"/>
      <c r="B347" t="s">
        <v>327</v>
      </c>
      <c r="C347" s="1" t="s">
        <v>10</v>
      </c>
      <c r="D347" s="1" t="s">
        <v>158</v>
      </c>
      <c r="E347" s="2">
        <v>8</v>
      </c>
      <c r="F347" s="1">
        <v>0</v>
      </c>
      <c r="G347" s="1">
        <v>3</v>
      </c>
      <c r="H347" s="1">
        <v>7</v>
      </c>
    </row>
    <row r="348" spans="1:9" x14ac:dyDescent="0.2">
      <c r="A348" s="1"/>
      <c r="B348" t="s">
        <v>328</v>
      </c>
      <c r="C348" s="1" t="s">
        <v>10</v>
      </c>
      <c r="D348" s="1" t="s">
        <v>158</v>
      </c>
      <c r="E348" s="2">
        <v>4</v>
      </c>
      <c r="F348" s="1">
        <v>0</v>
      </c>
      <c r="G348" s="1">
        <v>5</v>
      </c>
      <c r="H348" s="1">
        <v>11</v>
      </c>
      <c r="I348" s="1">
        <v>1</v>
      </c>
    </row>
    <row r="349" spans="1:9" x14ac:dyDescent="0.2">
      <c r="A349" s="1"/>
      <c r="B349" t="s">
        <v>329</v>
      </c>
      <c r="C349" s="1" t="s">
        <v>35</v>
      </c>
      <c r="D349" s="1" t="s">
        <v>158</v>
      </c>
      <c r="E349" s="2">
        <v>6</v>
      </c>
      <c r="F349" s="1">
        <v>0</v>
      </c>
      <c r="G349" s="1">
        <v>5</v>
      </c>
      <c r="H349" s="1">
        <v>1</v>
      </c>
    </row>
    <row r="350" spans="1:9" x14ac:dyDescent="0.2">
      <c r="A350" s="1"/>
      <c r="B350" t="s">
        <v>330</v>
      </c>
      <c r="C350" s="1" t="s">
        <v>35</v>
      </c>
      <c r="D350" s="1" t="s">
        <v>158</v>
      </c>
      <c r="E350" s="2">
        <v>4</v>
      </c>
      <c r="F350" s="1">
        <v>0</v>
      </c>
      <c r="G350" s="1">
        <v>6</v>
      </c>
      <c r="H350" s="1">
        <v>0</v>
      </c>
    </row>
    <row r="351" spans="1:9" x14ac:dyDescent="0.2">
      <c r="A351" s="1"/>
      <c r="B351" t="s">
        <v>331</v>
      </c>
      <c r="C351" s="1" t="s">
        <v>35</v>
      </c>
      <c r="D351" s="1" t="s">
        <v>102</v>
      </c>
      <c r="E351" s="2">
        <v>6</v>
      </c>
      <c r="F351" s="1">
        <v>0</v>
      </c>
      <c r="G351" s="1">
        <v>5</v>
      </c>
      <c r="H351" s="1">
        <v>6</v>
      </c>
    </row>
    <row r="352" spans="1:9" x14ac:dyDescent="0.2">
      <c r="A352" s="1"/>
      <c r="B352" t="s">
        <v>332</v>
      </c>
      <c r="C352" s="1" t="s">
        <v>10</v>
      </c>
      <c r="D352" s="1" t="s">
        <v>283</v>
      </c>
      <c r="E352" s="2">
        <v>8</v>
      </c>
      <c r="F352" s="1">
        <v>0</v>
      </c>
      <c r="G352" s="1">
        <v>3</v>
      </c>
      <c r="H352" s="1">
        <v>0</v>
      </c>
    </row>
    <row r="353" spans="1:9" x14ac:dyDescent="0.2">
      <c r="A353" s="1"/>
      <c r="B353" t="s">
        <v>333</v>
      </c>
      <c r="C353" s="1" t="s">
        <v>13</v>
      </c>
      <c r="D353" s="1" t="s">
        <v>65</v>
      </c>
      <c r="E353" s="2">
        <v>0</v>
      </c>
      <c r="F353" s="1">
        <v>67.2</v>
      </c>
    </row>
    <row r="354" spans="1:9" x14ac:dyDescent="0.2">
      <c r="A354" s="1"/>
      <c r="B354" t="s">
        <v>334</v>
      </c>
      <c r="C354" s="1" t="s">
        <v>13</v>
      </c>
      <c r="D354" s="1" t="s">
        <v>65</v>
      </c>
      <c r="E354" s="2">
        <v>0</v>
      </c>
      <c r="F354" s="1">
        <v>67.2</v>
      </c>
    </row>
    <row r="355" spans="1:9" x14ac:dyDescent="0.2">
      <c r="A355" s="1"/>
      <c r="B355" t="s">
        <v>335</v>
      </c>
      <c r="C355" s="1" t="s">
        <v>13</v>
      </c>
      <c r="D355" s="1" t="s">
        <v>65</v>
      </c>
      <c r="E355" s="2">
        <v>0</v>
      </c>
      <c r="F355" s="1">
        <v>67.2</v>
      </c>
    </row>
    <row r="356" spans="1:9" x14ac:dyDescent="0.2">
      <c r="A356" s="1"/>
      <c r="B356" t="s">
        <v>336</v>
      </c>
      <c r="C356" s="1" t="s">
        <v>35</v>
      </c>
      <c r="D356" s="1" t="s">
        <v>102</v>
      </c>
      <c r="E356" s="2">
        <v>6</v>
      </c>
      <c r="F356" s="1">
        <v>0</v>
      </c>
      <c r="G356" s="1">
        <v>5</v>
      </c>
      <c r="H356" s="1">
        <v>8</v>
      </c>
    </row>
    <row r="357" spans="1:9" x14ac:dyDescent="0.2">
      <c r="A357" s="1"/>
      <c r="B357" t="s">
        <v>337</v>
      </c>
      <c r="C357" s="1" t="s">
        <v>4</v>
      </c>
      <c r="D357" s="1" t="s">
        <v>102</v>
      </c>
      <c r="E357" s="2">
        <v>7.5</v>
      </c>
      <c r="F357" s="1">
        <v>0</v>
      </c>
      <c r="G357" s="1">
        <v>5</v>
      </c>
      <c r="H357" s="1">
        <v>27</v>
      </c>
      <c r="I357" s="1">
        <v>1</v>
      </c>
    </row>
    <row r="358" spans="1:9" x14ac:dyDescent="0.2">
      <c r="A358" s="1"/>
      <c r="B358" t="s">
        <v>338</v>
      </c>
      <c r="C358" s="1" t="s">
        <v>10</v>
      </c>
      <c r="D358" s="1" t="s">
        <v>129</v>
      </c>
      <c r="E358" s="2">
        <v>8</v>
      </c>
      <c r="F358" s="1">
        <v>0</v>
      </c>
      <c r="G358" s="1">
        <v>3</v>
      </c>
      <c r="H358" s="1">
        <v>2</v>
      </c>
    </row>
    <row r="359" spans="1:9" x14ac:dyDescent="0.2">
      <c r="A359" s="1"/>
      <c r="B359" t="s">
        <v>339</v>
      </c>
      <c r="C359" s="1" t="s">
        <v>10</v>
      </c>
      <c r="D359" s="1" t="s">
        <v>129</v>
      </c>
      <c r="E359" s="2">
        <v>8</v>
      </c>
      <c r="F359" s="1">
        <v>0</v>
      </c>
      <c r="G359" s="1">
        <v>3</v>
      </c>
      <c r="H359" s="1">
        <v>1</v>
      </c>
    </row>
    <row r="360" spans="1:9" x14ac:dyDescent="0.2">
      <c r="A360" s="1"/>
      <c r="B360" t="s">
        <v>340</v>
      </c>
      <c r="C360" s="1" t="s">
        <v>35</v>
      </c>
      <c r="D360" s="1" t="s">
        <v>115</v>
      </c>
      <c r="E360" s="2">
        <v>4</v>
      </c>
      <c r="F360" s="1">
        <v>0</v>
      </c>
      <c r="G360" s="1">
        <v>6</v>
      </c>
      <c r="H360" s="1">
        <v>3</v>
      </c>
    </row>
    <row r="361" spans="1:9" x14ac:dyDescent="0.2">
      <c r="A361" s="1"/>
      <c r="B361" t="s">
        <v>247</v>
      </c>
      <c r="C361" s="1" t="s">
        <v>35</v>
      </c>
      <c r="D361" s="1" t="s">
        <v>115</v>
      </c>
      <c r="E361" s="2">
        <v>6</v>
      </c>
      <c r="F361" s="1">
        <v>0</v>
      </c>
      <c r="G361" s="1">
        <v>5</v>
      </c>
      <c r="H361" s="1">
        <v>0</v>
      </c>
    </row>
    <row r="362" spans="1:9" x14ac:dyDescent="0.2">
      <c r="A362" s="1"/>
      <c r="B362" t="s">
        <v>341</v>
      </c>
      <c r="C362" s="1" t="s">
        <v>2</v>
      </c>
      <c r="D362" s="1" t="s">
        <v>169</v>
      </c>
      <c r="E362" s="2">
        <v>0</v>
      </c>
      <c r="F362" s="1">
        <v>30</v>
      </c>
    </row>
    <row r="363" spans="1:9" x14ac:dyDescent="0.2">
      <c r="A363" s="1"/>
      <c r="B363" t="s">
        <v>342</v>
      </c>
      <c r="C363" s="1" t="s">
        <v>35</v>
      </c>
      <c r="D363" s="1" t="s">
        <v>215</v>
      </c>
      <c r="E363" s="2">
        <v>12</v>
      </c>
      <c r="F363" s="1">
        <v>0</v>
      </c>
      <c r="G363" s="1">
        <v>3</v>
      </c>
      <c r="H363" s="1">
        <v>0</v>
      </c>
    </row>
    <row r="364" spans="1:9" x14ac:dyDescent="0.2">
      <c r="A364" s="1"/>
      <c r="B364" t="s">
        <v>252</v>
      </c>
      <c r="C364" s="1" t="s">
        <v>35</v>
      </c>
      <c r="D364" s="1" t="s">
        <v>14</v>
      </c>
      <c r="E364" s="2">
        <v>6</v>
      </c>
      <c r="F364" s="1">
        <v>0</v>
      </c>
      <c r="G364" s="1">
        <v>4</v>
      </c>
      <c r="H364" s="1">
        <v>1</v>
      </c>
    </row>
    <row r="365" spans="1:9" x14ac:dyDescent="0.2">
      <c r="A365" s="1"/>
      <c r="B365" t="s">
        <v>343</v>
      </c>
      <c r="C365" s="1" t="s">
        <v>35</v>
      </c>
      <c r="D365" s="1" t="s">
        <v>14</v>
      </c>
      <c r="E365" s="2">
        <v>12</v>
      </c>
      <c r="F365" s="1">
        <v>0</v>
      </c>
      <c r="G365" s="1">
        <v>3</v>
      </c>
      <c r="H365" s="1">
        <v>1</v>
      </c>
    </row>
    <row r="366" spans="1:9" x14ac:dyDescent="0.2">
      <c r="A366" s="1"/>
      <c r="B366" t="s">
        <v>344</v>
      </c>
      <c r="C366" s="1" t="s">
        <v>4</v>
      </c>
      <c r="D366" s="1" t="s">
        <v>345</v>
      </c>
      <c r="E366" s="2">
        <v>4.29</v>
      </c>
      <c r="F366" s="1">
        <v>0</v>
      </c>
      <c r="G366" s="1">
        <v>7</v>
      </c>
      <c r="H366" s="1">
        <v>17</v>
      </c>
      <c r="I366" s="1">
        <v>1</v>
      </c>
    </row>
    <row r="367" spans="1:9" x14ac:dyDescent="0.2">
      <c r="A367" s="1"/>
      <c r="B367" t="s">
        <v>346</v>
      </c>
      <c r="C367" s="1" t="s">
        <v>35</v>
      </c>
      <c r="D367" s="1" t="s">
        <v>345</v>
      </c>
      <c r="E367" s="2">
        <v>6</v>
      </c>
      <c r="F367" s="1">
        <v>0</v>
      </c>
      <c r="G367" s="1">
        <v>5</v>
      </c>
      <c r="H367" s="1">
        <v>5</v>
      </c>
    </row>
    <row r="368" spans="1:9" x14ac:dyDescent="0.2">
      <c r="A368" s="1"/>
      <c r="B368" t="s">
        <v>347</v>
      </c>
      <c r="C368" s="1" t="s">
        <v>4</v>
      </c>
      <c r="D368" s="1" t="s">
        <v>345</v>
      </c>
      <c r="E368" s="2">
        <v>5</v>
      </c>
      <c r="F368" s="1">
        <v>0</v>
      </c>
      <c r="G368" s="1">
        <v>6</v>
      </c>
      <c r="H368" s="1">
        <v>72</v>
      </c>
      <c r="I368" s="1">
        <v>1</v>
      </c>
    </row>
    <row r="369" spans="1:9" x14ac:dyDescent="0.2">
      <c r="A369" s="1"/>
      <c r="B369" t="s">
        <v>348</v>
      </c>
      <c r="C369" s="1" t="s">
        <v>10</v>
      </c>
      <c r="D369" s="1" t="s">
        <v>345</v>
      </c>
      <c r="E369" s="2">
        <v>4</v>
      </c>
      <c r="F369" s="1">
        <v>0</v>
      </c>
      <c r="G369" s="1">
        <v>4</v>
      </c>
      <c r="H369" s="1">
        <v>0</v>
      </c>
    </row>
    <row r="370" spans="1:9" x14ac:dyDescent="0.2">
      <c r="A370" s="1"/>
      <c r="B370" t="s">
        <v>349</v>
      </c>
      <c r="C370" s="1" t="s">
        <v>4</v>
      </c>
      <c r="D370" s="1" t="s">
        <v>123</v>
      </c>
      <c r="E370" s="2">
        <v>4.29</v>
      </c>
      <c r="F370" s="1">
        <v>0</v>
      </c>
      <c r="G370" s="1">
        <v>7</v>
      </c>
      <c r="H370" s="1">
        <v>23</v>
      </c>
      <c r="I370" s="1">
        <v>1</v>
      </c>
    </row>
    <row r="371" spans="1:9" x14ac:dyDescent="0.2">
      <c r="A371" s="1"/>
      <c r="B371" t="s">
        <v>209</v>
      </c>
      <c r="C371" s="1" t="s">
        <v>35</v>
      </c>
      <c r="D371" s="1" t="s">
        <v>123</v>
      </c>
      <c r="E371" s="2">
        <v>4</v>
      </c>
      <c r="F371" s="1">
        <v>0</v>
      </c>
      <c r="G371" s="1">
        <v>6</v>
      </c>
      <c r="H371" s="1">
        <v>7</v>
      </c>
      <c r="I371" s="1"/>
    </row>
    <row r="372" spans="1:9" x14ac:dyDescent="0.2">
      <c r="A372" s="1"/>
      <c r="B372" t="s">
        <v>350</v>
      </c>
      <c r="C372" s="1" t="s">
        <v>10</v>
      </c>
      <c r="D372" s="1" t="s">
        <v>45</v>
      </c>
      <c r="E372" s="2">
        <v>8</v>
      </c>
      <c r="F372" s="1">
        <v>0</v>
      </c>
      <c r="G372" s="1">
        <v>3</v>
      </c>
      <c r="H372" s="1">
        <v>0</v>
      </c>
    </row>
    <row r="373" spans="1:9" x14ac:dyDescent="0.2">
      <c r="A373" s="1"/>
      <c r="B373" t="s">
        <v>351</v>
      </c>
      <c r="C373" s="1" t="s">
        <v>35</v>
      </c>
      <c r="D373" s="1" t="s">
        <v>250</v>
      </c>
      <c r="E373" s="2">
        <v>3.43</v>
      </c>
      <c r="F373" s="1">
        <v>0</v>
      </c>
      <c r="G373" s="1">
        <v>7</v>
      </c>
      <c r="H373" s="1">
        <v>0</v>
      </c>
    </row>
    <row r="374" spans="1:9" x14ac:dyDescent="0.2">
      <c r="A374" s="1"/>
      <c r="B374" t="s">
        <v>352</v>
      </c>
      <c r="C374" s="1" t="s">
        <v>35</v>
      </c>
      <c r="D374" s="1" t="s">
        <v>123</v>
      </c>
      <c r="E374" s="2">
        <v>6</v>
      </c>
      <c r="F374" s="1">
        <v>0</v>
      </c>
      <c r="G374" s="1">
        <v>5</v>
      </c>
      <c r="H374" s="1">
        <v>1</v>
      </c>
    </row>
    <row r="375" spans="1:9" x14ac:dyDescent="0.2">
      <c r="A375" s="1"/>
      <c r="B375" t="s">
        <v>353</v>
      </c>
      <c r="C375" s="1" t="s">
        <v>10</v>
      </c>
      <c r="D375" s="1" t="s">
        <v>115</v>
      </c>
      <c r="E375" s="2">
        <v>8</v>
      </c>
      <c r="F375" s="1">
        <v>0</v>
      </c>
      <c r="G375" s="1">
        <v>3</v>
      </c>
      <c r="H375" s="1">
        <v>0</v>
      </c>
    </row>
    <row r="376" spans="1:9" x14ac:dyDescent="0.2">
      <c r="A376" s="1"/>
      <c r="B376" t="s">
        <v>354</v>
      </c>
      <c r="E376" s="2">
        <f>SUM(E334:E375)</f>
        <v>222.82</v>
      </c>
      <c r="F376" s="1">
        <v>512.54</v>
      </c>
      <c r="G376" s="1">
        <f>AVERAGE(G338:G375)</f>
        <v>4.7575757575757578</v>
      </c>
      <c r="H376" s="2">
        <f>SUM(H334:H375)</f>
        <v>292</v>
      </c>
      <c r="I376" s="2">
        <f>SUM(I334:I375)</f>
        <v>8</v>
      </c>
    </row>
    <row r="377" spans="1:9" x14ac:dyDescent="0.2">
      <c r="A377" s="1"/>
      <c r="E377" s="2"/>
      <c r="G377" s="1">
        <f>AVEDEV(G334:G375)</f>
        <v>1.3700642791551882</v>
      </c>
    </row>
    <row r="378" spans="1:9" x14ac:dyDescent="0.2">
      <c r="A378" s="1"/>
      <c r="E378" s="2"/>
    </row>
    <row r="379" spans="1:9" x14ac:dyDescent="0.2">
      <c r="A379" s="1">
        <v>80808284</v>
      </c>
      <c r="B379" t="s">
        <v>355</v>
      </c>
      <c r="E379" s="2"/>
    </row>
    <row r="380" spans="1:9" x14ac:dyDescent="0.2">
      <c r="A380" s="1"/>
      <c r="B380" t="s">
        <v>356</v>
      </c>
      <c r="C380" s="1" t="s">
        <v>13</v>
      </c>
      <c r="D380" s="1" t="s">
        <v>115</v>
      </c>
      <c r="E380" s="2">
        <v>0</v>
      </c>
      <c r="F380" s="1">
        <v>67.2</v>
      </c>
    </row>
    <row r="381" spans="1:9" x14ac:dyDescent="0.2">
      <c r="A381" s="1"/>
      <c r="B381" t="s">
        <v>357</v>
      </c>
      <c r="C381" s="1" t="s">
        <v>13</v>
      </c>
      <c r="D381" s="1" t="s">
        <v>115</v>
      </c>
      <c r="E381" s="2">
        <v>0</v>
      </c>
      <c r="F381" s="1">
        <v>33.6</v>
      </c>
    </row>
    <row r="382" spans="1:9" x14ac:dyDescent="0.2">
      <c r="A382" s="1"/>
      <c r="B382" t="s">
        <v>358</v>
      </c>
      <c r="C382" s="1" t="s">
        <v>10</v>
      </c>
      <c r="D382" s="1" t="s">
        <v>102</v>
      </c>
      <c r="E382" s="2">
        <v>8</v>
      </c>
      <c r="F382" s="1">
        <v>0</v>
      </c>
      <c r="G382" s="1">
        <v>2</v>
      </c>
      <c r="H382" s="1">
        <v>0</v>
      </c>
    </row>
    <row r="383" spans="1:9" x14ac:dyDescent="0.2">
      <c r="A383" s="1"/>
      <c r="B383" t="s">
        <v>329</v>
      </c>
      <c r="C383" s="1" t="s">
        <v>35</v>
      </c>
      <c r="D383" s="1" t="s">
        <v>129</v>
      </c>
      <c r="E383" s="2">
        <v>6</v>
      </c>
      <c r="F383" s="1">
        <v>0</v>
      </c>
      <c r="G383" s="1">
        <v>5</v>
      </c>
      <c r="H383" s="1">
        <v>1</v>
      </c>
    </row>
    <row r="384" spans="1:9" x14ac:dyDescent="0.2">
      <c r="A384" s="1"/>
      <c r="B384" t="s">
        <v>359</v>
      </c>
      <c r="C384" s="1" t="s">
        <v>13</v>
      </c>
      <c r="D384" s="1" t="s">
        <v>16</v>
      </c>
      <c r="E384" s="2">
        <v>0</v>
      </c>
      <c r="F384" s="1">
        <v>67.2</v>
      </c>
    </row>
    <row r="385" spans="1:9" x14ac:dyDescent="0.2">
      <c r="A385" s="1"/>
      <c r="B385" t="s">
        <v>324</v>
      </c>
      <c r="C385" s="1" t="s">
        <v>2</v>
      </c>
      <c r="D385" s="1" t="s">
        <v>360</v>
      </c>
      <c r="E385" s="2">
        <v>0</v>
      </c>
      <c r="F385" s="1">
        <v>46.23</v>
      </c>
    </row>
    <row r="386" spans="1:9" x14ac:dyDescent="0.2">
      <c r="A386" s="1"/>
      <c r="B386" t="s">
        <v>361</v>
      </c>
      <c r="C386" s="1" t="s">
        <v>13</v>
      </c>
      <c r="D386" s="1" t="s">
        <v>104</v>
      </c>
      <c r="E386" s="2">
        <v>0</v>
      </c>
      <c r="F386" s="1">
        <v>58.8</v>
      </c>
    </row>
    <row r="387" spans="1:9" x14ac:dyDescent="0.2">
      <c r="A387" s="1"/>
      <c r="B387" t="s">
        <v>362</v>
      </c>
      <c r="C387" s="1" t="s">
        <v>13</v>
      </c>
      <c r="D387" s="1" t="s">
        <v>104</v>
      </c>
      <c r="E387" s="2">
        <v>0</v>
      </c>
      <c r="F387" s="1">
        <v>29.4</v>
      </c>
    </row>
    <row r="388" spans="1:9" x14ac:dyDescent="0.2">
      <c r="A388" s="1"/>
      <c r="B388" t="s">
        <v>363</v>
      </c>
      <c r="C388" s="1" t="s">
        <v>13</v>
      </c>
      <c r="D388" s="1" t="s">
        <v>104</v>
      </c>
      <c r="E388" s="2">
        <v>0</v>
      </c>
      <c r="F388" s="1">
        <v>29.4</v>
      </c>
    </row>
    <row r="389" spans="1:9" x14ac:dyDescent="0.2">
      <c r="A389" s="1"/>
      <c r="B389" t="s">
        <v>364</v>
      </c>
      <c r="C389" s="1" t="s">
        <v>35</v>
      </c>
      <c r="D389" s="1" t="s">
        <v>33</v>
      </c>
      <c r="E389" s="2">
        <v>12</v>
      </c>
      <c r="F389" s="1">
        <v>0</v>
      </c>
      <c r="G389" s="1">
        <v>3</v>
      </c>
      <c r="H389" s="1">
        <v>5</v>
      </c>
    </row>
    <row r="390" spans="1:9" x14ac:dyDescent="0.2">
      <c r="A390" s="1"/>
      <c r="B390" t="s">
        <v>365</v>
      </c>
      <c r="C390" s="1" t="s">
        <v>10</v>
      </c>
      <c r="D390" s="1" t="s">
        <v>117</v>
      </c>
      <c r="E390" s="2">
        <v>8</v>
      </c>
      <c r="F390" s="1">
        <v>0</v>
      </c>
      <c r="G390" s="1">
        <v>3</v>
      </c>
      <c r="H390" s="1">
        <v>3</v>
      </c>
    </row>
    <row r="391" spans="1:9" x14ac:dyDescent="0.2">
      <c r="A391" s="1"/>
      <c r="B391" t="s">
        <v>366</v>
      </c>
      <c r="C391" s="1" t="s">
        <v>13</v>
      </c>
      <c r="D391" s="1" t="s">
        <v>113</v>
      </c>
      <c r="E391" s="2">
        <v>0</v>
      </c>
      <c r="F391" s="1">
        <v>33.6</v>
      </c>
    </row>
    <row r="392" spans="1:9" x14ac:dyDescent="0.2">
      <c r="A392" s="1"/>
      <c r="B392" t="s">
        <v>367</v>
      </c>
      <c r="C392" s="1" t="s">
        <v>13</v>
      </c>
      <c r="D392" s="1" t="s">
        <v>113</v>
      </c>
      <c r="E392" s="2">
        <v>0</v>
      </c>
      <c r="F392" s="1">
        <v>58.8</v>
      </c>
    </row>
    <row r="393" spans="1:9" x14ac:dyDescent="0.2">
      <c r="A393" s="1"/>
      <c r="B393" t="s">
        <v>368</v>
      </c>
      <c r="E393" s="2">
        <f>SUM(E380:E392)</f>
        <v>34</v>
      </c>
      <c r="F393" s="1">
        <v>424.23</v>
      </c>
      <c r="G393" s="1">
        <f>AVERAGE(G380:G392)</f>
        <v>3.25</v>
      </c>
      <c r="H393" s="2">
        <f>SUM(H380:H392)</f>
        <v>9</v>
      </c>
      <c r="I393">
        <v>0</v>
      </c>
    </row>
    <row r="394" spans="1:9" x14ac:dyDescent="0.2">
      <c r="A394" s="1"/>
      <c r="E394" s="2"/>
      <c r="G394" s="1">
        <f>AVEDEV(G380:G392)</f>
        <v>0.875</v>
      </c>
    </row>
    <row r="395" spans="1:9" x14ac:dyDescent="0.2">
      <c r="A395" s="1"/>
      <c r="E395" s="2"/>
    </row>
    <row r="396" spans="1:9" x14ac:dyDescent="0.2">
      <c r="A396" s="1">
        <v>16724567</v>
      </c>
      <c r="B396" t="s">
        <v>369</v>
      </c>
      <c r="E396" s="2"/>
    </row>
    <row r="397" spans="1:9" x14ac:dyDescent="0.2">
      <c r="A397" s="1"/>
      <c r="B397" t="s">
        <v>370</v>
      </c>
      <c r="C397" s="1" t="s">
        <v>10</v>
      </c>
      <c r="D397" s="1" t="s">
        <v>98</v>
      </c>
      <c r="E397" s="2">
        <v>8</v>
      </c>
      <c r="F397" s="1">
        <v>0</v>
      </c>
      <c r="G397" s="1">
        <v>3</v>
      </c>
      <c r="H397" s="1">
        <v>2</v>
      </c>
    </row>
    <row r="398" spans="1:9" x14ac:dyDescent="0.2">
      <c r="A398" s="1"/>
      <c r="B398" t="s">
        <v>371</v>
      </c>
      <c r="C398" s="1" t="s">
        <v>10</v>
      </c>
      <c r="D398" s="1" t="s">
        <v>98</v>
      </c>
      <c r="E398" s="2">
        <v>8</v>
      </c>
      <c r="F398" s="1">
        <v>0</v>
      </c>
      <c r="G398" s="1">
        <v>3</v>
      </c>
      <c r="H398" s="1">
        <v>2</v>
      </c>
    </row>
    <row r="399" spans="1:9" x14ac:dyDescent="0.2">
      <c r="A399" s="1"/>
      <c r="E399" s="2">
        <f>SUM(E397:E398)</f>
        <v>16</v>
      </c>
      <c r="F399" s="1">
        <v>0</v>
      </c>
      <c r="G399" s="1">
        <v>3</v>
      </c>
      <c r="H399" s="1">
        <v>4</v>
      </c>
      <c r="I399" s="1">
        <v>0</v>
      </c>
    </row>
    <row r="400" spans="1:9" x14ac:dyDescent="0.2">
      <c r="A400" s="1"/>
      <c r="E400" s="2"/>
    </row>
    <row r="401" spans="1:9" x14ac:dyDescent="0.2">
      <c r="A401" s="1">
        <v>91532721</v>
      </c>
      <c r="B401" t="s">
        <v>372</v>
      </c>
      <c r="E401" s="2"/>
    </row>
    <row r="402" spans="1:9" x14ac:dyDescent="0.2">
      <c r="A402" s="1"/>
      <c r="B402" t="s">
        <v>373</v>
      </c>
      <c r="C402" s="1" t="s">
        <v>4</v>
      </c>
      <c r="D402" s="1" t="s">
        <v>11</v>
      </c>
      <c r="E402" s="2">
        <v>7.5</v>
      </c>
      <c r="F402" s="1">
        <v>0</v>
      </c>
      <c r="G402" s="1">
        <v>4</v>
      </c>
      <c r="H402" s="1">
        <v>4</v>
      </c>
    </row>
    <row r="403" spans="1:9" x14ac:dyDescent="0.2">
      <c r="A403" s="1"/>
      <c r="B403" t="s">
        <v>241</v>
      </c>
      <c r="C403" s="1" t="s">
        <v>10</v>
      </c>
      <c r="D403" s="1" t="s">
        <v>374</v>
      </c>
      <c r="E403" s="2">
        <v>8</v>
      </c>
      <c r="F403" s="1">
        <v>0</v>
      </c>
      <c r="G403" s="1">
        <v>2</v>
      </c>
      <c r="H403" s="1">
        <v>6</v>
      </c>
    </row>
    <row r="404" spans="1:9" x14ac:dyDescent="0.2">
      <c r="A404" s="1"/>
      <c r="B404" t="s">
        <v>375</v>
      </c>
      <c r="C404" s="1" t="s">
        <v>4</v>
      </c>
      <c r="D404" s="1" t="s">
        <v>31</v>
      </c>
      <c r="E404" s="2">
        <v>15</v>
      </c>
      <c r="F404" s="1">
        <v>0</v>
      </c>
      <c r="G404" s="1">
        <v>3</v>
      </c>
      <c r="H404" s="1">
        <v>16</v>
      </c>
      <c r="I404" s="1">
        <v>1</v>
      </c>
    </row>
    <row r="405" spans="1:9" x14ac:dyDescent="0.2">
      <c r="A405" s="1"/>
      <c r="B405" t="s">
        <v>376</v>
      </c>
      <c r="C405" s="1" t="s">
        <v>10</v>
      </c>
      <c r="D405" s="1" t="s">
        <v>345</v>
      </c>
      <c r="E405" s="2">
        <v>8</v>
      </c>
      <c r="F405" s="1">
        <v>0</v>
      </c>
      <c r="G405" s="1">
        <v>2</v>
      </c>
      <c r="H405" s="1">
        <v>19</v>
      </c>
      <c r="I405" s="1">
        <v>1</v>
      </c>
    </row>
    <row r="406" spans="1:9" x14ac:dyDescent="0.2">
      <c r="A406" s="1"/>
      <c r="B406" t="s">
        <v>377</v>
      </c>
      <c r="C406" s="1" t="s">
        <v>4</v>
      </c>
      <c r="D406" s="1" t="s">
        <v>345</v>
      </c>
      <c r="E406" s="2">
        <v>15</v>
      </c>
      <c r="F406" s="1">
        <v>0</v>
      </c>
      <c r="G406" s="1">
        <v>3</v>
      </c>
      <c r="H406" s="1">
        <v>27</v>
      </c>
      <c r="I406" s="1">
        <v>1</v>
      </c>
    </row>
    <row r="407" spans="1:9" x14ac:dyDescent="0.2">
      <c r="A407" s="1"/>
      <c r="B407" t="s">
        <v>378</v>
      </c>
      <c r="C407" s="1" t="s">
        <v>4</v>
      </c>
      <c r="D407" s="1" t="s">
        <v>345</v>
      </c>
      <c r="E407" s="2">
        <v>7.5</v>
      </c>
      <c r="F407" s="1">
        <v>0</v>
      </c>
      <c r="G407" s="1">
        <v>4</v>
      </c>
      <c r="H407" s="1">
        <v>5</v>
      </c>
    </row>
    <row r="408" spans="1:9" x14ac:dyDescent="0.2">
      <c r="A408" s="1"/>
      <c r="B408" t="s">
        <v>379</v>
      </c>
      <c r="C408" s="1" t="s">
        <v>24</v>
      </c>
      <c r="D408" s="1" t="s">
        <v>41</v>
      </c>
      <c r="E408" s="2">
        <v>0</v>
      </c>
      <c r="F408" s="1">
        <v>48</v>
      </c>
    </row>
    <row r="409" spans="1:9" x14ac:dyDescent="0.2">
      <c r="A409" s="1"/>
      <c r="B409" t="s">
        <v>380</v>
      </c>
      <c r="C409" s="1" t="s">
        <v>10</v>
      </c>
      <c r="D409" s="1" t="s">
        <v>381</v>
      </c>
      <c r="E409" s="2">
        <v>8</v>
      </c>
      <c r="F409" s="1">
        <v>0</v>
      </c>
      <c r="G409" s="1">
        <v>1</v>
      </c>
      <c r="H409" s="1">
        <v>1</v>
      </c>
    </row>
    <row r="410" spans="1:9" x14ac:dyDescent="0.2">
      <c r="A410" s="1"/>
      <c r="B410" t="s">
        <v>382</v>
      </c>
      <c r="C410" s="1" t="s">
        <v>4</v>
      </c>
      <c r="D410" s="1" t="s">
        <v>381</v>
      </c>
      <c r="E410" s="2">
        <v>7.5</v>
      </c>
      <c r="F410" s="1">
        <v>0</v>
      </c>
      <c r="G410" s="1">
        <v>4</v>
      </c>
      <c r="H410" s="1">
        <v>1</v>
      </c>
    </row>
    <row r="411" spans="1:9" x14ac:dyDescent="0.2">
      <c r="A411" s="1"/>
      <c r="B411" t="s">
        <v>383</v>
      </c>
      <c r="C411" s="1" t="s">
        <v>24</v>
      </c>
      <c r="D411" s="1" t="s">
        <v>41</v>
      </c>
      <c r="E411" s="2">
        <v>0</v>
      </c>
      <c r="F411" s="1">
        <v>45.6</v>
      </c>
    </row>
    <row r="412" spans="1:9" x14ac:dyDescent="0.2">
      <c r="A412" s="1"/>
      <c r="B412" t="s">
        <v>251</v>
      </c>
      <c r="C412" s="1" t="s">
        <v>4</v>
      </c>
      <c r="D412" s="1" t="s">
        <v>250</v>
      </c>
      <c r="E412" s="2">
        <v>15</v>
      </c>
      <c r="F412" s="1">
        <v>0</v>
      </c>
      <c r="G412" s="1">
        <v>3</v>
      </c>
      <c r="H412" s="1">
        <v>2</v>
      </c>
    </row>
    <row r="413" spans="1:9" x14ac:dyDescent="0.2">
      <c r="A413" s="1"/>
      <c r="B413" t="s">
        <v>384</v>
      </c>
      <c r="C413" s="1" t="s">
        <v>13</v>
      </c>
      <c r="D413" s="1" t="s">
        <v>385</v>
      </c>
      <c r="E413" s="2">
        <v>0</v>
      </c>
      <c r="F413" s="1">
        <v>21</v>
      </c>
    </row>
    <row r="414" spans="1:9" x14ac:dyDescent="0.2">
      <c r="A414" s="1"/>
      <c r="B414" t="s">
        <v>386</v>
      </c>
      <c r="C414" s="1" t="s">
        <v>13</v>
      </c>
      <c r="D414" s="1" t="s">
        <v>385</v>
      </c>
      <c r="E414" s="2">
        <v>0</v>
      </c>
      <c r="F414" s="1">
        <v>28</v>
      </c>
    </row>
    <row r="415" spans="1:9" x14ac:dyDescent="0.2">
      <c r="A415" s="1"/>
      <c r="B415" t="s">
        <v>387</v>
      </c>
      <c r="C415" s="1" t="s">
        <v>35</v>
      </c>
      <c r="D415" s="1" t="s">
        <v>388</v>
      </c>
      <c r="E415" s="2">
        <v>6</v>
      </c>
      <c r="F415" s="1">
        <v>0</v>
      </c>
      <c r="G415" s="1">
        <v>4</v>
      </c>
      <c r="H415" s="1">
        <v>3</v>
      </c>
    </row>
    <row r="416" spans="1:9" x14ac:dyDescent="0.2">
      <c r="A416" s="1"/>
      <c r="B416" t="s">
        <v>389</v>
      </c>
      <c r="C416" s="1" t="s">
        <v>30</v>
      </c>
      <c r="D416" s="1" t="s">
        <v>193</v>
      </c>
      <c r="E416" s="2">
        <v>3</v>
      </c>
      <c r="F416" s="1">
        <v>0</v>
      </c>
      <c r="G416" s="1">
        <v>3</v>
      </c>
      <c r="H416" s="1">
        <v>1</v>
      </c>
    </row>
    <row r="417" spans="1:9" x14ac:dyDescent="0.2">
      <c r="A417" s="1"/>
      <c r="B417" t="s">
        <v>390</v>
      </c>
      <c r="C417" s="1" t="s">
        <v>13</v>
      </c>
      <c r="D417" s="1" t="s">
        <v>16</v>
      </c>
      <c r="E417" s="2">
        <v>0</v>
      </c>
      <c r="F417" s="1">
        <v>28</v>
      </c>
    </row>
    <row r="418" spans="1:9" x14ac:dyDescent="0.2">
      <c r="A418" s="1"/>
      <c r="B418" t="s">
        <v>391</v>
      </c>
      <c r="C418" s="1" t="s">
        <v>13</v>
      </c>
      <c r="D418" s="1" t="s">
        <v>16</v>
      </c>
      <c r="E418" s="2">
        <v>0</v>
      </c>
      <c r="F418" s="1">
        <v>21</v>
      </c>
    </row>
    <row r="419" spans="1:9" x14ac:dyDescent="0.2">
      <c r="A419" s="1"/>
      <c r="B419" t="s">
        <v>392</v>
      </c>
      <c r="C419" s="1" t="s">
        <v>13</v>
      </c>
      <c r="D419" s="1" t="s">
        <v>16</v>
      </c>
      <c r="E419" s="2">
        <v>0</v>
      </c>
      <c r="F419" s="1">
        <v>42</v>
      </c>
    </row>
    <row r="420" spans="1:9" x14ac:dyDescent="0.2">
      <c r="A420" s="1"/>
      <c r="B420" t="s">
        <v>393</v>
      </c>
      <c r="C420" s="1" t="s">
        <v>4</v>
      </c>
      <c r="D420" s="1" t="s">
        <v>11</v>
      </c>
      <c r="E420" s="2">
        <v>0.94</v>
      </c>
      <c r="F420" s="1">
        <v>0</v>
      </c>
      <c r="G420" s="1">
        <v>25</v>
      </c>
      <c r="H420" s="1">
        <v>7</v>
      </c>
    </row>
    <row r="421" spans="1:9" x14ac:dyDescent="0.2">
      <c r="A421" s="1"/>
      <c r="B421" t="s">
        <v>394</v>
      </c>
      <c r="C421" s="1" t="s">
        <v>4</v>
      </c>
      <c r="D421" s="1" t="s">
        <v>11</v>
      </c>
      <c r="E421" s="2">
        <v>4.29</v>
      </c>
      <c r="F421" s="1">
        <v>0</v>
      </c>
      <c r="G421" s="1">
        <v>7</v>
      </c>
      <c r="H421" s="1">
        <v>11</v>
      </c>
      <c r="I421" s="1">
        <v>1</v>
      </c>
    </row>
    <row r="422" spans="1:9" x14ac:dyDescent="0.2">
      <c r="A422" s="1"/>
      <c r="B422" t="s">
        <v>395</v>
      </c>
      <c r="C422" s="1" t="s">
        <v>35</v>
      </c>
      <c r="D422" s="1" t="s">
        <v>11</v>
      </c>
      <c r="E422" s="2">
        <v>3</v>
      </c>
      <c r="F422" s="1">
        <v>0</v>
      </c>
      <c r="G422" s="1">
        <v>8</v>
      </c>
      <c r="H422" s="1">
        <v>4</v>
      </c>
    </row>
    <row r="423" spans="1:9" x14ac:dyDescent="0.2">
      <c r="A423" s="1"/>
      <c r="B423" t="s">
        <v>396</v>
      </c>
      <c r="E423" s="2">
        <f>SUM(E402:E422)</f>
        <v>108.73</v>
      </c>
      <c r="F423" s="1">
        <v>353.6</v>
      </c>
      <c r="G423" s="1">
        <f>AVERAGE(G402:G422)</f>
        <v>5.2142857142857144</v>
      </c>
      <c r="H423" s="2">
        <f>SUM(H402:H422)</f>
        <v>107</v>
      </c>
      <c r="I423" s="2">
        <f>SUM(I402:I422)</f>
        <v>4</v>
      </c>
    </row>
    <row r="424" spans="1:9" x14ac:dyDescent="0.2">
      <c r="A424" s="1"/>
      <c r="E424" s="2"/>
      <c r="G424" s="1">
        <f>AVEDEV(G402:G422)</f>
        <v>3.4795918367346945</v>
      </c>
    </row>
    <row r="425" spans="1:9" x14ac:dyDescent="0.2">
      <c r="A425" s="1"/>
      <c r="E425" s="2"/>
    </row>
    <row r="426" spans="1:9" x14ac:dyDescent="0.2">
      <c r="A426" s="1">
        <v>75097419</v>
      </c>
      <c r="B426" t="s">
        <v>397</v>
      </c>
      <c r="E426" s="2"/>
    </row>
    <row r="427" spans="1:9" x14ac:dyDescent="0.2">
      <c r="A427" s="1"/>
      <c r="B427" t="s">
        <v>398</v>
      </c>
      <c r="C427" s="1" t="s">
        <v>4</v>
      </c>
      <c r="D427" s="1" t="s">
        <v>106</v>
      </c>
      <c r="E427" s="2">
        <v>5</v>
      </c>
      <c r="F427" s="1">
        <v>0</v>
      </c>
      <c r="G427" s="1">
        <v>6</v>
      </c>
      <c r="H427" s="1">
        <v>5</v>
      </c>
    </row>
    <row r="428" spans="1:9" x14ac:dyDescent="0.2">
      <c r="A428" s="1"/>
      <c r="B428" t="s">
        <v>316</v>
      </c>
      <c r="C428" s="1" t="s">
        <v>13</v>
      </c>
      <c r="D428" s="1" t="s">
        <v>8</v>
      </c>
      <c r="E428" s="2">
        <v>0</v>
      </c>
      <c r="F428" s="1">
        <v>58.8</v>
      </c>
    </row>
    <row r="429" spans="1:9" x14ac:dyDescent="0.2">
      <c r="A429" s="1"/>
      <c r="B429" t="s">
        <v>399</v>
      </c>
      <c r="C429" s="1" t="s">
        <v>13</v>
      </c>
      <c r="D429" s="1" t="s">
        <v>8</v>
      </c>
      <c r="E429" s="2">
        <v>0</v>
      </c>
      <c r="F429" s="1">
        <v>58.8</v>
      </c>
    </row>
    <row r="430" spans="1:9" x14ac:dyDescent="0.2">
      <c r="A430" s="1"/>
      <c r="B430" t="s">
        <v>400</v>
      </c>
      <c r="C430" s="1" t="s">
        <v>13</v>
      </c>
      <c r="D430" s="1" t="s">
        <v>126</v>
      </c>
      <c r="E430" s="2">
        <v>0</v>
      </c>
      <c r="F430" s="1">
        <v>67.2</v>
      </c>
    </row>
    <row r="431" spans="1:9" x14ac:dyDescent="0.2">
      <c r="A431" s="1"/>
      <c r="B431" t="s">
        <v>365</v>
      </c>
      <c r="C431" s="1" t="s">
        <v>10</v>
      </c>
      <c r="D431" s="1" t="s">
        <v>117</v>
      </c>
      <c r="E431" s="2">
        <v>8</v>
      </c>
      <c r="F431" s="1">
        <v>0</v>
      </c>
      <c r="G431" s="1">
        <v>3</v>
      </c>
      <c r="H431" s="1">
        <v>0</v>
      </c>
    </row>
    <row r="432" spans="1:9" x14ac:dyDescent="0.2">
      <c r="A432" s="1"/>
      <c r="B432" t="s">
        <v>364</v>
      </c>
      <c r="C432" s="1" t="s">
        <v>35</v>
      </c>
      <c r="D432" s="1" t="s">
        <v>33</v>
      </c>
      <c r="E432" s="2">
        <v>12</v>
      </c>
      <c r="F432" s="1">
        <v>0</v>
      </c>
      <c r="G432" s="1">
        <v>3</v>
      </c>
      <c r="H432" s="1">
        <v>5</v>
      </c>
    </row>
    <row r="433" spans="1:8" x14ac:dyDescent="0.2">
      <c r="A433" s="1"/>
      <c r="B433" t="s">
        <v>254</v>
      </c>
      <c r="C433" s="1" t="s">
        <v>4</v>
      </c>
      <c r="D433" s="1" t="s">
        <v>169</v>
      </c>
      <c r="E433" s="2">
        <v>7.5</v>
      </c>
      <c r="F433" s="1">
        <v>0</v>
      </c>
      <c r="G433" s="1">
        <v>5</v>
      </c>
      <c r="H433" s="1">
        <v>3</v>
      </c>
    </row>
    <row r="434" spans="1:8" x14ac:dyDescent="0.2">
      <c r="A434" s="1"/>
      <c r="B434" t="s">
        <v>318</v>
      </c>
      <c r="C434" s="1" t="s">
        <v>35</v>
      </c>
      <c r="D434" s="1" t="s">
        <v>33</v>
      </c>
      <c r="E434" s="2">
        <v>12</v>
      </c>
      <c r="F434" s="1">
        <v>0</v>
      </c>
      <c r="G434" s="1">
        <v>3</v>
      </c>
      <c r="H434" s="1">
        <v>8</v>
      </c>
    </row>
    <row r="435" spans="1:8" x14ac:dyDescent="0.2">
      <c r="A435" s="1"/>
      <c r="B435" t="s">
        <v>322</v>
      </c>
      <c r="C435" s="1" t="s">
        <v>10</v>
      </c>
      <c r="D435" s="1" t="s">
        <v>33</v>
      </c>
      <c r="E435" s="2">
        <v>4</v>
      </c>
      <c r="F435" s="1">
        <v>0</v>
      </c>
      <c r="G435" s="1">
        <v>5</v>
      </c>
      <c r="H435" s="1">
        <v>0</v>
      </c>
    </row>
    <row r="436" spans="1:8" x14ac:dyDescent="0.2">
      <c r="A436" s="1"/>
      <c r="B436" t="s">
        <v>323</v>
      </c>
      <c r="C436" s="1" t="s">
        <v>10</v>
      </c>
      <c r="D436" s="1" t="s">
        <v>33</v>
      </c>
      <c r="E436" s="2">
        <v>8</v>
      </c>
      <c r="F436" s="1">
        <v>0</v>
      </c>
      <c r="G436" s="1">
        <v>3</v>
      </c>
      <c r="H436" s="1">
        <v>1</v>
      </c>
    </row>
    <row r="437" spans="1:8" x14ac:dyDescent="0.2">
      <c r="A437" s="1"/>
      <c r="B437" t="s">
        <v>324</v>
      </c>
      <c r="C437" s="1" t="s">
        <v>2</v>
      </c>
      <c r="D437" s="1" t="s">
        <v>158</v>
      </c>
      <c r="E437" s="2">
        <v>0</v>
      </c>
      <c r="F437" s="1">
        <v>46.14</v>
      </c>
      <c r="G437" s="1" t="s">
        <v>482</v>
      </c>
      <c r="H437" s="1" t="s">
        <v>482</v>
      </c>
    </row>
    <row r="438" spans="1:8" x14ac:dyDescent="0.2">
      <c r="A438" s="1"/>
      <c r="B438" t="s">
        <v>329</v>
      </c>
      <c r="C438" s="1" t="s">
        <v>35</v>
      </c>
      <c r="D438" s="1" t="s">
        <v>129</v>
      </c>
      <c r="E438" s="2">
        <v>6</v>
      </c>
      <c r="F438" s="1">
        <v>0</v>
      </c>
      <c r="G438" s="1">
        <v>5</v>
      </c>
      <c r="H438" s="1">
        <v>1</v>
      </c>
    </row>
    <row r="439" spans="1:8" x14ac:dyDescent="0.2">
      <c r="A439" s="1"/>
      <c r="B439" t="s">
        <v>330</v>
      </c>
      <c r="C439" s="1" t="s">
        <v>35</v>
      </c>
      <c r="D439" s="1" t="s">
        <v>158</v>
      </c>
      <c r="E439" s="2">
        <v>4</v>
      </c>
      <c r="F439" s="1">
        <v>0</v>
      </c>
      <c r="G439" s="1">
        <v>6</v>
      </c>
      <c r="H439" s="1">
        <v>0</v>
      </c>
    </row>
    <row r="440" spans="1:8" x14ac:dyDescent="0.2">
      <c r="A440" s="1"/>
      <c r="B440" t="s">
        <v>331</v>
      </c>
      <c r="C440" s="1" t="s">
        <v>35</v>
      </c>
      <c r="D440" s="1" t="s">
        <v>158</v>
      </c>
      <c r="E440" s="2">
        <v>6</v>
      </c>
      <c r="F440" s="1">
        <v>0</v>
      </c>
      <c r="G440" s="1">
        <v>5</v>
      </c>
      <c r="H440" s="1">
        <v>6</v>
      </c>
    </row>
    <row r="441" spans="1:8" x14ac:dyDescent="0.2">
      <c r="A441" s="1"/>
      <c r="B441" t="s">
        <v>333</v>
      </c>
      <c r="C441" s="1" t="s">
        <v>13</v>
      </c>
      <c r="D441" s="1" t="s">
        <v>65</v>
      </c>
      <c r="E441" s="2">
        <v>0</v>
      </c>
      <c r="F441" s="1">
        <v>67.2</v>
      </c>
    </row>
    <row r="442" spans="1:8" x14ac:dyDescent="0.2">
      <c r="A442" s="1"/>
      <c r="B442" t="s">
        <v>334</v>
      </c>
      <c r="C442" s="1" t="s">
        <v>13</v>
      </c>
      <c r="D442" s="1" t="s">
        <v>65</v>
      </c>
      <c r="E442" s="2">
        <v>0</v>
      </c>
      <c r="F442" s="1">
        <v>67.2</v>
      </c>
    </row>
    <row r="443" spans="1:8" x14ac:dyDescent="0.2">
      <c r="A443" s="1"/>
      <c r="B443" t="s">
        <v>335</v>
      </c>
      <c r="C443" s="1" t="s">
        <v>13</v>
      </c>
      <c r="D443" s="1" t="s">
        <v>65</v>
      </c>
      <c r="E443" s="2">
        <v>0</v>
      </c>
      <c r="F443" s="1">
        <v>67.2</v>
      </c>
    </row>
    <row r="444" spans="1:8" x14ac:dyDescent="0.2">
      <c r="A444" s="1"/>
      <c r="B444" t="s">
        <v>358</v>
      </c>
      <c r="C444" s="1" t="s">
        <v>10</v>
      </c>
      <c r="D444" s="1" t="s">
        <v>102</v>
      </c>
      <c r="E444" s="2">
        <v>8</v>
      </c>
      <c r="F444" s="1">
        <v>0</v>
      </c>
      <c r="G444" s="1">
        <v>3</v>
      </c>
      <c r="H444" s="1">
        <v>0</v>
      </c>
    </row>
    <row r="445" spans="1:8" x14ac:dyDescent="0.2">
      <c r="A445" s="1"/>
      <c r="B445" t="s">
        <v>401</v>
      </c>
      <c r="C445" s="1" t="s">
        <v>2</v>
      </c>
      <c r="D445" s="1" t="s">
        <v>283</v>
      </c>
      <c r="E445" s="2">
        <v>0</v>
      </c>
      <c r="F445" s="1">
        <v>13.73</v>
      </c>
    </row>
    <row r="446" spans="1:8" x14ac:dyDescent="0.2">
      <c r="A446" s="1"/>
      <c r="B446" t="s">
        <v>247</v>
      </c>
      <c r="C446" s="1" t="s">
        <v>35</v>
      </c>
      <c r="D446" s="1" t="s">
        <v>115</v>
      </c>
      <c r="E446" s="2">
        <v>6</v>
      </c>
      <c r="F446" s="1">
        <v>0</v>
      </c>
      <c r="G446" s="1">
        <v>5</v>
      </c>
      <c r="H446" s="1">
        <v>0</v>
      </c>
    </row>
    <row r="447" spans="1:8" x14ac:dyDescent="0.2">
      <c r="A447" s="1"/>
      <c r="B447" t="s">
        <v>402</v>
      </c>
      <c r="C447" s="1" t="s">
        <v>4</v>
      </c>
      <c r="D447" s="1" t="s">
        <v>115</v>
      </c>
      <c r="E447" s="2">
        <v>5</v>
      </c>
      <c r="F447" s="1">
        <v>0</v>
      </c>
      <c r="G447" s="1">
        <v>6</v>
      </c>
      <c r="H447" s="1">
        <v>2</v>
      </c>
    </row>
    <row r="448" spans="1:8" x14ac:dyDescent="0.2">
      <c r="A448" s="1"/>
      <c r="B448" t="s">
        <v>403</v>
      </c>
      <c r="C448" s="1" t="s">
        <v>35</v>
      </c>
      <c r="D448" s="1" t="s">
        <v>106</v>
      </c>
      <c r="E448" s="2">
        <v>6</v>
      </c>
      <c r="F448" s="1">
        <v>0</v>
      </c>
      <c r="G448" s="1">
        <v>5</v>
      </c>
      <c r="H448" s="1">
        <v>0</v>
      </c>
    </row>
    <row r="449" spans="1:9" x14ac:dyDescent="0.2">
      <c r="A449" s="1"/>
      <c r="B449" t="s">
        <v>404</v>
      </c>
      <c r="E449" s="2">
        <f>SUM(E427:E448)</f>
        <v>97.5</v>
      </c>
      <c r="F449" s="1">
        <v>446.27</v>
      </c>
      <c r="G449" s="1">
        <f>AVERAGE(G427:G448)</f>
        <v>4.5</v>
      </c>
      <c r="H449" s="2">
        <f>SUM(H427:H448)</f>
        <v>31</v>
      </c>
      <c r="I449">
        <v>0</v>
      </c>
    </row>
    <row r="450" spans="1:9" x14ac:dyDescent="0.2">
      <c r="A450" s="1"/>
      <c r="E450" s="2"/>
      <c r="G450" s="1">
        <f>AVEDEV(G427:G448)</f>
        <v>1.0714285714285714</v>
      </c>
    </row>
    <row r="451" spans="1:9" x14ac:dyDescent="0.2">
      <c r="A451" s="1"/>
      <c r="E451" s="2"/>
    </row>
    <row r="452" spans="1:9" x14ac:dyDescent="0.2">
      <c r="A452" s="1">
        <v>80061025</v>
      </c>
      <c r="B452" t="s">
        <v>405</v>
      </c>
      <c r="E452" s="2"/>
    </row>
    <row r="453" spans="1:9" x14ac:dyDescent="0.2">
      <c r="A453" s="1"/>
      <c r="B453" t="s">
        <v>406</v>
      </c>
      <c r="C453" s="1" t="s">
        <v>4</v>
      </c>
      <c r="D453" s="1" t="s">
        <v>33</v>
      </c>
      <c r="E453" s="2">
        <v>15</v>
      </c>
      <c r="F453" s="1">
        <v>0</v>
      </c>
      <c r="G453" s="1">
        <v>2</v>
      </c>
      <c r="H453" s="1">
        <v>14</v>
      </c>
      <c r="I453" s="1">
        <v>1</v>
      </c>
    </row>
    <row r="454" spans="1:9" x14ac:dyDescent="0.2">
      <c r="A454" s="1"/>
      <c r="B454" t="s">
        <v>407</v>
      </c>
      <c r="C454" s="1" t="s">
        <v>10</v>
      </c>
      <c r="D454" s="1" t="s">
        <v>233</v>
      </c>
      <c r="E454" s="2">
        <v>8</v>
      </c>
      <c r="F454" s="1">
        <v>0</v>
      </c>
      <c r="G454" s="1">
        <v>3</v>
      </c>
      <c r="H454" s="1">
        <v>0</v>
      </c>
    </row>
    <row r="455" spans="1:9" x14ac:dyDescent="0.2">
      <c r="A455" s="1"/>
      <c r="B455" t="s">
        <v>408</v>
      </c>
      <c r="C455" s="1" t="s">
        <v>77</v>
      </c>
      <c r="D455" s="1" t="s">
        <v>16</v>
      </c>
      <c r="E455" s="2">
        <v>0</v>
      </c>
      <c r="F455" s="1">
        <v>72</v>
      </c>
    </row>
    <row r="456" spans="1:9" x14ac:dyDescent="0.2">
      <c r="A456" s="1"/>
      <c r="B456" t="s">
        <v>409</v>
      </c>
      <c r="C456" s="1" t="s">
        <v>4</v>
      </c>
      <c r="D456" s="1" t="s">
        <v>102</v>
      </c>
      <c r="E456" s="2">
        <v>7.5</v>
      </c>
      <c r="F456" s="1">
        <v>0</v>
      </c>
      <c r="G456" s="1">
        <v>4</v>
      </c>
      <c r="H456" s="1">
        <v>13</v>
      </c>
      <c r="I456" s="1">
        <v>1</v>
      </c>
    </row>
    <row r="457" spans="1:9" x14ac:dyDescent="0.2">
      <c r="A457" s="1"/>
      <c r="B457" t="s">
        <v>410</v>
      </c>
      <c r="C457" s="1" t="s">
        <v>4</v>
      </c>
      <c r="D457" s="1" t="s">
        <v>102</v>
      </c>
      <c r="E457" s="2">
        <v>15</v>
      </c>
      <c r="F457" s="1">
        <v>0</v>
      </c>
      <c r="G457" s="1">
        <v>3</v>
      </c>
      <c r="H457" s="1">
        <v>23</v>
      </c>
      <c r="I457" s="1">
        <v>1</v>
      </c>
    </row>
    <row r="458" spans="1:9" x14ac:dyDescent="0.2">
      <c r="A458" s="1"/>
      <c r="B458" t="s">
        <v>411</v>
      </c>
      <c r="C458" s="1" t="s">
        <v>4</v>
      </c>
      <c r="D458" s="1" t="s">
        <v>129</v>
      </c>
      <c r="E458" s="2">
        <v>15</v>
      </c>
      <c r="F458" s="1">
        <v>0</v>
      </c>
      <c r="G458" s="1">
        <v>2</v>
      </c>
      <c r="H458" s="1">
        <v>11</v>
      </c>
      <c r="I458" s="1">
        <v>1</v>
      </c>
    </row>
    <row r="459" spans="1:9" x14ac:dyDescent="0.2">
      <c r="A459" s="1"/>
      <c r="B459" t="s">
        <v>412</v>
      </c>
      <c r="C459" s="1" t="s">
        <v>10</v>
      </c>
      <c r="D459" s="1" t="s">
        <v>129</v>
      </c>
      <c r="E459" s="2">
        <v>8</v>
      </c>
      <c r="F459" s="1">
        <v>0</v>
      </c>
      <c r="G459" s="1">
        <v>2</v>
      </c>
      <c r="H459" s="1">
        <v>0</v>
      </c>
    </row>
    <row r="460" spans="1:9" x14ac:dyDescent="0.2">
      <c r="A460" s="1"/>
      <c r="B460" t="s">
        <v>413</v>
      </c>
      <c r="C460" s="1" t="s">
        <v>4</v>
      </c>
      <c r="D460" s="1" t="s">
        <v>169</v>
      </c>
      <c r="E460" s="2">
        <v>15</v>
      </c>
      <c r="F460" s="1">
        <v>0</v>
      </c>
      <c r="G460" s="1">
        <v>3</v>
      </c>
      <c r="H460" s="1">
        <v>4</v>
      </c>
    </row>
    <row r="461" spans="1:9" x14ac:dyDescent="0.2">
      <c r="A461" s="1"/>
      <c r="B461" t="s">
        <v>414</v>
      </c>
      <c r="C461" s="1" t="s">
        <v>10</v>
      </c>
      <c r="D461" s="1" t="s">
        <v>283</v>
      </c>
      <c r="E461" s="2">
        <v>8</v>
      </c>
      <c r="F461" s="1">
        <v>0</v>
      </c>
      <c r="G461" s="1">
        <v>3</v>
      </c>
      <c r="H461" s="1">
        <v>0</v>
      </c>
    </row>
    <row r="462" spans="1:9" x14ac:dyDescent="0.2">
      <c r="A462" s="1"/>
      <c r="B462" t="s">
        <v>415</v>
      </c>
      <c r="C462" s="1" t="s">
        <v>2</v>
      </c>
      <c r="D462" s="1" t="s">
        <v>119</v>
      </c>
      <c r="E462" s="2">
        <v>0</v>
      </c>
      <c r="F462" s="1">
        <v>33.58</v>
      </c>
    </row>
    <row r="463" spans="1:9" x14ac:dyDescent="0.2">
      <c r="A463" s="1"/>
      <c r="B463" t="s">
        <v>416</v>
      </c>
      <c r="C463" s="1" t="s">
        <v>51</v>
      </c>
      <c r="D463" s="1" t="s">
        <v>113</v>
      </c>
      <c r="E463" s="2">
        <v>0</v>
      </c>
      <c r="F463" s="1">
        <v>36</v>
      </c>
    </row>
    <row r="464" spans="1:9" x14ac:dyDescent="0.2">
      <c r="A464" s="1"/>
      <c r="B464" t="s">
        <v>417</v>
      </c>
      <c r="C464" s="1" t="s">
        <v>4</v>
      </c>
      <c r="D464" s="1" t="s">
        <v>117</v>
      </c>
      <c r="E464" s="2">
        <v>7.5</v>
      </c>
      <c r="F464" s="1">
        <v>0</v>
      </c>
      <c r="G464" s="1">
        <v>4</v>
      </c>
      <c r="H464" s="1">
        <v>10</v>
      </c>
      <c r="I464" s="1">
        <v>1</v>
      </c>
    </row>
    <row r="465" spans="1:9" x14ac:dyDescent="0.2">
      <c r="A465" s="1"/>
      <c r="B465" t="s">
        <v>418</v>
      </c>
      <c r="C465" s="1" t="s">
        <v>4</v>
      </c>
      <c r="D465" s="1" t="s">
        <v>14</v>
      </c>
      <c r="E465" s="2">
        <v>15</v>
      </c>
      <c r="F465" s="1">
        <v>0</v>
      </c>
      <c r="G465" s="1">
        <v>3</v>
      </c>
      <c r="H465" s="1">
        <v>4</v>
      </c>
    </row>
    <row r="466" spans="1:9" x14ac:dyDescent="0.2">
      <c r="A466" s="1"/>
      <c r="B466" t="s">
        <v>419</v>
      </c>
      <c r="C466" s="1" t="s">
        <v>35</v>
      </c>
      <c r="D466" s="1" t="s">
        <v>14</v>
      </c>
      <c r="E466" s="2">
        <v>12</v>
      </c>
      <c r="F466" s="1">
        <v>0</v>
      </c>
      <c r="G466" s="1">
        <v>3</v>
      </c>
      <c r="H466" s="1">
        <v>5</v>
      </c>
    </row>
    <row r="467" spans="1:9" x14ac:dyDescent="0.2">
      <c r="A467" s="1"/>
      <c r="B467" t="s">
        <v>420</v>
      </c>
      <c r="C467" s="1" t="s">
        <v>4</v>
      </c>
      <c r="D467" s="1" t="s">
        <v>123</v>
      </c>
      <c r="E467" s="2">
        <v>15</v>
      </c>
      <c r="F467" s="1">
        <v>0</v>
      </c>
      <c r="G467" s="1">
        <v>2</v>
      </c>
      <c r="H467" s="1">
        <v>26</v>
      </c>
      <c r="I467" s="1">
        <v>1</v>
      </c>
    </row>
    <row r="468" spans="1:9" x14ac:dyDescent="0.2">
      <c r="A468" s="1"/>
      <c r="B468" t="s">
        <v>421</v>
      </c>
      <c r="C468" s="1" t="s">
        <v>2</v>
      </c>
      <c r="D468" s="1" t="s">
        <v>422</v>
      </c>
      <c r="E468" s="2">
        <v>0</v>
      </c>
      <c r="F468" s="1">
        <v>53.58</v>
      </c>
    </row>
    <row r="469" spans="1:9" x14ac:dyDescent="0.2">
      <c r="A469" s="1"/>
      <c r="B469" t="s">
        <v>423</v>
      </c>
      <c r="C469" s="1" t="s">
        <v>4</v>
      </c>
      <c r="D469" s="1" t="s">
        <v>33</v>
      </c>
      <c r="E469" s="2">
        <v>15</v>
      </c>
      <c r="F469" s="1">
        <v>0</v>
      </c>
      <c r="G469" s="1">
        <v>2</v>
      </c>
      <c r="H469" s="1">
        <v>22</v>
      </c>
      <c r="I469" s="1">
        <v>1</v>
      </c>
    </row>
    <row r="470" spans="1:9" x14ac:dyDescent="0.2">
      <c r="A470" s="1"/>
      <c r="B470" t="s">
        <v>424</v>
      </c>
      <c r="C470" s="1" t="s">
        <v>4</v>
      </c>
      <c r="D470" s="1" t="s">
        <v>33</v>
      </c>
      <c r="E470" s="2">
        <v>7.5</v>
      </c>
      <c r="F470" s="1">
        <v>0</v>
      </c>
      <c r="G470" s="1">
        <v>4</v>
      </c>
      <c r="H470" s="1">
        <v>15</v>
      </c>
      <c r="I470" s="1">
        <v>1</v>
      </c>
    </row>
    <row r="471" spans="1:9" x14ac:dyDescent="0.2">
      <c r="A471" s="1"/>
      <c r="B471" t="s">
        <v>425</v>
      </c>
      <c r="E471" s="2">
        <f>SUM(E453:E470)</f>
        <v>163.5</v>
      </c>
      <c r="F471" s="1">
        <v>195.16</v>
      </c>
      <c r="G471" s="1">
        <f>AVERAGE(G453:G470)</f>
        <v>2.8571428571428572</v>
      </c>
      <c r="H471" s="2">
        <f>SUM(H453:H470)</f>
        <v>147</v>
      </c>
      <c r="I471" s="2">
        <f>SUM(I453:I470)</f>
        <v>8</v>
      </c>
    </row>
    <row r="472" spans="1:9" x14ac:dyDescent="0.2">
      <c r="A472" s="1"/>
      <c r="E472" s="2"/>
    </row>
    <row r="473" spans="1:9" x14ac:dyDescent="0.2">
      <c r="A473" s="1"/>
      <c r="E473" s="2"/>
    </row>
    <row r="474" spans="1:9" x14ac:dyDescent="0.2">
      <c r="A474" s="1">
        <v>19591494</v>
      </c>
      <c r="B474" t="s">
        <v>426</v>
      </c>
      <c r="E474" s="2"/>
    </row>
    <row r="475" spans="1:9" x14ac:dyDescent="0.2">
      <c r="A475" s="1"/>
      <c r="B475" t="s">
        <v>427</v>
      </c>
      <c r="C475" s="1" t="s">
        <v>4</v>
      </c>
      <c r="D475" s="1" t="s">
        <v>123</v>
      </c>
      <c r="E475" s="2">
        <v>15</v>
      </c>
      <c r="F475" s="1">
        <v>0</v>
      </c>
      <c r="G475" s="1">
        <v>2</v>
      </c>
      <c r="H475" s="1">
        <v>14</v>
      </c>
      <c r="I475" s="1">
        <v>1</v>
      </c>
    </row>
    <row r="476" spans="1:9" x14ac:dyDescent="0.2">
      <c r="A476" s="1"/>
      <c r="B476" t="s">
        <v>428</v>
      </c>
      <c r="C476" s="1" t="s">
        <v>4</v>
      </c>
      <c r="D476" s="1" t="s">
        <v>102</v>
      </c>
      <c r="E476" s="2">
        <v>15</v>
      </c>
      <c r="F476" s="1">
        <v>0</v>
      </c>
      <c r="G476" s="1">
        <v>2</v>
      </c>
      <c r="H476" s="1">
        <v>12</v>
      </c>
      <c r="I476" s="1">
        <v>1</v>
      </c>
    </row>
    <row r="477" spans="1:9" x14ac:dyDescent="0.2">
      <c r="A477" s="1"/>
      <c r="B477" t="s">
        <v>429</v>
      </c>
      <c r="C477" s="1" t="s">
        <v>35</v>
      </c>
      <c r="D477" s="1" t="s">
        <v>119</v>
      </c>
      <c r="E477" s="2">
        <v>12</v>
      </c>
      <c r="F477" s="1">
        <v>0</v>
      </c>
      <c r="G477" s="1">
        <v>2</v>
      </c>
      <c r="H477" s="1">
        <v>9</v>
      </c>
    </row>
    <row r="478" spans="1:9" x14ac:dyDescent="0.2">
      <c r="A478" s="1"/>
      <c r="B478" t="s">
        <v>430</v>
      </c>
      <c r="C478" s="1" t="s">
        <v>4</v>
      </c>
      <c r="D478" s="1" t="s">
        <v>149</v>
      </c>
      <c r="E478" s="2">
        <v>15</v>
      </c>
      <c r="F478" s="1">
        <v>0</v>
      </c>
      <c r="G478" s="1">
        <v>2</v>
      </c>
      <c r="H478" s="1">
        <v>29</v>
      </c>
      <c r="I478" s="1">
        <v>1</v>
      </c>
    </row>
    <row r="479" spans="1:9" x14ac:dyDescent="0.2">
      <c r="A479" s="1"/>
      <c r="B479" t="s">
        <v>431</v>
      </c>
      <c r="C479" s="1" t="s">
        <v>4</v>
      </c>
      <c r="D479" s="1" t="s">
        <v>119</v>
      </c>
      <c r="E479" s="2">
        <v>15</v>
      </c>
      <c r="F479" s="1">
        <v>0</v>
      </c>
      <c r="G479" s="1">
        <v>3</v>
      </c>
      <c r="H479" s="1">
        <v>2</v>
      </c>
    </row>
    <row r="480" spans="1:9" x14ac:dyDescent="0.2">
      <c r="A480" s="1"/>
      <c r="B480" t="s">
        <v>432</v>
      </c>
      <c r="C480" s="1" t="s">
        <v>4</v>
      </c>
      <c r="D480" s="1" t="s">
        <v>38</v>
      </c>
      <c r="E480" s="2">
        <v>15</v>
      </c>
      <c r="F480" s="1">
        <v>0</v>
      </c>
      <c r="G480" s="1">
        <v>3</v>
      </c>
      <c r="H480" s="1">
        <v>6</v>
      </c>
    </row>
    <row r="481" spans="1:9" x14ac:dyDescent="0.2">
      <c r="A481" s="1"/>
      <c r="B481" t="s">
        <v>433</v>
      </c>
      <c r="C481" s="1" t="s">
        <v>4</v>
      </c>
      <c r="D481" s="1" t="s">
        <v>215</v>
      </c>
      <c r="E481" s="2">
        <v>15</v>
      </c>
      <c r="F481" s="1">
        <v>0</v>
      </c>
      <c r="G481" s="1">
        <v>2</v>
      </c>
      <c r="H481" s="1">
        <v>1</v>
      </c>
    </row>
    <row r="482" spans="1:9" x14ac:dyDescent="0.2">
      <c r="A482" s="1"/>
      <c r="B482" t="s">
        <v>434</v>
      </c>
      <c r="C482" s="1" t="s">
        <v>4</v>
      </c>
      <c r="D482" s="1" t="s">
        <v>123</v>
      </c>
      <c r="E482" s="2">
        <v>15</v>
      </c>
      <c r="F482" s="1">
        <v>0</v>
      </c>
      <c r="G482" s="1">
        <v>3</v>
      </c>
      <c r="H482" s="1">
        <v>11</v>
      </c>
      <c r="I482" s="1">
        <v>1</v>
      </c>
    </row>
    <row r="483" spans="1:9" x14ac:dyDescent="0.2">
      <c r="A483" s="1"/>
      <c r="B483" t="s">
        <v>435</v>
      </c>
      <c r="C483" s="1" t="s">
        <v>4</v>
      </c>
      <c r="D483" s="1" t="s">
        <v>33</v>
      </c>
      <c r="E483" s="2">
        <v>15</v>
      </c>
      <c r="F483" s="1">
        <v>0</v>
      </c>
      <c r="G483" s="1">
        <v>2</v>
      </c>
      <c r="H483" s="1">
        <v>6</v>
      </c>
    </row>
    <row r="484" spans="1:9" x14ac:dyDescent="0.2">
      <c r="A484" s="1"/>
      <c r="B484" t="s">
        <v>436</v>
      </c>
      <c r="C484" s="1" t="s">
        <v>4</v>
      </c>
      <c r="D484" s="1" t="s">
        <v>16</v>
      </c>
      <c r="E484" s="2">
        <v>15</v>
      </c>
      <c r="F484" s="1">
        <v>0</v>
      </c>
      <c r="G484" s="1">
        <v>2</v>
      </c>
      <c r="H484" s="1">
        <v>24</v>
      </c>
      <c r="I484" s="1">
        <v>1</v>
      </c>
    </row>
    <row r="485" spans="1:9" x14ac:dyDescent="0.2">
      <c r="A485" s="1"/>
      <c r="B485" t="s">
        <v>437</v>
      </c>
      <c r="C485" s="1" t="s">
        <v>4</v>
      </c>
      <c r="D485" s="1" t="s">
        <v>123</v>
      </c>
      <c r="E485" s="2">
        <v>15</v>
      </c>
      <c r="F485" s="1">
        <v>0</v>
      </c>
      <c r="G485" s="1">
        <v>3</v>
      </c>
      <c r="H485" s="1">
        <v>3</v>
      </c>
    </row>
    <row r="486" spans="1:9" x14ac:dyDescent="0.2">
      <c r="A486" s="1"/>
      <c r="B486" t="s">
        <v>438</v>
      </c>
      <c r="C486" s="1" t="s">
        <v>51</v>
      </c>
      <c r="D486" s="1" t="s">
        <v>41</v>
      </c>
      <c r="E486" s="2">
        <v>0</v>
      </c>
      <c r="F486" s="1">
        <v>36</v>
      </c>
    </row>
    <row r="487" spans="1:9" x14ac:dyDescent="0.2">
      <c r="A487" s="1"/>
      <c r="B487" t="s">
        <v>439</v>
      </c>
      <c r="E487" s="2">
        <f>SUM(E475:E486)</f>
        <v>162</v>
      </c>
      <c r="F487" s="1">
        <v>36</v>
      </c>
      <c r="G487" s="1">
        <f>AVERAGE(G475:G486)</f>
        <v>2.3636363636363638</v>
      </c>
      <c r="H487" s="2">
        <f>SUM(H475:H486)</f>
        <v>117</v>
      </c>
      <c r="I487" s="2">
        <f>SUM(I475:I486)</f>
        <v>5</v>
      </c>
    </row>
    <row r="488" spans="1:9" x14ac:dyDescent="0.2">
      <c r="A488" s="1"/>
    </row>
    <row r="489" spans="1:9" x14ac:dyDescent="0.2">
      <c r="A489" s="1"/>
    </row>
    <row r="490" spans="1:9" x14ac:dyDescent="0.2">
      <c r="A490" s="1"/>
    </row>
    <row r="491" spans="1:9" x14ac:dyDescent="0.2">
      <c r="A491" s="1"/>
    </row>
    <row r="492" spans="1:9" x14ac:dyDescent="0.2">
      <c r="A492" s="1"/>
    </row>
    <row r="493" spans="1:9" x14ac:dyDescent="0.2">
      <c r="A493" s="1"/>
    </row>
    <row r="494" spans="1:9" x14ac:dyDescent="0.2">
      <c r="A494" s="1"/>
    </row>
    <row r="495" spans="1:9" x14ac:dyDescent="0.2">
      <c r="A495" s="1"/>
    </row>
    <row r="496" spans="1:9" x14ac:dyDescent="0.2">
      <c r="A496" s="1"/>
    </row>
    <row r="497" spans="1:1" x14ac:dyDescent="0.2">
      <c r="A497" s="1"/>
    </row>
    <row r="498" spans="1:1" x14ac:dyDescent="0.2">
      <c r="A498" s="1"/>
    </row>
  </sheetData>
  <printOptions horizontalCentered="1"/>
  <pageMargins left="0.70866141732283472" right="0.70866141732283472" top="0.74803149606299213" bottom="0.74803149606299213" header="0.31496062992125984" footer="0.31496062992125984"/>
  <pageSetup scale="55" fitToHeight="56" orientation="landscape" verticalDpi="0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Productividad académica</vt:lpstr>
    </vt:vector>
  </TitlesOfParts>
  <Company>Universidad industrial de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Microsoft Office User</cp:lastModifiedBy>
  <cp:lastPrinted>2023-05-19T16:20:23Z</cp:lastPrinted>
  <dcterms:created xsi:type="dcterms:W3CDTF">2023-05-19T16:05:12Z</dcterms:created>
  <dcterms:modified xsi:type="dcterms:W3CDTF">2023-05-22T19:34:12Z</dcterms:modified>
</cp:coreProperties>
</file>