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BitBucket\cuda-ray-tracer\article\"/>
    </mc:Choice>
  </mc:AlternateContent>
  <bookViews>
    <workbookView xWindow="0" yWindow="0" windowWidth="28800" windowHeight="12435" tabRatio="893" firstSheet="5" activeTab="11"/>
  </bookViews>
  <sheets>
    <sheet name="Algorithm Overview" sheetId="1" r:id="rId1"/>
    <sheet name="Ray Hashing" sheetId="33" r:id="rId2"/>
    <sheet name="Ray Trimming" sheetId="34" r:id="rId3"/>
    <sheet name="Sorting Overview" sheetId="16" r:id="rId4"/>
    <sheet name="Ray Compression" sheetId="21" r:id="rId5"/>
    <sheet name="Ray Decompression" sheetId="22" r:id="rId6"/>
    <sheet name="Bounding Sphere 2D" sheetId="23" r:id="rId7"/>
    <sheet name="Bounding Cones 2D" sheetId="25" r:id="rId8"/>
    <sheet name="Cone-Ray Union" sheetId="35" r:id="rId9"/>
    <sheet name="Memory Table" sheetId="37" r:id="rId10"/>
    <sheet name="Test Table" sheetId="38" r:id="rId11"/>
    <sheet name="Test Table 2" sheetId="40" r:id="rId12"/>
    <sheet name="Bounding Sphere Indexing" sheetId="42" r:id="rId13"/>
    <sheet name="Bounding Sphere Indexing Table" sheetId="48" r:id="rId14"/>
  </sheets>
  <definedNames>
    <definedName name="_xlnm._FilterDatabase" localSheetId="13" hidden="1">'Bounding Sphere Indexing Table'!$C$188:$O$275</definedName>
    <definedName name="btg" localSheetId="12">'Memory Table'!#REF!</definedName>
    <definedName name="btg" localSheetId="13">'Memory Table'!#REF!</definedName>
    <definedName name="btg" localSheetId="10">'Memory Table'!#REF!</definedName>
    <definedName name="btg" localSheetId="11">'Memory Table'!#REF!</definedName>
    <definedName name="btg">'Memory Table'!#REF!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9" i="40" l="1"/>
  <c r="L39" i="40"/>
  <c r="T39" i="40"/>
  <c r="C19" i="40"/>
  <c r="T36" i="40"/>
  <c r="D33" i="40"/>
  <c r="D32" i="40"/>
  <c r="D31" i="40"/>
  <c r="C39" i="40" s="1"/>
  <c r="D30" i="40"/>
  <c r="U30" i="40"/>
  <c r="U31" i="40"/>
  <c r="U33" i="40"/>
  <c r="U32" i="40"/>
  <c r="C36" i="40"/>
  <c r="AA9" i="42"/>
  <c r="AA8" i="42"/>
  <c r="S18" i="42"/>
  <c r="W18" i="42"/>
  <c r="U18" i="42"/>
  <c r="R18" i="42"/>
  <c r="V18" i="42"/>
  <c r="T18" i="42"/>
  <c r="S3" i="42"/>
  <c r="Q3" i="42"/>
  <c r="O3" i="42"/>
  <c r="N3" i="42"/>
  <c r="R3" i="42"/>
  <c r="P3" i="42"/>
  <c r="O6" i="42"/>
  <c r="AA6" i="42" s="1"/>
  <c r="O21" i="42"/>
  <c r="P21" i="42" s="1"/>
  <c r="Z36" i="40"/>
  <c r="I36" i="40"/>
  <c r="M24" i="40"/>
  <c r="Z16" i="40"/>
  <c r="T16" i="40"/>
  <c r="I16" i="40"/>
  <c r="C16" i="40"/>
  <c r="U13" i="40"/>
  <c r="D13" i="40"/>
  <c r="U12" i="40"/>
  <c r="D12" i="40"/>
  <c r="U11" i="40"/>
  <c r="T19" i="40" s="1"/>
  <c r="D11" i="40"/>
  <c r="U10" i="40"/>
  <c r="D10" i="40"/>
  <c r="M4" i="40"/>
  <c r="C19" i="38"/>
  <c r="T36" i="38"/>
  <c r="Z36" i="38"/>
  <c r="I36" i="38"/>
  <c r="C36" i="38"/>
  <c r="U33" i="38"/>
  <c r="D33" i="38"/>
  <c r="U32" i="38"/>
  <c r="D32" i="38"/>
  <c r="U31" i="38"/>
  <c r="T39" i="38" s="1"/>
  <c r="Z39" i="38" s="1"/>
  <c r="D31" i="38"/>
  <c r="C39" i="38" s="1"/>
  <c r="I39" i="38" s="1"/>
  <c r="U30" i="38"/>
  <c r="D30" i="38"/>
  <c r="M24" i="38"/>
  <c r="Z16" i="38"/>
  <c r="T16" i="38"/>
  <c r="I16" i="38"/>
  <c r="C16" i="38"/>
  <c r="U13" i="38"/>
  <c r="D13" i="38"/>
  <c r="U12" i="38"/>
  <c r="D12" i="38"/>
  <c r="U11" i="38"/>
  <c r="T19" i="38" s="1"/>
  <c r="Z19" i="38" s="1"/>
  <c r="D11" i="38"/>
  <c r="U10" i="38"/>
  <c r="D10" i="38"/>
  <c r="M4" i="38"/>
  <c r="E21" i="37"/>
  <c r="E12" i="37"/>
  <c r="E13" i="37" s="1"/>
  <c r="E14" i="37" s="1"/>
  <c r="E15" i="37" s="1"/>
  <c r="E16" i="37" s="1"/>
  <c r="E17" i="37" s="1"/>
  <c r="E18" i="37" s="1"/>
  <c r="E10" i="37"/>
  <c r="E8" i="37"/>
  <c r="J7" i="37"/>
  <c r="D4" i="37" s="1"/>
  <c r="F4" i="37" s="1"/>
  <c r="D5" i="37"/>
  <c r="D20" i="37" s="1"/>
  <c r="F20" i="37" s="1"/>
  <c r="Z39" i="40" l="1"/>
  <c r="I39" i="40"/>
  <c r="P6" i="42"/>
  <c r="AA21" i="42"/>
  <c r="I19" i="40"/>
  <c r="Z19" i="40"/>
  <c r="I19" i="38"/>
  <c r="F21" i="37"/>
  <c r="G20" i="37"/>
  <c r="G4" i="37"/>
  <c r="D6" i="37"/>
  <c r="J16" i="37"/>
  <c r="D21" i="37"/>
  <c r="F5" i="37"/>
  <c r="D8" i="37"/>
  <c r="AB6" i="42" l="1"/>
  <c r="Q6" i="42"/>
  <c r="AB21" i="42"/>
  <c r="Q21" i="42"/>
  <c r="R21" i="42" s="1"/>
  <c r="S21" i="42" s="1"/>
  <c r="D12" i="37"/>
  <c r="D13" i="37"/>
  <c r="D16" i="37"/>
  <c r="D11" i="37"/>
  <c r="D9" i="37"/>
  <c r="F9" i="37" s="1"/>
  <c r="D10" i="37"/>
  <c r="D17" i="37"/>
  <c r="D14" i="37"/>
  <c r="F8" i="37"/>
  <c r="D18" i="37"/>
  <c r="D15" i="37"/>
  <c r="G5" i="37"/>
  <c r="F6" i="37"/>
  <c r="G21" i="37"/>
  <c r="AC6" i="42" l="1"/>
  <c r="R6" i="42"/>
  <c r="AC21" i="42"/>
  <c r="G8" i="37"/>
  <c r="G6" i="37"/>
  <c r="G9" i="37"/>
  <c r="F10" i="37"/>
  <c r="S6" i="42" l="1"/>
  <c r="AD6" i="42"/>
  <c r="AD21" i="42"/>
  <c r="F11" i="37"/>
  <c r="G10" i="37"/>
  <c r="T6" i="42" l="1"/>
  <c r="AE6" i="42"/>
  <c r="AE21" i="42"/>
  <c r="T21" i="42"/>
  <c r="G11" i="37"/>
  <c r="F12" i="37"/>
  <c r="AF6" i="42" l="1"/>
  <c r="U6" i="42"/>
  <c r="AF21" i="42"/>
  <c r="U21" i="42"/>
  <c r="F13" i="37"/>
  <c r="G12" i="37"/>
  <c r="AG6" i="42" l="1"/>
  <c r="V6" i="42"/>
  <c r="V21" i="42"/>
  <c r="AG21" i="42"/>
  <c r="G13" i="37"/>
  <c r="G14" i="37" s="1"/>
  <c r="F14" i="37"/>
  <c r="W6" i="42" l="1"/>
  <c r="AH6" i="42"/>
  <c r="W21" i="42"/>
  <c r="AH21" i="42"/>
  <c r="F15" i="37"/>
  <c r="AI6" i="42" l="1"/>
  <c r="X6" i="42"/>
  <c r="AI21" i="42"/>
  <c r="X21" i="42"/>
  <c r="F16" i="37"/>
  <c r="G15" i="37"/>
  <c r="G16" i="37" s="1"/>
  <c r="O7" i="42" l="1"/>
  <c r="AJ6" i="42"/>
  <c r="O22" i="42"/>
  <c r="AJ21" i="42"/>
  <c r="F17" i="37"/>
  <c r="P7" i="42" l="1"/>
  <c r="AA7" i="42"/>
  <c r="AA22" i="42"/>
  <c r="P22" i="42"/>
  <c r="F18" i="37"/>
  <c r="G17" i="37"/>
  <c r="G18" i="37" s="1"/>
  <c r="F24" i="37" s="1"/>
  <c r="AB7" i="42" l="1"/>
  <c r="Q7" i="42"/>
  <c r="AB22" i="42"/>
  <c r="Q22" i="42"/>
  <c r="H19" i="37"/>
  <c r="H7" i="37"/>
  <c r="D24" i="37"/>
  <c r="B24" i="37" s="1"/>
  <c r="H4" i="37"/>
  <c r="H20" i="37"/>
  <c r="H5" i="37"/>
  <c r="H21" i="37"/>
  <c r="H6" i="37"/>
  <c r="H9" i="37"/>
  <c r="H8" i="37"/>
  <c r="H10" i="37"/>
  <c r="H11" i="37"/>
  <c r="H12" i="37"/>
  <c r="H13" i="37"/>
  <c r="H14" i="37"/>
  <c r="H15" i="37"/>
  <c r="H16" i="37"/>
  <c r="H18" i="37"/>
  <c r="H17" i="37"/>
  <c r="R7" i="42" l="1"/>
  <c r="AC7" i="42"/>
  <c r="R22" i="42"/>
  <c r="AC22" i="42"/>
  <c r="AD7" i="42" l="1"/>
  <c r="S7" i="42"/>
  <c r="S22" i="42"/>
  <c r="AD22" i="42"/>
  <c r="AE7" i="42" l="1"/>
  <c r="T7" i="42"/>
  <c r="AE22" i="42"/>
  <c r="T22" i="42"/>
  <c r="AF7" i="42" l="1"/>
  <c r="U7" i="42"/>
  <c r="AF22" i="42"/>
  <c r="U22" i="42"/>
  <c r="AG7" i="42" l="1"/>
  <c r="V7" i="42"/>
  <c r="AG22" i="42"/>
  <c r="V22" i="42"/>
  <c r="AH7" i="42" l="1"/>
  <c r="W7" i="42"/>
  <c r="AH22" i="42"/>
  <c r="W22" i="42"/>
  <c r="AI7" i="42" l="1"/>
  <c r="X7" i="42"/>
  <c r="AI22" i="42"/>
  <c r="X22" i="42"/>
  <c r="O8" i="42" l="1"/>
  <c r="AJ7" i="42"/>
  <c r="AJ22" i="42"/>
  <c r="O23" i="42"/>
  <c r="P8" i="42" l="1"/>
  <c r="AA23" i="42"/>
  <c r="P23" i="42"/>
  <c r="AB8" i="42" l="1"/>
  <c r="Q8" i="42"/>
  <c r="AB23" i="42"/>
  <c r="Q23" i="42"/>
  <c r="AC8" i="42" l="1"/>
  <c r="R8" i="42"/>
  <c r="AC23" i="42"/>
  <c r="R23" i="42"/>
  <c r="S8" i="42" l="1"/>
  <c r="AD8" i="42"/>
  <c r="AD23" i="42"/>
  <c r="S23" i="42"/>
  <c r="AE8" i="42" l="1"/>
  <c r="T8" i="42"/>
  <c r="AE23" i="42"/>
  <c r="T23" i="42"/>
  <c r="AF8" i="42" l="1"/>
  <c r="U8" i="42"/>
  <c r="AF23" i="42"/>
  <c r="U23" i="42"/>
  <c r="V23" i="42" s="1"/>
  <c r="V8" i="42" l="1"/>
  <c r="AG8" i="42"/>
  <c r="AG23" i="42"/>
  <c r="AH8" i="42" l="1"/>
  <c r="W8" i="42"/>
  <c r="W23" i="42"/>
  <c r="AH23" i="42"/>
  <c r="AI8" i="42" l="1"/>
  <c r="X8" i="42"/>
  <c r="AI23" i="42"/>
  <c r="X23" i="42"/>
  <c r="O9" i="42" l="1"/>
  <c r="AJ8" i="42"/>
  <c r="O24" i="42"/>
  <c r="AJ23" i="42"/>
  <c r="P9" i="42" l="1"/>
  <c r="AA24" i="42"/>
  <c r="P24" i="42"/>
  <c r="Q9" i="42" l="1"/>
  <c r="AB9" i="42"/>
  <c r="AB24" i="42"/>
  <c r="Q24" i="42"/>
  <c r="AC24" i="42" s="1"/>
  <c r="R9" i="42" l="1"/>
  <c r="AC9" i="42"/>
  <c r="R24" i="42"/>
  <c r="AD24" i="42" s="1"/>
  <c r="S9" i="42" l="1"/>
  <c r="AD9" i="42"/>
  <c r="S24" i="42"/>
  <c r="AE9" i="42" l="1"/>
  <c r="T9" i="42"/>
  <c r="AE24" i="42"/>
  <c r="T24" i="42"/>
  <c r="AF9" i="42" l="1"/>
  <c r="U9" i="42"/>
  <c r="AF24" i="42"/>
  <c r="U24" i="42"/>
  <c r="AG9" i="42" l="1"/>
  <c r="V9" i="42"/>
  <c r="AG24" i="42"/>
  <c r="V24" i="42"/>
  <c r="W9" i="42" l="1"/>
  <c r="AH9" i="42"/>
  <c r="AH24" i="42"/>
  <c r="W24" i="42"/>
  <c r="AI9" i="42" l="1"/>
  <c r="X9" i="42"/>
  <c r="AI24" i="42"/>
  <c r="X24" i="42"/>
  <c r="AJ9" i="42" l="1"/>
  <c r="O10" i="42"/>
  <c r="AJ24" i="42"/>
  <c r="O25" i="42"/>
  <c r="AA10" i="42" l="1"/>
  <c r="P10" i="42"/>
  <c r="AA25" i="42"/>
  <c r="P25" i="42"/>
  <c r="AB10" i="42" l="1"/>
  <c r="Q10" i="42"/>
  <c r="AB25" i="42"/>
  <c r="Q25" i="42"/>
  <c r="AC10" i="42" l="1"/>
  <c r="R10" i="42"/>
  <c r="AC25" i="42"/>
  <c r="R25" i="42"/>
  <c r="S10" i="42" l="1"/>
  <c r="AD10" i="42"/>
  <c r="AD25" i="42"/>
  <c r="S25" i="42"/>
  <c r="T10" i="42" l="1"/>
  <c r="AE10" i="42"/>
  <c r="AE25" i="42"/>
  <c r="T25" i="42"/>
  <c r="AF10" i="42" l="1"/>
  <c r="U10" i="42"/>
  <c r="AF25" i="42"/>
  <c r="U25" i="42"/>
  <c r="V10" i="42" l="1"/>
  <c r="AG10" i="42"/>
  <c r="V25" i="42"/>
  <c r="AG25" i="42"/>
  <c r="W10" i="42" l="1"/>
  <c r="AH10" i="42"/>
  <c r="W25" i="42"/>
  <c r="AH25" i="42"/>
  <c r="AI10" i="42" l="1"/>
  <c r="X10" i="42"/>
  <c r="AI25" i="42"/>
  <c r="X25" i="42"/>
  <c r="O11" i="42" l="1"/>
  <c r="AJ10" i="42"/>
  <c r="O26" i="42"/>
  <c r="AJ25" i="42"/>
  <c r="AA11" i="42" l="1"/>
  <c r="P11" i="42"/>
  <c r="AA26" i="42"/>
  <c r="P26" i="42"/>
  <c r="AB11" i="42" l="1"/>
  <c r="Q11" i="42"/>
  <c r="AB26" i="42"/>
  <c r="Q26" i="42"/>
  <c r="R11" i="42" l="1"/>
  <c r="AC11" i="42"/>
  <c r="R26" i="42"/>
  <c r="AC26" i="42"/>
  <c r="S11" i="42" l="1"/>
  <c r="AD11" i="42"/>
  <c r="S26" i="42"/>
  <c r="AD26" i="42"/>
  <c r="AE11" i="42" l="1"/>
  <c r="T11" i="42"/>
  <c r="AE26" i="42"/>
  <c r="T26" i="42"/>
  <c r="AF11" i="42" l="1"/>
  <c r="U11" i="42"/>
  <c r="AF26" i="42"/>
  <c r="U26" i="42"/>
  <c r="AG11" i="42" l="1"/>
  <c r="V11" i="42"/>
  <c r="AG26" i="42"/>
  <c r="V26" i="42"/>
  <c r="W11" i="42" l="1"/>
  <c r="AH11" i="42"/>
  <c r="AH26" i="42"/>
  <c r="W26" i="42"/>
  <c r="AI11" i="42" l="1"/>
  <c r="X11" i="42"/>
  <c r="AI26" i="42"/>
  <c r="X26" i="42"/>
  <c r="AJ11" i="42" l="1"/>
  <c r="O12" i="42"/>
  <c r="AJ26" i="42"/>
  <c r="O27" i="42"/>
  <c r="AA12" i="42" l="1"/>
  <c r="P12" i="42"/>
  <c r="AA27" i="42"/>
  <c r="P27" i="42"/>
  <c r="AB12" i="42" l="1"/>
  <c r="Q12" i="42"/>
  <c r="AB27" i="42"/>
  <c r="Q27" i="42"/>
  <c r="AC12" i="42" l="1"/>
  <c r="R12" i="42"/>
  <c r="AC27" i="42"/>
  <c r="R27" i="42"/>
  <c r="S12" i="42" l="1"/>
  <c r="AD12" i="42"/>
  <c r="AD27" i="42"/>
  <c r="S27" i="42"/>
  <c r="T12" i="42" l="1"/>
  <c r="AE12" i="42"/>
  <c r="AE27" i="42"/>
  <c r="T27" i="42"/>
  <c r="AF12" i="42" l="1"/>
  <c r="U12" i="42"/>
  <c r="AF27" i="42"/>
  <c r="U27" i="42"/>
  <c r="V12" i="42" l="1"/>
  <c r="AG12" i="42"/>
  <c r="V27" i="42"/>
  <c r="AG27" i="42"/>
  <c r="W12" i="42" l="1"/>
  <c r="AH12" i="42"/>
  <c r="AH27" i="42"/>
  <c r="W27" i="42"/>
  <c r="AI12" i="42" l="1"/>
  <c r="X12" i="42"/>
  <c r="AI27" i="42"/>
  <c r="X27" i="42"/>
  <c r="O13" i="42" l="1"/>
  <c r="AJ12" i="42"/>
  <c r="O28" i="42"/>
  <c r="AJ27" i="42"/>
  <c r="AA13" i="42" l="1"/>
  <c r="P13" i="42"/>
  <c r="AA28" i="42"/>
  <c r="P28" i="42"/>
  <c r="AB13" i="42" l="1"/>
  <c r="Q13" i="42"/>
  <c r="AB28" i="42"/>
  <c r="Q28" i="42"/>
  <c r="R13" i="42" l="1"/>
  <c r="AC13" i="42"/>
  <c r="R28" i="42"/>
  <c r="AC28" i="42"/>
  <c r="AD13" i="42" l="1"/>
  <c r="S13" i="42"/>
  <c r="S28" i="42"/>
  <c r="AD28" i="42"/>
  <c r="AE13" i="42" l="1"/>
  <c r="T13" i="42"/>
  <c r="AE28" i="42"/>
  <c r="T28" i="42"/>
  <c r="AF13" i="42" l="1"/>
  <c r="U13" i="42"/>
  <c r="AF28" i="42"/>
  <c r="U28" i="42"/>
  <c r="AG13" i="42" l="1"/>
  <c r="V13" i="42"/>
  <c r="AG28" i="42"/>
  <c r="V28" i="42"/>
  <c r="W13" i="42" l="1"/>
  <c r="AH13" i="42"/>
  <c r="AH28" i="42"/>
  <c r="W28" i="42"/>
  <c r="X13" i="42" l="1"/>
  <c r="AI13" i="42"/>
  <c r="AI28" i="42"/>
  <c r="X28" i="42"/>
  <c r="AJ13" i="42" l="1"/>
  <c r="O14" i="42"/>
  <c r="AJ28" i="42"/>
  <c r="O29" i="42"/>
  <c r="AA14" i="42" l="1"/>
  <c r="P14" i="42"/>
  <c r="AA29" i="42"/>
  <c r="P29" i="42"/>
  <c r="AB14" i="42" l="1"/>
  <c r="Q14" i="42"/>
  <c r="AB29" i="42"/>
  <c r="Q29" i="42"/>
  <c r="AC14" i="42" l="1"/>
  <c r="R14" i="42"/>
  <c r="AC29" i="42"/>
  <c r="R29" i="42"/>
  <c r="AD14" i="42" l="1"/>
  <c r="S14" i="42"/>
  <c r="AD29" i="42"/>
  <c r="S29" i="42"/>
  <c r="AE14" i="42" l="1"/>
  <c r="T14" i="42"/>
  <c r="AE29" i="42"/>
  <c r="T29" i="42"/>
  <c r="AF14" i="42" l="1"/>
  <c r="U14" i="42"/>
  <c r="AF29" i="42"/>
  <c r="U29" i="42"/>
  <c r="V14" i="42" l="1"/>
  <c r="AG14" i="42"/>
  <c r="V29" i="42"/>
  <c r="AG29" i="42"/>
  <c r="W14" i="42" l="1"/>
  <c r="AH14" i="42"/>
  <c r="W29" i="42"/>
  <c r="AH29" i="42"/>
  <c r="AI14" i="42" l="1"/>
  <c r="X14" i="42"/>
  <c r="AI29" i="42"/>
  <c r="X29" i="42"/>
  <c r="O15" i="42" l="1"/>
  <c r="AJ14" i="42"/>
  <c r="O30" i="42"/>
  <c r="AJ29" i="42"/>
  <c r="AA15" i="42" l="1"/>
  <c r="P15" i="42"/>
  <c r="AA30" i="42"/>
  <c r="P30" i="42"/>
  <c r="AB15" i="42" l="1"/>
  <c r="Q15" i="42"/>
  <c r="AB30" i="42"/>
  <c r="Q30" i="42"/>
  <c r="R15" i="42" l="1"/>
  <c r="AC15" i="42"/>
  <c r="R30" i="42"/>
  <c r="AC30" i="42"/>
  <c r="AD15" i="42" l="1"/>
  <c r="S15" i="42"/>
  <c r="S30" i="42"/>
  <c r="AD30" i="42"/>
  <c r="AE15" i="42" l="1"/>
  <c r="T15" i="42"/>
  <c r="AE30" i="42"/>
  <c r="T30" i="42"/>
  <c r="AF15" i="42" l="1"/>
  <c r="U15" i="42"/>
  <c r="AF30" i="42"/>
  <c r="U30" i="42"/>
  <c r="AG15" i="42" l="1"/>
  <c r="V15" i="42"/>
  <c r="AG30" i="42"/>
  <c r="V30" i="42"/>
  <c r="W15" i="42" l="1"/>
  <c r="AH15" i="42"/>
  <c r="AH30" i="42"/>
  <c r="W30" i="42"/>
  <c r="X15" i="42" l="1"/>
  <c r="AJ15" i="42" s="1"/>
  <c r="AI15" i="42"/>
  <c r="AI30" i="42"/>
  <c r="X30" i="42"/>
  <c r="AJ30" i="42" s="1"/>
</calcChain>
</file>

<file path=xl/sharedStrings.xml><?xml version="1.0" encoding="utf-8"?>
<sst xmlns="http://schemas.openxmlformats.org/spreadsheetml/2006/main" count="1072" uniqueCount="754">
  <si>
    <t>X Axis</t>
  </si>
  <si>
    <t>Y Axis</t>
  </si>
  <si>
    <t>Z Axis</t>
  </si>
  <si>
    <t>Width</t>
  </si>
  <si>
    <t>Height</t>
  </si>
  <si>
    <t>Triangles</t>
  </si>
  <si>
    <t>Rays per Iteration</t>
  </si>
  <si>
    <t>Parameters</t>
  </si>
  <si>
    <t>[Traversal Level 1] Hit Maximum = 5075699</t>
  </si>
  <si>
    <t>[Traversal Level 1] Hit Maximum = 3831704</t>
  </si>
  <si>
    <t>[Traversal Level 1] Missed Hit Total = 4176371</t>
  </si>
  <si>
    <t>[Traversal Level 1] Missed Hit Total = 2705620</t>
  </si>
  <si>
    <t>[Traversal Level 1] Connected Hit Total : 899328</t>
  </si>
  <si>
    <t>[Traversal Level 1] Connected Hit Total : 1126084</t>
  </si>
  <si>
    <t>Shadow Rays</t>
  </si>
  <si>
    <t>Reflection Rays</t>
  </si>
  <si>
    <t>N</t>
  </si>
  <si>
    <t>Connected Hits</t>
  </si>
  <si>
    <t>Missed Hits</t>
  </si>
  <si>
    <t>Maximum Hits</t>
  </si>
  <si>
    <t>[Traversal Level  0] Hit Maximum = 7194624</t>
  </si>
  <si>
    <t>[Traversal Level  0] Hit Maximum = 9008672</t>
  </si>
  <si>
    <t>[Traversal Level  0] Missed Hit Total = 5606674</t>
  </si>
  <si>
    <t>[Traversal Level  0] Missed Hit Total = 7749009</t>
  </si>
  <si>
    <t>[Traversal Level  0] Connected Hit Total : 1587950</t>
  </si>
  <si>
    <t>[Traversal Level  0] Connected Hit Total : 1259663</t>
  </si>
  <si>
    <t>Ray Total: 438897</t>
  </si>
  <si>
    <t>Ray Total: 335051</t>
  </si>
  <si>
    <t>Intersections per Iteration</t>
  </si>
  <si>
    <t>%</t>
  </si>
  <si>
    <t>[Traversal Level 1] Hit Maximum = 5020056</t>
  </si>
  <si>
    <t>[Traversal Level 1] Hit Maximum = 3422832</t>
  </si>
  <si>
    <t>[Traversal Level 1] Missed Hit Total = 4564086</t>
  </si>
  <si>
    <t>[Traversal Level 1] Missed Hit Total = 3189685</t>
  </si>
  <si>
    <t>[Traversal Level 1] Connected Hit Total : 455970</t>
  </si>
  <si>
    <t>[Traversal Level 1] Connected Hit Total : 233147</t>
  </si>
  <si>
    <t>[Traversal Level  0] Hit Maximum = 3647760</t>
  </si>
  <si>
    <t>[Traversal Level  0] Hit Maximum = 1865176</t>
  </si>
  <si>
    <t>[Traversal Level  0] Missed Hit Total = 2392160</t>
  </si>
  <si>
    <t>[Traversal Level  0] Missed Hit Total = 1295727</t>
  </si>
  <si>
    <t>[Traversal Level  0] Connected Hit Total : 1255600</t>
  </si>
  <si>
    <t>[Traversal Level  0] Connected Hit Total : 569449</t>
  </si>
  <si>
    <t>Arrays</t>
  </si>
  <si>
    <t>Name</t>
  </si>
  <si>
    <t>Units</t>
  </si>
  <si>
    <t>Unit Size</t>
  </si>
  <si>
    <t>Total Size</t>
  </si>
  <si>
    <t>Total</t>
  </si>
  <si>
    <t>Hierarchy</t>
  </si>
  <si>
    <t>Primary Hierarchy Hits</t>
  </si>
  <si>
    <t>Secondary Hierarchy Hits</t>
  </si>
  <si>
    <t>Ray</t>
  </si>
  <si>
    <t>Chunk Bases</t>
  </si>
  <si>
    <t>Node Depth and Division</t>
  </si>
  <si>
    <t>Chunk Sizes</t>
  </si>
  <si>
    <t>Primary Ray Keys</t>
  </si>
  <si>
    <t>Primary Ray Values</t>
  </si>
  <si>
    <t>Triangle Total</t>
  </si>
  <si>
    <t>Secondary Ray Keys</t>
  </si>
  <si>
    <t>Secondary Ray Values</t>
  </si>
  <si>
    <t>Primary Chunk Keys</t>
  </si>
  <si>
    <t>Primary Chunk Values</t>
  </si>
  <si>
    <t>Secondary Chunk Keys</t>
  </si>
  <si>
    <t>Secondary Chunk Values</t>
  </si>
  <si>
    <t>Head Flags</t>
  </si>
  <si>
    <t>Scan</t>
  </si>
  <si>
    <t>Memory Total (GB)</t>
  </si>
  <si>
    <t>Memory Total (MB)</t>
  </si>
  <si>
    <t>Memory Total (KB)</t>
  </si>
  <si>
    <t>Brute Force Intersections</t>
  </si>
  <si>
    <t>Algorithm Intersections</t>
  </si>
  <si>
    <t>Original Algorithm [Scene 1]</t>
  </si>
  <si>
    <t>CRSH Algorithm [Scene 1]</t>
  </si>
  <si>
    <t>[Bounding Volume Intersections] Hit Maximum = 71170000</t>
  </si>
  <si>
    <t>[Traversal Level 1] Hit Maximum = 71170000</t>
  </si>
  <si>
    <t>[Bounding Volume Intersections] Hit Maximum = 57021404</t>
  </si>
  <si>
    <t>Offset</t>
  </si>
  <si>
    <t>Writting: 720</t>
  </si>
  <si>
    <t>Completelly Covered</t>
  </si>
  <si>
    <t>Bounding Box ID: 14</t>
  </si>
  <si>
    <t>Minimum: 9372</t>
  </si>
  <si>
    <t>Maximum: 10091</t>
  </si>
  <si>
    <t>Bounding Box ID: 15</t>
  </si>
  <si>
    <t>Minimum: 10092</t>
  </si>
  <si>
    <t>Maximum: 10811</t>
  </si>
  <si>
    <t>Bounding Box ID: 16</t>
  </si>
  <si>
    <t>Minimum: 10812</t>
  </si>
  <si>
    <t>Maximum: 11531</t>
  </si>
  <si>
    <t>Bounding Box ID: 17</t>
  </si>
  <si>
    <t>Minimum: 11532</t>
  </si>
  <si>
    <t>Maximum: 12251</t>
  </si>
  <si>
    <t>Bounding Box ID: 18</t>
  </si>
  <si>
    <t>Minimum: 12252</t>
  </si>
  <si>
    <t>Maximum: 12971</t>
  </si>
  <si>
    <t>Bounding Box ID: 19</t>
  </si>
  <si>
    <t>Minimum: 12972</t>
  </si>
  <si>
    <t>Maximum: 13691</t>
  </si>
  <si>
    <t>Bounding Box ID: 20</t>
  </si>
  <si>
    <t>Minimum: 13692</t>
  </si>
  <si>
    <t>Maximum: 14411</t>
  </si>
  <si>
    <t>Bounding Box ID: 21</t>
  </si>
  <si>
    <t>Minimum: 14412</t>
  </si>
  <si>
    <t>Maximum: 15131</t>
  </si>
  <si>
    <t>Bounding Box ID: 22</t>
  </si>
  <si>
    <t>Minimum: 15132</t>
  </si>
  <si>
    <t>Maximum: 15851</t>
  </si>
  <si>
    <t>Bounding Box ID: 23</t>
  </si>
  <si>
    <t>Minimum: 15852</t>
  </si>
  <si>
    <t>Maximum: 16571</t>
  </si>
  <si>
    <t>Bounding Box ID: 24</t>
  </si>
  <si>
    <t>Minimum: 16572</t>
  </si>
  <si>
    <t>Maximum: 17291</t>
  </si>
  <si>
    <t>Bounding Box ID: 25</t>
  </si>
  <si>
    <t>Minimum: 17292</t>
  </si>
  <si>
    <t>Maximum: 18011</t>
  </si>
  <si>
    <t>[Hits] Node ID: 1</t>
  </si>
  <si>
    <t>[Hits] Node ID: 2</t>
  </si>
  <si>
    <t>[Hits] Node ID: 7</t>
  </si>
  <si>
    <t>Writting: 92</t>
  </si>
  <si>
    <t>Covered Under</t>
  </si>
  <si>
    <t>Writting to: 1532</t>
  </si>
  <si>
    <t>Writting to: 2252</t>
  </si>
  <si>
    <t>Writting to: 2972</t>
  </si>
  <si>
    <t>Writting to: 3692</t>
  </si>
  <si>
    <t>Writting to: 4412</t>
  </si>
  <si>
    <t>Writting to: 5132</t>
  </si>
  <si>
    <t>Writting to: 5852</t>
  </si>
  <si>
    <t>Writting to: 6572</t>
  </si>
  <si>
    <t>Writting to: 7292</t>
  </si>
  <si>
    <t>Writting to: 8012</t>
  </si>
  <si>
    <t>Writting to: 0</t>
  </si>
  <si>
    <t>[Miss] Node ID: 1</t>
  </si>
  <si>
    <t>[00000] [00011]</t>
  </si>
  <si>
    <t>[00012] [00731]</t>
  </si>
  <si>
    <t>[00732] [01451]</t>
  </si>
  <si>
    <t>[01452] [02171]</t>
  </si>
  <si>
    <t>[02172] [02891]</t>
  </si>
  <si>
    <t>[02892] [03611]</t>
  </si>
  <si>
    <t>[03612] [04331]</t>
  </si>
  <si>
    <t>[04332] [05051]</t>
  </si>
  <si>
    <t>[05052] [05771]</t>
  </si>
  <si>
    <t>[05772] [06491]</t>
  </si>
  <si>
    <t>[06492] [07211]</t>
  </si>
  <si>
    <t>[07212] [07931]</t>
  </si>
  <si>
    <t>[07932] [08651]</t>
  </si>
  <si>
    <t>[09372] [09999]</t>
  </si>
  <si>
    <t>[08652] [09371]</t>
  </si>
  <si>
    <t>[00000] [00091]</t>
  </si>
  <si>
    <t>[00092] [00811]</t>
  </si>
  <si>
    <t>[01532] [02251]</t>
  </si>
  <si>
    <t>[00812] [01531]</t>
  </si>
  <si>
    <t>[02252] [02971]</t>
  </si>
  <si>
    <t>[02972] [03691]</t>
  </si>
  <si>
    <t>[03692] [04411]</t>
  </si>
  <si>
    <t>[04412] [05131]</t>
  </si>
  <si>
    <t>[05852] [06571]</t>
  </si>
  <si>
    <t>[05132] [05851]</t>
  </si>
  <si>
    <t>[06572] [07291]</t>
  </si>
  <si>
    <t>[07292] [08012]</t>
  </si>
  <si>
    <t>Writting to: 92</t>
  </si>
  <si>
    <t>[Miss] Node ID: 2</t>
  </si>
  <si>
    <t>Writting to: 812</t>
  </si>
  <si>
    <t>[Miss] Node ID: 7</t>
  </si>
  <si>
    <t>[0] 92</t>
  </si>
  <si>
    <t>[92] 812</t>
  </si>
  <si>
    <t>[812] 812</t>
  </si>
  <si>
    <t>[1532] 1532</t>
  </si>
  <si>
    <t>[2252] 2252</t>
  </si>
  <si>
    <t>[2972] 2972</t>
  </si>
  <si>
    <t>[3692] 3692</t>
  </si>
  <si>
    <t>[4412] 4412</t>
  </si>
  <si>
    <t>[5132] 5132</t>
  </si>
  <si>
    <t>[5852] 5852</t>
  </si>
  <si>
    <t>[6572] 6572</t>
  </si>
  <si>
    <t>[7292] 7292</t>
  </si>
  <si>
    <t>[8012] 812</t>
  </si>
  <si>
    <t>[8104] 1532</t>
  </si>
  <si>
    <t>[8824] 1532</t>
  </si>
  <si>
    <t>[9544] 2252</t>
  </si>
  <si>
    <t>[10264] 2972</t>
  </si>
  <si>
    <t>[10984] 3692</t>
  </si>
  <si>
    <t>[11704] 5132</t>
  </si>
  <si>
    <t>[12424] 5132</t>
  </si>
  <si>
    <t>[13144] 5852</t>
  </si>
  <si>
    <t>[13864] 6572</t>
  </si>
  <si>
    <t>[14584] 7292</t>
  </si>
  <si>
    <t>[15304] 8012</t>
  </si>
  <si>
    <t>[16024] 812</t>
  </si>
  <si>
    <t>[16116] 1532</t>
  </si>
  <si>
    <t>[16836] 1532</t>
  </si>
  <si>
    <t>[17556] 2252</t>
  </si>
  <si>
    <t>[18276] 2972</t>
  </si>
  <si>
    <t>[18996] 4412</t>
  </si>
  <si>
    <t>[19716] 5132</t>
  </si>
  <si>
    <t>[20436] 5132</t>
  </si>
  <si>
    <t>[21156] 5852</t>
  </si>
  <si>
    <t>[21876] 6572</t>
  </si>
  <si>
    <t>[22596] 7292</t>
  </si>
  <si>
    <t>[23316] 8012</t>
  </si>
  <si>
    <t>[24036] 812</t>
  </si>
  <si>
    <t>[24128] 1532</t>
  </si>
  <si>
    <t>[24848] 1532</t>
  </si>
  <si>
    <t>[25568] 2252</t>
  </si>
  <si>
    <t>[26288] 2972</t>
  </si>
  <si>
    <t>[27008] 3692</t>
  </si>
  <si>
    <t>[27728] 4412</t>
  </si>
  <si>
    <t>[28448] 5132</t>
  </si>
  <si>
    <t>[29168] 5852</t>
  </si>
  <si>
    <t>[29888] 6572</t>
  </si>
  <si>
    <t>[30608] 7292</t>
  </si>
  <si>
    <t>[31328] 8012</t>
  </si>
  <si>
    <t>[32048] 812</t>
  </si>
  <si>
    <t>[32140] 1532</t>
  </si>
  <si>
    <t>[32860] 2252</t>
  </si>
  <si>
    <t>[33580] 2972</t>
  </si>
  <si>
    <t>[34300] 3692</t>
  </si>
  <si>
    <t>[35020] 4412</t>
  </si>
  <si>
    <t>[35740] 5132</t>
  </si>
  <si>
    <t>[36460] 5852</t>
  </si>
  <si>
    <t>[37180] 6572</t>
  </si>
  <si>
    <t>[37900] 7292</t>
  </si>
  <si>
    <t>[38620] 8012</t>
  </si>
  <si>
    <t>[39340] 8732</t>
  </si>
  <si>
    <t>[40060] 92</t>
  </si>
  <si>
    <t>[40152] 92</t>
  </si>
  <si>
    <t>[40872] 1532</t>
  </si>
  <si>
    <t>[41592] 1532</t>
  </si>
  <si>
    <t>[42312] 2252</t>
  </si>
  <si>
    <t>[43032] 2972</t>
  </si>
  <si>
    <t>[43752] 3692</t>
  </si>
  <si>
    <t>[44472] 4412</t>
  </si>
  <si>
    <t>[45192] 5132</t>
  </si>
  <si>
    <t>[45912] 5852</t>
  </si>
  <si>
    <t>[46632] 6572</t>
  </si>
  <si>
    <t>[47352] 7292</t>
  </si>
  <si>
    <t>[48072] 720</t>
  </si>
  <si>
    <t>[48164] 812</t>
  </si>
  <si>
    <t>[48884] 2252</t>
  </si>
  <si>
    <t>[49604] 2252</t>
  </si>
  <si>
    <t>[50324] 2972</t>
  </si>
  <si>
    <t>[51044] 3692</t>
  </si>
  <si>
    <t>[51764] 4412</t>
  </si>
  <si>
    <t>[52484] 5132</t>
  </si>
  <si>
    <t>[53204] 5852</t>
  </si>
  <si>
    <t>[53924] 6572</t>
  </si>
  <si>
    <t>[54644] 7292</t>
  </si>
  <si>
    <t>[55364] 8012</t>
  </si>
  <si>
    <t>[56084] 720</t>
  </si>
  <si>
    <t>[56176] 812</t>
  </si>
  <si>
    <t>[56896] 2252</t>
  </si>
  <si>
    <t>[57616] 2972</t>
  </si>
  <si>
    <t>[58336] 2972</t>
  </si>
  <si>
    <t>[59056] 3692</t>
  </si>
  <si>
    <t>[59776] 4412</t>
  </si>
  <si>
    <t>[60496] 5132</t>
  </si>
  <si>
    <t>[61216] 5852</t>
  </si>
  <si>
    <t>[61936] 6572</t>
  </si>
  <si>
    <t>[62656] 7292</t>
  </si>
  <si>
    <t>[63376] 8012</t>
  </si>
  <si>
    <t>[64096] 720</t>
  </si>
  <si>
    <t>[64188] 812</t>
  </si>
  <si>
    <t>[64908] 2252</t>
  </si>
  <si>
    <t>[65628] 2252</t>
  </si>
  <si>
    <t>[66348] 2972</t>
  </si>
  <si>
    <t>[67068] 3692</t>
  </si>
  <si>
    <t>[67788] 4412</t>
  </si>
  <si>
    <t>[68508] 5132</t>
  </si>
  <si>
    <t>[69228] 5852</t>
  </si>
  <si>
    <t>[69948] 6572</t>
  </si>
  <si>
    <t>[70668] 7292</t>
  </si>
  <si>
    <t>[71388] 8012</t>
  </si>
  <si>
    <t>[72108] 720</t>
  </si>
  <si>
    <t>[72200] 812</t>
  </si>
  <si>
    <t>[72920] 1532</t>
  </si>
  <si>
    <t>[73640] 2252</t>
  </si>
  <si>
    <t>[74360] 2972</t>
  </si>
  <si>
    <t>[75080] 3692</t>
  </si>
  <si>
    <t>[75800] 4412</t>
  </si>
  <si>
    <t>[76520] 5132</t>
  </si>
  <si>
    <t>[77240] 5852</t>
  </si>
  <si>
    <t>[77960] 6572</t>
  </si>
  <si>
    <t>[78680] 7292</t>
  </si>
  <si>
    <t>[79400] 8012</t>
  </si>
  <si>
    <t>[80120] 812</t>
  </si>
  <si>
    <t>[80212] 1532</t>
  </si>
  <si>
    <t>[80932] 2252</t>
  </si>
  <si>
    <t>[81652] 2972</t>
  </si>
  <si>
    <t>[82372] 3692</t>
  </si>
  <si>
    <t>[83092] 4412</t>
  </si>
  <si>
    <t>[83812] 5132</t>
  </si>
  <si>
    <t>[84532] 5852</t>
  </si>
  <si>
    <t>[85252] 6572</t>
  </si>
  <si>
    <t>[85972] 7292</t>
  </si>
  <si>
    <t>[86692] 8012</t>
  </si>
  <si>
    <t>[87412] 8732</t>
  </si>
  <si>
    <t>[88132] 92</t>
  </si>
  <si>
    <t>[88224] 812</t>
  </si>
  <si>
    <t>[88944] 812</t>
  </si>
  <si>
    <t>[89664] 1532</t>
  </si>
  <si>
    <t>[90384] 2252</t>
  </si>
  <si>
    <t>[91104] 2972</t>
  </si>
  <si>
    <t>[91824] 3692</t>
  </si>
  <si>
    <t>[92544] 4412</t>
  </si>
  <si>
    <t>[93264] 5132</t>
  </si>
  <si>
    <t>[93984] 5852</t>
  </si>
  <si>
    <t>[94704] 6572</t>
  </si>
  <si>
    <t>[95424] 7292</t>
  </si>
  <si>
    <t>[96144] 812</t>
  </si>
  <si>
    <t>[96236] 1532</t>
  </si>
  <si>
    <t>[96956] 1532</t>
  </si>
  <si>
    <t>[97676] 2252</t>
  </si>
  <si>
    <t>[98396] 2972</t>
  </si>
  <si>
    <t>[99116] 3692</t>
  </si>
  <si>
    <t>[99836] 5132</t>
  </si>
  <si>
    <t>[100556] 5132</t>
  </si>
  <si>
    <t>[101276] 5852</t>
  </si>
  <si>
    <t>[101996] 6572</t>
  </si>
  <si>
    <t>[102716] 7292</t>
  </si>
  <si>
    <t>[103436] 8012</t>
  </si>
  <si>
    <t>[104156] 812</t>
  </si>
  <si>
    <t>[104248] 1532</t>
  </si>
  <si>
    <t>[104968] 1532</t>
  </si>
  <si>
    <t>[105688] 2252</t>
  </si>
  <si>
    <t>[106408] 2972</t>
  </si>
  <si>
    <t>[107128] 4412</t>
  </si>
  <si>
    <t>[107848] 5132</t>
  </si>
  <si>
    <t>[108568] 5132</t>
  </si>
  <si>
    <t>[109288] 5852</t>
  </si>
  <si>
    <t>[110008] 6572</t>
  </si>
  <si>
    <t>[110728] 7292</t>
  </si>
  <si>
    <t>[111448] 8012</t>
  </si>
  <si>
    <t>[112168] 812</t>
  </si>
  <si>
    <t>[112260] 812</t>
  </si>
  <si>
    <t>[112980] 1532</t>
  </si>
  <si>
    <t>[113700] 2252</t>
  </si>
  <si>
    <t>[114420] 2972</t>
  </si>
  <si>
    <t>[115140] 4412</t>
  </si>
  <si>
    <t>[115860] 4412</t>
  </si>
  <si>
    <t>[116580] 5132</t>
  </si>
  <si>
    <t>[117300] 5852</t>
  </si>
  <si>
    <t>[118020] 6572</t>
  </si>
  <si>
    <t>[118740] 7292</t>
  </si>
  <si>
    <t>[119460] 8012</t>
  </si>
  <si>
    <t>[120180] 812</t>
  </si>
  <si>
    <t>[120272] 812</t>
  </si>
  <si>
    <t>[120992] 1532</t>
  </si>
  <si>
    <t>[121712] 2252</t>
  </si>
  <si>
    <t>[122432] 3692</t>
  </si>
  <si>
    <t>[123152] 4412</t>
  </si>
  <si>
    <t>[123872] 4412</t>
  </si>
  <si>
    <t>[124592] 5132</t>
  </si>
  <si>
    <t>[125312] 5852</t>
  </si>
  <si>
    <t>[126032] 6572</t>
  </si>
  <si>
    <t>[126752] 7292</t>
  </si>
  <si>
    <t>[127472] 8012</t>
  </si>
  <si>
    <t>[128192] 720</t>
  </si>
  <si>
    <t>[128284] 812</t>
  </si>
  <si>
    <t>[129004] 1532</t>
  </si>
  <si>
    <t>[129724] 2972</t>
  </si>
  <si>
    <t>[130444] 3692</t>
  </si>
  <si>
    <t>[131164] 3692</t>
  </si>
  <si>
    <t>[131884] 4412</t>
  </si>
  <si>
    <t>[132604] 5132</t>
  </si>
  <si>
    <t>[133324] 6572</t>
  </si>
  <si>
    <t>[134044] 6572</t>
  </si>
  <si>
    <t>[134764] 7292</t>
  </si>
  <si>
    <t>[135484] 8012</t>
  </si>
  <si>
    <t>[136204] 720</t>
  </si>
  <si>
    <t>[136296] 812</t>
  </si>
  <si>
    <t>[137016] 2252</t>
  </si>
  <si>
    <t>[137736] 2972</t>
  </si>
  <si>
    <t>[138456] 3692</t>
  </si>
  <si>
    <t>[139176] 3692</t>
  </si>
  <si>
    <t>[139896] 4412</t>
  </si>
  <si>
    <t>[140616] 5852</t>
  </si>
  <si>
    <t>[141336] 6572</t>
  </si>
  <si>
    <t>[142056] 6572</t>
  </si>
  <si>
    <t>[142776] 7292</t>
  </si>
  <si>
    <t>[143496] 8012</t>
  </si>
  <si>
    <t>[144216] 720</t>
  </si>
  <si>
    <t>[144308] 812</t>
  </si>
  <si>
    <t>[145028] 2252</t>
  </si>
  <si>
    <t>[145748] 2972</t>
  </si>
  <si>
    <t>[146468] 2972</t>
  </si>
  <si>
    <t>[147188] 3692</t>
  </si>
  <si>
    <t>[147908] 4412</t>
  </si>
  <si>
    <t>[148628] 5132</t>
  </si>
  <si>
    <t>[149348] 5852</t>
  </si>
  <si>
    <t>[150068] 6572</t>
  </si>
  <si>
    <t>[150788] 7292</t>
  </si>
  <si>
    <t>[151508] 8012</t>
  </si>
  <si>
    <t>[152228] 720</t>
  </si>
  <si>
    <t>[152320] 812</t>
  </si>
  <si>
    <t>[153040] 2252</t>
  </si>
  <si>
    <t>[153760] 2972</t>
  </si>
  <si>
    <t>[154480] 2972</t>
  </si>
  <si>
    <t>[155200] 3692</t>
  </si>
  <si>
    <t>[155920] 4412</t>
  </si>
  <si>
    <t>[156640] 5132</t>
  </si>
  <si>
    <t>[157360] 5852</t>
  </si>
  <si>
    <t>[158080] 6572</t>
  </si>
  <si>
    <t>[158800] 7292</t>
  </si>
  <si>
    <t>[159520] 8012</t>
  </si>
  <si>
    <t>[160240] 720</t>
  </si>
  <si>
    <t>[160332] 812</t>
  </si>
  <si>
    <t>[161052] 1532</t>
  </si>
  <si>
    <t>[161772] 2252</t>
  </si>
  <si>
    <t>[162492] 2972</t>
  </si>
  <si>
    <t>[163212] 3692</t>
  </si>
  <si>
    <t>[163932] 4412</t>
  </si>
  <si>
    <t>[164652] 5132</t>
  </si>
  <si>
    <t>[165372] 5852</t>
  </si>
  <si>
    <t>[166092] 6572</t>
  </si>
  <si>
    <t>[166812] 7292</t>
  </si>
  <si>
    <t>[167532] 8012</t>
  </si>
  <si>
    <t>[168252] 720</t>
  </si>
  <si>
    <t>[168344] 812</t>
  </si>
  <si>
    <t>[169064] 2252</t>
  </si>
  <si>
    <t>[169784] 2252</t>
  </si>
  <si>
    <t>[170504] 2972</t>
  </si>
  <si>
    <t>[171224] 3692</t>
  </si>
  <si>
    <t>[171944] 4412</t>
  </si>
  <si>
    <t>[172664] 5132</t>
  </si>
  <si>
    <t>[173384] 5852</t>
  </si>
  <si>
    <t>[174104] 6572</t>
  </si>
  <si>
    <t>[174824] 7292</t>
  </si>
  <si>
    <t>[175544] 8012</t>
  </si>
  <si>
    <t>[176264] 812</t>
  </si>
  <si>
    <t>[176356] 1532</t>
  </si>
  <si>
    <t>[177076] 2252</t>
  </si>
  <si>
    <t>[177796] 2972</t>
  </si>
  <si>
    <t>[178516] 3692</t>
  </si>
  <si>
    <t>[179236] 4412</t>
  </si>
  <si>
    <t>[179956] 5132</t>
  </si>
  <si>
    <t>[180676] 5852</t>
  </si>
  <si>
    <t>[181396] 6572</t>
  </si>
  <si>
    <t>[182116] 7292</t>
  </si>
  <si>
    <t>[182836] 8012</t>
  </si>
  <si>
    <t>[183556] 8732</t>
  </si>
  <si>
    <t>[184276] 92</t>
  </si>
  <si>
    <t>[184368] 812</t>
  </si>
  <si>
    <t>[185088] 812</t>
  </si>
  <si>
    <t>[185808] 1532</t>
  </si>
  <si>
    <t>[186528] 2252</t>
  </si>
  <si>
    <t>[187248] 2972</t>
  </si>
  <si>
    <t>[187968] 4412</t>
  </si>
  <si>
    <t>[188688] 4412</t>
  </si>
  <si>
    <t>[189408] 5132</t>
  </si>
  <si>
    <t>[190128] 5852</t>
  </si>
  <si>
    <t>[190848] 6572</t>
  </si>
  <si>
    <t>[191568] 7292</t>
  </si>
  <si>
    <t>[192288] 812</t>
  </si>
  <si>
    <t>[192380] 1532</t>
  </si>
  <si>
    <t>[193100] 1532</t>
  </si>
  <si>
    <t>[193820] 2252</t>
  </si>
  <si>
    <t>[194540] 2972</t>
  </si>
  <si>
    <t>[195260] 3692</t>
  </si>
  <si>
    <t>[195980] 5132</t>
  </si>
  <si>
    <t>[196700] 5132</t>
  </si>
  <si>
    <t>[197420] 5852</t>
  </si>
  <si>
    <t>[198140] 6572</t>
  </si>
  <si>
    <t>[198860] 7292</t>
  </si>
  <si>
    <t>[199580] 8012</t>
  </si>
  <si>
    <t>[200300] 812</t>
  </si>
  <si>
    <t>[200392] 1532</t>
  </si>
  <si>
    <t>[201112] 1532</t>
  </si>
  <si>
    <t>[201832] 2252</t>
  </si>
  <si>
    <t>[202552] 2972</t>
  </si>
  <si>
    <t>[203272] 3692</t>
  </si>
  <si>
    <t>[203992] 5132</t>
  </si>
  <si>
    <t>[204712] 5132</t>
  </si>
  <si>
    <t>[205432] 5852</t>
  </si>
  <si>
    <t>[206152] 6572</t>
  </si>
  <si>
    <t>[206872] 7292</t>
  </si>
  <si>
    <t>[207592] 8012</t>
  </si>
  <si>
    <t>[208312] 812</t>
  </si>
  <si>
    <t>[208404] 1532</t>
  </si>
  <si>
    <t>[209124] 2252</t>
  </si>
  <si>
    <t>[209844] 2972</t>
  </si>
  <si>
    <t>[210564] 3692</t>
  </si>
  <si>
    <t>[211284] 4412</t>
  </si>
  <si>
    <t>[212004] 5132</t>
  </si>
  <si>
    <t>[212724] 5852</t>
  </si>
  <si>
    <t>[213444] 6572</t>
  </si>
  <si>
    <t>[214164] 7292</t>
  </si>
  <si>
    <t>[214884] 8012</t>
  </si>
  <si>
    <t>[215604] 8732</t>
  </si>
  <si>
    <t>[216324] 92</t>
  </si>
  <si>
    <t>[216416] 812</t>
  </si>
  <si>
    <t>[217136] 1532</t>
  </si>
  <si>
    <t>[217856] 2252</t>
  </si>
  <si>
    <t>[218576] 2972</t>
  </si>
  <si>
    <t>[219296] 3692</t>
  </si>
  <si>
    <t>[220016] 4412</t>
  </si>
  <si>
    <t>[220736] 5132</t>
  </si>
  <si>
    <t>[221456] 5852</t>
  </si>
  <si>
    <t>[222176] 6572</t>
  </si>
  <si>
    <t>[222896] 7292</t>
  </si>
  <si>
    <t>[223616] 8012</t>
  </si>
  <si>
    <t>[224336] 92</t>
  </si>
  <si>
    <t>[224428] 812</t>
  </si>
  <si>
    <t>[225148] 1532</t>
  </si>
  <si>
    <t>[225868] 2252</t>
  </si>
  <si>
    <t>[226588] 2972</t>
  </si>
  <si>
    <t>[227308] 3692</t>
  </si>
  <si>
    <t>[228028] 4412</t>
  </si>
  <si>
    <t>[228748] 5132</t>
  </si>
  <si>
    <t>[229468] 5852</t>
  </si>
  <si>
    <t>[230188] 6572</t>
  </si>
  <si>
    <t>[230908] 7292</t>
  </si>
  <si>
    <t>[231628] 8012</t>
  </si>
  <si>
    <t>[232348] 0</t>
  </si>
  <si>
    <t>[232440] 92</t>
  </si>
  <si>
    <t>[233160] 1532</t>
  </si>
  <si>
    <t>[233880] 1532</t>
  </si>
  <si>
    <t>[234600] 2252</t>
  </si>
  <si>
    <t>[235320] 2972</t>
  </si>
  <si>
    <t>[236040] 3692</t>
  </si>
  <si>
    <t>[236760] 4412</t>
  </si>
  <si>
    <t>[237480] 5132</t>
  </si>
  <si>
    <t>[238200] 5852</t>
  </si>
  <si>
    <t>[238920] 6572</t>
  </si>
  <si>
    <t>[239640] 7292</t>
  </si>
  <si>
    <t>[240360] 720</t>
  </si>
  <si>
    <t>[240452] 812</t>
  </si>
  <si>
    <t>[241172] 2252</t>
  </si>
  <si>
    <t>[241892] 2252</t>
  </si>
  <si>
    <t>[242612] 2972</t>
  </si>
  <si>
    <t>[243332] 3692</t>
  </si>
  <si>
    <t>[244052] 4412</t>
  </si>
  <si>
    <t>[244772] 5132</t>
  </si>
  <si>
    <t>[245492] 5852</t>
  </si>
  <si>
    <t>[246212] 6572</t>
  </si>
  <si>
    <t>[246932] 7292</t>
  </si>
  <si>
    <t>[247652] 8012</t>
  </si>
  <si>
    <t>[248372] 720</t>
  </si>
  <si>
    <t>[248464] 812</t>
  </si>
  <si>
    <t>[249184] 2252</t>
  </si>
  <si>
    <t>[249904] 2252</t>
  </si>
  <si>
    <t>[250624] 2972</t>
  </si>
  <si>
    <t>[251344] 3692</t>
  </si>
  <si>
    <t>[252064] 4412</t>
  </si>
  <si>
    <t>[252784] 5132</t>
  </si>
  <si>
    <t>[253504] 5852</t>
  </si>
  <si>
    <t>[254224] 6572</t>
  </si>
  <si>
    <t>[254944] 7292</t>
  </si>
  <si>
    <t>[255664] 8012</t>
  </si>
  <si>
    <t>[256384] 812</t>
  </si>
  <si>
    <t>[256476] 1532</t>
  </si>
  <si>
    <t>[257196] 2252</t>
  </si>
  <si>
    <t>[257916] 2972</t>
  </si>
  <si>
    <t>[258636] 3692</t>
  </si>
  <si>
    <t>[259356] 4412</t>
  </si>
  <si>
    <t>[260076] 5132</t>
  </si>
  <si>
    <t>[260796] 5852</t>
  </si>
  <si>
    <t>[261516] 6572</t>
  </si>
  <si>
    <t>[262236] 7292</t>
  </si>
  <si>
    <t>[262956] 8012</t>
  </si>
  <si>
    <t>[263676] 8732</t>
  </si>
  <si>
    <t>[264396] 92</t>
  </si>
  <si>
    <t>[264488] 812</t>
  </si>
  <si>
    <t>[265208] 812</t>
  </si>
  <si>
    <t>[265928] 1532</t>
  </si>
  <si>
    <t>[266648] 2252</t>
  </si>
  <si>
    <t>[267368] 3692</t>
  </si>
  <si>
    <t>[268088] 4412</t>
  </si>
  <si>
    <t>[268808] 4412</t>
  </si>
  <si>
    <t>[269528] 5132</t>
  </si>
  <si>
    <t>[270248] 5852</t>
  </si>
  <si>
    <t>[270968] 6572</t>
  </si>
  <si>
    <t>[271688] 7292</t>
  </si>
  <si>
    <t>[272408] 812</t>
  </si>
  <si>
    <t>[272500] 1532</t>
  </si>
  <si>
    <t>[273220] 1532</t>
  </si>
  <si>
    <t>[273940] 2252</t>
  </si>
  <si>
    <t>[274660] 2972</t>
  </si>
  <si>
    <t>[275380] 3692</t>
  </si>
  <si>
    <t>[276100] 4412</t>
  </si>
  <si>
    <t>[276820] 5132</t>
  </si>
  <si>
    <t>[277540] 5852</t>
  </si>
  <si>
    <t>[278260] 6572</t>
  </si>
  <si>
    <t>[278980] 7292</t>
  </si>
  <si>
    <t>[279700] 8012</t>
  </si>
  <si>
    <t>[280420] 812</t>
  </si>
  <si>
    <t>[280512] 1532</t>
  </si>
  <si>
    <t>[281232] 1532</t>
  </si>
  <si>
    <t>[281952] 2252</t>
  </si>
  <si>
    <t>[282672] 2972</t>
  </si>
  <si>
    <t>[283392] 4412</t>
  </si>
  <si>
    <t>[284112] 5132</t>
  </si>
  <si>
    <t>[284832] 5132</t>
  </si>
  <si>
    <t>[285552] 5852</t>
  </si>
  <si>
    <t>[286272] 6572</t>
  </si>
  <si>
    <t>[286992] 8012</t>
  </si>
  <si>
    <t>[287712] 8732</t>
  </si>
  <si>
    <t>[288432] 92</t>
  </si>
  <si>
    <t>[288524] 92</t>
  </si>
  <si>
    <t>[289244] 812</t>
  </si>
  <si>
    <t>[289964] 1532</t>
  </si>
  <si>
    <t>[290684] 2252</t>
  </si>
  <si>
    <t>[291404] 3692</t>
  </si>
  <si>
    <t>[292124] 4412</t>
  </si>
  <si>
    <t>[292844] 4412</t>
  </si>
  <si>
    <t>[293564] 5132</t>
  </si>
  <si>
    <t>[294284] 5852</t>
  </si>
  <si>
    <t>[295004] 6572</t>
  </si>
  <si>
    <t>[295724] 7292</t>
  </si>
  <si>
    <t>[296444] 720</t>
  </si>
  <si>
    <t>[296536] 812</t>
  </si>
  <si>
    <t>[297256] 1532</t>
  </si>
  <si>
    <t>[297976] 2252</t>
  </si>
  <si>
    <t>[298696] 3692</t>
  </si>
  <si>
    <t>[299416] 4412</t>
  </si>
  <si>
    <t>[300136] 5132</t>
  </si>
  <si>
    <t>[300856] 5132</t>
  </si>
  <si>
    <t>[301576] 5852</t>
  </si>
  <si>
    <t>[302296] 6572</t>
  </si>
  <si>
    <t>[303016] 8012</t>
  </si>
  <si>
    <t>[303736] 8732</t>
  </si>
  <si>
    <t>[304456] 0</t>
  </si>
  <si>
    <t>[304548] 92</t>
  </si>
  <si>
    <t>[305268] 1532</t>
  </si>
  <si>
    <t>[305988] 2252</t>
  </si>
  <si>
    <t>[306708] 2972</t>
  </si>
  <si>
    <t>[307428] 2972</t>
  </si>
  <si>
    <t>[308148] 3692</t>
  </si>
  <si>
    <t>[308868] 5132</t>
  </si>
  <si>
    <t>[309588] 5852</t>
  </si>
  <si>
    <t>[310308] 6572</t>
  </si>
  <si>
    <t>[311028] 6572</t>
  </si>
  <si>
    <t>[311748] 7292</t>
  </si>
  <si>
    <t>[312468] 720</t>
  </si>
  <si>
    <t>[312560] 812</t>
  </si>
  <si>
    <t>[313280] 2252</t>
  </si>
  <si>
    <t>[314000] 2972</t>
  </si>
  <si>
    <t>[314720] 2972</t>
  </si>
  <si>
    <t>[315440] 3692</t>
  </si>
  <si>
    <t>[316160] 4412</t>
  </si>
  <si>
    <t>[316880] 5852</t>
  </si>
  <si>
    <t>[317600] 5852</t>
  </si>
  <si>
    <t>[318320] 6572</t>
  </si>
  <si>
    <t>[319040] 7292</t>
  </si>
  <si>
    <t>[319760] 8012</t>
  </si>
  <si>
    <t>[320480] 720</t>
  </si>
  <si>
    <t>[320572] 812</t>
  </si>
  <si>
    <t>[321292] 2252</t>
  </si>
  <si>
    <t>[322012] 2252</t>
  </si>
  <si>
    <t>[322732] 2972</t>
  </si>
  <si>
    <t>[323452] 3692</t>
  </si>
  <si>
    <t>[324172] 4412</t>
  </si>
  <si>
    <t>[324892] 5132</t>
  </si>
  <si>
    <t>[325612] 5852</t>
  </si>
  <si>
    <t>[326332] 6572</t>
  </si>
  <si>
    <t>[327052] 7292</t>
  </si>
  <si>
    <t>[327772] 8012</t>
  </si>
  <si>
    <t>[328492] 720</t>
  </si>
  <si>
    <t>[328584] 812</t>
  </si>
  <si>
    <t>[329304] 2252</t>
  </si>
  <si>
    <t>[330024] 2252</t>
  </si>
  <si>
    <t>[330744] 2972</t>
  </si>
  <si>
    <t>[331464] 3692</t>
  </si>
  <si>
    <t>[332184] 4412</t>
  </si>
  <si>
    <t>[332904] 5132</t>
  </si>
  <si>
    <t>[333624] 5852</t>
  </si>
  <si>
    <t>[334344] 6572</t>
  </si>
  <si>
    <t>[335064] 7292</t>
  </si>
  <si>
    <t>[335784] 8012</t>
  </si>
  <si>
    <t>[336504] 720</t>
  </si>
  <si>
    <t>[336596] 812</t>
  </si>
  <si>
    <t>[337316] 1532</t>
  </si>
  <si>
    <t>[338036] 2252</t>
  </si>
  <si>
    <t>[338756] 2972</t>
  </si>
  <si>
    <t>[339476] 3692</t>
  </si>
  <si>
    <t>[340196] 4412</t>
  </si>
  <si>
    <t>[340916] 5132</t>
  </si>
  <si>
    <t>[341636] 5852</t>
  </si>
  <si>
    <t>[342356] 6572</t>
  </si>
  <si>
    <t>[343076] 7292</t>
  </si>
  <si>
    <t>[343796] 8012</t>
  </si>
  <si>
    <t>[344516] 812</t>
  </si>
  <si>
    <t>[344608] 1532</t>
  </si>
  <si>
    <t>[345328] 2252</t>
  </si>
  <si>
    <t>[346048] 2972</t>
  </si>
  <si>
    <t>[346768] 3692</t>
  </si>
  <si>
    <t>[347488] 4412</t>
  </si>
  <si>
    <t>[348208] 5132</t>
  </si>
  <si>
    <t>[348928] 5852</t>
  </si>
  <si>
    <t>[349648] 6572</t>
  </si>
  <si>
    <t>[350368] 7292</t>
  </si>
  <si>
    <t>[351088] 8012</t>
  </si>
  <si>
    <t>[351808] 8732</t>
  </si>
  <si>
    <t>[Bounding Volume Intersections] Missed Hit Total = 63376716</t>
  </si>
  <si>
    <t>[Bounding Volume Intersections] Connected Hit Total : 7793284</t>
  </si>
  <si>
    <t>[Traversal Level 1] Hit Maximum = 7793284</t>
  </si>
  <si>
    <t>[Traversal Level 1] Missed Hit Total = 4962950</t>
  </si>
  <si>
    <t>[Traversal Level 1] Connected Hit Total : 2830334</t>
  </si>
  <si>
    <t>[Traversal Level  0] Hit Maximum = 22642672</t>
  </si>
  <si>
    <t>[Traversal Level  0] Missed Hit Total = 19706536</t>
  </si>
  <si>
    <t>[Traversal Level  0] Connected Hit Total : 2936136</t>
  </si>
  <si>
    <t>[Bounding Volume Intersections] Missed Hit Total = 56742324</t>
  </si>
  <si>
    <t>[Bounding Volume Intersections] Connected Hit Total : 279080</t>
  </si>
  <si>
    <t>[Traversal Level 1] Hit Maximum = 279080</t>
  </si>
  <si>
    <t>[Traversal Level 1] Missed Hit Total = 64742</t>
  </si>
  <si>
    <t>[Traversal Level 1] Connected Hit Total : 214338</t>
  </si>
  <si>
    <t>[Traversal Level  0] Hit Maximum = 1714704</t>
  </si>
  <si>
    <t>[Traversal Level  0] Missed Hit Total = 1673395</t>
  </si>
  <si>
    <t>[Traversal Level  0] Connected Hit Total : 41309</t>
  </si>
  <si>
    <t>[Bounding Volume Intersections] Hit Maximum = 37320000</t>
  </si>
  <si>
    <t>[Bounding Volume Intersections] Missed Hit Total = 31401848</t>
  </si>
  <si>
    <t>[Bounding Volume Intersections] Connected Hit Total : 5918152</t>
  </si>
  <si>
    <t>[Traversal Level 1] Hit Maximum = 5918152</t>
  </si>
  <si>
    <t>[Traversal Level 1] Missed Hit Total = 1035134</t>
  </si>
  <si>
    <t>[Traversal Level 1] Connected Hit Total : 4883018</t>
  </si>
  <si>
    <t>[Traversal Level  0] Hit Maximum = 39064144</t>
  </si>
  <si>
    <t>[Traversal Level  0] Missed Hit Total = 36130351</t>
  </si>
  <si>
    <t>[Traversal Level  0] Connected Hit Total : 2933793</t>
  </si>
  <si>
    <t>[Bounding Volume Intersections] Hit Maximum = 29900784</t>
  </si>
  <si>
    <t>[Bounding Volume Intersections] Missed Hit Total = 26531512</t>
  </si>
  <si>
    <t>[Bounding Volume Intersections] Connected Hit Total : 3369272</t>
  </si>
  <si>
    <t>[Traversal Level 1] Hit Maximum = 3369272</t>
  </si>
  <si>
    <t>[Traversal Level 1] Missed Hit Total = 133148</t>
  </si>
  <si>
    <t>[Traversal Level 1] Connected Hit Total : 3236124</t>
  </si>
  <si>
    <t>[Traversal Level  0] Hit Maximum = 25888992</t>
  </si>
  <si>
    <t>[Traversal Level  0] Missed Hit Total = 25031682</t>
  </si>
  <si>
    <t>[Traversal Level  0] Connected Hit Total : 857310</t>
  </si>
  <si>
    <t>Shadow Ray Total: 455449</t>
  </si>
  <si>
    <t>Reflection Ray Total: 238797</t>
  </si>
  <si>
    <t>CRSH</t>
  </si>
  <si>
    <t>[Traversal Level 1] Missed Hit Total = 61747680</t>
  </si>
  <si>
    <t>[Traversal Level 1] Connected Hit Total : 9422320</t>
  </si>
  <si>
    <t>[Traversal Level  0] Hit Maximum = 75378560</t>
  </si>
  <si>
    <t>[Traversal Level  0] Missed Hit Total = 70043644</t>
  </si>
  <si>
    <t>[Traversal Level  0] Connected Hit Total : 5334916</t>
  </si>
  <si>
    <t>[Traversal Level 1] Hit Maximum = 57021404</t>
  </si>
  <si>
    <t>[Traversal Level 1] Missed Hit Total = 53057868</t>
  </si>
  <si>
    <t>[Traversal Level 1] Connected Hit Total : 3963536</t>
  </si>
  <si>
    <t>[Traversal Level  0] Hit Maximum = 31708288</t>
  </si>
  <si>
    <t>[Traversal Level  0] Missed Hit Total = 30911698</t>
  </si>
  <si>
    <t>[Traversal Level  0] Connected Hit Total : 796590</t>
  </si>
  <si>
    <t>[Traversal Level 1] Hit Maximum = 37210000</t>
  </si>
  <si>
    <t>[Traversal Level 1] Missed Hit Total = 23905983</t>
  </si>
  <si>
    <t>[Traversal Level 1] Connected Hit Total : 13304017</t>
  </si>
  <si>
    <t>[Traversal Level  0] Hit Maximum = 106432136</t>
  </si>
  <si>
    <t>[Traversal Level  0] Missed Hit Total = 98818262</t>
  </si>
  <si>
    <t>[Traversal Level  0] Connected Hit Total : 7613874</t>
  </si>
  <si>
    <t>[Traversal Level 1] Hit Maximum = 29812652</t>
  </si>
  <si>
    <t>[Traversal Level 1] Missed Hit Total = 20799998</t>
  </si>
  <si>
    <t>[Traversal Level 1] Connected Hit Total : 9012654</t>
  </si>
  <si>
    <t>[Traversal Level  0] Hit Maximum = 72101232</t>
  </si>
  <si>
    <t>[Traversal Level  0] Missed Hit Total = 71311203</t>
  </si>
  <si>
    <t>[Traversal Level  0] Connected Hit Total : 790029</t>
  </si>
  <si>
    <t>Reflection Ray Total: 238093</t>
  </si>
  <si>
    <t>RAH</t>
  </si>
  <si>
    <t>Relative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</si>
</sst>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44B3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0" xfId="0" applyFill="1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 textRotation="180"/>
    </xf>
    <xf numFmtId="0" fontId="1" fillId="0" borderId="0" xfId="0" applyFont="1" applyBorder="1" applyAlignment="1">
      <alignment horizontal="center" vertical="center"/>
    </xf>
    <xf numFmtId="0" fontId="2" fillId="0" borderId="0" xfId="0" applyFont="1"/>
    <xf numFmtId="0" fontId="3" fillId="3" borderId="1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2" fillId="3" borderId="2" xfId="0" applyFont="1" applyFill="1" applyBorder="1"/>
    <xf numFmtId="0" fontId="2" fillId="3" borderId="0" xfId="0" applyFont="1" applyFill="1" applyBorder="1" applyAlignment="1"/>
    <xf numFmtId="0" fontId="2" fillId="3" borderId="0" xfId="0" applyFont="1" applyFill="1" applyBorder="1"/>
    <xf numFmtId="0" fontId="2" fillId="3" borderId="17" xfId="0" applyFont="1" applyFill="1" applyBorder="1"/>
    <xf numFmtId="10" fontId="2" fillId="0" borderId="16" xfId="0" applyNumberFormat="1" applyFont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2" fillId="0" borderId="0" xfId="0" applyFont="1" applyFill="1" applyBorder="1" applyAlignment="1"/>
    <xf numFmtId="0" fontId="3" fillId="5" borderId="1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0" fontId="5" fillId="0" borderId="16" xfId="0" applyNumberFormat="1" applyFont="1" applyFill="1" applyBorder="1" applyAlignment="1">
      <alignment horizontal="center"/>
    </xf>
    <xf numFmtId="10" fontId="5" fillId="0" borderId="15" xfId="0" applyNumberFormat="1" applyFont="1" applyFill="1" applyBorder="1" applyAlignment="1">
      <alignment horizontal="center"/>
    </xf>
    <xf numFmtId="10" fontId="2" fillId="0" borderId="16" xfId="0" applyNumberFormat="1" applyFont="1" applyFill="1" applyBorder="1" applyAlignment="1">
      <alignment horizontal="center"/>
    </xf>
    <xf numFmtId="10" fontId="2" fillId="0" borderId="15" xfId="0" applyNumberFormat="1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0" fontId="6" fillId="0" borderId="2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0" fontId="6" fillId="0" borderId="24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10" borderId="17" xfId="0" applyFont="1" applyFill="1" applyBorder="1" applyAlignment="1">
      <alignment horizontal="center" vertical="center"/>
    </xf>
    <xf numFmtId="0" fontId="12" fillId="10" borderId="19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/>
    </xf>
    <xf numFmtId="0" fontId="12" fillId="8" borderId="20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 wrapText="1"/>
    </xf>
    <xf numFmtId="0" fontId="3" fillId="8" borderId="26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8" borderId="2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3" fillId="8" borderId="29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 wrapText="1"/>
    </xf>
    <xf numFmtId="0" fontId="3" fillId="8" borderId="28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12" xfId="0" applyFont="1" applyBorder="1"/>
    <xf numFmtId="0" fontId="2" fillId="0" borderId="1" xfId="0" applyFont="1" applyBorder="1"/>
    <xf numFmtId="0" fontId="2" fillId="0" borderId="13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10" fontId="2" fillId="0" borderId="1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4B3E"/>
      <color rgb="FFF38E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57150</xdr:rowOff>
    </xdr:from>
    <xdr:to>
      <xdr:col>10</xdr:col>
      <xdr:colOff>5175</xdr:colOff>
      <xdr:row>7</xdr:row>
      <xdr:rowOff>9524</xdr:rowOff>
    </xdr:to>
    <xdr:sp macro="" textlink="">
      <xdr:nvSpPr>
        <xdr:cNvPr id="2" name="Rounded Rectangle 1"/>
        <xdr:cNvSpPr/>
      </xdr:nvSpPr>
      <xdr:spPr>
        <a:xfrm>
          <a:off x="1781175" y="628650"/>
          <a:ext cx="4320000" cy="714374"/>
        </a:xfrm>
        <a:prstGeom prst="roundRect">
          <a:avLst/>
        </a:prstGeom>
        <a:solidFill>
          <a:srgbClr val="92D05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Rasterization</a:t>
          </a:r>
          <a:endParaRPr lang="pt-PT" sz="1400" b="1" baseline="0"/>
        </a:p>
        <a:p>
          <a:pPr algn="l"/>
          <a:r>
            <a:rPr lang="pt-PT" sz="1400" b="1" baseline="0"/>
            <a:t>OpenGL</a:t>
          </a:r>
          <a:endParaRPr lang="pt-PT" sz="1400" b="1"/>
        </a:p>
      </xdr:txBody>
    </xdr:sp>
    <xdr:clientData/>
  </xdr:twoCellAnchor>
  <xdr:twoCellAnchor>
    <xdr:from>
      <xdr:col>2</xdr:col>
      <xdr:colOff>552451</xdr:colOff>
      <xdr:row>8</xdr:row>
      <xdr:rowOff>123824</xdr:rowOff>
    </xdr:from>
    <xdr:to>
      <xdr:col>9</xdr:col>
      <xdr:colOff>605251</xdr:colOff>
      <xdr:row>31</xdr:row>
      <xdr:rowOff>62324</xdr:rowOff>
    </xdr:to>
    <xdr:sp macro="" textlink="">
      <xdr:nvSpPr>
        <xdr:cNvPr id="3" name="Rounded Rectangle 2"/>
        <xdr:cNvSpPr/>
      </xdr:nvSpPr>
      <xdr:spPr>
        <a:xfrm>
          <a:off x="1771651" y="1647824"/>
          <a:ext cx="4320000" cy="4320000"/>
        </a:xfrm>
        <a:prstGeom prst="roundRect">
          <a:avLst/>
        </a:prstGeom>
        <a:solidFill>
          <a:schemeClr val="accent1">
            <a:lumMod val="75000"/>
          </a:schemeClr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2000" b="1"/>
            <a:t>Ray-Tracing</a:t>
          </a:r>
          <a:endParaRPr lang="pt-PT" sz="1400" b="1"/>
        </a:p>
        <a:p>
          <a:pPr algn="l"/>
          <a:r>
            <a:rPr lang="pt-PT" sz="1400" b="1" baseline="0"/>
            <a:t>CUDA</a:t>
          </a:r>
          <a:endParaRPr lang="pt-PT" sz="1400" b="1"/>
        </a:p>
      </xdr:txBody>
    </xdr:sp>
    <xdr:clientData/>
  </xdr:twoCellAnchor>
  <xdr:twoCellAnchor>
    <xdr:from>
      <xdr:col>6</xdr:col>
      <xdr:colOff>76200</xdr:colOff>
      <xdr:row>4</xdr:row>
      <xdr:rowOff>57150</xdr:rowOff>
    </xdr:from>
    <xdr:to>
      <xdr:col>9</xdr:col>
      <xdr:colOff>390525</xdr:colOff>
      <xdr:row>6</xdr:row>
      <xdr:rowOff>0</xdr:rowOff>
    </xdr:to>
    <xdr:sp macro="" textlink="">
      <xdr:nvSpPr>
        <xdr:cNvPr id="7" name="Rectangle 6"/>
        <xdr:cNvSpPr/>
      </xdr:nvSpPr>
      <xdr:spPr>
        <a:xfrm>
          <a:off x="3733800" y="819150"/>
          <a:ext cx="2143125" cy="323850"/>
        </a:xfrm>
        <a:prstGeom prst="rect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1.</a:t>
          </a:r>
          <a:r>
            <a:rPr lang="pt-PT" sz="1400" b="1" baseline="0"/>
            <a:t> Rasterization</a:t>
          </a:r>
          <a:endParaRPr lang="pt-PT" sz="1400" b="1"/>
        </a:p>
      </xdr:txBody>
    </xdr:sp>
    <xdr:clientData/>
  </xdr:twoCellAnchor>
  <xdr:twoCellAnchor>
    <xdr:from>
      <xdr:col>6</xdr:col>
      <xdr:colOff>0</xdr:colOff>
      <xdr:row>11</xdr:row>
      <xdr:rowOff>76200</xdr:rowOff>
    </xdr:from>
    <xdr:to>
      <xdr:col>9</xdr:col>
      <xdr:colOff>313200</xdr:colOff>
      <xdr:row>13</xdr:row>
      <xdr:rowOff>19200</xdr:rowOff>
    </xdr:to>
    <xdr:sp macro="" textlink="">
      <xdr:nvSpPr>
        <xdr:cNvPr id="11" name="Rectangle 10"/>
        <xdr:cNvSpPr/>
      </xdr:nvSpPr>
      <xdr:spPr>
        <a:xfrm>
          <a:off x="3657600" y="2171700"/>
          <a:ext cx="214200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1. Bounding</a:t>
          </a:r>
          <a:r>
            <a:rPr lang="pt-PT" sz="1400" b="1" baseline="0"/>
            <a:t> Box Update</a:t>
          </a:r>
          <a:endParaRPr lang="pt-PT" sz="1400" b="1"/>
        </a:p>
      </xdr:txBody>
    </xdr:sp>
    <xdr:clientData/>
  </xdr:twoCellAnchor>
  <xdr:twoCellAnchor>
    <xdr:from>
      <xdr:col>6</xdr:col>
      <xdr:colOff>0</xdr:colOff>
      <xdr:row>14</xdr:row>
      <xdr:rowOff>76200</xdr:rowOff>
    </xdr:from>
    <xdr:to>
      <xdr:col>9</xdr:col>
      <xdr:colOff>313200</xdr:colOff>
      <xdr:row>16</xdr:row>
      <xdr:rowOff>19200</xdr:rowOff>
    </xdr:to>
    <xdr:sp macro="" textlink="">
      <xdr:nvSpPr>
        <xdr:cNvPr id="12" name="Rectangle 11"/>
        <xdr:cNvSpPr/>
      </xdr:nvSpPr>
      <xdr:spPr>
        <a:xfrm>
          <a:off x="3657600" y="2743200"/>
          <a:ext cx="214200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2.</a:t>
          </a:r>
          <a:r>
            <a:rPr lang="pt-PT" sz="1400" b="1" baseline="0"/>
            <a:t> Ray Creation</a:t>
          </a:r>
        </a:p>
      </xdr:txBody>
    </xdr:sp>
    <xdr:clientData/>
  </xdr:twoCellAnchor>
  <xdr:twoCellAnchor>
    <xdr:from>
      <xdr:col>6</xdr:col>
      <xdr:colOff>9525</xdr:colOff>
      <xdr:row>17</xdr:row>
      <xdr:rowOff>66675</xdr:rowOff>
    </xdr:from>
    <xdr:to>
      <xdr:col>9</xdr:col>
      <xdr:colOff>322725</xdr:colOff>
      <xdr:row>19</xdr:row>
      <xdr:rowOff>9675</xdr:rowOff>
    </xdr:to>
    <xdr:sp macro="" textlink="">
      <xdr:nvSpPr>
        <xdr:cNvPr id="13" name="Rectangle 12"/>
        <xdr:cNvSpPr/>
      </xdr:nvSpPr>
      <xdr:spPr>
        <a:xfrm>
          <a:off x="3667125" y="3305175"/>
          <a:ext cx="214200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2. Ray Sorting</a:t>
          </a:r>
        </a:p>
      </xdr:txBody>
    </xdr:sp>
    <xdr:clientData/>
  </xdr:twoCellAnchor>
  <xdr:twoCellAnchor>
    <xdr:from>
      <xdr:col>6</xdr:col>
      <xdr:colOff>9525</xdr:colOff>
      <xdr:row>20</xdr:row>
      <xdr:rowOff>85725</xdr:rowOff>
    </xdr:from>
    <xdr:to>
      <xdr:col>9</xdr:col>
      <xdr:colOff>322725</xdr:colOff>
      <xdr:row>22</xdr:row>
      <xdr:rowOff>28575</xdr:rowOff>
    </xdr:to>
    <xdr:sp macro="" textlink="">
      <xdr:nvSpPr>
        <xdr:cNvPr id="14" name="Rectangle 13"/>
        <xdr:cNvSpPr/>
      </xdr:nvSpPr>
      <xdr:spPr>
        <a:xfrm>
          <a:off x="3667125" y="3895725"/>
          <a:ext cx="2142000" cy="323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3. Ray Hierarchy Creation</a:t>
          </a:r>
        </a:p>
      </xdr:txBody>
    </xdr:sp>
    <xdr:clientData/>
  </xdr:twoCellAnchor>
  <xdr:twoCellAnchor>
    <xdr:from>
      <xdr:col>6</xdr:col>
      <xdr:colOff>274051</xdr:colOff>
      <xdr:row>7</xdr:row>
      <xdr:rowOff>9524</xdr:rowOff>
    </xdr:from>
    <xdr:to>
      <xdr:col>6</xdr:col>
      <xdr:colOff>283575</xdr:colOff>
      <xdr:row>8</xdr:row>
      <xdr:rowOff>123824</xdr:rowOff>
    </xdr:to>
    <xdr:cxnSp macro="">
      <xdr:nvCxnSpPr>
        <xdr:cNvPr id="18" name="Straight Arrow Connector 17"/>
        <xdr:cNvCxnSpPr>
          <a:stCxn id="2" idx="2"/>
          <a:endCxn id="3" idx="0"/>
        </xdr:cNvCxnSpPr>
      </xdr:nvCxnSpPr>
      <xdr:spPr>
        <a:xfrm flipH="1">
          <a:off x="3931651" y="1343024"/>
          <a:ext cx="9524" cy="3048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274051</xdr:colOff>
      <xdr:row>3</xdr:row>
      <xdr:rowOff>57150</xdr:rowOff>
    </xdr:from>
    <xdr:to>
      <xdr:col>6</xdr:col>
      <xdr:colOff>283575</xdr:colOff>
      <xdr:row>31</xdr:row>
      <xdr:rowOff>62324</xdr:rowOff>
    </xdr:to>
    <xdr:cxnSp macro="">
      <xdr:nvCxnSpPr>
        <xdr:cNvPr id="24" name="Elbow Connector 23"/>
        <xdr:cNvCxnSpPr>
          <a:stCxn id="3" idx="2"/>
          <a:endCxn id="2" idx="0"/>
        </xdr:cNvCxnSpPr>
      </xdr:nvCxnSpPr>
      <xdr:spPr>
        <a:xfrm rot="5400000" flipH="1" flipV="1">
          <a:off x="1266826" y="3293475"/>
          <a:ext cx="5339174" cy="9524"/>
        </a:xfrm>
        <a:prstGeom prst="bentConnector5">
          <a:avLst>
            <a:gd name="adj1" fmla="val -4282"/>
            <a:gd name="adj2" fmla="val -26925672"/>
            <a:gd name="adj3" fmla="val 105888"/>
          </a:avLst>
        </a:prstGeom>
        <a:ln w="63500" cap="flat">
          <a:solidFill>
            <a:schemeClr val="accent2">
              <a:lumMod val="75000"/>
            </a:schemeClr>
          </a:solidFill>
          <a:round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461400</xdr:colOff>
      <xdr:row>13</xdr:row>
      <xdr:rowOff>19200</xdr:rowOff>
    </xdr:from>
    <xdr:to>
      <xdr:col>7</xdr:col>
      <xdr:colOff>461400</xdr:colOff>
      <xdr:row>14</xdr:row>
      <xdr:rowOff>76200</xdr:rowOff>
    </xdr:to>
    <xdr:cxnSp macro="">
      <xdr:nvCxnSpPr>
        <xdr:cNvPr id="30" name="Straight Arrow Connector 29"/>
        <xdr:cNvCxnSpPr>
          <a:stCxn id="11" idx="2"/>
          <a:endCxn id="12" idx="0"/>
        </xdr:cNvCxnSpPr>
      </xdr:nvCxnSpPr>
      <xdr:spPr>
        <a:xfrm>
          <a:off x="4728600" y="2495700"/>
          <a:ext cx="0" cy="24750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461400</xdr:colOff>
      <xdr:row>16</xdr:row>
      <xdr:rowOff>19200</xdr:rowOff>
    </xdr:from>
    <xdr:to>
      <xdr:col>7</xdr:col>
      <xdr:colOff>470925</xdr:colOff>
      <xdr:row>17</xdr:row>
      <xdr:rowOff>66675</xdr:rowOff>
    </xdr:to>
    <xdr:cxnSp macro="">
      <xdr:nvCxnSpPr>
        <xdr:cNvPr id="32" name="Straight Arrow Connector 31"/>
        <xdr:cNvCxnSpPr>
          <a:stCxn id="12" idx="2"/>
          <a:endCxn id="13" idx="0"/>
        </xdr:cNvCxnSpPr>
      </xdr:nvCxnSpPr>
      <xdr:spPr>
        <a:xfrm>
          <a:off x="4728600" y="3067200"/>
          <a:ext cx="9525" cy="2379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470925</xdr:colOff>
      <xdr:row>19</xdr:row>
      <xdr:rowOff>9675</xdr:rowOff>
    </xdr:from>
    <xdr:to>
      <xdr:col>7</xdr:col>
      <xdr:colOff>470925</xdr:colOff>
      <xdr:row>20</xdr:row>
      <xdr:rowOff>85725</xdr:rowOff>
    </xdr:to>
    <xdr:cxnSp macro="">
      <xdr:nvCxnSpPr>
        <xdr:cNvPr id="34" name="Straight Arrow Connector 33"/>
        <xdr:cNvCxnSpPr>
          <a:stCxn id="13" idx="2"/>
          <a:endCxn id="14" idx="0"/>
        </xdr:cNvCxnSpPr>
      </xdr:nvCxnSpPr>
      <xdr:spPr>
        <a:xfrm>
          <a:off x="4738125" y="3629175"/>
          <a:ext cx="0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47701</xdr:rowOff>
    </xdr:from>
    <xdr:to>
      <xdr:col>7</xdr:col>
      <xdr:colOff>470925</xdr:colOff>
      <xdr:row>28</xdr:row>
      <xdr:rowOff>57301</xdr:rowOff>
    </xdr:to>
    <xdr:cxnSp macro="">
      <xdr:nvCxnSpPr>
        <xdr:cNvPr id="36" name="Elbow Connector 35"/>
        <xdr:cNvCxnSpPr>
          <a:stCxn id="22" idx="2"/>
          <a:endCxn id="12" idx="1"/>
        </xdr:cNvCxnSpPr>
      </xdr:nvCxnSpPr>
      <xdr:spPr>
        <a:xfrm rot="5400000" flipH="1">
          <a:off x="2954813" y="3607988"/>
          <a:ext cx="2486100" cy="1080525"/>
        </a:xfrm>
        <a:prstGeom prst="bentConnector4">
          <a:avLst>
            <a:gd name="adj1" fmla="val -9195"/>
            <a:gd name="adj2" fmla="val 121156"/>
          </a:avLst>
        </a:prstGeom>
        <a:ln w="31750">
          <a:solidFill>
            <a:srgbClr val="FFFF00"/>
          </a:solidFill>
          <a:round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23</xdr:row>
      <xdr:rowOff>95250</xdr:rowOff>
    </xdr:from>
    <xdr:to>
      <xdr:col>9</xdr:col>
      <xdr:colOff>322726</xdr:colOff>
      <xdr:row>25</xdr:row>
      <xdr:rowOff>38250</xdr:rowOff>
    </xdr:to>
    <xdr:sp macro="" textlink="">
      <xdr:nvSpPr>
        <xdr:cNvPr id="17" name="Rectangle 16"/>
        <xdr:cNvSpPr/>
      </xdr:nvSpPr>
      <xdr:spPr>
        <a:xfrm>
          <a:off x="3667126" y="4476750"/>
          <a:ext cx="214200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400" b="1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</a:rPr>
            <a:t>4. Ray Hierarchy Traversal</a:t>
          </a:r>
        </a:p>
      </xdr:txBody>
    </xdr:sp>
    <xdr:clientData/>
  </xdr:twoCellAnchor>
  <xdr:twoCellAnchor>
    <xdr:from>
      <xdr:col>7</xdr:col>
      <xdr:colOff>470925</xdr:colOff>
      <xdr:row>22</xdr:row>
      <xdr:rowOff>28575</xdr:rowOff>
    </xdr:from>
    <xdr:to>
      <xdr:col>7</xdr:col>
      <xdr:colOff>470926</xdr:colOff>
      <xdr:row>23</xdr:row>
      <xdr:rowOff>95250</xdr:rowOff>
    </xdr:to>
    <xdr:cxnSp macro="">
      <xdr:nvCxnSpPr>
        <xdr:cNvPr id="19" name="Straight Arrow Connector 18"/>
        <xdr:cNvCxnSpPr>
          <a:stCxn id="14" idx="2"/>
          <a:endCxn id="17" idx="0"/>
        </xdr:cNvCxnSpPr>
      </xdr:nvCxnSpPr>
      <xdr:spPr>
        <a:xfrm>
          <a:off x="4738125" y="4219575"/>
          <a:ext cx="1" cy="257175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26</xdr:row>
      <xdr:rowOff>114300</xdr:rowOff>
    </xdr:from>
    <xdr:to>
      <xdr:col>9</xdr:col>
      <xdr:colOff>322725</xdr:colOff>
      <xdr:row>28</xdr:row>
      <xdr:rowOff>57300</xdr:rowOff>
    </xdr:to>
    <xdr:sp macro="" textlink="">
      <xdr:nvSpPr>
        <xdr:cNvPr id="22" name="Rectangle 21"/>
        <xdr:cNvSpPr/>
      </xdr:nvSpPr>
      <xdr:spPr>
        <a:xfrm>
          <a:off x="3667125" y="5067300"/>
          <a:ext cx="2142000" cy="3240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400" b="1"/>
            <a:t>5. Final Intersection Tests</a:t>
          </a:r>
        </a:p>
      </xdr:txBody>
    </xdr:sp>
    <xdr:clientData/>
  </xdr:twoCellAnchor>
  <xdr:twoCellAnchor>
    <xdr:from>
      <xdr:col>7</xdr:col>
      <xdr:colOff>470925</xdr:colOff>
      <xdr:row>25</xdr:row>
      <xdr:rowOff>38250</xdr:rowOff>
    </xdr:from>
    <xdr:to>
      <xdr:col>7</xdr:col>
      <xdr:colOff>470926</xdr:colOff>
      <xdr:row>26</xdr:row>
      <xdr:rowOff>114300</xdr:rowOff>
    </xdr:to>
    <xdr:cxnSp macro="">
      <xdr:nvCxnSpPr>
        <xdr:cNvPr id="25" name="Straight Arrow Connector 24"/>
        <xdr:cNvCxnSpPr>
          <a:stCxn id="17" idx="2"/>
          <a:endCxn id="22" idx="0"/>
        </xdr:cNvCxnSpPr>
      </xdr:nvCxnSpPr>
      <xdr:spPr>
        <a:xfrm flipH="1">
          <a:off x="4738125" y="4800750"/>
          <a:ext cx="1" cy="266550"/>
        </a:xfrm>
        <a:prstGeom prst="straightConnector1">
          <a:avLst/>
        </a:prstGeom>
        <a:ln w="317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180974</xdr:rowOff>
    </xdr:from>
    <xdr:to>
      <xdr:col>4</xdr:col>
      <xdr:colOff>38099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190499" y="180974"/>
          <a:ext cx="111442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32-30</a:t>
          </a:r>
          <a:endParaRPr lang="pt-PT" sz="1600" b="1"/>
        </a:p>
      </xdr:txBody>
    </xdr:sp>
    <xdr:clientData/>
  </xdr:twoCellAnchor>
  <xdr:twoCellAnchor>
    <xdr:from>
      <xdr:col>4</xdr:col>
      <xdr:colOff>68625</xdr:colOff>
      <xdr:row>1</xdr:row>
      <xdr:rowOff>0</xdr:rowOff>
    </xdr:from>
    <xdr:to>
      <xdr:col>13</xdr:col>
      <xdr:colOff>213075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1335450" y="180975"/>
          <a:ext cx="3402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29-1</a:t>
          </a:r>
          <a:endParaRPr lang="pt-PT" sz="1600" b="1"/>
        </a:p>
      </xdr:txBody>
    </xdr:sp>
    <xdr:clientData/>
  </xdr:twoCellAnchor>
  <xdr:twoCellAnchor>
    <xdr:from>
      <xdr:col>0</xdr:col>
      <xdr:colOff>171450</xdr:colOff>
      <xdr:row>4</xdr:row>
      <xdr:rowOff>0</xdr:rowOff>
    </xdr:from>
    <xdr:to>
      <xdr:col>4</xdr:col>
      <xdr:colOff>9525</xdr:colOff>
      <xdr:row>6</xdr:row>
      <xdr:rowOff>0</xdr:rowOff>
    </xdr:to>
    <xdr:sp macro="" textlink="">
      <xdr:nvSpPr>
        <xdr:cNvPr id="36" name="Rounded Rectangle 35"/>
        <xdr:cNvSpPr/>
      </xdr:nvSpPr>
      <xdr:spPr>
        <a:xfrm>
          <a:off x="171450" y="904875"/>
          <a:ext cx="110490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Light Index</a:t>
          </a:r>
        </a:p>
      </xdr:txBody>
    </xdr:sp>
    <xdr:clientData/>
  </xdr:twoCellAnchor>
  <xdr:twoCellAnchor>
    <xdr:from>
      <xdr:col>4</xdr:col>
      <xdr:colOff>95250</xdr:colOff>
      <xdr:row>4</xdr:row>
      <xdr:rowOff>0</xdr:rowOff>
    </xdr:from>
    <xdr:to>
      <xdr:col>13</xdr:col>
      <xdr:colOff>209550</xdr:colOff>
      <xdr:row>6</xdr:row>
      <xdr:rowOff>0</xdr:rowOff>
    </xdr:to>
    <xdr:sp macro="" textlink="">
      <xdr:nvSpPr>
        <xdr:cNvPr id="108" name="Rounded Rectangle 107"/>
        <xdr:cNvSpPr/>
      </xdr:nvSpPr>
      <xdr:spPr>
        <a:xfrm>
          <a:off x="1362075" y="723900"/>
          <a:ext cx="33718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9523</xdr:colOff>
      <xdr:row>7</xdr:row>
      <xdr:rowOff>180974</xdr:rowOff>
    </xdr:from>
    <xdr:to>
      <xdr:col>9</xdr:col>
      <xdr:colOff>123824</xdr:colOff>
      <xdr:row>9</xdr:row>
      <xdr:rowOff>179024</xdr:rowOff>
    </xdr:to>
    <xdr:sp macro="" textlink="">
      <xdr:nvSpPr>
        <xdr:cNvPr id="126" name="Rectangle 125"/>
        <xdr:cNvSpPr/>
      </xdr:nvSpPr>
      <xdr:spPr>
        <a:xfrm>
          <a:off x="190498" y="1447799"/>
          <a:ext cx="3009901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32-11</a:t>
          </a:r>
          <a:endParaRPr lang="pt-PT" sz="1600" b="1"/>
        </a:p>
      </xdr:txBody>
    </xdr:sp>
    <xdr:clientData/>
  </xdr:twoCellAnchor>
  <xdr:twoCellAnchor>
    <xdr:from>
      <xdr:col>9</xdr:col>
      <xdr:colOff>161924</xdr:colOff>
      <xdr:row>8</xdr:row>
      <xdr:rowOff>0</xdr:rowOff>
    </xdr:from>
    <xdr:to>
      <xdr:col>13</xdr:col>
      <xdr:colOff>208124</xdr:colOff>
      <xdr:row>9</xdr:row>
      <xdr:rowOff>179025</xdr:rowOff>
    </xdr:to>
    <xdr:sp macro="" textlink="">
      <xdr:nvSpPr>
        <xdr:cNvPr id="127" name="Rectangle 126"/>
        <xdr:cNvSpPr/>
      </xdr:nvSpPr>
      <xdr:spPr>
        <a:xfrm>
          <a:off x="3238499" y="1447800"/>
          <a:ext cx="14940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/>
            <a:t>Bits</a:t>
          </a:r>
          <a:r>
            <a:rPr lang="pt-PT" sz="1600" b="1" baseline="0"/>
            <a:t> 10-1</a:t>
          </a:r>
          <a:endParaRPr lang="pt-PT" sz="1600" b="1"/>
        </a:p>
      </xdr:txBody>
    </xdr:sp>
    <xdr:clientData/>
  </xdr:twoCellAnchor>
  <xdr:twoCellAnchor>
    <xdr:from>
      <xdr:col>9</xdr:col>
      <xdr:colOff>152400</xdr:colOff>
      <xdr:row>11</xdr:row>
      <xdr:rowOff>0</xdr:rowOff>
    </xdr:from>
    <xdr:to>
      <xdr:col>13</xdr:col>
      <xdr:colOff>209550</xdr:colOff>
      <xdr:row>13</xdr:row>
      <xdr:rowOff>0</xdr:rowOff>
    </xdr:to>
    <xdr:sp macro="" textlink="">
      <xdr:nvSpPr>
        <xdr:cNvPr id="129" name="Rounded Rectangle 128"/>
        <xdr:cNvSpPr/>
      </xdr:nvSpPr>
      <xdr:spPr>
        <a:xfrm>
          <a:off x="3228975" y="1990725"/>
          <a:ext cx="15049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Direction</a:t>
          </a:r>
          <a:r>
            <a:rPr lang="pt-PT" sz="1400" b="1" baseline="0">
              <a:solidFill>
                <a:sysClr val="windowText" lastClr="000000"/>
              </a:solidFill>
            </a:rPr>
            <a:t> </a:t>
          </a:r>
          <a:r>
            <a:rPr lang="pt-PT" sz="1400" b="1">
              <a:solidFill>
                <a:sysClr val="windowText" lastClr="000000"/>
              </a:solidFill>
            </a:rPr>
            <a:t>Spherical Coordinates</a:t>
          </a:r>
        </a:p>
      </xdr:txBody>
    </xdr:sp>
    <xdr:clientData/>
  </xdr:twoCellAnchor>
  <xdr:twoCellAnchor>
    <xdr:from>
      <xdr:col>1</xdr:col>
      <xdr:colOff>19049</xdr:colOff>
      <xdr:row>11</xdr:row>
      <xdr:rowOff>0</xdr:rowOff>
    </xdr:from>
    <xdr:to>
      <xdr:col>9</xdr:col>
      <xdr:colOff>104774</xdr:colOff>
      <xdr:row>13</xdr:row>
      <xdr:rowOff>0</xdr:rowOff>
    </xdr:to>
    <xdr:sp macro="" textlink="">
      <xdr:nvSpPr>
        <xdr:cNvPr id="134" name="Rounded Rectangle 133"/>
        <xdr:cNvSpPr/>
      </xdr:nvSpPr>
      <xdr:spPr>
        <a:xfrm>
          <a:off x="200024" y="1990725"/>
          <a:ext cx="2981325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400" b="1">
              <a:solidFill>
                <a:sysClr val="windowText" lastClr="000000"/>
              </a:solidFill>
            </a:rPr>
            <a:t>Origin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40" name="Rounded Rectangle 39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41" name="Rectangle 40"/>
        <xdr:cNvSpPr/>
      </xdr:nvSpPr>
      <xdr:spPr>
        <a:xfrm>
          <a:off x="2362200" y="1447799"/>
          <a:ext cx="349200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42" name="Rectangle 41"/>
        <xdr:cNvSpPr/>
      </xdr:nvSpPr>
      <xdr:spPr>
        <a:xfrm>
          <a:off x="2745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43" name="Rectangle 4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44" name="Rectangle 43"/>
        <xdr:cNvSpPr/>
      </xdr:nvSpPr>
      <xdr:spPr>
        <a:xfrm>
          <a:off x="350715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45" name="Rectangle 4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46" name="Rectangle 45"/>
        <xdr:cNvSpPr/>
      </xdr:nvSpPr>
      <xdr:spPr>
        <a:xfrm>
          <a:off x="4267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47" name="Rectangle 4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48" name="Rectangle 47"/>
        <xdr:cNvSpPr/>
      </xdr:nvSpPr>
      <xdr:spPr>
        <a:xfrm>
          <a:off x="5029200" y="14478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49" name="Rectangle 48"/>
        <xdr:cNvSpPr/>
      </xdr:nvSpPr>
      <xdr:spPr>
        <a:xfrm>
          <a:off x="5412150" y="14497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50" name="Rectangle 4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7</xdr:col>
      <xdr:colOff>9525</xdr:colOff>
      <xdr:row>12</xdr:row>
      <xdr:rowOff>19050</xdr:rowOff>
    </xdr:from>
    <xdr:to>
      <xdr:col>7</xdr:col>
      <xdr:colOff>358725</xdr:colOff>
      <xdr:row>14</xdr:row>
      <xdr:rowOff>17100</xdr:rowOff>
    </xdr:to>
    <xdr:sp macro="" textlink="">
      <xdr:nvSpPr>
        <xdr:cNvPr id="61" name="Rectangle 6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12</xdr:row>
      <xdr:rowOff>19051</xdr:rowOff>
    </xdr:from>
    <xdr:to>
      <xdr:col>9</xdr:col>
      <xdr:colOff>19050</xdr:colOff>
      <xdr:row>14</xdr:row>
      <xdr:rowOff>17101</xdr:rowOff>
    </xdr:to>
    <xdr:sp macro="" textlink="">
      <xdr:nvSpPr>
        <xdr:cNvPr id="62" name="Rectangle 6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12</xdr:row>
      <xdr:rowOff>19051</xdr:rowOff>
    </xdr:from>
    <xdr:to>
      <xdr:col>10</xdr:col>
      <xdr:colOff>38100</xdr:colOff>
      <xdr:row>14</xdr:row>
      <xdr:rowOff>17101</xdr:rowOff>
    </xdr:to>
    <xdr:sp macro="" textlink="">
      <xdr:nvSpPr>
        <xdr:cNvPr id="63" name="Rectangle 6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12</xdr:row>
      <xdr:rowOff>19051</xdr:rowOff>
    </xdr:from>
    <xdr:to>
      <xdr:col>11</xdr:col>
      <xdr:colOff>57150</xdr:colOff>
      <xdr:row>14</xdr:row>
      <xdr:rowOff>17101</xdr:rowOff>
    </xdr:to>
    <xdr:sp macro="" textlink="">
      <xdr:nvSpPr>
        <xdr:cNvPr id="64" name="Rectangle 6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12</xdr:row>
      <xdr:rowOff>21001</xdr:rowOff>
    </xdr:from>
    <xdr:to>
      <xdr:col>12</xdr:col>
      <xdr:colOff>74250</xdr:colOff>
      <xdr:row>14</xdr:row>
      <xdr:rowOff>19051</xdr:rowOff>
    </xdr:to>
    <xdr:sp macro="" textlink="">
      <xdr:nvSpPr>
        <xdr:cNvPr id="65" name="Rectangle 6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12</xdr:row>
      <xdr:rowOff>19051</xdr:rowOff>
    </xdr:from>
    <xdr:to>
      <xdr:col>13</xdr:col>
      <xdr:colOff>93300</xdr:colOff>
      <xdr:row>14</xdr:row>
      <xdr:rowOff>17101</xdr:rowOff>
    </xdr:to>
    <xdr:sp macro="" textlink="">
      <xdr:nvSpPr>
        <xdr:cNvPr id="66" name="Rectangle 6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12</xdr:row>
      <xdr:rowOff>21001</xdr:rowOff>
    </xdr:from>
    <xdr:to>
      <xdr:col>14</xdr:col>
      <xdr:colOff>114300</xdr:colOff>
      <xdr:row>14</xdr:row>
      <xdr:rowOff>19051</xdr:rowOff>
    </xdr:to>
    <xdr:sp macro="" textlink="">
      <xdr:nvSpPr>
        <xdr:cNvPr id="67" name="Rectangle 6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14</xdr:col>
      <xdr:colOff>142875</xdr:colOff>
      <xdr:row>12</xdr:row>
      <xdr:rowOff>19051</xdr:rowOff>
    </xdr:from>
    <xdr:to>
      <xdr:col>15</xdr:col>
      <xdr:colOff>131400</xdr:colOff>
      <xdr:row>14</xdr:row>
      <xdr:rowOff>17101</xdr:rowOff>
    </xdr:to>
    <xdr:sp macro="" textlink="">
      <xdr:nvSpPr>
        <xdr:cNvPr id="68" name="Rectangle 6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15</xdr:col>
      <xdr:colOff>163875</xdr:colOff>
      <xdr:row>12</xdr:row>
      <xdr:rowOff>21001</xdr:rowOff>
    </xdr:from>
    <xdr:to>
      <xdr:col>16</xdr:col>
      <xdr:colOff>152400</xdr:colOff>
      <xdr:row>14</xdr:row>
      <xdr:rowOff>19051</xdr:rowOff>
    </xdr:to>
    <xdr:sp macro="" textlink="">
      <xdr:nvSpPr>
        <xdr:cNvPr id="69" name="Rectangle 6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12</xdr:row>
      <xdr:rowOff>19051</xdr:rowOff>
    </xdr:from>
    <xdr:to>
      <xdr:col>17</xdr:col>
      <xdr:colOff>171450</xdr:colOff>
      <xdr:row>14</xdr:row>
      <xdr:rowOff>17101</xdr:rowOff>
    </xdr:to>
    <xdr:sp macro="" textlink="">
      <xdr:nvSpPr>
        <xdr:cNvPr id="70" name="Rectangle 6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81" name="Rounded Rectangle 8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12</xdr:row>
      <xdr:rowOff>0</xdr:rowOff>
    </xdr:to>
    <xdr:cxnSp macro="">
      <xdr:nvCxnSpPr>
        <xdr:cNvPr id="82" name="Straight Arrow Connector 81"/>
        <xdr:cNvCxnSpPr>
          <a:stCxn id="40" idx="2"/>
          <a:endCxn id="8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348287</xdr:colOff>
      <xdr:row>9</xdr:row>
      <xdr:rowOff>94007</xdr:rowOff>
    </xdr:from>
    <xdr:to>
      <xdr:col>16</xdr:col>
      <xdr:colOff>228600</xdr:colOff>
      <xdr:row>11</xdr:row>
      <xdr:rowOff>95250</xdr:rowOff>
    </xdr:to>
    <xdr:sp macro="" textlink="">
      <xdr:nvSpPr>
        <xdr:cNvPr id="83" name="Rounded Rectangle 82"/>
        <xdr:cNvSpPr/>
      </xdr:nvSpPr>
      <xdr:spPr>
        <a:xfrm>
          <a:off x="2700962" y="190375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9525</xdr:colOff>
      <xdr:row>3</xdr:row>
      <xdr:rowOff>28574</xdr:rowOff>
    </xdr:from>
    <xdr:to>
      <xdr:col>7</xdr:col>
      <xdr:colOff>358725</xdr:colOff>
      <xdr:row>5</xdr:row>
      <xdr:rowOff>26624</xdr:rowOff>
    </xdr:to>
    <xdr:sp macro="" textlink="">
      <xdr:nvSpPr>
        <xdr:cNvPr id="94" name="Rectangle 93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3</xdr:row>
      <xdr:rowOff>28575</xdr:rowOff>
    </xdr:from>
    <xdr:to>
      <xdr:col>9</xdr:col>
      <xdr:colOff>19050</xdr:colOff>
      <xdr:row>5</xdr:row>
      <xdr:rowOff>26625</xdr:rowOff>
    </xdr:to>
    <xdr:sp macro="" textlink="">
      <xdr:nvSpPr>
        <xdr:cNvPr id="95" name="Rectangle 94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3</xdr:row>
      <xdr:rowOff>28575</xdr:rowOff>
    </xdr:from>
    <xdr:to>
      <xdr:col>10</xdr:col>
      <xdr:colOff>38100</xdr:colOff>
      <xdr:row>5</xdr:row>
      <xdr:rowOff>26625</xdr:rowOff>
    </xdr:to>
    <xdr:sp macro="" textlink="">
      <xdr:nvSpPr>
        <xdr:cNvPr id="96" name="Rectangle 95"/>
        <xdr:cNvSpPr/>
      </xdr:nvSpPr>
      <xdr:spPr>
        <a:xfrm>
          <a:off x="3126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68625</xdr:colOff>
      <xdr:row>3</xdr:row>
      <xdr:rowOff>28575</xdr:rowOff>
    </xdr:from>
    <xdr:to>
      <xdr:col>11</xdr:col>
      <xdr:colOff>57150</xdr:colOff>
      <xdr:row>5</xdr:row>
      <xdr:rowOff>26625</xdr:rowOff>
    </xdr:to>
    <xdr:sp macro="" textlink="">
      <xdr:nvSpPr>
        <xdr:cNvPr id="97" name="Rectangle 96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3</xdr:row>
      <xdr:rowOff>30525</xdr:rowOff>
    </xdr:from>
    <xdr:to>
      <xdr:col>12</xdr:col>
      <xdr:colOff>74250</xdr:colOff>
      <xdr:row>5</xdr:row>
      <xdr:rowOff>28575</xdr:rowOff>
    </xdr:to>
    <xdr:sp macro="" textlink="">
      <xdr:nvSpPr>
        <xdr:cNvPr id="98" name="Rectangle 97"/>
        <xdr:cNvSpPr/>
      </xdr:nvSpPr>
      <xdr:spPr>
        <a:xfrm>
          <a:off x="388620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12</xdr:col>
      <xdr:colOff>104775</xdr:colOff>
      <xdr:row>3</xdr:row>
      <xdr:rowOff>28575</xdr:rowOff>
    </xdr:from>
    <xdr:to>
      <xdr:col>13</xdr:col>
      <xdr:colOff>93300</xdr:colOff>
      <xdr:row>5</xdr:row>
      <xdr:rowOff>26625</xdr:rowOff>
    </xdr:to>
    <xdr:sp macro="" textlink="">
      <xdr:nvSpPr>
        <xdr:cNvPr id="99" name="Rectangle 98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3</xdr:row>
      <xdr:rowOff>30525</xdr:rowOff>
    </xdr:from>
    <xdr:to>
      <xdr:col>14</xdr:col>
      <xdr:colOff>114300</xdr:colOff>
      <xdr:row>5</xdr:row>
      <xdr:rowOff>28575</xdr:rowOff>
    </xdr:to>
    <xdr:sp macro="" textlink="">
      <xdr:nvSpPr>
        <xdr:cNvPr id="100" name="Rectangle 99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3</xdr:row>
      <xdr:rowOff>28575</xdr:rowOff>
    </xdr:from>
    <xdr:to>
      <xdr:col>15</xdr:col>
      <xdr:colOff>131400</xdr:colOff>
      <xdr:row>5</xdr:row>
      <xdr:rowOff>26625</xdr:rowOff>
    </xdr:to>
    <xdr:sp macro="" textlink="">
      <xdr:nvSpPr>
        <xdr:cNvPr id="101" name="Rectangle 100"/>
        <xdr:cNvSpPr/>
      </xdr:nvSpPr>
      <xdr:spPr>
        <a:xfrm>
          <a:off x="5029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3</xdr:row>
      <xdr:rowOff>30525</xdr:rowOff>
    </xdr:from>
    <xdr:to>
      <xdr:col>16</xdr:col>
      <xdr:colOff>152400</xdr:colOff>
      <xdr:row>5</xdr:row>
      <xdr:rowOff>28575</xdr:rowOff>
    </xdr:to>
    <xdr:sp macro="" textlink="">
      <xdr:nvSpPr>
        <xdr:cNvPr id="102" name="Rectangle 101"/>
        <xdr:cNvSpPr/>
      </xdr:nvSpPr>
      <xdr:spPr>
        <a:xfrm>
          <a:off x="541215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3</xdr:row>
      <xdr:rowOff>28575</xdr:rowOff>
    </xdr:from>
    <xdr:to>
      <xdr:col>17</xdr:col>
      <xdr:colOff>171450</xdr:colOff>
      <xdr:row>5</xdr:row>
      <xdr:rowOff>26625</xdr:rowOff>
    </xdr:to>
    <xdr:sp macro="" textlink="">
      <xdr:nvSpPr>
        <xdr:cNvPr id="103" name="Rectangle 102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3</xdr:row>
      <xdr:rowOff>38100</xdr:rowOff>
    </xdr:from>
    <xdr:to>
      <xdr:col>5</xdr:col>
      <xdr:colOff>352425</xdr:colOff>
      <xdr:row>5</xdr:row>
      <xdr:rowOff>38100</xdr:rowOff>
    </xdr:to>
    <xdr:sp macro="" textlink="">
      <xdr:nvSpPr>
        <xdr:cNvPr id="114" name="Rounded Rectangle 113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16</xdr:row>
      <xdr:rowOff>180974</xdr:rowOff>
    </xdr:from>
    <xdr:to>
      <xdr:col>7</xdr:col>
      <xdr:colOff>358725</xdr:colOff>
      <xdr:row>18</xdr:row>
      <xdr:rowOff>179024</xdr:rowOff>
    </xdr:to>
    <xdr:sp macro="" textlink="">
      <xdr:nvSpPr>
        <xdr:cNvPr id="115" name="Rectangle 114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8</xdr:col>
      <xdr:colOff>30525</xdr:colOff>
      <xdr:row>17</xdr:row>
      <xdr:rowOff>0</xdr:rowOff>
    </xdr:from>
    <xdr:to>
      <xdr:col>9</xdr:col>
      <xdr:colOff>19050</xdr:colOff>
      <xdr:row>18</xdr:row>
      <xdr:rowOff>179025</xdr:rowOff>
    </xdr:to>
    <xdr:sp macro="" textlink="">
      <xdr:nvSpPr>
        <xdr:cNvPr id="116" name="Rectangle 115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17</xdr:row>
      <xdr:rowOff>0</xdr:rowOff>
    </xdr:from>
    <xdr:to>
      <xdr:col>10</xdr:col>
      <xdr:colOff>38100</xdr:colOff>
      <xdr:row>18</xdr:row>
      <xdr:rowOff>179025</xdr:rowOff>
    </xdr:to>
    <xdr:sp macro="" textlink="">
      <xdr:nvSpPr>
        <xdr:cNvPr id="117" name="Rectangle 116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10</xdr:col>
      <xdr:colOff>68625</xdr:colOff>
      <xdr:row>17</xdr:row>
      <xdr:rowOff>0</xdr:rowOff>
    </xdr:from>
    <xdr:to>
      <xdr:col>11</xdr:col>
      <xdr:colOff>57150</xdr:colOff>
      <xdr:row>18</xdr:row>
      <xdr:rowOff>179025</xdr:rowOff>
    </xdr:to>
    <xdr:sp macro="" textlink="">
      <xdr:nvSpPr>
        <xdr:cNvPr id="118" name="Rectangle 117"/>
        <xdr:cNvSpPr/>
      </xdr:nvSpPr>
      <xdr:spPr>
        <a:xfrm>
          <a:off x="3507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11</xdr:col>
      <xdr:colOff>85725</xdr:colOff>
      <xdr:row>17</xdr:row>
      <xdr:rowOff>1950</xdr:rowOff>
    </xdr:from>
    <xdr:to>
      <xdr:col>12</xdr:col>
      <xdr:colOff>74250</xdr:colOff>
      <xdr:row>19</xdr:row>
      <xdr:rowOff>0</xdr:rowOff>
    </xdr:to>
    <xdr:sp macro="" textlink="">
      <xdr:nvSpPr>
        <xdr:cNvPr id="119" name="Rectangle 118"/>
        <xdr:cNvSpPr/>
      </xdr:nvSpPr>
      <xdr:spPr>
        <a:xfrm>
          <a:off x="3886200" y="36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12</xdr:col>
      <xdr:colOff>104775</xdr:colOff>
      <xdr:row>17</xdr:row>
      <xdr:rowOff>0</xdr:rowOff>
    </xdr:from>
    <xdr:to>
      <xdr:col>13</xdr:col>
      <xdr:colOff>93300</xdr:colOff>
      <xdr:row>18</xdr:row>
      <xdr:rowOff>179025</xdr:rowOff>
    </xdr:to>
    <xdr:sp macro="" textlink="">
      <xdr:nvSpPr>
        <xdr:cNvPr id="120" name="Rectangle 119"/>
        <xdr:cNvSpPr/>
      </xdr:nvSpPr>
      <xdr:spPr>
        <a:xfrm>
          <a:off x="4267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13</xdr:col>
      <xdr:colOff>125775</xdr:colOff>
      <xdr:row>17</xdr:row>
      <xdr:rowOff>1950</xdr:rowOff>
    </xdr:from>
    <xdr:to>
      <xdr:col>14</xdr:col>
      <xdr:colOff>114300</xdr:colOff>
      <xdr:row>19</xdr:row>
      <xdr:rowOff>0</xdr:rowOff>
    </xdr:to>
    <xdr:sp macro="" textlink="">
      <xdr:nvSpPr>
        <xdr:cNvPr id="121" name="Rectangle 120"/>
        <xdr:cNvSpPr/>
      </xdr:nvSpPr>
      <xdr:spPr>
        <a:xfrm>
          <a:off x="4650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17</xdr:row>
      <xdr:rowOff>0</xdr:rowOff>
    </xdr:from>
    <xdr:to>
      <xdr:col>15</xdr:col>
      <xdr:colOff>131400</xdr:colOff>
      <xdr:row>18</xdr:row>
      <xdr:rowOff>179025</xdr:rowOff>
    </xdr:to>
    <xdr:sp macro="" textlink="">
      <xdr:nvSpPr>
        <xdr:cNvPr id="122" name="Rectangle 121"/>
        <xdr:cNvSpPr/>
      </xdr:nvSpPr>
      <xdr:spPr>
        <a:xfrm>
          <a:off x="502920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17</xdr:row>
      <xdr:rowOff>1950</xdr:rowOff>
    </xdr:from>
    <xdr:to>
      <xdr:col>16</xdr:col>
      <xdr:colOff>152400</xdr:colOff>
      <xdr:row>19</xdr:row>
      <xdr:rowOff>0</xdr:rowOff>
    </xdr:to>
    <xdr:sp macro="" textlink="">
      <xdr:nvSpPr>
        <xdr:cNvPr id="123" name="Rectangle 122"/>
        <xdr:cNvSpPr/>
      </xdr:nvSpPr>
      <xdr:spPr>
        <a:xfrm>
          <a:off x="5412150" y="36390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pt-PT" sz="12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182925</xdr:colOff>
      <xdr:row>17</xdr:row>
      <xdr:rowOff>0</xdr:rowOff>
    </xdr:from>
    <xdr:to>
      <xdr:col>17</xdr:col>
      <xdr:colOff>171450</xdr:colOff>
      <xdr:row>18</xdr:row>
      <xdr:rowOff>179025</xdr:rowOff>
    </xdr:to>
    <xdr:sp macro="" textlink="">
      <xdr:nvSpPr>
        <xdr:cNvPr id="124" name="Rectangle 123"/>
        <xdr:cNvSpPr/>
      </xdr:nvSpPr>
      <xdr:spPr>
        <a:xfrm>
          <a:off x="5793150" y="361950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25" name="Rounded Rectangle 124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Keys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19</xdr:row>
      <xdr:rowOff>28574</xdr:rowOff>
    </xdr:from>
    <xdr:to>
      <xdr:col>7</xdr:col>
      <xdr:colOff>358725</xdr:colOff>
      <xdr:row>21</xdr:row>
      <xdr:rowOff>26624</xdr:rowOff>
    </xdr:to>
    <xdr:sp macro="" textlink="">
      <xdr:nvSpPr>
        <xdr:cNvPr id="126" name="Rectangle 125"/>
        <xdr:cNvSpPr/>
      </xdr:nvSpPr>
      <xdr:spPr>
        <a:xfrm>
          <a:off x="2362200" y="752474"/>
          <a:ext cx="349200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19</xdr:row>
      <xdr:rowOff>28575</xdr:rowOff>
    </xdr:from>
    <xdr:to>
      <xdr:col>9</xdr:col>
      <xdr:colOff>19050</xdr:colOff>
      <xdr:row>21</xdr:row>
      <xdr:rowOff>26625</xdr:rowOff>
    </xdr:to>
    <xdr:sp macro="" textlink="">
      <xdr:nvSpPr>
        <xdr:cNvPr id="127" name="Rectangle 126"/>
        <xdr:cNvSpPr/>
      </xdr:nvSpPr>
      <xdr:spPr>
        <a:xfrm>
          <a:off x="2745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19</xdr:row>
      <xdr:rowOff>28575</xdr:rowOff>
    </xdr:from>
    <xdr:to>
      <xdr:col>10</xdr:col>
      <xdr:colOff>38100</xdr:colOff>
      <xdr:row>21</xdr:row>
      <xdr:rowOff>26625</xdr:rowOff>
    </xdr:to>
    <xdr:sp macro="" textlink="">
      <xdr:nvSpPr>
        <xdr:cNvPr id="128" name="Rectangle 127"/>
        <xdr:cNvSpPr/>
      </xdr:nvSpPr>
      <xdr:spPr>
        <a:xfrm>
          <a:off x="3126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10</xdr:col>
      <xdr:colOff>68625</xdr:colOff>
      <xdr:row>19</xdr:row>
      <xdr:rowOff>28575</xdr:rowOff>
    </xdr:from>
    <xdr:to>
      <xdr:col>11</xdr:col>
      <xdr:colOff>57150</xdr:colOff>
      <xdr:row>21</xdr:row>
      <xdr:rowOff>26625</xdr:rowOff>
    </xdr:to>
    <xdr:sp macro="" textlink="">
      <xdr:nvSpPr>
        <xdr:cNvPr id="129" name="Rectangle 128"/>
        <xdr:cNvSpPr/>
      </xdr:nvSpPr>
      <xdr:spPr>
        <a:xfrm>
          <a:off x="350715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11</xdr:col>
      <xdr:colOff>85725</xdr:colOff>
      <xdr:row>19</xdr:row>
      <xdr:rowOff>30525</xdr:rowOff>
    </xdr:from>
    <xdr:to>
      <xdr:col>12</xdr:col>
      <xdr:colOff>74250</xdr:colOff>
      <xdr:row>21</xdr:row>
      <xdr:rowOff>28575</xdr:rowOff>
    </xdr:to>
    <xdr:sp macro="" textlink="">
      <xdr:nvSpPr>
        <xdr:cNvPr id="130" name="Rectangle 129"/>
        <xdr:cNvSpPr/>
      </xdr:nvSpPr>
      <xdr:spPr>
        <a:xfrm>
          <a:off x="3886200" y="75442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PT" sz="1200" b="1">
              <a:solidFill>
                <a:schemeClr val="lt1"/>
              </a:solidFill>
              <a:latin typeface="+mn-lt"/>
              <a:ea typeface="+mn-ea"/>
              <a:cs typeface="+mn-cs"/>
            </a:rPr>
            <a:t>7</a:t>
          </a:r>
        </a:p>
      </xdr:txBody>
    </xdr:sp>
    <xdr:clientData/>
  </xdr:twoCellAnchor>
  <xdr:twoCellAnchor>
    <xdr:from>
      <xdr:col>12</xdr:col>
      <xdr:colOff>104775</xdr:colOff>
      <xdr:row>19</xdr:row>
      <xdr:rowOff>28575</xdr:rowOff>
    </xdr:from>
    <xdr:to>
      <xdr:col>13</xdr:col>
      <xdr:colOff>93300</xdr:colOff>
      <xdr:row>21</xdr:row>
      <xdr:rowOff>26625</xdr:rowOff>
    </xdr:to>
    <xdr:sp macro="" textlink="">
      <xdr:nvSpPr>
        <xdr:cNvPr id="131" name="Rectangle 130"/>
        <xdr:cNvSpPr/>
      </xdr:nvSpPr>
      <xdr:spPr>
        <a:xfrm>
          <a:off x="4267200" y="752475"/>
          <a:ext cx="350475" cy="360000"/>
        </a:xfrm>
        <a:prstGeom prst="rect">
          <a:avLst/>
        </a:prstGeom>
        <a:solidFill>
          <a:schemeClr val="accent2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13</xdr:col>
      <xdr:colOff>125775</xdr:colOff>
      <xdr:row>19</xdr:row>
      <xdr:rowOff>30525</xdr:rowOff>
    </xdr:from>
    <xdr:to>
      <xdr:col>14</xdr:col>
      <xdr:colOff>114300</xdr:colOff>
      <xdr:row>21</xdr:row>
      <xdr:rowOff>28575</xdr:rowOff>
    </xdr:to>
    <xdr:sp macro="" textlink="">
      <xdr:nvSpPr>
        <xdr:cNvPr id="132" name="Rectangle 131"/>
        <xdr:cNvSpPr/>
      </xdr:nvSpPr>
      <xdr:spPr>
        <a:xfrm>
          <a:off x="4650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142875</xdr:colOff>
      <xdr:row>19</xdr:row>
      <xdr:rowOff>28575</xdr:rowOff>
    </xdr:from>
    <xdr:to>
      <xdr:col>15</xdr:col>
      <xdr:colOff>131400</xdr:colOff>
      <xdr:row>21</xdr:row>
      <xdr:rowOff>26625</xdr:rowOff>
    </xdr:to>
    <xdr:sp macro="" textlink="">
      <xdr:nvSpPr>
        <xdr:cNvPr id="133" name="Rectangle 132"/>
        <xdr:cNvSpPr/>
      </xdr:nvSpPr>
      <xdr:spPr>
        <a:xfrm>
          <a:off x="502920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163875</xdr:colOff>
      <xdr:row>19</xdr:row>
      <xdr:rowOff>30525</xdr:rowOff>
    </xdr:from>
    <xdr:to>
      <xdr:col>16</xdr:col>
      <xdr:colOff>152400</xdr:colOff>
      <xdr:row>21</xdr:row>
      <xdr:rowOff>28575</xdr:rowOff>
    </xdr:to>
    <xdr:sp macro="" textlink="">
      <xdr:nvSpPr>
        <xdr:cNvPr id="134" name="Rectangle 133"/>
        <xdr:cNvSpPr/>
      </xdr:nvSpPr>
      <xdr:spPr>
        <a:xfrm>
          <a:off x="5412150" y="75442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16</xdr:col>
      <xdr:colOff>182925</xdr:colOff>
      <xdr:row>19</xdr:row>
      <xdr:rowOff>28575</xdr:rowOff>
    </xdr:from>
    <xdr:to>
      <xdr:col>17</xdr:col>
      <xdr:colOff>171450</xdr:colOff>
      <xdr:row>21</xdr:row>
      <xdr:rowOff>26625</xdr:rowOff>
    </xdr:to>
    <xdr:sp macro="" textlink="">
      <xdr:nvSpPr>
        <xdr:cNvPr id="135" name="Rectangle 134"/>
        <xdr:cNvSpPr/>
      </xdr:nvSpPr>
      <xdr:spPr>
        <a:xfrm>
          <a:off x="5793150" y="752475"/>
          <a:ext cx="350475" cy="360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0</xdr:col>
      <xdr:colOff>352425</xdr:colOff>
      <xdr:row>19</xdr:row>
      <xdr:rowOff>38100</xdr:rowOff>
    </xdr:from>
    <xdr:to>
      <xdr:col>5</xdr:col>
      <xdr:colOff>352425</xdr:colOff>
      <xdr:row>21</xdr:row>
      <xdr:rowOff>38100</xdr:rowOff>
    </xdr:to>
    <xdr:sp macro="" textlink="">
      <xdr:nvSpPr>
        <xdr:cNvPr id="136" name="Rounded Rectangle 135"/>
        <xdr:cNvSpPr/>
      </xdr:nvSpPr>
      <xdr:spPr>
        <a:xfrm>
          <a:off x="352425" y="7620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</a:t>
          </a:r>
          <a:r>
            <a:rPr lang="pt-PT" sz="1600" b="1" baseline="0">
              <a:solidFill>
                <a:sysClr val="windowText" lastClr="000000"/>
              </a:solidFill>
            </a:rPr>
            <a:t> Values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14</xdr:row>
      <xdr:rowOff>0</xdr:rowOff>
    </xdr:from>
    <xdr:to>
      <xdr:col>3</xdr:col>
      <xdr:colOff>180975</xdr:colOff>
      <xdr:row>17</xdr:row>
      <xdr:rowOff>0</xdr:rowOff>
    </xdr:to>
    <xdr:cxnSp macro="">
      <xdr:nvCxnSpPr>
        <xdr:cNvPr id="137" name="Straight Arrow Connector 136"/>
        <xdr:cNvCxnSpPr>
          <a:stCxn id="81" idx="2"/>
          <a:endCxn id="125" idx="0"/>
        </xdr:cNvCxnSpPr>
      </xdr:nvCxnSpPr>
      <xdr:spPr>
        <a:xfrm>
          <a:off x="1266825" y="2895600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329237</xdr:colOff>
      <xdr:row>14</xdr:row>
      <xdr:rowOff>84482</xdr:rowOff>
    </xdr:from>
    <xdr:to>
      <xdr:col>16</xdr:col>
      <xdr:colOff>209550</xdr:colOff>
      <xdr:row>16</xdr:row>
      <xdr:rowOff>85725</xdr:rowOff>
    </xdr:to>
    <xdr:sp macro="" textlink="">
      <xdr:nvSpPr>
        <xdr:cNvPr id="140" name="Rounded Rectangle 139"/>
        <xdr:cNvSpPr/>
      </xdr:nvSpPr>
      <xdr:spPr>
        <a:xfrm>
          <a:off x="2681912" y="2799107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Trim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180974</xdr:rowOff>
    </xdr:from>
    <xdr:to>
      <xdr:col>7</xdr:col>
      <xdr:colOff>358725</xdr:colOff>
      <xdr:row>3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</xdr:row>
      <xdr:rowOff>0</xdr:rowOff>
    </xdr:from>
    <xdr:to>
      <xdr:col>9</xdr:col>
      <xdr:colOff>19050</xdr:colOff>
      <xdr:row>3</xdr:row>
      <xdr:rowOff>179025</xdr:rowOff>
    </xdr:to>
    <xdr:sp macro="" textlink="">
      <xdr:nvSpPr>
        <xdr:cNvPr id="3" name="Rectangle 2"/>
        <xdr:cNvSpPr/>
      </xdr:nvSpPr>
      <xdr:spPr>
        <a:xfrm>
          <a:off x="2745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</xdr:row>
      <xdr:rowOff>0</xdr:rowOff>
    </xdr:from>
    <xdr:to>
      <xdr:col>10</xdr:col>
      <xdr:colOff>38100</xdr:colOff>
      <xdr:row>3</xdr:row>
      <xdr:rowOff>179025</xdr:rowOff>
    </xdr:to>
    <xdr:sp macro="" textlink="">
      <xdr:nvSpPr>
        <xdr:cNvPr id="4" name="Rectangle 3"/>
        <xdr:cNvSpPr/>
      </xdr:nvSpPr>
      <xdr:spPr>
        <a:xfrm>
          <a:off x="312615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2</xdr:row>
      <xdr:rowOff>0</xdr:rowOff>
    </xdr:from>
    <xdr:to>
      <xdr:col>11</xdr:col>
      <xdr:colOff>57150</xdr:colOff>
      <xdr:row>3</xdr:row>
      <xdr:rowOff>179025</xdr:rowOff>
    </xdr:to>
    <xdr:sp macro="" textlink="">
      <xdr:nvSpPr>
        <xdr:cNvPr id="5" name="Rectangle 4"/>
        <xdr:cNvSpPr/>
      </xdr:nvSpPr>
      <xdr:spPr>
        <a:xfrm>
          <a:off x="350715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2</xdr:row>
      <xdr:rowOff>1950</xdr:rowOff>
    </xdr:from>
    <xdr:to>
      <xdr:col>12</xdr:col>
      <xdr:colOff>74250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388620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2</xdr:row>
      <xdr:rowOff>0</xdr:rowOff>
    </xdr:from>
    <xdr:to>
      <xdr:col>13</xdr:col>
      <xdr:colOff>93300</xdr:colOff>
      <xdr:row>3</xdr:row>
      <xdr:rowOff>179025</xdr:rowOff>
    </xdr:to>
    <xdr:sp macro="" textlink="">
      <xdr:nvSpPr>
        <xdr:cNvPr id="7" name="Rectangle 6"/>
        <xdr:cNvSpPr/>
      </xdr:nvSpPr>
      <xdr:spPr>
        <a:xfrm>
          <a:off x="426720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2</xdr:row>
      <xdr:rowOff>1950</xdr:rowOff>
    </xdr:from>
    <xdr:to>
      <xdr:col>14</xdr:col>
      <xdr:colOff>114300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465015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2</xdr:row>
      <xdr:rowOff>0</xdr:rowOff>
    </xdr:from>
    <xdr:to>
      <xdr:col>15</xdr:col>
      <xdr:colOff>131400</xdr:colOff>
      <xdr:row>3</xdr:row>
      <xdr:rowOff>179025</xdr:rowOff>
    </xdr:to>
    <xdr:sp macro="" textlink="">
      <xdr:nvSpPr>
        <xdr:cNvPr id="9" name="Rectangle 8"/>
        <xdr:cNvSpPr/>
      </xdr:nvSpPr>
      <xdr:spPr>
        <a:xfrm>
          <a:off x="5029200" y="7239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2</xdr:row>
      <xdr:rowOff>1950</xdr:rowOff>
    </xdr:from>
    <xdr:to>
      <xdr:col>16</xdr:col>
      <xdr:colOff>152400</xdr:colOff>
      <xdr:row>4</xdr:row>
      <xdr:rowOff>0</xdr:rowOff>
    </xdr:to>
    <xdr:sp macro="" textlink="">
      <xdr:nvSpPr>
        <xdr:cNvPr id="10" name="Rectangle 9"/>
        <xdr:cNvSpPr/>
      </xdr:nvSpPr>
      <xdr:spPr>
        <a:xfrm>
          <a:off x="5412150" y="7258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2</xdr:row>
      <xdr:rowOff>0</xdr:rowOff>
    </xdr:from>
    <xdr:to>
      <xdr:col>17</xdr:col>
      <xdr:colOff>171450</xdr:colOff>
      <xdr:row>3</xdr:row>
      <xdr:rowOff>179025</xdr:rowOff>
    </xdr:to>
    <xdr:sp macro="" textlink="">
      <xdr:nvSpPr>
        <xdr:cNvPr id="11" name="Rectangle 10"/>
        <xdr:cNvSpPr/>
      </xdr:nvSpPr>
      <xdr:spPr>
        <a:xfrm>
          <a:off x="5793150" y="72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17</xdr:col>
      <xdr:colOff>201975</xdr:colOff>
      <xdr:row>2</xdr:row>
      <xdr:rowOff>0</xdr:rowOff>
    </xdr:from>
    <xdr:to>
      <xdr:col>18</xdr:col>
      <xdr:colOff>190500</xdr:colOff>
      <xdr:row>3</xdr:row>
      <xdr:rowOff>179025</xdr:rowOff>
    </xdr:to>
    <xdr:sp macro="" textlink="">
      <xdr:nvSpPr>
        <xdr:cNvPr id="12" name="Rectangle 11"/>
        <xdr:cNvSpPr/>
      </xdr:nvSpPr>
      <xdr:spPr>
        <a:xfrm>
          <a:off x="6174150" y="7239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10</a:t>
          </a:r>
        </a:p>
      </xdr:txBody>
    </xdr:sp>
    <xdr:clientData/>
  </xdr:twoCellAnchor>
  <xdr:twoCellAnchor>
    <xdr:from>
      <xdr:col>18</xdr:col>
      <xdr:colOff>221025</xdr:colOff>
      <xdr:row>2</xdr:row>
      <xdr:rowOff>0</xdr:rowOff>
    </xdr:from>
    <xdr:to>
      <xdr:col>19</xdr:col>
      <xdr:colOff>209550</xdr:colOff>
      <xdr:row>3</xdr:row>
      <xdr:rowOff>179025</xdr:rowOff>
    </xdr:to>
    <xdr:sp macro="" textlink="">
      <xdr:nvSpPr>
        <xdr:cNvPr id="13" name="Rectangle 12"/>
        <xdr:cNvSpPr/>
      </xdr:nvSpPr>
      <xdr:spPr>
        <a:xfrm>
          <a:off x="6555150" y="7239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11</a:t>
          </a:r>
        </a:p>
      </xdr:txBody>
    </xdr:sp>
    <xdr:clientData/>
  </xdr:twoCellAnchor>
  <xdr:twoCellAnchor>
    <xdr:from>
      <xdr:col>19</xdr:col>
      <xdr:colOff>240075</xdr:colOff>
      <xdr:row>2</xdr:row>
      <xdr:rowOff>1950</xdr:rowOff>
    </xdr:from>
    <xdr:to>
      <xdr:col>20</xdr:col>
      <xdr:colOff>228600</xdr:colOff>
      <xdr:row>4</xdr:row>
      <xdr:rowOff>0</xdr:rowOff>
    </xdr:to>
    <xdr:sp macro="" textlink="">
      <xdr:nvSpPr>
        <xdr:cNvPr id="14" name="Rectangle 13"/>
        <xdr:cNvSpPr/>
      </xdr:nvSpPr>
      <xdr:spPr>
        <a:xfrm>
          <a:off x="6936150" y="7258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12</a:t>
          </a:r>
        </a:p>
      </xdr:txBody>
    </xdr:sp>
    <xdr:clientData/>
  </xdr:twoCellAnchor>
  <xdr:twoCellAnchor>
    <xdr:from>
      <xdr:col>20</xdr:col>
      <xdr:colOff>257175</xdr:colOff>
      <xdr:row>2</xdr:row>
      <xdr:rowOff>0</xdr:rowOff>
    </xdr:from>
    <xdr:to>
      <xdr:col>21</xdr:col>
      <xdr:colOff>245700</xdr:colOff>
      <xdr:row>3</xdr:row>
      <xdr:rowOff>179025</xdr:rowOff>
    </xdr:to>
    <xdr:sp macro="" textlink="">
      <xdr:nvSpPr>
        <xdr:cNvPr id="15" name="Rectangle 14"/>
        <xdr:cNvSpPr/>
      </xdr:nvSpPr>
      <xdr:spPr>
        <a:xfrm>
          <a:off x="731520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13</a:t>
          </a:r>
        </a:p>
      </xdr:txBody>
    </xdr:sp>
    <xdr:clientData/>
  </xdr:twoCellAnchor>
  <xdr:twoCellAnchor>
    <xdr:from>
      <xdr:col>21</xdr:col>
      <xdr:colOff>278175</xdr:colOff>
      <xdr:row>2</xdr:row>
      <xdr:rowOff>1950</xdr:rowOff>
    </xdr:from>
    <xdr:to>
      <xdr:col>22</xdr:col>
      <xdr:colOff>266700</xdr:colOff>
      <xdr:row>4</xdr:row>
      <xdr:rowOff>0</xdr:rowOff>
    </xdr:to>
    <xdr:sp macro="" textlink="">
      <xdr:nvSpPr>
        <xdr:cNvPr id="16" name="Rectangle 15"/>
        <xdr:cNvSpPr/>
      </xdr:nvSpPr>
      <xdr:spPr>
        <a:xfrm>
          <a:off x="769815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14</a:t>
          </a:r>
        </a:p>
      </xdr:txBody>
    </xdr:sp>
    <xdr:clientData/>
  </xdr:twoCellAnchor>
  <xdr:twoCellAnchor>
    <xdr:from>
      <xdr:col>22</xdr:col>
      <xdr:colOff>297225</xdr:colOff>
      <xdr:row>2</xdr:row>
      <xdr:rowOff>1950</xdr:rowOff>
    </xdr:from>
    <xdr:to>
      <xdr:col>23</xdr:col>
      <xdr:colOff>285750</xdr:colOff>
      <xdr:row>4</xdr:row>
      <xdr:rowOff>0</xdr:rowOff>
    </xdr:to>
    <xdr:sp macro="" textlink="">
      <xdr:nvSpPr>
        <xdr:cNvPr id="17" name="Rectangle 16"/>
        <xdr:cNvSpPr/>
      </xdr:nvSpPr>
      <xdr:spPr>
        <a:xfrm>
          <a:off x="8079150" y="7258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15</a:t>
          </a:r>
        </a:p>
      </xdr:txBody>
    </xdr:sp>
    <xdr:clientData/>
  </xdr:twoCellAnchor>
  <xdr:twoCellAnchor>
    <xdr:from>
      <xdr:col>23</xdr:col>
      <xdr:colOff>316275</xdr:colOff>
      <xdr:row>2</xdr:row>
      <xdr:rowOff>0</xdr:rowOff>
    </xdr:from>
    <xdr:to>
      <xdr:col>24</xdr:col>
      <xdr:colOff>304800</xdr:colOff>
      <xdr:row>3</xdr:row>
      <xdr:rowOff>179025</xdr:rowOff>
    </xdr:to>
    <xdr:sp macro="" textlink="">
      <xdr:nvSpPr>
        <xdr:cNvPr id="18" name="Rectangle 17"/>
        <xdr:cNvSpPr/>
      </xdr:nvSpPr>
      <xdr:spPr>
        <a:xfrm>
          <a:off x="8460150" y="7239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16</a:t>
          </a:r>
        </a:p>
      </xdr:txBody>
    </xdr:sp>
    <xdr:clientData/>
  </xdr:twoCellAnchor>
  <xdr:twoCellAnchor>
    <xdr:from>
      <xdr:col>24</xdr:col>
      <xdr:colOff>341658</xdr:colOff>
      <xdr:row>2</xdr:row>
      <xdr:rowOff>0</xdr:rowOff>
    </xdr:from>
    <xdr:to>
      <xdr:col>25</xdr:col>
      <xdr:colOff>330183</xdr:colOff>
      <xdr:row>3</xdr:row>
      <xdr:rowOff>179025</xdr:rowOff>
    </xdr:to>
    <xdr:sp macro="" textlink="">
      <xdr:nvSpPr>
        <xdr:cNvPr id="19" name="Rectangle 18"/>
        <xdr:cNvSpPr/>
      </xdr:nvSpPr>
      <xdr:spPr>
        <a:xfrm>
          <a:off x="8905875" y="728870"/>
          <a:ext cx="352960" cy="361242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17</a:t>
          </a:r>
        </a:p>
      </xdr:txBody>
    </xdr:sp>
    <xdr:clientData/>
  </xdr:twoCellAnchor>
  <xdr:twoCellAnchor>
    <xdr:from>
      <xdr:col>25</xdr:col>
      <xdr:colOff>362658</xdr:colOff>
      <xdr:row>2</xdr:row>
      <xdr:rowOff>0</xdr:rowOff>
    </xdr:from>
    <xdr:to>
      <xdr:col>26</xdr:col>
      <xdr:colOff>351183</xdr:colOff>
      <xdr:row>3</xdr:row>
      <xdr:rowOff>179025</xdr:rowOff>
    </xdr:to>
    <xdr:sp macro="" textlink="">
      <xdr:nvSpPr>
        <xdr:cNvPr id="20" name="Rectangle 19"/>
        <xdr:cNvSpPr/>
      </xdr:nvSpPr>
      <xdr:spPr>
        <a:xfrm>
          <a:off x="9291310" y="728870"/>
          <a:ext cx="352960" cy="361242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18</a:t>
          </a:r>
        </a:p>
      </xdr:txBody>
    </xdr:sp>
    <xdr:clientData/>
  </xdr:twoCellAnchor>
  <xdr:twoCellAnchor>
    <xdr:from>
      <xdr:col>27</xdr:col>
      <xdr:colOff>19758</xdr:colOff>
      <xdr:row>2</xdr:row>
      <xdr:rowOff>1950</xdr:rowOff>
    </xdr:from>
    <xdr:to>
      <xdr:col>28</xdr:col>
      <xdr:colOff>8283</xdr:colOff>
      <xdr:row>4</xdr:row>
      <xdr:rowOff>0</xdr:rowOff>
    </xdr:to>
    <xdr:sp macro="" textlink="">
      <xdr:nvSpPr>
        <xdr:cNvPr id="21" name="Rectangle 20"/>
        <xdr:cNvSpPr/>
      </xdr:nvSpPr>
      <xdr:spPr>
        <a:xfrm>
          <a:off x="9677280" y="730820"/>
          <a:ext cx="352960" cy="362484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19</a:t>
          </a:r>
        </a:p>
      </xdr:txBody>
    </xdr:sp>
    <xdr:clientData/>
  </xdr:twoCellAnchor>
  <xdr:twoCellAnchor>
    <xdr:from>
      <xdr:col>7</xdr:col>
      <xdr:colOff>0</xdr:colOff>
      <xdr:row>7</xdr:row>
      <xdr:rowOff>180974</xdr:rowOff>
    </xdr:from>
    <xdr:to>
      <xdr:col>7</xdr:col>
      <xdr:colOff>360000</xdr:colOff>
      <xdr:row>9</xdr:row>
      <xdr:rowOff>179024</xdr:rowOff>
    </xdr:to>
    <xdr:sp macro="" textlink="">
      <xdr:nvSpPr>
        <xdr:cNvPr id="44" name="Rectangle 43"/>
        <xdr:cNvSpPr/>
      </xdr:nvSpPr>
      <xdr:spPr>
        <a:xfrm>
          <a:off x="361950" y="7238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7</xdr:row>
      <xdr:rowOff>179025</xdr:rowOff>
    </xdr:from>
    <xdr:to>
      <xdr:col>9</xdr:col>
      <xdr:colOff>19050</xdr:colOff>
      <xdr:row>9</xdr:row>
      <xdr:rowOff>177075</xdr:rowOff>
    </xdr:to>
    <xdr:sp macro="" textlink="">
      <xdr:nvSpPr>
        <xdr:cNvPr id="47" name="Rectangle 46"/>
        <xdr:cNvSpPr/>
      </xdr:nvSpPr>
      <xdr:spPr>
        <a:xfrm>
          <a:off x="2745150" y="18078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8</xdr:row>
      <xdr:rowOff>0</xdr:rowOff>
    </xdr:from>
    <xdr:to>
      <xdr:col>10</xdr:col>
      <xdr:colOff>38100</xdr:colOff>
      <xdr:row>9</xdr:row>
      <xdr:rowOff>179025</xdr:rowOff>
    </xdr:to>
    <xdr:sp macro="" textlink="">
      <xdr:nvSpPr>
        <xdr:cNvPr id="51" name="Rectangle 50"/>
        <xdr:cNvSpPr/>
      </xdr:nvSpPr>
      <xdr:spPr>
        <a:xfrm>
          <a:off x="312615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8</xdr:row>
      <xdr:rowOff>1950</xdr:rowOff>
    </xdr:from>
    <xdr:to>
      <xdr:col>11</xdr:col>
      <xdr:colOff>59100</xdr:colOff>
      <xdr:row>10</xdr:row>
      <xdr:rowOff>0</xdr:rowOff>
    </xdr:to>
    <xdr:sp macro="" textlink="">
      <xdr:nvSpPr>
        <xdr:cNvPr id="52" name="Rectangle 51"/>
        <xdr:cNvSpPr/>
      </xdr:nvSpPr>
      <xdr:spPr>
        <a:xfrm>
          <a:off x="3509100" y="181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11</xdr:col>
      <xdr:colOff>87675</xdr:colOff>
      <xdr:row>8</xdr:row>
      <xdr:rowOff>0</xdr:rowOff>
    </xdr:from>
    <xdr:to>
      <xdr:col>12</xdr:col>
      <xdr:colOff>76200</xdr:colOff>
      <xdr:row>9</xdr:row>
      <xdr:rowOff>179025</xdr:rowOff>
    </xdr:to>
    <xdr:sp macro="" textlink="">
      <xdr:nvSpPr>
        <xdr:cNvPr id="54" name="Rectangle 53"/>
        <xdr:cNvSpPr/>
      </xdr:nvSpPr>
      <xdr:spPr>
        <a:xfrm>
          <a:off x="3888150" y="180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10</a:t>
          </a:r>
        </a:p>
      </xdr:txBody>
    </xdr:sp>
    <xdr:clientData/>
  </xdr:twoCellAnchor>
  <xdr:twoCellAnchor>
    <xdr:from>
      <xdr:col>12</xdr:col>
      <xdr:colOff>106725</xdr:colOff>
      <xdr:row>8</xdr:row>
      <xdr:rowOff>1950</xdr:rowOff>
    </xdr:from>
    <xdr:to>
      <xdr:col>13</xdr:col>
      <xdr:colOff>95250</xdr:colOff>
      <xdr:row>10</xdr:row>
      <xdr:rowOff>0</xdr:rowOff>
    </xdr:to>
    <xdr:sp macro="" textlink="">
      <xdr:nvSpPr>
        <xdr:cNvPr id="57" name="Rectangle 56"/>
        <xdr:cNvSpPr/>
      </xdr:nvSpPr>
      <xdr:spPr>
        <a:xfrm>
          <a:off x="4269150" y="18117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13</a:t>
          </a:r>
        </a:p>
      </xdr:txBody>
    </xdr:sp>
    <xdr:clientData/>
  </xdr:twoCellAnchor>
  <xdr:twoCellAnchor>
    <xdr:from>
      <xdr:col>13</xdr:col>
      <xdr:colOff>125775</xdr:colOff>
      <xdr:row>8</xdr:row>
      <xdr:rowOff>1950</xdr:rowOff>
    </xdr:from>
    <xdr:to>
      <xdr:col>14</xdr:col>
      <xdr:colOff>114300</xdr:colOff>
      <xdr:row>10</xdr:row>
      <xdr:rowOff>0</xdr:rowOff>
    </xdr:to>
    <xdr:sp macro="" textlink="">
      <xdr:nvSpPr>
        <xdr:cNvPr id="61" name="Rectangle 60"/>
        <xdr:cNvSpPr/>
      </xdr:nvSpPr>
      <xdr:spPr>
        <a:xfrm>
          <a:off x="4650150" y="181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17</a:t>
          </a:r>
        </a:p>
      </xdr:txBody>
    </xdr:sp>
    <xdr:clientData/>
  </xdr:twoCellAnchor>
  <xdr:twoCellAnchor>
    <xdr:from>
      <xdr:col>7</xdr:col>
      <xdr:colOff>1950</xdr:colOff>
      <xdr:row>10</xdr:row>
      <xdr:rowOff>1950</xdr:rowOff>
    </xdr:from>
    <xdr:to>
      <xdr:col>8</xdr:col>
      <xdr:colOff>0</xdr:colOff>
      <xdr:row>12</xdr:row>
      <xdr:rowOff>0</xdr:rowOff>
    </xdr:to>
    <xdr:sp macro="" textlink="">
      <xdr:nvSpPr>
        <xdr:cNvPr id="105" name="Rectangle 104"/>
        <xdr:cNvSpPr/>
      </xdr:nvSpPr>
      <xdr:spPr>
        <a:xfrm>
          <a:off x="363900" y="1992675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10</xdr:row>
      <xdr:rowOff>0</xdr:rowOff>
    </xdr:from>
    <xdr:to>
      <xdr:col>9</xdr:col>
      <xdr:colOff>19050</xdr:colOff>
      <xdr:row>11</xdr:row>
      <xdr:rowOff>179025</xdr:rowOff>
    </xdr:to>
    <xdr:sp macro="" textlink="">
      <xdr:nvSpPr>
        <xdr:cNvPr id="106" name="Rectangle 105"/>
        <xdr:cNvSpPr/>
      </xdr:nvSpPr>
      <xdr:spPr>
        <a:xfrm>
          <a:off x="2745150" y="21717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10</xdr:row>
      <xdr:rowOff>0</xdr:rowOff>
    </xdr:from>
    <xdr:to>
      <xdr:col>10</xdr:col>
      <xdr:colOff>40050</xdr:colOff>
      <xdr:row>11</xdr:row>
      <xdr:rowOff>179025</xdr:rowOff>
    </xdr:to>
    <xdr:sp macro="" textlink="">
      <xdr:nvSpPr>
        <xdr:cNvPr id="107" name="Rectangle 106"/>
        <xdr:cNvSpPr/>
      </xdr:nvSpPr>
      <xdr:spPr>
        <a:xfrm>
          <a:off x="3128100" y="21717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10</xdr:row>
      <xdr:rowOff>0</xdr:rowOff>
    </xdr:from>
    <xdr:to>
      <xdr:col>11</xdr:col>
      <xdr:colOff>59100</xdr:colOff>
      <xdr:row>11</xdr:row>
      <xdr:rowOff>179025</xdr:rowOff>
    </xdr:to>
    <xdr:sp macro="" textlink="">
      <xdr:nvSpPr>
        <xdr:cNvPr id="108" name="Rectangle 107"/>
        <xdr:cNvSpPr/>
      </xdr:nvSpPr>
      <xdr:spPr>
        <a:xfrm>
          <a:off x="3509100" y="21717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11</xdr:col>
      <xdr:colOff>87675</xdr:colOff>
      <xdr:row>10</xdr:row>
      <xdr:rowOff>1950</xdr:rowOff>
    </xdr:from>
    <xdr:to>
      <xdr:col>12</xdr:col>
      <xdr:colOff>76200</xdr:colOff>
      <xdr:row>12</xdr:row>
      <xdr:rowOff>0</xdr:rowOff>
    </xdr:to>
    <xdr:sp macro="" textlink="">
      <xdr:nvSpPr>
        <xdr:cNvPr id="109" name="Rectangle 108"/>
        <xdr:cNvSpPr/>
      </xdr:nvSpPr>
      <xdr:spPr>
        <a:xfrm>
          <a:off x="3888150" y="21736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12</xdr:col>
      <xdr:colOff>108675</xdr:colOff>
      <xdr:row>10</xdr:row>
      <xdr:rowOff>1950</xdr:rowOff>
    </xdr:from>
    <xdr:to>
      <xdr:col>13</xdr:col>
      <xdr:colOff>97200</xdr:colOff>
      <xdr:row>12</xdr:row>
      <xdr:rowOff>0</xdr:rowOff>
    </xdr:to>
    <xdr:sp macro="" textlink="">
      <xdr:nvSpPr>
        <xdr:cNvPr id="110" name="Rectangle 109"/>
        <xdr:cNvSpPr/>
      </xdr:nvSpPr>
      <xdr:spPr>
        <a:xfrm>
          <a:off x="4271100" y="21736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13</xdr:col>
      <xdr:colOff>125775</xdr:colOff>
      <xdr:row>10</xdr:row>
      <xdr:rowOff>3900</xdr:rowOff>
    </xdr:from>
    <xdr:to>
      <xdr:col>14</xdr:col>
      <xdr:colOff>114300</xdr:colOff>
      <xdr:row>12</xdr:row>
      <xdr:rowOff>1950</xdr:rowOff>
    </xdr:to>
    <xdr:sp macro="" textlink="">
      <xdr:nvSpPr>
        <xdr:cNvPr id="111" name="Rectangle 110"/>
        <xdr:cNvSpPr/>
      </xdr:nvSpPr>
      <xdr:spPr>
        <a:xfrm>
          <a:off x="4650150" y="21756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113" name="Rounded Rectangle 112"/>
        <xdr:cNvSpPr/>
      </xdr:nvSpPr>
      <xdr:spPr>
        <a:xfrm>
          <a:off x="361950" y="7239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14" name="Rounded Rectangle 113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15" name="Rounded Rectangle 114"/>
        <xdr:cNvSpPr/>
      </xdr:nvSpPr>
      <xdr:spPr>
        <a:xfrm>
          <a:off x="361950" y="21717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9525</xdr:colOff>
      <xdr:row>3</xdr:row>
      <xdr:rowOff>142874</xdr:rowOff>
    </xdr:from>
    <xdr:to>
      <xdr:col>10</xdr:col>
      <xdr:colOff>39675</xdr:colOff>
      <xdr:row>4</xdr:row>
      <xdr:rowOff>31994</xdr:rowOff>
    </xdr:to>
    <xdr:sp macro="" textlink="">
      <xdr:nvSpPr>
        <xdr:cNvPr id="136" name="Rectangle 135"/>
        <xdr:cNvSpPr/>
      </xdr:nvSpPr>
      <xdr:spPr>
        <a:xfrm>
          <a:off x="2362200" y="685799"/>
          <a:ext cx="11160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17</xdr:col>
      <xdr:colOff>203411</xdr:colOff>
      <xdr:row>3</xdr:row>
      <xdr:rowOff>144778</xdr:rowOff>
    </xdr:from>
    <xdr:to>
      <xdr:col>20</xdr:col>
      <xdr:colOff>228600</xdr:colOff>
      <xdr:row>4</xdr:row>
      <xdr:rowOff>33898</xdr:rowOff>
    </xdr:to>
    <xdr:sp macro="" textlink="">
      <xdr:nvSpPr>
        <xdr:cNvPr id="137" name="Rectangle 136"/>
        <xdr:cNvSpPr/>
      </xdr:nvSpPr>
      <xdr:spPr>
        <a:xfrm>
          <a:off x="6177491" y="1059178"/>
          <a:ext cx="1111039" cy="72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10</xdr:col>
      <xdr:colOff>68580</xdr:colOff>
      <xdr:row>3</xdr:row>
      <xdr:rowOff>142874</xdr:rowOff>
    </xdr:from>
    <xdr:to>
      <xdr:col>14</xdr:col>
      <xdr:colOff>114780</xdr:colOff>
      <xdr:row>4</xdr:row>
      <xdr:rowOff>31994</xdr:rowOff>
    </xdr:to>
    <xdr:sp macro="" textlink="">
      <xdr:nvSpPr>
        <xdr:cNvPr id="138" name="Rectangle 137"/>
        <xdr:cNvSpPr/>
      </xdr:nvSpPr>
      <xdr:spPr>
        <a:xfrm>
          <a:off x="3509010" y="1057274"/>
          <a:ext cx="1494000" cy="72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14</xdr:col>
      <xdr:colOff>144780</xdr:colOff>
      <xdr:row>3</xdr:row>
      <xdr:rowOff>142874</xdr:rowOff>
    </xdr:from>
    <xdr:to>
      <xdr:col>15</xdr:col>
      <xdr:colOff>135630</xdr:colOff>
      <xdr:row>4</xdr:row>
      <xdr:rowOff>31994</xdr:rowOff>
    </xdr:to>
    <xdr:sp macro="" textlink="">
      <xdr:nvSpPr>
        <xdr:cNvPr id="139" name="Rectangle 138"/>
        <xdr:cNvSpPr/>
      </xdr:nvSpPr>
      <xdr:spPr>
        <a:xfrm>
          <a:off x="5031105" y="685799"/>
          <a:ext cx="352800" cy="7009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15</xdr:col>
      <xdr:colOff>163830</xdr:colOff>
      <xdr:row>3</xdr:row>
      <xdr:rowOff>142874</xdr:rowOff>
    </xdr:from>
    <xdr:to>
      <xdr:col>17</xdr:col>
      <xdr:colOff>170730</xdr:colOff>
      <xdr:row>4</xdr:row>
      <xdr:rowOff>31994</xdr:rowOff>
    </xdr:to>
    <xdr:sp macro="" textlink="">
      <xdr:nvSpPr>
        <xdr:cNvPr id="140" name="Rectangle 139"/>
        <xdr:cNvSpPr/>
      </xdr:nvSpPr>
      <xdr:spPr>
        <a:xfrm>
          <a:off x="5414010" y="1057274"/>
          <a:ext cx="730800" cy="72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24</xdr:col>
      <xdr:colOff>346285</xdr:colOff>
      <xdr:row>3</xdr:row>
      <xdr:rowOff>144778</xdr:rowOff>
    </xdr:from>
    <xdr:to>
      <xdr:col>28</xdr:col>
      <xdr:colOff>7285</xdr:colOff>
      <xdr:row>4</xdr:row>
      <xdr:rowOff>33898</xdr:rowOff>
    </xdr:to>
    <xdr:sp macro="" textlink="">
      <xdr:nvSpPr>
        <xdr:cNvPr id="141" name="Rectangle 140"/>
        <xdr:cNvSpPr/>
      </xdr:nvSpPr>
      <xdr:spPr>
        <a:xfrm>
          <a:off x="8852110" y="687703"/>
          <a:ext cx="11088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20</xdr:col>
      <xdr:colOff>253127</xdr:colOff>
      <xdr:row>3</xdr:row>
      <xdr:rowOff>139064</xdr:rowOff>
    </xdr:from>
    <xdr:to>
      <xdr:col>24</xdr:col>
      <xdr:colOff>301765</xdr:colOff>
      <xdr:row>4</xdr:row>
      <xdr:rowOff>28184</xdr:rowOff>
    </xdr:to>
    <xdr:sp macro="" textlink="">
      <xdr:nvSpPr>
        <xdr:cNvPr id="142" name="Rectangle 141"/>
        <xdr:cNvSpPr/>
      </xdr:nvSpPr>
      <xdr:spPr>
        <a:xfrm>
          <a:off x="7331393" y="1032033"/>
          <a:ext cx="1501200" cy="67714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205763</xdr:colOff>
      <xdr:row>4</xdr:row>
      <xdr:rowOff>31994</xdr:rowOff>
    </xdr:from>
    <xdr:to>
      <xdr:col>12</xdr:col>
      <xdr:colOff>91680</xdr:colOff>
      <xdr:row>7</xdr:row>
      <xdr:rowOff>179025</xdr:rowOff>
    </xdr:to>
    <xdr:cxnSp macro="">
      <xdr:nvCxnSpPr>
        <xdr:cNvPr id="68" name="Straight Connector 67"/>
        <xdr:cNvCxnSpPr>
          <a:stCxn id="47" idx="0"/>
          <a:endCxn id="138" idx="2"/>
        </xdr:cNvCxnSpPr>
      </xdr:nvCxnSpPr>
      <xdr:spPr>
        <a:xfrm flipV="1">
          <a:off x="2920388" y="1117844"/>
          <a:ext cx="1333717" cy="6899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4</xdr:row>
      <xdr:rowOff>31994</xdr:rowOff>
    </xdr:from>
    <xdr:to>
      <xdr:col>14</xdr:col>
      <xdr:colOff>321180</xdr:colOff>
      <xdr:row>8</xdr:row>
      <xdr:rowOff>0</xdr:rowOff>
    </xdr:to>
    <xdr:cxnSp macro="">
      <xdr:nvCxnSpPr>
        <xdr:cNvPr id="74" name="Straight Connector 73"/>
        <xdr:cNvCxnSpPr>
          <a:stCxn id="51" idx="0"/>
          <a:endCxn id="139" idx="2"/>
        </xdr:cNvCxnSpPr>
      </xdr:nvCxnSpPr>
      <xdr:spPr>
        <a:xfrm flipV="1">
          <a:off x="3301388" y="755894"/>
          <a:ext cx="1906117" cy="69190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245813</xdr:colOff>
      <xdr:row>4</xdr:row>
      <xdr:rowOff>31994</xdr:rowOff>
    </xdr:from>
    <xdr:to>
      <xdr:col>16</xdr:col>
      <xdr:colOff>167280</xdr:colOff>
      <xdr:row>8</xdr:row>
      <xdr:rowOff>1950</xdr:rowOff>
    </xdr:to>
    <xdr:cxnSp macro="">
      <xdr:nvCxnSpPr>
        <xdr:cNvPr id="81" name="Straight Connector 80"/>
        <xdr:cNvCxnSpPr>
          <a:stCxn id="52" idx="0"/>
          <a:endCxn id="140" idx="2"/>
        </xdr:cNvCxnSpPr>
      </xdr:nvCxnSpPr>
      <xdr:spPr>
        <a:xfrm flipV="1">
          <a:off x="3684338" y="1117844"/>
          <a:ext cx="2093167" cy="69385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253059</xdr:colOff>
      <xdr:row>4</xdr:row>
      <xdr:rowOff>33898</xdr:rowOff>
    </xdr:from>
    <xdr:to>
      <xdr:col>19</xdr:col>
      <xdr:colOff>16309</xdr:colOff>
      <xdr:row>8</xdr:row>
      <xdr:rowOff>0</xdr:rowOff>
    </xdr:to>
    <xdr:cxnSp macro="">
      <xdr:nvCxnSpPr>
        <xdr:cNvPr id="90" name="Straight Connector 89"/>
        <xdr:cNvCxnSpPr/>
      </xdr:nvCxnSpPr>
      <xdr:spPr>
        <a:xfrm flipV="1">
          <a:off x="4053534" y="1119748"/>
          <a:ext cx="2658850" cy="690002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282558</xdr:colOff>
      <xdr:row>4</xdr:row>
      <xdr:rowOff>28184</xdr:rowOff>
    </xdr:from>
    <xdr:to>
      <xdr:col>22</xdr:col>
      <xdr:colOff>267921</xdr:colOff>
      <xdr:row>8</xdr:row>
      <xdr:rowOff>1950</xdr:rowOff>
    </xdr:to>
    <xdr:cxnSp macro="">
      <xdr:nvCxnSpPr>
        <xdr:cNvPr id="93" name="Straight Connector 92"/>
        <xdr:cNvCxnSpPr/>
      </xdr:nvCxnSpPr>
      <xdr:spPr>
        <a:xfrm flipV="1">
          <a:off x="4444983" y="1114034"/>
          <a:ext cx="3604863" cy="697666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310538</xdr:colOff>
      <xdr:row>4</xdr:row>
      <xdr:rowOff>33898</xdr:rowOff>
    </xdr:from>
    <xdr:to>
      <xdr:col>26</xdr:col>
      <xdr:colOff>176785</xdr:colOff>
      <xdr:row>8</xdr:row>
      <xdr:rowOff>1950</xdr:rowOff>
    </xdr:to>
    <xdr:cxnSp macro="">
      <xdr:nvCxnSpPr>
        <xdr:cNvPr id="102" name="Straight Connector 101"/>
        <xdr:cNvCxnSpPr>
          <a:endCxn id="141" idx="2"/>
        </xdr:cNvCxnSpPr>
      </xdr:nvCxnSpPr>
      <xdr:spPr>
        <a:xfrm flipV="1">
          <a:off x="4834913" y="757798"/>
          <a:ext cx="4571597" cy="691952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4</xdr:row>
      <xdr:rowOff>31994</xdr:rowOff>
    </xdr:from>
    <xdr:to>
      <xdr:col>8</xdr:col>
      <xdr:colOff>205575</xdr:colOff>
      <xdr:row>7</xdr:row>
      <xdr:rowOff>180974</xdr:rowOff>
    </xdr:to>
    <xdr:cxnSp macro="">
      <xdr:nvCxnSpPr>
        <xdr:cNvPr id="65" name="Straight Connector 64"/>
        <xdr:cNvCxnSpPr>
          <a:stCxn id="44" idx="0"/>
          <a:endCxn id="136" idx="2"/>
        </xdr:cNvCxnSpPr>
      </xdr:nvCxnSpPr>
      <xdr:spPr>
        <a:xfrm flipV="1">
          <a:off x="2532675" y="755894"/>
          <a:ext cx="387525" cy="691905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180974</xdr:rowOff>
    </xdr:from>
    <xdr:to>
      <xdr:col>7</xdr:col>
      <xdr:colOff>360000</xdr:colOff>
      <xdr:row>17</xdr:row>
      <xdr:rowOff>179024</xdr:rowOff>
    </xdr:to>
    <xdr:sp macro="" textlink="">
      <xdr:nvSpPr>
        <xdr:cNvPr id="183" name="Rectangle 182"/>
        <xdr:cNvSpPr/>
      </xdr:nvSpPr>
      <xdr:spPr>
        <a:xfrm>
          <a:off x="2368826" y="1820931"/>
          <a:ext cx="360000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11</xdr:col>
      <xdr:colOff>87675</xdr:colOff>
      <xdr:row>15</xdr:row>
      <xdr:rowOff>179025</xdr:rowOff>
    </xdr:from>
    <xdr:to>
      <xdr:col>12</xdr:col>
      <xdr:colOff>76200</xdr:colOff>
      <xdr:row>17</xdr:row>
      <xdr:rowOff>177075</xdr:rowOff>
    </xdr:to>
    <xdr:sp macro="" textlink="">
      <xdr:nvSpPr>
        <xdr:cNvPr id="184" name="Rectangle 183"/>
        <xdr:cNvSpPr/>
      </xdr:nvSpPr>
      <xdr:spPr>
        <a:xfrm>
          <a:off x="3888150" y="32556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16</xdr:row>
      <xdr:rowOff>0</xdr:rowOff>
    </xdr:from>
    <xdr:to>
      <xdr:col>9</xdr:col>
      <xdr:colOff>19050</xdr:colOff>
      <xdr:row>18</xdr:row>
      <xdr:rowOff>431</xdr:rowOff>
    </xdr:to>
    <xdr:sp macro="" textlink="">
      <xdr:nvSpPr>
        <xdr:cNvPr id="185" name="Rectangle 184"/>
        <xdr:cNvSpPr/>
      </xdr:nvSpPr>
      <xdr:spPr>
        <a:xfrm>
          <a:off x="2751103" y="3214688"/>
          <a:ext cx="351666" cy="357618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16</xdr:row>
      <xdr:rowOff>1950</xdr:rowOff>
    </xdr:from>
    <xdr:to>
      <xdr:col>10</xdr:col>
      <xdr:colOff>40050</xdr:colOff>
      <xdr:row>18</xdr:row>
      <xdr:rowOff>0</xdr:rowOff>
    </xdr:to>
    <xdr:sp macro="" textlink="">
      <xdr:nvSpPr>
        <xdr:cNvPr id="186" name="Rectangle 185"/>
        <xdr:cNvSpPr/>
      </xdr:nvSpPr>
      <xdr:spPr>
        <a:xfrm>
          <a:off x="3128100" y="325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13</xdr:col>
      <xdr:colOff>125775</xdr:colOff>
      <xdr:row>16</xdr:row>
      <xdr:rowOff>0</xdr:rowOff>
    </xdr:from>
    <xdr:to>
      <xdr:col>14</xdr:col>
      <xdr:colOff>114300</xdr:colOff>
      <xdr:row>17</xdr:row>
      <xdr:rowOff>179025</xdr:rowOff>
    </xdr:to>
    <xdr:sp macro="" textlink="">
      <xdr:nvSpPr>
        <xdr:cNvPr id="187" name="Rectangle 186"/>
        <xdr:cNvSpPr/>
      </xdr:nvSpPr>
      <xdr:spPr>
        <a:xfrm>
          <a:off x="4650150" y="32575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10</a:t>
          </a:r>
        </a:p>
      </xdr:txBody>
    </xdr:sp>
    <xdr:clientData/>
  </xdr:twoCellAnchor>
  <xdr:twoCellAnchor>
    <xdr:from>
      <xdr:col>12</xdr:col>
      <xdr:colOff>106725</xdr:colOff>
      <xdr:row>16</xdr:row>
      <xdr:rowOff>1950</xdr:rowOff>
    </xdr:from>
    <xdr:to>
      <xdr:col>13</xdr:col>
      <xdr:colOff>95250</xdr:colOff>
      <xdr:row>18</xdr:row>
      <xdr:rowOff>0</xdr:rowOff>
    </xdr:to>
    <xdr:sp macro="" textlink="">
      <xdr:nvSpPr>
        <xdr:cNvPr id="188" name="Rectangle 187"/>
        <xdr:cNvSpPr/>
      </xdr:nvSpPr>
      <xdr:spPr>
        <a:xfrm>
          <a:off x="4269150" y="32595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13</a:t>
          </a:r>
        </a:p>
      </xdr:txBody>
    </xdr:sp>
    <xdr:clientData/>
  </xdr:twoCellAnchor>
  <xdr:twoCellAnchor>
    <xdr:from>
      <xdr:col>10</xdr:col>
      <xdr:colOff>68625</xdr:colOff>
      <xdr:row>16</xdr:row>
      <xdr:rowOff>1950</xdr:rowOff>
    </xdr:from>
    <xdr:to>
      <xdr:col>11</xdr:col>
      <xdr:colOff>57150</xdr:colOff>
      <xdr:row>18</xdr:row>
      <xdr:rowOff>0</xdr:rowOff>
    </xdr:to>
    <xdr:sp macro="" textlink="">
      <xdr:nvSpPr>
        <xdr:cNvPr id="189" name="Rectangle 188"/>
        <xdr:cNvSpPr/>
      </xdr:nvSpPr>
      <xdr:spPr>
        <a:xfrm>
          <a:off x="3507150" y="325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17</a:t>
          </a:r>
        </a:p>
      </xdr:txBody>
    </xdr:sp>
    <xdr:clientData/>
  </xdr:twoCellAnchor>
  <xdr:twoCellAnchor>
    <xdr:from>
      <xdr:col>7</xdr:col>
      <xdr:colOff>1950</xdr:colOff>
      <xdr:row>18</xdr:row>
      <xdr:rowOff>1950</xdr:rowOff>
    </xdr:from>
    <xdr:to>
      <xdr:col>8</xdr:col>
      <xdr:colOff>0</xdr:colOff>
      <xdr:row>20</xdr:row>
      <xdr:rowOff>0</xdr:rowOff>
    </xdr:to>
    <xdr:sp macro="" textlink="">
      <xdr:nvSpPr>
        <xdr:cNvPr id="190" name="Rectangle 189"/>
        <xdr:cNvSpPr/>
      </xdr:nvSpPr>
      <xdr:spPr>
        <a:xfrm>
          <a:off x="2370776" y="2188559"/>
          <a:ext cx="362485" cy="362484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87675</xdr:colOff>
      <xdr:row>18</xdr:row>
      <xdr:rowOff>0</xdr:rowOff>
    </xdr:from>
    <xdr:to>
      <xdr:col>12</xdr:col>
      <xdr:colOff>76200</xdr:colOff>
      <xdr:row>19</xdr:row>
      <xdr:rowOff>179025</xdr:rowOff>
    </xdr:to>
    <xdr:sp macro="" textlink="">
      <xdr:nvSpPr>
        <xdr:cNvPr id="191" name="Rectangle 190"/>
        <xdr:cNvSpPr/>
      </xdr:nvSpPr>
      <xdr:spPr>
        <a:xfrm>
          <a:off x="3888150" y="361950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18</xdr:row>
      <xdr:rowOff>0</xdr:rowOff>
    </xdr:from>
    <xdr:to>
      <xdr:col>9</xdr:col>
      <xdr:colOff>21000</xdr:colOff>
      <xdr:row>20</xdr:row>
      <xdr:rowOff>431</xdr:rowOff>
    </xdr:to>
    <xdr:sp macro="" textlink="">
      <xdr:nvSpPr>
        <xdr:cNvPr id="192" name="Rectangle 191"/>
        <xdr:cNvSpPr/>
      </xdr:nvSpPr>
      <xdr:spPr>
        <a:xfrm>
          <a:off x="2753053" y="3571875"/>
          <a:ext cx="351666" cy="357619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18</xdr:row>
      <xdr:rowOff>0</xdr:rowOff>
    </xdr:from>
    <xdr:to>
      <xdr:col>10</xdr:col>
      <xdr:colOff>40050</xdr:colOff>
      <xdr:row>19</xdr:row>
      <xdr:rowOff>179025</xdr:rowOff>
    </xdr:to>
    <xdr:sp macro="" textlink="">
      <xdr:nvSpPr>
        <xdr:cNvPr id="193" name="Rectangle 192"/>
        <xdr:cNvSpPr/>
      </xdr:nvSpPr>
      <xdr:spPr>
        <a:xfrm>
          <a:off x="3128100" y="36195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125775</xdr:colOff>
      <xdr:row>18</xdr:row>
      <xdr:rowOff>1950</xdr:rowOff>
    </xdr:from>
    <xdr:to>
      <xdr:col>14</xdr:col>
      <xdr:colOff>114300</xdr:colOff>
      <xdr:row>20</xdr:row>
      <xdr:rowOff>0</xdr:rowOff>
    </xdr:to>
    <xdr:sp macro="" textlink="">
      <xdr:nvSpPr>
        <xdr:cNvPr id="194" name="Rectangle 193"/>
        <xdr:cNvSpPr/>
      </xdr:nvSpPr>
      <xdr:spPr>
        <a:xfrm>
          <a:off x="4650150" y="36214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12</xdr:col>
      <xdr:colOff>108675</xdr:colOff>
      <xdr:row>18</xdr:row>
      <xdr:rowOff>1950</xdr:rowOff>
    </xdr:from>
    <xdr:to>
      <xdr:col>13</xdr:col>
      <xdr:colOff>97200</xdr:colOff>
      <xdr:row>20</xdr:row>
      <xdr:rowOff>0</xdr:rowOff>
    </xdr:to>
    <xdr:sp macro="" textlink="">
      <xdr:nvSpPr>
        <xdr:cNvPr id="195" name="Rectangle 194"/>
        <xdr:cNvSpPr/>
      </xdr:nvSpPr>
      <xdr:spPr>
        <a:xfrm>
          <a:off x="4271100" y="3621450"/>
          <a:ext cx="350475" cy="360000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10</xdr:col>
      <xdr:colOff>68625</xdr:colOff>
      <xdr:row>18</xdr:row>
      <xdr:rowOff>3900</xdr:rowOff>
    </xdr:from>
    <xdr:to>
      <xdr:col>11</xdr:col>
      <xdr:colOff>57150</xdr:colOff>
      <xdr:row>20</xdr:row>
      <xdr:rowOff>1950</xdr:rowOff>
    </xdr:to>
    <xdr:sp macro="" textlink="">
      <xdr:nvSpPr>
        <xdr:cNvPr id="196" name="Rectangle 195"/>
        <xdr:cNvSpPr/>
      </xdr:nvSpPr>
      <xdr:spPr>
        <a:xfrm>
          <a:off x="3507150" y="36234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7" name="Rounded Rectangle 196"/>
        <xdr:cNvSpPr/>
      </xdr:nvSpPr>
      <xdr:spPr>
        <a:xfrm>
          <a:off x="364435" y="1822174"/>
          <a:ext cx="1822174" cy="364435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198" name="Rounded Rectangle 197"/>
        <xdr:cNvSpPr/>
      </xdr:nvSpPr>
      <xdr:spPr>
        <a:xfrm>
          <a:off x="364435" y="2186609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182218</xdr:colOff>
      <xdr:row>11</xdr:row>
      <xdr:rowOff>182217</xdr:rowOff>
    </xdr:from>
    <xdr:to>
      <xdr:col>3</xdr:col>
      <xdr:colOff>182218</xdr:colOff>
      <xdr:row>16</xdr:row>
      <xdr:rowOff>0</xdr:rowOff>
    </xdr:to>
    <xdr:cxnSp macro="">
      <xdr:nvCxnSpPr>
        <xdr:cNvPr id="201" name="Straight Arrow Connector 200"/>
        <xdr:cNvCxnSpPr>
          <a:stCxn id="115" idx="2"/>
          <a:endCxn id="197" idx="0"/>
        </xdr:cNvCxnSpPr>
      </xdr:nvCxnSpPr>
      <xdr:spPr>
        <a:xfrm>
          <a:off x="1275522" y="2551043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182218</xdr:colOff>
      <xdr:row>4</xdr:row>
      <xdr:rowOff>0</xdr:rowOff>
    </xdr:from>
    <xdr:to>
      <xdr:col>3</xdr:col>
      <xdr:colOff>182218</xdr:colOff>
      <xdr:row>8</xdr:row>
      <xdr:rowOff>0</xdr:rowOff>
    </xdr:to>
    <xdr:cxnSp macro="">
      <xdr:nvCxnSpPr>
        <xdr:cNvPr id="204" name="Straight Arrow Connector 203"/>
        <xdr:cNvCxnSpPr>
          <a:stCxn id="113" idx="2"/>
          <a:endCxn id="114" idx="0"/>
        </xdr:cNvCxnSpPr>
      </xdr:nvCxnSpPr>
      <xdr:spPr>
        <a:xfrm>
          <a:off x="1275522" y="1093304"/>
          <a:ext cx="0" cy="72887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281612</xdr:colOff>
      <xdr:row>5</xdr:row>
      <xdr:rowOff>8283</xdr:rowOff>
    </xdr:from>
    <xdr:to>
      <xdr:col>7</xdr:col>
      <xdr:colOff>314742</xdr:colOff>
      <xdr:row>6</xdr:row>
      <xdr:rowOff>149916</xdr:rowOff>
    </xdr:to>
    <xdr:sp macro="" textlink="">
      <xdr:nvSpPr>
        <xdr:cNvPr id="207" name="Rounded Rectangle 206"/>
        <xdr:cNvSpPr/>
      </xdr:nvSpPr>
      <xdr:spPr>
        <a:xfrm>
          <a:off x="1367462" y="913158"/>
          <a:ext cx="1299955" cy="322608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Compression</a:t>
          </a:r>
        </a:p>
      </xdr:txBody>
    </xdr:sp>
    <xdr:clientData/>
  </xdr:twoCellAnchor>
  <xdr:twoCellAnchor>
    <xdr:from>
      <xdr:col>3</xdr:col>
      <xdr:colOff>284923</xdr:colOff>
      <xdr:row>13</xdr:row>
      <xdr:rowOff>3316</xdr:rowOff>
    </xdr:from>
    <xdr:to>
      <xdr:col>7</xdr:col>
      <xdr:colOff>318053</xdr:colOff>
      <xdr:row>14</xdr:row>
      <xdr:rowOff>144949</xdr:rowOff>
    </xdr:to>
    <xdr:sp macro="" textlink="">
      <xdr:nvSpPr>
        <xdr:cNvPr id="208" name="Rounded Rectangle 207"/>
        <xdr:cNvSpPr/>
      </xdr:nvSpPr>
      <xdr:spPr>
        <a:xfrm>
          <a:off x="1378227" y="2736577"/>
          <a:ext cx="1308652" cy="323850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Sorting</a:t>
          </a:r>
        </a:p>
      </xdr:txBody>
    </xdr:sp>
    <xdr:clientData/>
  </xdr:twoCellAnchor>
  <xdr:twoCellAnchor>
    <xdr:from>
      <xdr:col>7</xdr:col>
      <xdr:colOff>0</xdr:colOff>
      <xdr:row>23</xdr:row>
      <xdr:rowOff>180974</xdr:rowOff>
    </xdr:from>
    <xdr:to>
      <xdr:col>7</xdr:col>
      <xdr:colOff>360000</xdr:colOff>
      <xdr:row>25</xdr:row>
      <xdr:rowOff>179024</xdr:rowOff>
    </xdr:to>
    <xdr:sp macro="" textlink="">
      <xdr:nvSpPr>
        <xdr:cNvPr id="209" name="Rectangle 208"/>
        <xdr:cNvSpPr/>
      </xdr:nvSpPr>
      <xdr:spPr>
        <a:xfrm>
          <a:off x="2368826" y="727626"/>
          <a:ext cx="360000" cy="362485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24</xdr:row>
      <xdr:rowOff>0</xdr:rowOff>
    </xdr:from>
    <xdr:to>
      <xdr:col>9</xdr:col>
      <xdr:colOff>19050</xdr:colOff>
      <xdr:row>25</xdr:row>
      <xdr:rowOff>179025</xdr:rowOff>
    </xdr:to>
    <xdr:sp macro="" textlink="">
      <xdr:nvSpPr>
        <xdr:cNvPr id="210" name="Rectangle 209"/>
        <xdr:cNvSpPr/>
      </xdr:nvSpPr>
      <xdr:spPr>
        <a:xfrm>
          <a:off x="2763786" y="728870"/>
          <a:ext cx="352960" cy="361242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24</xdr:row>
      <xdr:rowOff>0</xdr:rowOff>
    </xdr:from>
    <xdr:to>
      <xdr:col>10</xdr:col>
      <xdr:colOff>38100</xdr:colOff>
      <xdr:row>25</xdr:row>
      <xdr:rowOff>179025</xdr:rowOff>
    </xdr:to>
    <xdr:sp macro="" textlink="">
      <xdr:nvSpPr>
        <xdr:cNvPr id="211" name="Rectangle 210"/>
        <xdr:cNvSpPr/>
      </xdr:nvSpPr>
      <xdr:spPr>
        <a:xfrm>
          <a:off x="3147271" y="728870"/>
          <a:ext cx="352959" cy="361242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16</xdr:col>
      <xdr:colOff>203472</xdr:colOff>
      <xdr:row>24</xdr:row>
      <xdr:rowOff>2587</xdr:rowOff>
    </xdr:from>
    <xdr:to>
      <xdr:col>17</xdr:col>
      <xdr:colOff>191997</xdr:colOff>
      <xdr:row>25</xdr:row>
      <xdr:rowOff>181613</xdr:rowOff>
    </xdr:to>
    <xdr:sp macro="" textlink="">
      <xdr:nvSpPr>
        <xdr:cNvPr id="212" name="Rectangle 211"/>
        <xdr:cNvSpPr/>
      </xdr:nvSpPr>
      <xdr:spPr>
        <a:xfrm>
          <a:off x="5852211" y="4740239"/>
          <a:ext cx="352960" cy="361244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17</xdr:col>
      <xdr:colOff>220572</xdr:colOff>
      <xdr:row>23</xdr:row>
      <xdr:rowOff>178471</xdr:rowOff>
    </xdr:from>
    <xdr:to>
      <xdr:col>18</xdr:col>
      <xdr:colOff>209097</xdr:colOff>
      <xdr:row>25</xdr:row>
      <xdr:rowOff>176522</xdr:rowOff>
    </xdr:to>
    <xdr:sp macro="" textlink="">
      <xdr:nvSpPr>
        <xdr:cNvPr id="213" name="Rectangle 212"/>
        <xdr:cNvSpPr/>
      </xdr:nvSpPr>
      <xdr:spPr>
        <a:xfrm>
          <a:off x="6233746" y="4733906"/>
          <a:ext cx="352960" cy="362486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18</xdr:col>
      <xdr:colOff>239622</xdr:colOff>
      <xdr:row>24</xdr:row>
      <xdr:rowOff>2587</xdr:rowOff>
    </xdr:from>
    <xdr:to>
      <xdr:col>19</xdr:col>
      <xdr:colOff>228148</xdr:colOff>
      <xdr:row>25</xdr:row>
      <xdr:rowOff>181613</xdr:rowOff>
    </xdr:to>
    <xdr:sp macro="" textlink="">
      <xdr:nvSpPr>
        <xdr:cNvPr id="214" name="Rectangle 213"/>
        <xdr:cNvSpPr/>
      </xdr:nvSpPr>
      <xdr:spPr>
        <a:xfrm>
          <a:off x="6617231" y="4740239"/>
          <a:ext cx="352960" cy="361244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19</xdr:col>
      <xdr:colOff>262953</xdr:colOff>
      <xdr:row>23</xdr:row>
      <xdr:rowOff>178471</xdr:rowOff>
    </xdr:from>
    <xdr:to>
      <xdr:col>20</xdr:col>
      <xdr:colOff>251478</xdr:colOff>
      <xdr:row>25</xdr:row>
      <xdr:rowOff>176522</xdr:rowOff>
    </xdr:to>
    <xdr:sp macro="" textlink="">
      <xdr:nvSpPr>
        <xdr:cNvPr id="215" name="Rectangle 214"/>
        <xdr:cNvSpPr/>
      </xdr:nvSpPr>
      <xdr:spPr>
        <a:xfrm>
          <a:off x="7004996" y="4733906"/>
          <a:ext cx="352960" cy="362486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76617</xdr:colOff>
      <xdr:row>24</xdr:row>
      <xdr:rowOff>0</xdr:rowOff>
    </xdr:from>
    <xdr:to>
      <xdr:col>11</xdr:col>
      <xdr:colOff>65141</xdr:colOff>
      <xdr:row>25</xdr:row>
      <xdr:rowOff>179025</xdr:rowOff>
    </xdr:to>
    <xdr:sp macro="" textlink="">
      <xdr:nvSpPr>
        <xdr:cNvPr id="216" name="Rectangle 215"/>
        <xdr:cNvSpPr/>
      </xdr:nvSpPr>
      <xdr:spPr>
        <a:xfrm>
          <a:off x="3538747" y="4737652"/>
          <a:ext cx="352959" cy="361243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97612</xdr:colOff>
      <xdr:row>24</xdr:row>
      <xdr:rowOff>1950</xdr:rowOff>
    </xdr:from>
    <xdr:to>
      <xdr:col>12</xdr:col>
      <xdr:colOff>86137</xdr:colOff>
      <xdr:row>26</xdr:row>
      <xdr:rowOff>0</xdr:rowOff>
    </xdr:to>
    <xdr:sp macro="" textlink="">
      <xdr:nvSpPr>
        <xdr:cNvPr id="217" name="Rectangle 216"/>
        <xdr:cNvSpPr/>
      </xdr:nvSpPr>
      <xdr:spPr>
        <a:xfrm>
          <a:off x="3924177" y="4739602"/>
          <a:ext cx="352960" cy="36248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116662</xdr:colOff>
      <xdr:row>24</xdr:row>
      <xdr:rowOff>0</xdr:rowOff>
    </xdr:from>
    <xdr:to>
      <xdr:col>13</xdr:col>
      <xdr:colOff>105187</xdr:colOff>
      <xdr:row>25</xdr:row>
      <xdr:rowOff>179025</xdr:rowOff>
    </xdr:to>
    <xdr:sp macro="" textlink="">
      <xdr:nvSpPr>
        <xdr:cNvPr id="218" name="Rectangle 217"/>
        <xdr:cNvSpPr/>
      </xdr:nvSpPr>
      <xdr:spPr>
        <a:xfrm>
          <a:off x="4307662" y="4737652"/>
          <a:ext cx="352960" cy="361243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25</xdr:col>
      <xdr:colOff>5252</xdr:colOff>
      <xdr:row>24</xdr:row>
      <xdr:rowOff>0</xdr:rowOff>
    </xdr:from>
    <xdr:to>
      <xdr:col>25</xdr:col>
      <xdr:colOff>358211</xdr:colOff>
      <xdr:row>26</xdr:row>
      <xdr:rowOff>431</xdr:rowOff>
    </xdr:to>
    <xdr:sp macro="" textlink="">
      <xdr:nvSpPr>
        <xdr:cNvPr id="219" name="Rectangle 218"/>
        <xdr:cNvSpPr/>
      </xdr:nvSpPr>
      <xdr:spPr>
        <a:xfrm>
          <a:off x="8933904" y="4737652"/>
          <a:ext cx="352959" cy="364866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10</a:t>
          </a:r>
        </a:p>
      </xdr:txBody>
    </xdr:sp>
    <xdr:clientData/>
  </xdr:twoCellAnchor>
  <xdr:twoCellAnchor>
    <xdr:from>
      <xdr:col>26</xdr:col>
      <xdr:colOff>25596</xdr:colOff>
      <xdr:row>24</xdr:row>
      <xdr:rowOff>0</xdr:rowOff>
    </xdr:from>
    <xdr:to>
      <xdr:col>27</xdr:col>
      <xdr:colOff>12827</xdr:colOff>
      <xdr:row>26</xdr:row>
      <xdr:rowOff>431</xdr:rowOff>
    </xdr:to>
    <xdr:sp macro="" textlink="">
      <xdr:nvSpPr>
        <xdr:cNvPr id="220" name="Rectangle 219"/>
        <xdr:cNvSpPr/>
      </xdr:nvSpPr>
      <xdr:spPr>
        <a:xfrm>
          <a:off x="9318683" y="4737652"/>
          <a:ext cx="351666" cy="364866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11</a:t>
          </a:r>
        </a:p>
      </xdr:txBody>
    </xdr:sp>
    <xdr:clientData/>
  </xdr:twoCellAnchor>
  <xdr:twoCellAnchor>
    <xdr:from>
      <xdr:col>27</xdr:col>
      <xdr:colOff>52929</xdr:colOff>
      <xdr:row>24</xdr:row>
      <xdr:rowOff>1950</xdr:rowOff>
    </xdr:from>
    <xdr:to>
      <xdr:col>28</xdr:col>
      <xdr:colOff>41454</xdr:colOff>
      <xdr:row>26</xdr:row>
      <xdr:rowOff>0</xdr:rowOff>
    </xdr:to>
    <xdr:sp macro="" textlink="">
      <xdr:nvSpPr>
        <xdr:cNvPr id="221" name="Rectangle 220"/>
        <xdr:cNvSpPr/>
      </xdr:nvSpPr>
      <xdr:spPr>
        <a:xfrm>
          <a:off x="9710451" y="4739602"/>
          <a:ext cx="352960" cy="362485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12</a:t>
          </a:r>
        </a:p>
      </xdr:txBody>
    </xdr:sp>
    <xdr:clientData/>
  </xdr:twoCellAnchor>
  <xdr:twoCellAnchor>
    <xdr:from>
      <xdr:col>20</xdr:col>
      <xdr:colOff>283317</xdr:colOff>
      <xdr:row>24</xdr:row>
      <xdr:rowOff>0</xdr:rowOff>
    </xdr:from>
    <xdr:to>
      <xdr:col>21</xdr:col>
      <xdr:colOff>271842</xdr:colOff>
      <xdr:row>26</xdr:row>
      <xdr:rowOff>431</xdr:rowOff>
    </xdr:to>
    <xdr:sp macro="" textlink="">
      <xdr:nvSpPr>
        <xdr:cNvPr id="222" name="Rectangle 221"/>
        <xdr:cNvSpPr/>
      </xdr:nvSpPr>
      <xdr:spPr>
        <a:xfrm>
          <a:off x="7389795" y="4737652"/>
          <a:ext cx="352960" cy="364866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13</a:t>
          </a:r>
        </a:p>
      </xdr:txBody>
    </xdr:sp>
    <xdr:clientData/>
  </xdr:twoCellAnchor>
  <xdr:twoCellAnchor>
    <xdr:from>
      <xdr:col>21</xdr:col>
      <xdr:colOff>306647</xdr:colOff>
      <xdr:row>24</xdr:row>
      <xdr:rowOff>1950</xdr:rowOff>
    </xdr:from>
    <xdr:to>
      <xdr:col>22</xdr:col>
      <xdr:colOff>295172</xdr:colOff>
      <xdr:row>26</xdr:row>
      <xdr:rowOff>0</xdr:rowOff>
    </xdr:to>
    <xdr:sp macro="" textlink="">
      <xdr:nvSpPr>
        <xdr:cNvPr id="223" name="Rectangle 222"/>
        <xdr:cNvSpPr/>
      </xdr:nvSpPr>
      <xdr:spPr>
        <a:xfrm>
          <a:off x="7777560" y="4739602"/>
          <a:ext cx="352960" cy="362485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14</a:t>
          </a:r>
        </a:p>
      </xdr:txBody>
    </xdr:sp>
    <xdr:clientData/>
  </xdr:twoCellAnchor>
  <xdr:twoCellAnchor>
    <xdr:from>
      <xdr:col>22</xdr:col>
      <xdr:colOff>333980</xdr:colOff>
      <xdr:row>24</xdr:row>
      <xdr:rowOff>1950</xdr:rowOff>
    </xdr:from>
    <xdr:to>
      <xdr:col>23</xdr:col>
      <xdr:colOff>322505</xdr:colOff>
      <xdr:row>26</xdr:row>
      <xdr:rowOff>0</xdr:rowOff>
    </xdr:to>
    <xdr:sp macro="" textlink="">
      <xdr:nvSpPr>
        <xdr:cNvPr id="224" name="Rectangle 223"/>
        <xdr:cNvSpPr/>
      </xdr:nvSpPr>
      <xdr:spPr>
        <a:xfrm>
          <a:off x="8169328" y="4739602"/>
          <a:ext cx="352960" cy="362485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15</a:t>
          </a:r>
        </a:p>
      </xdr:txBody>
    </xdr:sp>
    <xdr:clientData/>
  </xdr:twoCellAnchor>
  <xdr:twoCellAnchor>
    <xdr:from>
      <xdr:col>23</xdr:col>
      <xdr:colOff>353030</xdr:colOff>
      <xdr:row>24</xdr:row>
      <xdr:rowOff>0</xdr:rowOff>
    </xdr:from>
    <xdr:to>
      <xdr:col>24</xdr:col>
      <xdr:colOff>341555</xdr:colOff>
      <xdr:row>26</xdr:row>
      <xdr:rowOff>431</xdr:rowOff>
    </xdr:to>
    <xdr:sp macro="" textlink="">
      <xdr:nvSpPr>
        <xdr:cNvPr id="225" name="Rectangle 224"/>
        <xdr:cNvSpPr/>
      </xdr:nvSpPr>
      <xdr:spPr>
        <a:xfrm>
          <a:off x="8552813" y="4737652"/>
          <a:ext cx="352959" cy="364866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16</a:t>
          </a:r>
        </a:p>
      </xdr:txBody>
    </xdr:sp>
    <xdr:clientData/>
  </xdr:twoCellAnchor>
  <xdr:twoCellAnchor>
    <xdr:from>
      <xdr:col>13</xdr:col>
      <xdr:colOff>142872</xdr:colOff>
      <xdr:row>24</xdr:row>
      <xdr:rowOff>0</xdr:rowOff>
    </xdr:from>
    <xdr:to>
      <xdr:col>14</xdr:col>
      <xdr:colOff>131397</xdr:colOff>
      <xdr:row>25</xdr:row>
      <xdr:rowOff>179025</xdr:rowOff>
    </xdr:to>
    <xdr:sp macro="" textlink="">
      <xdr:nvSpPr>
        <xdr:cNvPr id="226" name="Rectangle 225"/>
        <xdr:cNvSpPr/>
      </xdr:nvSpPr>
      <xdr:spPr>
        <a:xfrm>
          <a:off x="4698307" y="4737652"/>
          <a:ext cx="352960" cy="361243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17</a:t>
          </a:r>
        </a:p>
      </xdr:txBody>
    </xdr:sp>
    <xdr:clientData/>
  </xdr:twoCellAnchor>
  <xdr:twoCellAnchor>
    <xdr:from>
      <xdr:col>14</xdr:col>
      <xdr:colOff>163872</xdr:colOff>
      <xdr:row>24</xdr:row>
      <xdr:rowOff>0</xdr:rowOff>
    </xdr:from>
    <xdr:to>
      <xdr:col>15</xdr:col>
      <xdr:colOff>152398</xdr:colOff>
      <xdr:row>25</xdr:row>
      <xdr:rowOff>179025</xdr:rowOff>
    </xdr:to>
    <xdr:sp macro="" textlink="">
      <xdr:nvSpPr>
        <xdr:cNvPr id="227" name="Rectangle 226"/>
        <xdr:cNvSpPr/>
      </xdr:nvSpPr>
      <xdr:spPr>
        <a:xfrm>
          <a:off x="5083742" y="4737652"/>
          <a:ext cx="352960" cy="361243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18</a:t>
          </a:r>
        </a:p>
      </xdr:txBody>
    </xdr:sp>
    <xdr:clientData/>
  </xdr:twoCellAnchor>
  <xdr:twoCellAnchor>
    <xdr:from>
      <xdr:col>15</xdr:col>
      <xdr:colOff>183078</xdr:colOff>
      <xdr:row>24</xdr:row>
      <xdr:rowOff>1950</xdr:rowOff>
    </xdr:from>
    <xdr:to>
      <xdr:col>16</xdr:col>
      <xdr:colOff>171603</xdr:colOff>
      <xdr:row>26</xdr:row>
      <xdr:rowOff>0</xdr:rowOff>
    </xdr:to>
    <xdr:sp macro="" textlink="">
      <xdr:nvSpPr>
        <xdr:cNvPr id="228" name="Rectangle 227"/>
        <xdr:cNvSpPr/>
      </xdr:nvSpPr>
      <xdr:spPr>
        <a:xfrm>
          <a:off x="5445641" y="4645388"/>
          <a:ext cx="351665" cy="355237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19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229" name="Rounded Rectangle 228"/>
        <xdr:cNvSpPr/>
      </xdr:nvSpPr>
      <xdr:spPr>
        <a:xfrm>
          <a:off x="364435" y="728870"/>
          <a:ext cx="1822174" cy="364434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6</xdr:col>
      <xdr:colOff>178593</xdr:colOff>
      <xdr:row>23</xdr:row>
      <xdr:rowOff>136922</xdr:rowOff>
    </xdr:from>
    <xdr:to>
      <xdr:col>11</xdr:col>
      <xdr:colOff>65484</xdr:colOff>
      <xdr:row>24</xdr:row>
      <xdr:rowOff>30328</xdr:rowOff>
    </xdr:to>
    <xdr:sp macro="" textlink="">
      <xdr:nvSpPr>
        <xdr:cNvPr id="230" name="Rectangle 229"/>
        <xdr:cNvSpPr/>
      </xdr:nvSpPr>
      <xdr:spPr>
        <a:xfrm>
          <a:off x="2350293" y="4661297"/>
          <a:ext cx="1515666" cy="74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25</xdr:col>
      <xdr:colOff>6688</xdr:colOff>
      <xdr:row>23</xdr:row>
      <xdr:rowOff>135253</xdr:rowOff>
    </xdr:from>
    <xdr:to>
      <xdr:col>28</xdr:col>
      <xdr:colOff>38809</xdr:colOff>
      <xdr:row>24</xdr:row>
      <xdr:rowOff>24373</xdr:rowOff>
    </xdr:to>
    <xdr:sp macro="" textlink="">
      <xdr:nvSpPr>
        <xdr:cNvPr id="231" name="Rectangle 230"/>
        <xdr:cNvSpPr/>
      </xdr:nvSpPr>
      <xdr:spPr>
        <a:xfrm>
          <a:off x="8874463" y="4659628"/>
          <a:ext cx="1117971" cy="70095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16</xdr:col>
      <xdr:colOff>203426</xdr:colOff>
      <xdr:row>23</xdr:row>
      <xdr:rowOff>137179</xdr:rowOff>
    </xdr:from>
    <xdr:to>
      <xdr:col>24</xdr:col>
      <xdr:colOff>340682</xdr:colOff>
      <xdr:row>24</xdr:row>
      <xdr:rowOff>29922</xdr:rowOff>
    </xdr:to>
    <xdr:sp macro="" textlink="">
      <xdr:nvSpPr>
        <xdr:cNvPr id="232" name="Rectangle 231"/>
        <xdr:cNvSpPr/>
      </xdr:nvSpPr>
      <xdr:spPr>
        <a:xfrm>
          <a:off x="5813651" y="4661554"/>
          <a:ext cx="3032856" cy="73718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11</xdr:col>
      <xdr:colOff>97566</xdr:colOff>
      <xdr:row>23</xdr:row>
      <xdr:rowOff>136922</xdr:rowOff>
    </xdr:from>
    <xdr:to>
      <xdr:col>16</xdr:col>
      <xdr:colOff>171863</xdr:colOff>
      <xdr:row>24</xdr:row>
      <xdr:rowOff>30328</xdr:rowOff>
    </xdr:to>
    <xdr:sp macro="" textlink="">
      <xdr:nvSpPr>
        <xdr:cNvPr id="234" name="Rectangle 233"/>
        <xdr:cNvSpPr/>
      </xdr:nvSpPr>
      <xdr:spPr>
        <a:xfrm>
          <a:off x="3898041" y="4661297"/>
          <a:ext cx="1884047" cy="74381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182218</xdr:colOff>
      <xdr:row>20</xdr:row>
      <xdr:rowOff>0</xdr:rowOff>
    </xdr:from>
    <xdr:to>
      <xdr:col>3</xdr:col>
      <xdr:colOff>182218</xdr:colOff>
      <xdr:row>24</xdr:row>
      <xdr:rowOff>0</xdr:rowOff>
    </xdr:to>
    <xdr:cxnSp macro="">
      <xdr:nvCxnSpPr>
        <xdr:cNvPr id="237" name="Straight Arrow Connector 236"/>
        <xdr:cNvCxnSpPr>
          <a:stCxn id="198" idx="2"/>
          <a:endCxn id="229" idx="0"/>
        </xdr:cNvCxnSpPr>
      </xdr:nvCxnSpPr>
      <xdr:spPr>
        <a:xfrm>
          <a:off x="1275522" y="4008783"/>
          <a:ext cx="0" cy="728869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176450</xdr:colOff>
      <xdr:row>19</xdr:row>
      <xdr:rowOff>152399</xdr:rowOff>
    </xdr:from>
    <xdr:to>
      <xdr:col>9</xdr:col>
      <xdr:colOff>20375</xdr:colOff>
      <xdr:row>20</xdr:row>
      <xdr:rowOff>41519</xdr:rowOff>
    </xdr:to>
    <xdr:sp macro="" textlink="">
      <xdr:nvSpPr>
        <xdr:cNvPr id="241" name="Rectangle 240"/>
        <xdr:cNvSpPr/>
      </xdr:nvSpPr>
      <xdr:spPr>
        <a:xfrm>
          <a:off x="2348150" y="3952874"/>
          <a:ext cx="748800" cy="70095"/>
        </a:xfrm>
        <a:prstGeom prst="rect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9</xdr:col>
      <xdr:colOff>46673</xdr:colOff>
      <xdr:row>19</xdr:row>
      <xdr:rowOff>152399</xdr:rowOff>
    </xdr:from>
    <xdr:to>
      <xdr:col>11</xdr:col>
      <xdr:colOff>53573</xdr:colOff>
      <xdr:row>20</xdr:row>
      <xdr:rowOff>41519</xdr:rowOff>
    </xdr:to>
    <xdr:sp macro="" textlink="">
      <xdr:nvSpPr>
        <xdr:cNvPr id="242" name="Rectangle 241"/>
        <xdr:cNvSpPr/>
      </xdr:nvSpPr>
      <xdr:spPr>
        <a:xfrm>
          <a:off x="3123248" y="3952874"/>
          <a:ext cx="730800" cy="70095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11</xdr:col>
      <xdr:colOff>85332</xdr:colOff>
      <xdr:row>19</xdr:row>
      <xdr:rowOff>159121</xdr:rowOff>
    </xdr:from>
    <xdr:to>
      <xdr:col>13</xdr:col>
      <xdr:colOff>92232</xdr:colOff>
      <xdr:row>20</xdr:row>
      <xdr:rowOff>48241</xdr:rowOff>
    </xdr:to>
    <xdr:sp macro="" textlink="">
      <xdr:nvSpPr>
        <xdr:cNvPr id="243" name="Rectangle 242"/>
        <xdr:cNvSpPr/>
      </xdr:nvSpPr>
      <xdr:spPr>
        <a:xfrm>
          <a:off x="3885807" y="3959596"/>
          <a:ext cx="730800" cy="70095"/>
        </a:xfrm>
        <a:prstGeom prst="rect">
          <a:avLst/>
        </a:prstGeom>
        <a:solidFill>
          <a:schemeClr val="accent6">
            <a:lumMod val="75000"/>
          </a:scheme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13</xdr:col>
      <xdr:colOff>127635</xdr:colOff>
      <xdr:row>19</xdr:row>
      <xdr:rowOff>161924</xdr:rowOff>
    </xdr:from>
    <xdr:to>
      <xdr:col>14</xdr:col>
      <xdr:colOff>111285</xdr:colOff>
      <xdr:row>20</xdr:row>
      <xdr:rowOff>51044</xdr:rowOff>
    </xdr:to>
    <xdr:sp macro="" textlink="">
      <xdr:nvSpPr>
        <xdr:cNvPr id="245" name="Rectangle 244"/>
        <xdr:cNvSpPr/>
      </xdr:nvSpPr>
      <xdr:spPr>
        <a:xfrm>
          <a:off x="4652010" y="3962399"/>
          <a:ext cx="345600" cy="70095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8</xdr:col>
      <xdr:colOff>7925</xdr:colOff>
      <xdr:row>20</xdr:row>
      <xdr:rowOff>41519</xdr:rowOff>
    </xdr:from>
    <xdr:to>
      <xdr:col>9</xdr:col>
      <xdr:colOff>31551</xdr:colOff>
      <xdr:row>23</xdr:row>
      <xdr:rowOff>136922</xdr:rowOff>
    </xdr:to>
    <xdr:cxnSp macro="">
      <xdr:nvCxnSpPr>
        <xdr:cNvPr id="246" name="Straight Connector 245"/>
        <xdr:cNvCxnSpPr>
          <a:stCxn id="241" idx="2"/>
          <a:endCxn id="230" idx="0"/>
        </xdr:cNvCxnSpPr>
      </xdr:nvCxnSpPr>
      <xdr:spPr>
        <a:xfrm>
          <a:off x="2722550" y="4022969"/>
          <a:ext cx="385576" cy="638328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50123</xdr:colOff>
      <xdr:row>20</xdr:row>
      <xdr:rowOff>41519</xdr:rowOff>
    </xdr:from>
    <xdr:to>
      <xdr:col>13</xdr:col>
      <xdr:colOff>315690</xdr:colOff>
      <xdr:row>23</xdr:row>
      <xdr:rowOff>136922</xdr:rowOff>
    </xdr:to>
    <xdr:cxnSp macro="">
      <xdr:nvCxnSpPr>
        <xdr:cNvPr id="249" name="Straight Connector 248"/>
        <xdr:cNvCxnSpPr>
          <a:stCxn id="242" idx="2"/>
          <a:endCxn id="234" idx="0"/>
        </xdr:cNvCxnSpPr>
      </xdr:nvCxnSpPr>
      <xdr:spPr>
        <a:xfrm>
          <a:off x="3488648" y="4022969"/>
          <a:ext cx="1351417" cy="638328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88782</xdr:colOff>
      <xdr:row>20</xdr:row>
      <xdr:rowOff>48241</xdr:rowOff>
    </xdr:from>
    <xdr:to>
      <xdr:col>20</xdr:col>
      <xdr:colOff>272054</xdr:colOff>
      <xdr:row>23</xdr:row>
      <xdr:rowOff>137179</xdr:rowOff>
    </xdr:to>
    <xdr:cxnSp macro="">
      <xdr:nvCxnSpPr>
        <xdr:cNvPr id="252" name="Straight Connector 251"/>
        <xdr:cNvCxnSpPr>
          <a:stCxn id="243" idx="2"/>
          <a:endCxn id="232" idx="0"/>
        </xdr:cNvCxnSpPr>
      </xdr:nvCxnSpPr>
      <xdr:spPr>
        <a:xfrm>
          <a:off x="4251207" y="4029691"/>
          <a:ext cx="3078872" cy="631863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300435</xdr:colOff>
      <xdr:row>20</xdr:row>
      <xdr:rowOff>51044</xdr:rowOff>
    </xdr:from>
    <xdr:to>
      <xdr:col>26</xdr:col>
      <xdr:colOff>203724</xdr:colOff>
      <xdr:row>23</xdr:row>
      <xdr:rowOff>135253</xdr:rowOff>
    </xdr:to>
    <xdr:cxnSp macro="">
      <xdr:nvCxnSpPr>
        <xdr:cNvPr id="255" name="Straight Connector 254"/>
        <xdr:cNvCxnSpPr>
          <a:stCxn id="245" idx="2"/>
          <a:endCxn id="231" idx="0"/>
        </xdr:cNvCxnSpPr>
      </xdr:nvCxnSpPr>
      <xdr:spPr>
        <a:xfrm>
          <a:off x="4824810" y="4032494"/>
          <a:ext cx="4608639" cy="627134"/>
        </a:xfrm>
        <a:prstGeom prst="line">
          <a:avLst/>
        </a:prstGeom>
        <a:ln w="1905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284924</xdr:colOff>
      <xdr:row>21</xdr:row>
      <xdr:rowOff>3314</xdr:rowOff>
    </xdr:from>
    <xdr:to>
      <xdr:col>8</xdr:col>
      <xdr:colOff>207064</xdr:colOff>
      <xdr:row>22</xdr:row>
      <xdr:rowOff>144947</xdr:rowOff>
    </xdr:to>
    <xdr:sp macro="" textlink="">
      <xdr:nvSpPr>
        <xdr:cNvPr id="240" name="Rounded Rectangle 239"/>
        <xdr:cNvSpPr/>
      </xdr:nvSpPr>
      <xdr:spPr>
        <a:xfrm>
          <a:off x="1378228" y="4194314"/>
          <a:ext cx="1562097" cy="323850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Decompression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7</xdr:col>
      <xdr:colOff>0</xdr:colOff>
      <xdr:row>18</xdr:row>
      <xdr:rowOff>180974</xdr:rowOff>
    </xdr:from>
    <xdr:to>
      <xdr:col>7</xdr:col>
      <xdr:colOff>360000</xdr:colOff>
      <xdr:row>20</xdr:row>
      <xdr:rowOff>179024</xdr:rowOff>
    </xdr:to>
    <xdr:sp macro="" textlink="">
      <xdr:nvSpPr>
        <xdr:cNvPr id="22" name="Rectangle 21"/>
        <xdr:cNvSpPr/>
      </xdr:nvSpPr>
      <xdr:spPr>
        <a:xfrm>
          <a:off x="2352675" y="14477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18</xdr:row>
      <xdr:rowOff>179025</xdr:rowOff>
    </xdr:from>
    <xdr:to>
      <xdr:col>9</xdr:col>
      <xdr:colOff>19050</xdr:colOff>
      <xdr:row>20</xdr:row>
      <xdr:rowOff>177075</xdr:rowOff>
    </xdr:to>
    <xdr:sp macro="" textlink="">
      <xdr:nvSpPr>
        <xdr:cNvPr id="23" name="Rectangle 22"/>
        <xdr:cNvSpPr/>
      </xdr:nvSpPr>
      <xdr:spPr>
        <a:xfrm>
          <a:off x="2745150" y="14458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9</xdr:col>
      <xdr:colOff>49575</xdr:colOff>
      <xdr:row>19</xdr:row>
      <xdr:rowOff>0</xdr:rowOff>
    </xdr:from>
    <xdr:to>
      <xdr:col>10</xdr:col>
      <xdr:colOff>38100</xdr:colOff>
      <xdr:row>20</xdr:row>
      <xdr:rowOff>179025</xdr:rowOff>
    </xdr:to>
    <xdr:sp macro="" textlink="">
      <xdr:nvSpPr>
        <xdr:cNvPr id="24" name="Rectangle 23"/>
        <xdr:cNvSpPr/>
      </xdr:nvSpPr>
      <xdr:spPr>
        <a:xfrm>
          <a:off x="3126150" y="14478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10</xdr:col>
      <xdr:colOff>70575</xdr:colOff>
      <xdr:row>19</xdr:row>
      <xdr:rowOff>1950</xdr:rowOff>
    </xdr:from>
    <xdr:to>
      <xdr:col>11</xdr:col>
      <xdr:colOff>59100</xdr:colOff>
      <xdr:row>21</xdr:row>
      <xdr:rowOff>0</xdr:rowOff>
    </xdr:to>
    <xdr:sp macro="" textlink="">
      <xdr:nvSpPr>
        <xdr:cNvPr id="25" name="Rectangle 24"/>
        <xdr:cNvSpPr/>
      </xdr:nvSpPr>
      <xdr:spPr>
        <a:xfrm>
          <a:off x="3509100" y="144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21</xdr:row>
      <xdr:rowOff>1950</xdr:rowOff>
    </xdr:from>
    <xdr:to>
      <xdr:col>8</xdr:col>
      <xdr:colOff>0</xdr:colOff>
      <xdr:row>23</xdr:row>
      <xdr:rowOff>0</xdr:rowOff>
    </xdr:to>
    <xdr:sp macro="" textlink="">
      <xdr:nvSpPr>
        <xdr:cNvPr id="29" name="Rectangle 28"/>
        <xdr:cNvSpPr/>
      </xdr:nvSpPr>
      <xdr:spPr>
        <a:xfrm>
          <a:off x="2354625" y="18117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30" name="Rectangle 29"/>
        <xdr:cNvSpPr/>
      </xdr:nvSpPr>
      <xdr:spPr>
        <a:xfrm>
          <a:off x="2745150" y="18097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9</xdr:col>
      <xdr:colOff>51525</xdr:colOff>
      <xdr:row>21</xdr:row>
      <xdr:rowOff>0</xdr:rowOff>
    </xdr:from>
    <xdr:to>
      <xdr:col>10</xdr:col>
      <xdr:colOff>40050</xdr:colOff>
      <xdr:row>22</xdr:row>
      <xdr:rowOff>179025</xdr:rowOff>
    </xdr:to>
    <xdr:sp macro="" textlink="">
      <xdr:nvSpPr>
        <xdr:cNvPr id="31" name="Rectangle 30"/>
        <xdr:cNvSpPr/>
      </xdr:nvSpPr>
      <xdr:spPr>
        <a:xfrm>
          <a:off x="3128100" y="18097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10</xdr:col>
      <xdr:colOff>70575</xdr:colOff>
      <xdr:row>21</xdr:row>
      <xdr:rowOff>0</xdr:rowOff>
    </xdr:from>
    <xdr:to>
      <xdr:col>11</xdr:col>
      <xdr:colOff>59100</xdr:colOff>
      <xdr:row>22</xdr:row>
      <xdr:rowOff>179025</xdr:rowOff>
    </xdr:to>
    <xdr:sp macro="" textlink="">
      <xdr:nvSpPr>
        <xdr:cNvPr id="32" name="Rectangle 31"/>
        <xdr:cNvSpPr/>
      </xdr:nvSpPr>
      <xdr:spPr>
        <a:xfrm>
          <a:off x="3509100" y="18097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Ray Values Array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37" name="Rounded Rectangle 36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38" name="Rounded Rectangle 37"/>
        <xdr:cNvSpPr/>
      </xdr:nvSpPr>
      <xdr:spPr>
        <a:xfrm>
          <a:off x="361950" y="18097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180975</xdr:colOff>
      <xdr:row>3</xdr:row>
      <xdr:rowOff>0</xdr:rowOff>
    </xdr:from>
    <xdr:to>
      <xdr:col>3</xdr:col>
      <xdr:colOff>180975</xdr:colOff>
      <xdr:row>7</xdr:row>
      <xdr:rowOff>0</xdr:rowOff>
    </xdr:to>
    <xdr:cxnSp macro="">
      <xdr:nvCxnSpPr>
        <xdr:cNvPr id="70" name="Straight Arrow Connector 69"/>
        <xdr:cNvCxnSpPr>
          <a:stCxn id="36" idx="2"/>
          <a:endCxn id="109" idx="0"/>
        </xdr:cNvCxnSpPr>
      </xdr:nvCxnSpPr>
      <xdr:spPr>
        <a:xfrm>
          <a:off x="1266825" y="72390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109" name="Rounded Rectangle 108"/>
        <xdr:cNvSpPr/>
      </xdr:nvSpPr>
      <xdr:spPr>
        <a:xfrm>
          <a:off x="361950" y="14478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Head Flags Array</a:t>
          </a:r>
        </a:p>
      </xdr:txBody>
    </xdr:sp>
    <xdr:clientData/>
  </xdr:twoCellAnchor>
  <xdr:twoCellAnchor>
    <xdr:from>
      <xdr:col>7</xdr:col>
      <xdr:colOff>9525</xdr:colOff>
      <xdr:row>6</xdr:row>
      <xdr:rowOff>180974</xdr:rowOff>
    </xdr:from>
    <xdr:to>
      <xdr:col>7</xdr:col>
      <xdr:colOff>358725</xdr:colOff>
      <xdr:row>8</xdr:row>
      <xdr:rowOff>179024</xdr:rowOff>
    </xdr:to>
    <xdr:sp macro="" textlink="">
      <xdr:nvSpPr>
        <xdr:cNvPr id="111" name="Rectangle 110"/>
        <xdr:cNvSpPr/>
      </xdr:nvSpPr>
      <xdr:spPr>
        <a:xfrm>
          <a:off x="2362200" y="1447799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8</xdr:col>
      <xdr:colOff>30525</xdr:colOff>
      <xdr:row>7</xdr:row>
      <xdr:rowOff>0</xdr:rowOff>
    </xdr:from>
    <xdr:to>
      <xdr:col>9</xdr:col>
      <xdr:colOff>19050</xdr:colOff>
      <xdr:row>8</xdr:row>
      <xdr:rowOff>179025</xdr:rowOff>
    </xdr:to>
    <xdr:sp macro="" textlink="">
      <xdr:nvSpPr>
        <xdr:cNvPr id="112" name="Rectangle 111"/>
        <xdr:cNvSpPr/>
      </xdr:nvSpPr>
      <xdr:spPr>
        <a:xfrm>
          <a:off x="2745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9</xdr:col>
      <xdr:colOff>49575</xdr:colOff>
      <xdr:row>7</xdr:row>
      <xdr:rowOff>0</xdr:rowOff>
    </xdr:from>
    <xdr:to>
      <xdr:col>10</xdr:col>
      <xdr:colOff>38100</xdr:colOff>
      <xdr:row>8</xdr:row>
      <xdr:rowOff>179025</xdr:rowOff>
    </xdr:to>
    <xdr:sp macro="" textlink="">
      <xdr:nvSpPr>
        <xdr:cNvPr id="113" name="Rectangle 112"/>
        <xdr:cNvSpPr/>
      </xdr:nvSpPr>
      <xdr:spPr>
        <a:xfrm>
          <a:off x="3126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10</xdr:col>
      <xdr:colOff>68625</xdr:colOff>
      <xdr:row>7</xdr:row>
      <xdr:rowOff>0</xdr:rowOff>
    </xdr:from>
    <xdr:to>
      <xdr:col>11</xdr:col>
      <xdr:colOff>57150</xdr:colOff>
      <xdr:row>8</xdr:row>
      <xdr:rowOff>179025</xdr:rowOff>
    </xdr:to>
    <xdr:sp macro="" textlink="">
      <xdr:nvSpPr>
        <xdr:cNvPr id="114" name="Rectangle 113"/>
        <xdr:cNvSpPr/>
      </xdr:nvSpPr>
      <xdr:spPr>
        <a:xfrm>
          <a:off x="350715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7</xdr:row>
      <xdr:rowOff>1950</xdr:rowOff>
    </xdr:from>
    <xdr:to>
      <xdr:col>12</xdr:col>
      <xdr:colOff>74250</xdr:colOff>
      <xdr:row>9</xdr:row>
      <xdr:rowOff>0</xdr:rowOff>
    </xdr:to>
    <xdr:sp macro="" textlink="">
      <xdr:nvSpPr>
        <xdr:cNvPr id="115" name="Rectangle 114"/>
        <xdr:cNvSpPr/>
      </xdr:nvSpPr>
      <xdr:spPr>
        <a:xfrm>
          <a:off x="388620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12</xdr:col>
      <xdr:colOff>104775</xdr:colOff>
      <xdr:row>7</xdr:row>
      <xdr:rowOff>0</xdr:rowOff>
    </xdr:from>
    <xdr:to>
      <xdr:col>13</xdr:col>
      <xdr:colOff>93300</xdr:colOff>
      <xdr:row>8</xdr:row>
      <xdr:rowOff>179025</xdr:rowOff>
    </xdr:to>
    <xdr:sp macro="" textlink="">
      <xdr:nvSpPr>
        <xdr:cNvPr id="116" name="Rectangle 115"/>
        <xdr:cNvSpPr/>
      </xdr:nvSpPr>
      <xdr:spPr>
        <a:xfrm>
          <a:off x="426720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13</xdr:col>
      <xdr:colOff>125775</xdr:colOff>
      <xdr:row>7</xdr:row>
      <xdr:rowOff>1950</xdr:rowOff>
    </xdr:from>
    <xdr:to>
      <xdr:col>14</xdr:col>
      <xdr:colOff>114300</xdr:colOff>
      <xdr:row>9</xdr:row>
      <xdr:rowOff>0</xdr:rowOff>
    </xdr:to>
    <xdr:sp macro="" textlink="">
      <xdr:nvSpPr>
        <xdr:cNvPr id="117" name="Rectangle 116"/>
        <xdr:cNvSpPr/>
      </xdr:nvSpPr>
      <xdr:spPr>
        <a:xfrm>
          <a:off x="4650150" y="144975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14</xdr:col>
      <xdr:colOff>142875</xdr:colOff>
      <xdr:row>7</xdr:row>
      <xdr:rowOff>0</xdr:rowOff>
    </xdr:from>
    <xdr:to>
      <xdr:col>15</xdr:col>
      <xdr:colOff>131400</xdr:colOff>
      <xdr:row>8</xdr:row>
      <xdr:rowOff>179025</xdr:rowOff>
    </xdr:to>
    <xdr:sp macro="" textlink="">
      <xdr:nvSpPr>
        <xdr:cNvPr id="118" name="Rectangle 117"/>
        <xdr:cNvSpPr/>
      </xdr:nvSpPr>
      <xdr:spPr>
        <a:xfrm>
          <a:off x="5029200" y="144780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15</xdr:col>
      <xdr:colOff>163875</xdr:colOff>
      <xdr:row>7</xdr:row>
      <xdr:rowOff>1950</xdr:rowOff>
    </xdr:from>
    <xdr:to>
      <xdr:col>16</xdr:col>
      <xdr:colOff>152400</xdr:colOff>
      <xdr:row>9</xdr:row>
      <xdr:rowOff>0</xdr:rowOff>
    </xdr:to>
    <xdr:sp macro="" textlink="">
      <xdr:nvSpPr>
        <xdr:cNvPr id="119" name="Rectangle 118"/>
        <xdr:cNvSpPr/>
      </xdr:nvSpPr>
      <xdr:spPr>
        <a:xfrm>
          <a:off x="5412150" y="1449750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16</xdr:col>
      <xdr:colOff>182925</xdr:colOff>
      <xdr:row>7</xdr:row>
      <xdr:rowOff>0</xdr:rowOff>
    </xdr:from>
    <xdr:to>
      <xdr:col>17</xdr:col>
      <xdr:colOff>171450</xdr:colOff>
      <xdr:row>8</xdr:row>
      <xdr:rowOff>179025</xdr:rowOff>
    </xdr:to>
    <xdr:sp macro="" textlink="">
      <xdr:nvSpPr>
        <xdr:cNvPr id="120" name="Rectangle 119"/>
        <xdr:cNvSpPr/>
      </xdr:nvSpPr>
      <xdr:spPr>
        <a:xfrm>
          <a:off x="5793150" y="1447800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7</xdr:col>
      <xdr:colOff>9525</xdr:colOff>
      <xdr:row>13</xdr:row>
      <xdr:rowOff>19050</xdr:rowOff>
    </xdr:from>
    <xdr:to>
      <xdr:col>7</xdr:col>
      <xdr:colOff>358725</xdr:colOff>
      <xdr:row>15</xdr:row>
      <xdr:rowOff>17100</xdr:rowOff>
    </xdr:to>
    <xdr:sp macro="" textlink="">
      <xdr:nvSpPr>
        <xdr:cNvPr id="151" name="Rectangle 150"/>
        <xdr:cNvSpPr/>
      </xdr:nvSpPr>
      <xdr:spPr>
        <a:xfrm>
          <a:off x="2362200" y="2552700"/>
          <a:ext cx="349200" cy="360000"/>
        </a:xfrm>
        <a:prstGeom prst="rect">
          <a:avLst/>
        </a:prstGeom>
        <a:solidFill>
          <a:srgbClr val="F44B3E">
            <a:alpha val="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13</xdr:row>
      <xdr:rowOff>19051</xdr:rowOff>
    </xdr:from>
    <xdr:to>
      <xdr:col>9</xdr:col>
      <xdr:colOff>19050</xdr:colOff>
      <xdr:row>15</xdr:row>
      <xdr:rowOff>17101</xdr:rowOff>
    </xdr:to>
    <xdr:sp macro="" textlink="">
      <xdr:nvSpPr>
        <xdr:cNvPr id="152" name="Rectangle 151"/>
        <xdr:cNvSpPr/>
      </xdr:nvSpPr>
      <xdr:spPr>
        <a:xfrm>
          <a:off x="2745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13</xdr:row>
      <xdr:rowOff>19051</xdr:rowOff>
    </xdr:from>
    <xdr:to>
      <xdr:col>10</xdr:col>
      <xdr:colOff>38100</xdr:colOff>
      <xdr:row>15</xdr:row>
      <xdr:rowOff>17101</xdr:rowOff>
    </xdr:to>
    <xdr:sp macro="" textlink="">
      <xdr:nvSpPr>
        <xdr:cNvPr id="153" name="Rectangle 152"/>
        <xdr:cNvSpPr/>
      </xdr:nvSpPr>
      <xdr:spPr>
        <a:xfrm>
          <a:off x="3126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10</xdr:col>
      <xdr:colOff>68625</xdr:colOff>
      <xdr:row>13</xdr:row>
      <xdr:rowOff>19051</xdr:rowOff>
    </xdr:from>
    <xdr:to>
      <xdr:col>11</xdr:col>
      <xdr:colOff>57150</xdr:colOff>
      <xdr:row>15</xdr:row>
      <xdr:rowOff>17101</xdr:rowOff>
    </xdr:to>
    <xdr:sp macro="" textlink="">
      <xdr:nvSpPr>
        <xdr:cNvPr id="154" name="Rectangle 153"/>
        <xdr:cNvSpPr/>
      </xdr:nvSpPr>
      <xdr:spPr>
        <a:xfrm>
          <a:off x="3507150" y="2552701"/>
          <a:ext cx="350475" cy="360000"/>
        </a:xfrm>
        <a:prstGeom prst="rect">
          <a:avLst/>
        </a:prstGeom>
        <a:solidFill>
          <a:srgbClr val="F44B3E">
            <a:alpha val="1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11</xdr:col>
      <xdr:colOff>85725</xdr:colOff>
      <xdr:row>13</xdr:row>
      <xdr:rowOff>21001</xdr:rowOff>
    </xdr:from>
    <xdr:to>
      <xdr:col>12</xdr:col>
      <xdr:colOff>74250</xdr:colOff>
      <xdr:row>15</xdr:row>
      <xdr:rowOff>19051</xdr:rowOff>
    </xdr:to>
    <xdr:sp macro="" textlink="">
      <xdr:nvSpPr>
        <xdr:cNvPr id="155" name="Rectangle 154"/>
        <xdr:cNvSpPr/>
      </xdr:nvSpPr>
      <xdr:spPr>
        <a:xfrm>
          <a:off x="388620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12</xdr:col>
      <xdr:colOff>104775</xdr:colOff>
      <xdr:row>13</xdr:row>
      <xdr:rowOff>19051</xdr:rowOff>
    </xdr:from>
    <xdr:to>
      <xdr:col>13</xdr:col>
      <xdr:colOff>93300</xdr:colOff>
      <xdr:row>15</xdr:row>
      <xdr:rowOff>17101</xdr:rowOff>
    </xdr:to>
    <xdr:sp macro="" textlink="">
      <xdr:nvSpPr>
        <xdr:cNvPr id="156" name="Rectangle 155"/>
        <xdr:cNvSpPr/>
      </xdr:nvSpPr>
      <xdr:spPr>
        <a:xfrm>
          <a:off x="4267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13</xdr:col>
      <xdr:colOff>125775</xdr:colOff>
      <xdr:row>13</xdr:row>
      <xdr:rowOff>21001</xdr:rowOff>
    </xdr:from>
    <xdr:to>
      <xdr:col>14</xdr:col>
      <xdr:colOff>114300</xdr:colOff>
      <xdr:row>15</xdr:row>
      <xdr:rowOff>19051</xdr:rowOff>
    </xdr:to>
    <xdr:sp macro="" textlink="">
      <xdr:nvSpPr>
        <xdr:cNvPr id="157" name="Rectangle 156"/>
        <xdr:cNvSpPr/>
      </xdr:nvSpPr>
      <xdr:spPr>
        <a:xfrm>
          <a:off x="4650150" y="255465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14</xdr:col>
      <xdr:colOff>142875</xdr:colOff>
      <xdr:row>13</xdr:row>
      <xdr:rowOff>19051</xdr:rowOff>
    </xdr:from>
    <xdr:to>
      <xdr:col>15</xdr:col>
      <xdr:colOff>131400</xdr:colOff>
      <xdr:row>15</xdr:row>
      <xdr:rowOff>17101</xdr:rowOff>
    </xdr:to>
    <xdr:sp macro="" textlink="">
      <xdr:nvSpPr>
        <xdr:cNvPr id="158" name="Rectangle 157"/>
        <xdr:cNvSpPr/>
      </xdr:nvSpPr>
      <xdr:spPr>
        <a:xfrm>
          <a:off x="5029200" y="2552701"/>
          <a:ext cx="350475" cy="360000"/>
        </a:xfrm>
        <a:prstGeom prst="rect">
          <a:avLst/>
        </a:prstGeom>
        <a:solidFill>
          <a:srgbClr val="F44B3E">
            <a:alpha val="2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15</xdr:col>
      <xdr:colOff>163875</xdr:colOff>
      <xdr:row>13</xdr:row>
      <xdr:rowOff>21001</xdr:rowOff>
    </xdr:from>
    <xdr:to>
      <xdr:col>16</xdr:col>
      <xdr:colOff>152400</xdr:colOff>
      <xdr:row>15</xdr:row>
      <xdr:rowOff>19051</xdr:rowOff>
    </xdr:to>
    <xdr:sp macro="" textlink="">
      <xdr:nvSpPr>
        <xdr:cNvPr id="159" name="Rectangle 158"/>
        <xdr:cNvSpPr/>
      </xdr:nvSpPr>
      <xdr:spPr>
        <a:xfrm>
          <a:off x="5412150" y="2554651"/>
          <a:ext cx="350475" cy="360000"/>
        </a:xfrm>
        <a:prstGeom prst="rect">
          <a:avLst/>
        </a:prstGeom>
        <a:solidFill>
          <a:srgbClr val="F44B3E">
            <a:alpha val="3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16</xdr:col>
      <xdr:colOff>182925</xdr:colOff>
      <xdr:row>13</xdr:row>
      <xdr:rowOff>19051</xdr:rowOff>
    </xdr:from>
    <xdr:to>
      <xdr:col>17</xdr:col>
      <xdr:colOff>171450</xdr:colOff>
      <xdr:row>15</xdr:row>
      <xdr:rowOff>17101</xdr:rowOff>
    </xdr:to>
    <xdr:sp macro="" textlink="">
      <xdr:nvSpPr>
        <xdr:cNvPr id="160" name="Rectangle 159"/>
        <xdr:cNvSpPr/>
      </xdr:nvSpPr>
      <xdr:spPr>
        <a:xfrm>
          <a:off x="5793150" y="2552701"/>
          <a:ext cx="350475" cy="360000"/>
        </a:xfrm>
        <a:prstGeom prst="rect">
          <a:avLst/>
        </a:prstGeom>
        <a:solidFill>
          <a:srgbClr val="F44B3E">
            <a:alpha val="40000"/>
          </a:srgbClr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171" name="Rounded Rectangle 170"/>
        <xdr:cNvSpPr/>
      </xdr:nvSpPr>
      <xdr:spPr>
        <a:xfrm>
          <a:off x="361950" y="25336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9</xdr:row>
      <xdr:rowOff>0</xdr:rowOff>
    </xdr:from>
    <xdr:to>
      <xdr:col>3</xdr:col>
      <xdr:colOff>180975</xdr:colOff>
      <xdr:row>13</xdr:row>
      <xdr:rowOff>0</xdr:rowOff>
    </xdr:to>
    <xdr:cxnSp macro="">
      <xdr:nvCxnSpPr>
        <xdr:cNvPr id="172" name="Straight Arrow Connector 171"/>
        <xdr:cNvCxnSpPr>
          <a:stCxn id="109" idx="2"/>
          <a:endCxn id="171" idx="0"/>
        </xdr:cNvCxnSpPr>
      </xdr:nvCxnSpPr>
      <xdr:spPr>
        <a:xfrm>
          <a:off x="1266825" y="1809750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15</xdr:row>
      <xdr:rowOff>0</xdr:rowOff>
    </xdr:from>
    <xdr:to>
      <xdr:col>3</xdr:col>
      <xdr:colOff>180975</xdr:colOff>
      <xdr:row>19</xdr:row>
      <xdr:rowOff>0</xdr:rowOff>
    </xdr:to>
    <xdr:cxnSp macro="">
      <xdr:nvCxnSpPr>
        <xdr:cNvPr id="176" name="Straight Arrow Connector 175"/>
        <xdr:cNvCxnSpPr>
          <a:stCxn id="171" idx="2"/>
          <a:endCxn id="37" idx="0"/>
        </xdr:cNvCxnSpPr>
      </xdr:nvCxnSpPr>
      <xdr:spPr>
        <a:xfrm>
          <a:off x="1266825" y="2895600"/>
          <a:ext cx="0" cy="108585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184125</xdr:colOff>
      <xdr:row>2</xdr:row>
      <xdr:rowOff>179024</xdr:rowOff>
    </xdr:from>
    <xdr:to>
      <xdr:col>7</xdr:col>
      <xdr:colOff>184125</xdr:colOff>
      <xdr:row>6</xdr:row>
      <xdr:rowOff>180974</xdr:rowOff>
    </xdr:to>
    <xdr:cxnSp macro="">
      <xdr:nvCxnSpPr>
        <xdr:cNvPr id="181" name="Straight Connector 180"/>
        <xdr:cNvCxnSpPr>
          <a:stCxn id="2" idx="2"/>
          <a:endCxn id="111" idx="0"/>
        </xdr:cNvCxnSpPr>
      </xdr:nvCxnSpPr>
      <xdr:spPr>
        <a:xfrm>
          <a:off x="2536800" y="721949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2</xdr:row>
      <xdr:rowOff>179025</xdr:rowOff>
    </xdr:from>
    <xdr:to>
      <xdr:col>10</xdr:col>
      <xdr:colOff>243863</xdr:colOff>
      <xdr:row>7</xdr:row>
      <xdr:rowOff>0</xdr:rowOff>
    </xdr:to>
    <xdr:cxnSp macro="">
      <xdr:nvCxnSpPr>
        <xdr:cNvPr id="182" name="Straight Connector 181"/>
        <xdr:cNvCxnSpPr>
          <a:stCxn id="5" idx="2"/>
          <a:endCxn id="114" idx="0"/>
        </xdr:cNvCxnSpPr>
      </xdr:nvCxnSpPr>
      <xdr:spPr>
        <a:xfrm>
          <a:off x="368238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318113</xdr:colOff>
      <xdr:row>2</xdr:row>
      <xdr:rowOff>179025</xdr:rowOff>
    </xdr:from>
    <xdr:to>
      <xdr:col>14</xdr:col>
      <xdr:colOff>318113</xdr:colOff>
      <xdr:row>7</xdr:row>
      <xdr:rowOff>0</xdr:rowOff>
    </xdr:to>
    <xdr:cxnSp macro="">
      <xdr:nvCxnSpPr>
        <xdr:cNvPr id="185" name="Straight Connector 184"/>
        <xdr:cNvCxnSpPr>
          <a:stCxn id="9" idx="2"/>
          <a:endCxn id="118" idx="0"/>
        </xdr:cNvCxnSpPr>
      </xdr:nvCxnSpPr>
      <xdr:spPr>
        <a:xfrm>
          <a:off x="5204438" y="72195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339113</xdr:colOff>
      <xdr:row>3</xdr:row>
      <xdr:rowOff>0</xdr:rowOff>
    </xdr:from>
    <xdr:to>
      <xdr:col>15</xdr:col>
      <xdr:colOff>339113</xdr:colOff>
      <xdr:row>7</xdr:row>
      <xdr:rowOff>1950</xdr:rowOff>
    </xdr:to>
    <xdr:cxnSp macro="">
      <xdr:nvCxnSpPr>
        <xdr:cNvPr id="188" name="Straight Connector 187"/>
        <xdr:cNvCxnSpPr>
          <a:stCxn id="10" idx="2"/>
          <a:endCxn id="119" idx="0"/>
        </xdr:cNvCxnSpPr>
      </xdr:nvCxnSpPr>
      <xdr:spPr>
        <a:xfrm>
          <a:off x="5587388" y="723900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281612</xdr:colOff>
      <xdr:row>3</xdr:row>
      <xdr:rowOff>170208</xdr:rowOff>
    </xdr:from>
    <xdr:to>
      <xdr:col>16</xdr:col>
      <xdr:colOff>161925</xdr:colOff>
      <xdr:row>5</xdr:row>
      <xdr:rowOff>171451</xdr:rowOff>
    </xdr:to>
    <xdr:sp macro="" textlink="">
      <xdr:nvSpPr>
        <xdr:cNvPr id="94" name="Rounded Rectangle 93"/>
        <xdr:cNvSpPr/>
      </xdr:nvSpPr>
      <xdr:spPr>
        <a:xfrm>
          <a:off x="2634287" y="89410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 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9</xdr:row>
      <xdr:rowOff>161925</xdr:rowOff>
    </xdr:from>
    <xdr:to>
      <xdr:col>16</xdr:col>
      <xdr:colOff>166063</xdr:colOff>
      <xdr:row>11</xdr:row>
      <xdr:rowOff>163168</xdr:rowOff>
    </xdr:to>
    <xdr:sp macro="" textlink="">
      <xdr:nvSpPr>
        <xdr:cNvPr id="95" name="Rounded Rectangle 94"/>
        <xdr:cNvSpPr/>
      </xdr:nvSpPr>
      <xdr:spPr>
        <a:xfrm>
          <a:off x="2638425" y="197167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Inclusive Scan (Head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Flags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285750</xdr:colOff>
      <xdr:row>15</xdr:row>
      <xdr:rowOff>171450</xdr:rowOff>
    </xdr:from>
    <xdr:to>
      <xdr:col>16</xdr:col>
      <xdr:colOff>166063</xdr:colOff>
      <xdr:row>17</xdr:row>
      <xdr:rowOff>172693</xdr:rowOff>
    </xdr:to>
    <xdr:sp macro="" textlink="">
      <xdr:nvSpPr>
        <xdr:cNvPr id="96" name="Rounded Rectangle 95"/>
        <xdr:cNvSpPr/>
      </xdr:nvSpPr>
      <xdr:spPr>
        <a:xfrm>
          <a:off x="2638425" y="3067050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Chunks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180974</xdr:rowOff>
    </xdr:from>
    <xdr:to>
      <xdr:col>7</xdr:col>
      <xdr:colOff>358725</xdr:colOff>
      <xdr:row>2</xdr:row>
      <xdr:rowOff>179024</xdr:rowOff>
    </xdr:to>
    <xdr:sp macro="" textlink="">
      <xdr:nvSpPr>
        <xdr:cNvPr id="2" name="Rectangle 1"/>
        <xdr:cNvSpPr/>
      </xdr:nvSpPr>
      <xdr:spPr>
        <a:xfrm>
          <a:off x="2362200" y="361949"/>
          <a:ext cx="3492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1</xdr:row>
      <xdr:rowOff>0</xdr:rowOff>
    </xdr:from>
    <xdr:to>
      <xdr:col>9</xdr:col>
      <xdr:colOff>19050</xdr:colOff>
      <xdr:row>2</xdr:row>
      <xdr:rowOff>179025</xdr:rowOff>
    </xdr:to>
    <xdr:sp macro="" textlink="">
      <xdr:nvSpPr>
        <xdr:cNvPr id="3" name="Rectangle 2"/>
        <xdr:cNvSpPr/>
      </xdr:nvSpPr>
      <xdr:spPr>
        <a:xfrm>
          <a:off x="2745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1</xdr:row>
      <xdr:rowOff>0</xdr:rowOff>
    </xdr:from>
    <xdr:to>
      <xdr:col>10</xdr:col>
      <xdr:colOff>38100</xdr:colOff>
      <xdr:row>2</xdr:row>
      <xdr:rowOff>179025</xdr:rowOff>
    </xdr:to>
    <xdr:sp macro="" textlink="">
      <xdr:nvSpPr>
        <xdr:cNvPr id="4" name="Rectangle 3"/>
        <xdr:cNvSpPr/>
      </xdr:nvSpPr>
      <xdr:spPr>
        <a:xfrm>
          <a:off x="312615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10</xdr:col>
      <xdr:colOff>68625</xdr:colOff>
      <xdr:row>1</xdr:row>
      <xdr:rowOff>0</xdr:rowOff>
    </xdr:from>
    <xdr:to>
      <xdr:col>11</xdr:col>
      <xdr:colOff>57150</xdr:colOff>
      <xdr:row>2</xdr:row>
      <xdr:rowOff>179025</xdr:rowOff>
    </xdr:to>
    <xdr:sp macro="" textlink="">
      <xdr:nvSpPr>
        <xdr:cNvPr id="5" name="Rectangle 4"/>
        <xdr:cNvSpPr/>
      </xdr:nvSpPr>
      <xdr:spPr>
        <a:xfrm>
          <a:off x="350715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11</xdr:col>
      <xdr:colOff>85725</xdr:colOff>
      <xdr:row>1</xdr:row>
      <xdr:rowOff>1950</xdr:rowOff>
    </xdr:from>
    <xdr:to>
      <xdr:col>12</xdr:col>
      <xdr:colOff>74250</xdr:colOff>
      <xdr:row>3</xdr:row>
      <xdr:rowOff>0</xdr:rowOff>
    </xdr:to>
    <xdr:sp macro="" textlink="">
      <xdr:nvSpPr>
        <xdr:cNvPr id="6" name="Rectangle 5"/>
        <xdr:cNvSpPr/>
      </xdr:nvSpPr>
      <xdr:spPr>
        <a:xfrm>
          <a:off x="388620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12</xdr:col>
      <xdr:colOff>104775</xdr:colOff>
      <xdr:row>1</xdr:row>
      <xdr:rowOff>0</xdr:rowOff>
    </xdr:from>
    <xdr:to>
      <xdr:col>13</xdr:col>
      <xdr:colOff>93300</xdr:colOff>
      <xdr:row>2</xdr:row>
      <xdr:rowOff>179025</xdr:rowOff>
    </xdr:to>
    <xdr:sp macro="" textlink="">
      <xdr:nvSpPr>
        <xdr:cNvPr id="7" name="Rectangle 6"/>
        <xdr:cNvSpPr/>
      </xdr:nvSpPr>
      <xdr:spPr>
        <a:xfrm>
          <a:off x="4267200" y="36195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13</xdr:col>
      <xdr:colOff>125775</xdr:colOff>
      <xdr:row>1</xdr:row>
      <xdr:rowOff>1950</xdr:rowOff>
    </xdr:from>
    <xdr:to>
      <xdr:col>14</xdr:col>
      <xdr:colOff>114300</xdr:colOff>
      <xdr:row>3</xdr:row>
      <xdr:rowOff>0</xdr:rowOff>
    </xdr:to>
    <xdr:sp macro="" textlink="">
      <xdr:nvSpPr>
        <xdr:cNvPr id="8" name="Rectangle 7"/>
        <xdr:cNvSpPr/>
      </xdr:nvSpPr>
      <xdr:spPr>
        <a:xfrm>
          <a:off x="4650150" y="363900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14</xdr:col>
      <xdr:colOff>142875</xdr:colOff>
      <xdr:row>1</xdr:row>
      <xdr:rowOff>0</xdr:rowOff>
    </xdr:from>
    <xdr:to>
      <xdr:col>15</xdr:col>
      <xdr:colOff>131400</xdr:colOff>
      <xdr:row>2</xdr:row>
      <xdr:rowOff>179025</xdr:rowOff>
    </xdr:to>
    <xdr:sp macro="" textlink="">
      <xdr:nvSpPr>
        <xdr:cNvPr id="9" name="Rectangle 8"/>
        <xdr:cNvSpPr/>
      </xdr:nvSpPr>
      <xdr:spPr>
        <a:xfrm>
          <a:off x="5029200" y="36195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15</xdr:col>
      <xdr:colOff>163875</xdr:colOff>
      <xdr:row>1</xdr:row>
      <xdr:rowOff>1950</xdr:rowOff>
    </xdr:from>
    <xdr:to>
      <xdr:col>16</xdr:col>
      <xdr:colOff>152400</xdr:colOff>
      <xdr:row>3</xdr:row>
      <xdr:rowOff>0</xdr:rowOff>
    </xdr:to>
    <xdr:sp macro="" textlink="">
      <xdr:nvSpPr>
        <xdr:cNvPr id="10" name="Rectangle 9"/>
        <xdr:cNvSpPr/>
      </xdr:nvSpPr>
      <xdr:spPr>
        <a:xfrm>
          <a:off x="5412150" y="3639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16</xdr:col>
      <xdr:colOff>182925</xdr:colOff>
      <xdr:row>1</xdr:row>
      <xdr:rowOff>0</xdr:rowOff>
    </xdr:from>
    <xdr:to>
      <xdr:col>17</xdr:col>
      <xdr:colOff>171450</xdr:colOff>
      <xdr:row>2</xdr:row>
      <xdr:rowOff>179025</xdr:rowOff>
    </xdr:to>
    <xdr:sp macro="" textlink="">
      <xdr:nvSpPr>
        <xdr:cNvPr id="11" name="Rectangle 10"/>
        <xdr:cNvSpPr/>
      </xdr:nvSpPr>
      <xdr:spPr>
        <a:xfrm>
          <a:off x="5793150" y="3619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36" name="Rounded Rectangle 35"/>
        <xdr:cNvSpPr/>
      </xdr:nvSpPr>
      <xdr:spPr>
        <a:xfrm>
          <a:off x="361950" y="3619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1</xdr:col>
      <xdr:colOff>0</xdr:colOff>
      <xdr:row>11</xdr:row>
      <xdr:rowOff>0</xdr:rowOff>
    </xdr:from>
    <xdr:to>
      <xdr:col>6</xdr:col>
      <xdr:colOff>0</xdr:colOff>
      <xdr:row>13</xdr:row>
      <xdr:rowOff>0</xdr:rowOff>
    </xdr:to>
    <xdr:sp macro="" textlink="">
      <xdr:nvSpPr>
        <xdr:cNvPr id="117" name="Rounded Rectangle 116"/>
        <xdr:cNvSpPr/>
      </xdr:nvSpPr>
      <xdr:spPr>
        <a:xfrm>
          <a:off x="361950" y="4524375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Skeleton Array</a:t>
          </a:r>
        </a:p>
      </xdr:txBody>
    </xdr:sp>
    <xdr:clientData/>
  </xdr:twoCellAnchor>
  <xdr:twoCellAnchor>
    <xdr:from>
      <xdr:col>7</xdr:col>
      <xdr:colOff>9525</xdr:colOff>
      <xdr:row>10</xdr:row>
      <xdr:rowOff>180974</xdr:rowOff>
    </xdr:from>
    <xdr:to>
      <xdr:col>7</xdr:col>
      <xdr:colOff>358725</xdr:colOff>
      <xdr:row>12</xdr:row>
      <xdr:rowOff>179024</xdr:rowOff>
    </xdr:to>
    <xdr:sp macro="" textlink="">
      <xdr:nvSpPr>
        <xdr:cNvPr id="118" name="Rectangle 117"/>
        <xdr:cNvSpPr/>
      </xdr:nvSpPr>
      <xdr:spPr>
        <a:xfrm>
          <a:off x="2362200" y="4524374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8</xdr:col>
      <xdr:colOff>30525</xdr:colOff>
      <xdr:row>11</xdr:row>
      <xdr:rowOff>0</xdr:rowOff>
    </xdr:from>
    <xdr:to>
      <xdr:col>9</xdr:col>
      <xdr:colOff>19050</xdr:colOff>
      <xdr:row>12</xdr:row>
      <xdr:rowOff>179025</xdr:rowOff>
    </xdr:to>
    <xdr:sp macro="" textlink="">
      <xdr:nvSpPr>
        <xdr:cNvPr id="119" name="Rectangle 118"/>
        <xdr:cNvSpPr/>
      </xdr:nvSpPr>
      <xdr:spPr>
        <a:xfrm>
          <a:off x="2745150" y="343852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9</xdr:col>
      <xdr:colOff>49575</xdr:colOff>
      <xdr:row>11</xdr:row>
      <xdr:rowOff>0</xdr:rowOff>
    </xdr:from>
    <xdr:to>
      <xdr:col>10</xdr:col>
      <xdr:colOff>38100</xdr:colOff>
      <xdr:row>12</xdr:row>
      <xdr:rowOff>179025</xdr:rowOff>
    </xdr:to>
    <xdr:sp macro="" textlink="">
      <xdr:nvSpPr>
        <xdr:cNvPr id="120" name="Rectangle 119"/>
        <xdr:cNvSpPr/>
      </xdr:nvSpPr>
      <xdr:spPr>
        <a:xfrm>
          <a:off x="3126150" y="4524375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10</xdr:col>
      <xdr:colOff>68625</xdr:colOff>
      <xdr:row>11</xdr:row>
      <xdr:rowOff>0</xdr:rowOff>
    </xdr:from>
    <xdr:to>
      <xdr:col>11</xdr:col>
      <xdr:colOff>57150</xdr:colOff>
      <xdr:row>12</xdr:row>
      <xdr:rowOff>179025</xdr:rowOff>
    </xdr:to>
    <xdr:sp macro="" textlink="">
      <xdr:nvSpPr>
        <xdr:cNvPr id="121" name="Rectangle 120"/>
        <xdr:cNvSpPr/>
      </xdr:nvSpPr>
      <xdr:spPr>
        <a:xfrm>
          <a:off x="3507150" y="2352675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7</xdr:col>
      <xdr:colOff>0</xdr:colOff>
      <xdr:row>3</xdr:row>
      <xdr:rowOff>180974</xdr:rowOff>
    </xdr:from>
    <xdr:to>
      <xdr:col>7</xdr:col>
      <xdr:colOff>360000</xdr:colOff>
      <xdr:row>5</xdr:row>
      <xdr:rowOff>179024</xdr:rowOff>
    </xdr:to>
    <xdr:sp macro="" textlink="">
      <xdr:nvSpPr>
        <xdr:cNvPr id="138" name="Rectangle 137"/>
        <xdr:cNvSpPr/>
      </xdr:nvSpPr>
      <xdr:spPr>
        <a:xfrm>
          <a:off x="2352675" y="28955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10</xdr:col>
      <xdr:colOff>68625</xdr:colOff>
      <xdr:row>3</xdr:row>
      <xdr:rowOff>179025</xdr:rowOff>
    </xdr:from>
    <xdr:to>
      <xdr:col>11</xdr:col>
      <xdr:colOff>57150</xdr:colOff>
      <xdr:row>5</xdr:row>
      <xdr:rowOff>177075</xdr:rowOff>
    </xdr:to>
    <xdr:sp macro="" textlink="">
      <xdr:nvSpPr>
        <xdr:cNvPr id="139" name="Rectangle 138"/>
        <xdr:cNvSpPr/>
      </xdr:nvSpPr>
      <xdr:spPr>
        <a:xfrm>
          <a:off x="3507150" y="9029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8</xdr:col>
      <xdr:colOff>30525</xdr:colOff>
      <xdr:row>4</xdr:row>
      <xdr:rowOff>0</xdr:rowOff>
    </xdr:from>
    <xdr:to>
      <xdr:col>9</xdr:col>
      <xdr:colOff>19050</xdr:colOff>
      <xdr:row>6</xdr:row>
      <xdr:rowOff>431</xdr:rowOff>
    </xdr:to>
    <xdr:sp macro="" textlink="">
      <xdr:nvSpPr>
        <xdr:cNvPr id="140" name="Rectangle 139"/>
        <xdr:cNvSpPr/>
      </xdr:nvSpPr>
      <xdr:spPr>
        <a:xfrm>
          <a:off x="2745150" y="289560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9</xdr:col>
      <xdr:colOff>51525</xdr:colOff>
      <xdr:row>4</xdr:row>
      <xdr:rowOff>1950</xdr:rowOff>
    </xdr:from>
    <xdr:to>
      <xdr:col>10</xdr:col>
      <xdr:colOff>40050</xdr:colOff>
      <xdr:row>6</xdr:row>
      <xdr:rowOff>0</xdr:rowOff>
    </xdr:to>
    <xdr:sp macro="" textlink="">
      <xdr:nvSpPr>
        <xdr:cNvPr id="141" name="Rectangle 140"/>
        <xdr:cNvSpPr/>
      </xdr:nvSpPr>
      <xdr:spPr>
        <a:xfrm>
          <a:off x="3128100" y="289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7</xdr:col>
      <xdr:colOff>1950</xdr:colOff>
      <xdr:row>6</xdr:row>
      <xdr:rowOff>1950</xdr:rowOff>
    </xdr:from>
    <xdr:to>
      <xdr:col>8</xdr:col>
      <xdr:colOff>0</xdr:colOff>
      <xdr:row>8</xdr:row>
      <xdr:rowOff>0</xdr:rowOff>
    </xdr:to>
    <xdr:sp macro="" textlink="">
      <xdr:nvSpPr>
        <xdr:cNvPr id="145" name="Rectangle 144"/>
        <xdr:cNvSpPr/>
      </xdr:nvSpPr>
      <xdr:spPr>
        <a:xfrm>
          <a:off x="2354625" y="3259500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10</xdr:col>
      <xdr:colOff>68625</xdr:colOff>
      <xdr:row>6</xdr:row>
      <xdr:rowOff>0</xdr:rowOff>
    </xdr:from>
    <xdr:to>
      <xdr:col>11</xdr:col>
      <xdr:colOff>57150</xdr:colOff>
      <xdr:row>7</xdr:row>
      <xdr:rowOff>179025</xdr:rowOff>
    </xdr:to>
    <xdr:sp macro="" textlink="">
      <xdr:nvSpPr>
        <xdr:cNvPr id="146" name="Rectangle 145"/>
        <xdr:cNvSpPr/>
      </xdr:nvSpPr>
      <xdr:spPr>
        <a:xfrm>
          <a:off x="3507150" y="1266825"/>
          <a:ext cx="350475" cy="360000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8</xdr:col>
      <xdr:colOff>32475</xdr:colOff>
      <xdr:row>6</xdr:row>
      <xdr:rowOff>0</xdr:rowOff>
    </xdr:from>
    <xdr:to>
      <xdr:col>9</xdr:col>
      <xdr:colOff>21000</xdr:colOff>
      <xdr:row>8</xdr:row>
      <xdr:rowOff>431</xdr:rowOff>
    </xdr:to>
    <xdr:sp macro="" textlink="">
      <xdr:nvSpPr>
        <xdr:cNvPr id="147" name="Rectangle 146"/>
        <xdr:cNvSpPr/>
      </xdr:nvSpPr>
      <xdr:spPr>
        <a:xfrm>
          <a:off x="2747100" y="3257550"/>
          <a:ext cx="350475" cy="362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51525</xdr:colOff>
      <xdr:row>6</xdr:row>
      <xdr:rowOff>0</xdr:rowOff>
    </xdr:from>
    <xdr:to>
      <xdr:col>10</xdr:col>
      <xdr:colOff>40050</xdr:colOff>
      <xdr:row>7</xdr:row>
      <xdr:rowOff>179025</xdr:rowOff>
    </xdr:to>
    <xdr:sp macro="" textlink="">
      <xdr:nvSpPr>
        <xdr:cNvPr id="148" name="Rectangle 147"/>
        <xdr:cNvSpPr/>
      </xdr:nvSpPr>
      <xdr:spPr>
        <a:xfrm>
          <a:off x="3128100" y="32575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152" name="Rounded Rectangle 151"/>
        <xdr:cNvSpPr/>
      </xdr:nvSpPr>
      <xdr:spPr>
        <a:xfrm>
          <a:off x="361950" y="28956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Base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53" name="Rounded Rectangle 152"/>
        <xdr:cNvSpPr/>
      </xdr:nvSpPr>
      <xdr:spPr>
        <a:xfrm>
          <a:off x="361950" y="325755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Chunk</a:t>
          </a:r>
          <a:r>
            <a:rPr lang="pt-PT" sz="1600" b="1" baseline="0">
              <a:solidFill>
                <a:sysClr val="windowText" lastClr="000000"/>
              </a:solidFill>
            </a:rPr>
            <a:t> Size Array</a:t>
          </a:r>
          <a:endParaRPr lang="pt-PT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181950</xdr:colOff>
      <xdr:row>8</xdr:row>
      <xdr:rowOff>0</xdr:rowOff>
    </xdr:from>
    <xdr:to>
      <xdr:col>7</xdr:col>
      <xdr:colOff>184125</xdr:colOff>
      <xdr:row>10</xdr:row>
      <xdr:rowOff>180974</xdr:rowOff>
    </xdr:to>
    <xdr:cxnSp macro="">
      <xdr:nvCxnSpPr>
        <xdr:cNvPr id="158" name="Straight Connector 157"/>
        <xdr:cNvCxnSpPr>
          <a:stCxn id="145" idx="2"/>
          <a:endCxn id="118" idx="0"/>
        </xdr:cNvCxnSpPr>
      </xdr:nvCxnSpPr>
      <xdr:spPr>
        <a:xfrm>
          <a:off x="2534625" y="1628775"/>
          <a:ext cx="2175" cy="7238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205763</xdr:colOff>
      <xdr:row>8</xdr:row>
      <xdr:rowOff>431</xdr:rowOff>
    </xdr:from>
    <xdr:to>
      <xdr:col>8</xdr:col>
      <xdr:colOff>207713</xdr:colOff>
      <xdr:row>11</xdr:row>
      <xdr:rowOff>0</xdr:rowOff>
    </xdr:to>
    <xdr:cxnSp macro="">
      <xdr:nvCxnSpPr>
        <xdr:cNvPr id="161" name="Straight Connector 160"/>
        <xdr:cNvCxnSpPr>
          <a:stCxn id="147" idx="2"/>
          <a:endCxn id="119" idx="0"/>
        </xdr:cNvCxnSpPr>
      </xdr:nvCxnSpPr>
      <xdr:spPr>
        <a:xfrm flipH="1">
          <a:off x="2920388" y="1629206"/>
          <a:ext cx="1950" cy="72346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7</xdr:row>
      <xdr:rowOff>179025</xdr:rowOff>
    </xdr:from>
    <xdr:to>
      <xdr:col>9</xdr:col>
      <xdr:colOff>226763</xdr:colOff>
      <xdr:row>11</xdr:row>
      <xdr:rowOff>0</xdr:rowOff>
    </xdr:to>
    <xdr:cxnSp macro="">
      <xdr:nvCxnSpPr>
        <xdr:cNvPr id="164" name="Straight Connector 163"/>
        <xdr:cNvCxnSpPr>
          <a:stCxn id="148" idx="2"/>
          <a:endCxn id="120" idx="0"/>
        </xdr:cNvCxnSpPr>
      </xdr:nvCxnSpPr>
      <xdr:spPr>
        <a:xfrm flipH="1">
          <a:off x="3301388" y="1626825"/>
          <a:ext cx="195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7</xdr:row>
      <xdr:rowOff>179025</xdr:rowOff>
    </xdr:from>
    <xdr:to>
      <xdr:col>10</xdr:col>
      <xdr:colOff>243863</xdr:colOff>
      <xdr:row>11</xdr:row>
      <xdr:rowOff>0</xdr:rowOff>
    </xdr:to>
    <xdr:cxnSp macro="">
      <xdr:nvCxnSpPr>
        <xdr:cNvPr id="167" name="Straight Connector 166"/>
        <xdr:cNvCxnSpPr>
          <a:stCxn id="146" idx="2"/>
          <a:endCxn id="121" idx="0"/>
        </xdr:cNvCxnSpPr>
      </xdr:nvCxnSpPr>
      <xdr:spPr>
        <a:xfrm>
          <a:off x="3682388" y="1626825"/>
          <a:ext cx="0" cy="72585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0</xdr:rowOff>
    </xdr:from>
    <xdr:to>
      <xdr:col>6</xdr:col>
      <xdr:colOff>0</xdr:colOff>
      <xdr:row>18</xdr:row>
      <xdr:rowOff>0</xdr:rowOff>
    </xdr:to>
    <xdr:sp macro="" textlink="">
      <xdr:nvSpPr>
        <xdr:cNvPr id="199" name="Rounded Rectangle 19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Scan Output Array</a:t>
          </a:r>
        </a:p>
      </xdr:txBody>
    </xdr:sp>
    <xdr:clientData/>
  </xdr:twoCellAnchor>
  <xdr:twoCellAnchor>
    <xdr:from>
      <xdr:col>3</xdr:col>
      <xdr:colOff>180975</xdr:colOff>
      <xdr:row>13</xdr:row>
      <xdr:rowOff>0</xdr:rowOff>
    </xdr:from>
    <xdr:to>
      <xdr:col>3</xdr:col>
      <xdr:colOff>180975</xdr:colOff>
      <xdr:row>16</xdr:row>
      <xdr:rowOff>0</xdr:rowOff>
    </xdr:to>
    <xdr:cxnSp macro="">
      <xdr:nvCxnSpPr>
        <xdr:cNvPr id="204" name="Straight Arrow Connector 203"/>
        <xdr:cNvCxnSpPr>
          <a:endCxn id="199" idx="0"/>
        </xdr:cNvCxnSpPr>
      </xdr:nvCxnSpPr>
      <xdr:spPr>
        <a:xfrm>
          <a:off x="1266825" y="4886325"/>
          <a:ext cx="0" cy="90487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8</xdr:row>
      <xdr:rowOff>0</xdr:rowOff>
    </xdr:from>
    <xdr:to>
      <xdr:col>3</xdr:col>
      <xdr:colOff>180975</xdr:colOff>
      <xdr:row>11</xdr:row>
      <xdr:rowOff>0</xdr:rowOff>
    </xdr:to>
    <xdr:cxnSp macro="">
      <xdr:nvCxnSpPr>
        <xdr:cNvPr id="209" name="Straight Arrow Connector 208"/>
        <xdr:cNvCxnSpPr>
          <a:stCxn id="153" idx="2"/>
          <a:endCxn id="117" idx="0"/>
        </xdr:cNvCxnSpPr>
      </xdr:nvCxnSpPr>
      <xdr:spPr>
        <a:xfrm>
          <a:off x="1266825" y="1628775"/>
          <a:ext cx="0" cy="723900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</xdr:row>
      <xdr:rowOff>180974</xdr:rowOff>
    </xdr:from>
    <xdr:to>
      <xdr:col>7</xdr:col>
      <xdr:colOff>360000</xdr:colOff>
      <xdr:row>22</xdr:row>
      <xdr:rowOff>179024</xdr:rowOff>
    </xdr:to>
    <xdr:sp macro="" textlink="">
      <xdr:nvSpPr>
        <xdr:cNvPr id="155" name="Rectangle 154"/>
        <xdr:cNvSpPr/>
      </xdr:nvSpPr>
      <xdr:spPr>
        <a:xfrm>
          <a:off x="2352675" y="4343399"/>
          <a:ext cx="360000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0</a:t>
          </a:r>
        </a:p>
      </xdr:txBody>
    </xdr:sp>
    <xdr:clientData/>
  </xdr:twoCellAnchor>
  <xdr:twoCellAnchor>
    <xdr:from>
      <xdr:col>8</xdr:col>
      <xdr:colOff>30525</xdr:colOff>
      <xdr:row>21</xdr:row>
      <xdr:rowOff>0</xdr:rowOff>
    </xdr:from>
    <xdr:to>
      <xdr:col>9</xdr:col>
      <xdr:colOff>19050</xdr:colOff>
      <xdr:row>22</xdr:row>
      <xdr:rowOff>179025</xdr:rowOff>
    </xdr:to>
    <xdr:sp macro="" textlink="">
      <xdr:nvSpPr>
        <xdr:cNvPr id="156" name="Rectangle 155"/>
        <xdr:cNvSpPr/>
      </xdr:nvSpPr>
      <xdr:spPr>
        <a:xfrm>
          <a:off x="2745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1</a:t>
          </a:r>
        </a:p>
      </xdr:txBody>
    </xdr:sp>
    <xdr:clientData/>
  </xdr:twoCellAnchor>
  <xdr:twoCellAnchor>
    <xdr:from>
      <xdr:col>9</xdr:col>
      <xdr:colOff>49575</xdr:colOff>
      <xdr:row>21</xdr:row>
      <xdr:rowOff>0</xdr:rowOff>
    </xdr:from>
    <xdr:to>
      <xdr:col>10</xdr:col>
      <xdr:colOff>38100</xdr:colOff>
      <xdr:row>22</xdr:row>
      <xdr:rowOff>179025</xdr:rowOff>
    </xdr:to>
    <xdr:sp macro="" textlink="">
      <xdr:nvSpPr>
        <xdr:cNvPr id="157" name="Rectangle 156"/>
        <xdr:cNvSpPr/>
      </xdr:nvSpPr>
      <xdr:spPr>
        <a:xfrm>
          <a:off x="3126150" y="4343400"/>
          <a:ext cx="350475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2</a:t>
          </a:r>
        </a:p>
      </xdr:txBody>
    </xdr:sp>
    <xdr:clientData/>
  </xdr:twoCellAnchor>
  <xdr:twoCellAnchor>
    <xdr:from>
      <xdr:col>13</xdr:col>
      <xdr:colOff>127272</xdr:colOff>
      <xdr:row>21</xdr:row>
      <xdr:rowOff>2587</xdr:rowOff>
    </xdr:from>
    <xdr:to>
      <xdr:col>14</xdr:col>
      <xdr:colOff>115797</xdr:colOff>
      <xdr:row>23</xdr:row>
      <xdr:rowOff>638</xdr:rowOff>
    </xdr:to>
    <xdr:sp macro="" textlink="">
      <xdr:nvSpPr>
        <xdr:cNvPr id="159" name="Rectangle 158"/>
        <xdr:cNvSpPr/>
      </xdr:nvSpPr>
      <xdr:spPr>
        <a:xfrm>
          <a:off x="4651647" y="4345987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3</a:t>
          </a:r>
        </a:p>
      </xdr:txBody>
    </xdr:sp>
    <xdr:clientData/>
  </xdr:twoCellAnchor>
  <xdr:twoCellAnchor>
    <xdr:from>
      <xdr:col>14</xdr:col>
      <xdr:colOff>144372</xdr:colOff>
      <xdr:row>20</xdr:row>
      <xdr:rowOff>178471</xdr:rowOff>
    </xdr:from>
    <xdr:to>
      <xdr:col>15</xdr:col>
      <xdr:colOff>132897</xdr:colOff>
      <xdr:row>22</xdr:row>
      <xdr:rowOff>176522</xdr:rowOff>
    </xdr:to>
    <xdr:sp macro="" textlink="">
      <xdr:nvSpPr>
        <xdr:cNvPr id="160" name="Rectangle 159"/>
        <xdr:cNvSpPr/>
      </xdr:nvSpPr>
      <xdr:spPr>
        <a:xfrm>
          <a:off x="5030697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4</a:t>
          </a:r>
        </a:p>
      </xdr:txBody>
    </xdr:sp>
    <xdr:clientData/>
  </xdr:twoCellAnchor>
  <xdr:twoCellAnchor>
    <xdr:from>
      <xdr:col>15</xdr:col>
      <xdr:colOff>163422</xdr:colOff>
      <xdr:row>21</xdr:row>
      <xdr:rowOff>2587</xdr:rowOff>
    </xdr:from>
    <xdr:to>
      <xdr:col>16</xdr:col>
      <xdr:colOff>151948</xdr:colOff>
      <xdr:row>23</xdr:row>
      <xdr:rowOff>638</xdr:rowOff>
    </xdr:to>
    <xdr:sp macro="" textlink="">
      <xdr:nvSpPr>
        <xdr:cNvPr id="162" name="Rectangle 161"/>
        <xdr:cNvSpPr/>
      </xdr:nvSpPr>
      <xdr:spPr>
        <a:xfrm>
          <a:off x="5411697" y="4345987"/>
          <a:ext cx="350476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5</a:t>
          </a:r>
        </a:p>
      </xdr:txBody>
    </xdr:sp>
    <xdr:clientData/>
  </xdr:twoCellAnchor>
  <xdr:twoCellAnchor>
    <xdr:from>
      <xdr:col>16</xdr:col>
      <xdr:colOff>177228</xdr:colOff>
      <xdr:row>20</xdr:row>
      <xdr:rowOff>178471</xdr:rowOff>
    </xdr:from>
    <xdr:to>
      <xdr:col>17</xdr:col>
      <xdr:colOff>165753</xdr:colOff>
      <xdr:row>22</xdr:row>
      <xdr:rowOff>176522</xdr:rowOff>
    </xdr:to>
    <xdr:sp macro="" textlink="">
      <xdr:nvSpPr>
        <xdr:cNvPr id="163" name="Rectangle 162"/>
        <xdr:cNvSpPr/>
      </xdr:nvSpPr>
      <xdr:spPr>
        <a:xfrm>
          <a:off x="5787453" y="4340896"/>
          <a:ext cx="350475" cy="360001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6</a:t>
          </a:r>
        </a:p>
      </xdr:txBody>
    </xdr:sp>
    <xdr:clientData/>
  </xdr:twoCellAnchor>
  <xdr:twoCellAnchor>
    <xdr:from>
      <xdr:col>10</xdr:col>
      <xdr:colOff>67092</xdr:colOff>
      <xdr:row>21</xdr:row>
      <xdr:rowOff>0</xdr:rowOff>
    </xdr:from>
    <xdr:to>
      <xdr:col>11</xdr:col>
      <xdr:colOff>55616</xdr:colOff>
      <xdr:row>22</xdr:row>
      <xdr:rowOff>179025</xdr:rowOff>
    </xdr:to>
    <xdr:sp macro="" textlink="">
      <xdr:nvSpPr>
        <xdr:cNvPr id="165" name="Rectangle 164"/>
        <xdr:cNvSpPr/>
      </xdr:nvSpPr>
      <xdr:spPr>
        <a:xfrm>
          <a:off x="3505617" y="4343400"/>
          <a:ext cx="350474" cy="360000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7</a:t>
          </a:r>
        </a:p>
      </xdr:txBody>
    </xdr:sp>
    <xdr:clientData/>
  </xdr:twoCellAnchor>
  <xdr:twoCellAnchor>
    <xdr:from>
      <xdr:col>11</xdr:col>
      <xdr:colOff>88087</xdr:colOff>
      <xdr:row>21</xdr:row>
      <xdr:rowOff>1950</xdr:rowOff>
    </xdr:from>
    <xdr:to>
      <xdr:col>12</xdr:col>
      <xdr:colOff>76612</xdr:colOff>
      <xdr:row>23</xdr:row>
      <xdr:rowOff>0</xdr:rowOff>
    </xdr:to>
    <xdr:sp macro="" textlink="">
      <xdr:nvSpPr>
        <xdr:cNvPr id="166" name="Rectangle 165"/>
        <xdr:cNvSpPr/>
      </xdr:nvSpPr>
      <xdr:spPr>
        <a:xfrm>
          <a:off x="3888562" y="434535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8</a:t>
          </a:r>
        </a:p>
      </xdr:txBody>
    </xdr:sp>
    <xdr:clientData/>
  </xdr:twoCellAnchor>
  <xdr:twoCellAnchor>
    <xdr:from>
      <xdr:col>12</xdr:col>
      <xdr:colOff>107137</xdr:colOff>
      <xdr:row>21</xdr:row>
      <xdr:rowOff>0</xdr:rowOff>
    </xdr:from>
    <xdr:to>
      <xdr:col>13</xdr:col>
      <xdr:colOff>95662</xdr:colOff>
      <xdr:row>22</xdr:row>
      <xdr:rowOff>179025</xdr:rowOff>
    </xdr:to>
    <xdr:sp macro="" textlink="">
      <xdr:nvSpPr>
        <xdr:cNvPr id="168" name="Rectangle 167"/>
        <xdr:cNvSpPr/>
      </xdr:nvSpPr>
      <xdr:spPr>
        <a:xfrm>
          <a:off x="4269562" y="4343400"/>
          <a:ext cx="350475" cy="360000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/>
            <a:t>9</a:t>
          </a:r>
        </a:p>
      </xdr:txBody>
    </xdr:sp>
    <xdr:clientData/>
  </xdr:twoCellAnchor>
  <xdr:twoCellAnchor>
    <xdr:from>
      <xdr:col>1</xdr:col>
      <xdr:colOff>0</xdr:colOff>
      <xdr:row>21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69" name="Rounded Rectangle 168"/>
        <xdr:cNvSpPr/>
      </xdr:nvSpPr>
      <xdr:spPr>
        <a:xfrm>
          <a:off x="361950" y="4343400"/>
          <a:ext cx="1809750" cy="361950"/>
        </a:xfrm>
        <a:prstGeom prst="roundRect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>
              <a:solidFill>
                <a:sysClr val="windowText" lastClr="000000"/>
              </a:solidFill>
            </a:rPr>
            <a:t>Indexed</a:t>
          </a:r>
          <a:r>
            <a:rPr lang="pt-PT" sz="1600" b="1" baseline="0">
              <a:solidFill>
                <a:sysClr val="windowText" lastClr="000000"/>
              </a:solidFill>
            </a:rPr>
            <a:t> Ray </a:t>
          </a:r>
          <a:r>
            <a:rPr lang="pt-PT" sz="1600" b="1">
              <a:solidFill>
                <a:sysClr val="windowText" lastClr="000000"/>
              </a:solidFill>
            </a:rPr>
            <a:t>Array</a:t>
          </a:r>
        </a:p>
      </xdr:txBody>
    </xdr:sp>
    <xdr:clientData/>
  </xdr:twoCellAnchor>
  <xdr:twoCellAnchor>
    <xdr:from>
      <xdr:col>6</xdr:col>
      <xdr:colOff>178593</xdr:colOff>
      <xdr:row>22</xdr:row>
      <xdr:rowOff>155972</xdr:rowOff>
    </xdr:from>
    <xdr:to>
      <xdr:col>11</xdr:col>
      <xdr:colOff>61818</xdr:colOff>
      <xdr:row>23</xdr:row>
      <xdr:rowOff>49378</xdr:rowOff>
    </xdr:to>
    <xdr:sp macro="" textlink="">
      <xdr:nvSpPr>
        <xdr:cNvPr id="171" name="Rectangle 170"/>
        <xdr:cNvSpPr/>
      </xdr:nvSpPr>
      <xdr:spPr>
        <a:xfrm>
          <a:off x="2350293" y="4680347"/>
          <a:ext cx="1512000" cy="74381"/>
        </a:xfrm>
        <a:prstGeom prst="rect">
          <a:avLst/>
        </a:prstGeom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13</xdr:col>
      <xdr:colOff>127226</xdr:colOff>
      <xdr:row>22</xdr:row>
      <xdr:rowOff>156229</xdr:rowOff>
    </xdr:from>
    <xdr:to>
      <xdr:col>17</xdr:col>
      <xdr:colOff>162626</xdr:colOff>
      <xdr:row>23</xdr:row>
      <xdr:rowOff>48972</xdr:rowOff>
    </xdr:to>
    <xdr:sp macro="" textlink="">
      <xdr:nvSpPr>
        <xdr:cNvPr id="172" name="Rectangle 171"/>
        <xdr:cNvSpPr/>
      </xdr:nvSpPr>
      <xdr:spPr>
        <a:xfrm>
          <a:off x="4651601" y="4680604"/>
          <a:ext cx="1483200" cy="73718"/>
        </a:xfrm>
        <a:prstGeom prst="rect">
          <a:avLst/>
        </a:prstGeom>
        <a:solidFill>
          <a:srgbClr val="00B05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11</xdr:col>
      <xdr:colOff>88041</xdr:colOff>
      <xdr:row>22</xdr:row>
      <xdr:rowOff>155972</xdr:rowOff>
    </xdr:from>
    <xdr:to>
      <xdr:col>13</xdr:col>
      <xdr:colOff>91341</xdr:colOff>
      <xdr:row>23</xdr:row>
      <xdr:rowOff>49378</xdr:rowOff>
    </xdr:to>
    <xdr:sp macro="" textlink="">
      <xdr:nvSpPr>
        <xdr:cNvPr id="174" name="Rectangle 173"/>
        <xdr:cNvSpPr/>
      </xdr:nvSpPr>
      <xdr:spPr>
        <a:xfrm>
          <a:off x="3888516" y="4680347"/>
          <a:ext cx="727200" cy="74381"/>
        </a:xfrm>
        <a:prstGeom prst="rect">
          <a:avLst/>
        </a:prstGeom>
        <a:solidFill>
          <a:srgbClr val="F38E29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PT" sz="1200" b="1"/>
        </a:p>
      </xdr:txBody>
    </xdr:sp>
    <xdr:clientData/>
  </xdr:twoCellAnchor>
  <xdr:twoCellAnchor>
    <xdr:from>
      <xdr:col>3</xdr:col>
      <xdr:colOff>180975</xdr:colOff>
      <xdr:row>18</xdr:row>
      <xdr:rowOff>0</xdr:rowOff>
    </xdr:from>
    <xdr:to>
      <xdr:col>3</xdr:col>
      <xdr:colOff>180975</xdr:colOff>
      <xdr:row>21</xdr:row>
      <xdr:rowOff>0</xdr:rowOff>
    </xdr:to>
    <xdr:cxnSp macro="">
      <xdr:nvCxnSpPr>
        <xdr:cNvPr id="175" name="Straight Arrow Connector 174"/>
        <xdr:cNvCxnSpPr>
          <a:endCxn id="169" idx="0"/>
        </xdr:cNvCxnSpPr>
      </xdr:nvCxnSpPr>
      <xdr:spPr>
        <a:xfrm>
          <a:off x="1266825" y="3800475"/>
          <a:ext cx="0" cy="542925"/>
        </a:xfrm>
        <a:prstGeom prst="straightConnector1">
          <a:avLst/>
        </a:prstGeom>
        <a:ln w="63500">
          <a:solidFill>
            <a:schemeClr val="accent2">
              <a:lumMod val="75000"/>
            </a:schemeClr>
          </a:solidFill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180000</xdr:colOff>
      <xdr:row>18</xdr:row>
      <xdr:rowOff>9525</xdr:rowOff>
    </xdr:from>
    <xdr:to>
      <xdr:col>7</xdr:col>
      <xdr:colOff>184125</xdr:colOff>
      <xdr:row>20</xdr:row>
      <xdr:rowOff>180974</xdr:rowOff>
    </xdr:to>
    <xdr:cxnSp macro="">
      <xdr:nvCxnSpPr>
        <xdr:cNvPr id="177" name="Straight Connector 176"/>
        <xdr:cNvCxnSpPr>
          <a:stCxn id="210" idx="2"/>
          <a:endCxn id="155" idx="0"/>
        </xdr:cNvCxnSpPr>
      </xdr:nvCxnSpPr>
      <xdr:spPr>
        <a:xfrm flipH="1">
          <a:off x="2532675" y="4714875"/>
          <a:ext cx="4125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18</xdr:row>
      <xdr:rowOff>38100</xdr:rowOff>
    </xdr:from>
    <xdr:to>
      <xdr:col>10</xdr:col>
      <xdr:colOff>242329</xdr:colOff>
      <xdr:row>21</xdr:row>
      <xdr:rowOff>0</xdr:rowOff>
    </xdr:to>
    <xdr:cxnSp macro="">
      <xdr:nvCxnSpPr>
        <xdr:cNvPr id="178" name="Straight Connector 177"/>
        <xdr:cNvCxnSpPr>
          <a:endCxn id="165" idx="0"/>
        </xdr:cNvCxnSpPr>
      </xdr:nvCxnSpPr>
      <xdr:spPr>
        <a:xfrm>
          <a:off x="3038475" y="3657600"/>
          <a:ext cx="642379" cy="50482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224813</xdr:colOff>
      <xdr:row>18</xdr:row>
      <xdr:rowOff>9526</xdr:rowOff>
    </xdr:from>
    <xdr:to>
      <xdr:col>11</xdr:col>
      <xdr:colOff>263325</xdr:colOff>
      <xdr:row>21</xdr:row>
      <xdr:rowOff>1950</xdr:rowOff>
    </xdr:to>
    <xdr:cxnSp macro="">
      <xdr:nvCxnSpPr>
        <xdr:cNvPr id="205" name="Straight Connector 204"/>
        <xdr:cNvCxnSpPr>
          <a:stCxn id="213" idx="2"/>
          <a:endCxn id="166" idx="0"/>
        </xdr:cNvCxnSpPr>
      </xdr:nvCxnSpPr>
      <xdr:spPr>
        <a:xfrm>
          <a:off x="3301388" y="3629026"/>
          <a:ext cx="762412" cy="53534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243863</xdr:colOff>
      <xdr:row>18</xdr:row>
      <xdr:rowOff>9526</xdr:rowOff>
    </xdr:from>
    <xdr:to>
      <xdr:col>13</xdr:col>
      <xdr:colOff>299061</xdr:colOff>
      <xdr:row>21</xdr:row>
      <xdr:rowOff>0</xdr:rowOff>
    </xdr:to>
    <xdr:cxnSp macro="">
      <xdr:nvCxnSpPr>
        <xdr:cNvPr id="206" name="Straight Connector 205"/>
        <xdr:cNvCxnSpPr>
          <a:stCxn id="214" idx="2"/>
        </xdr:cNvCxnSpPr>
      </xdr:nvCxnSpPr>
      <xdr:spPr>
        <a:xfrm>
          <a:off x="3682388" y="3629026"/>
          <a:ext cx="1141048" cy="533399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16</xdr:row>
      <xdr:rowOff>11475</xdr:rowOff>
    </xdr:from>
    <xdr:to>
      <xdr:col>7</xdr:col>
      <xdr:colOff>358725</xdr:colOff>
      <xdr:row>18</xdr:row>
      <xdr:rowOff>9525</xdr:rowOff>
    </xdr:to>
    <xdr:sp macro="" textlink="">
      <xdr:nvSpPr>
        <xdr:cNvPr id="210" name="Rectangle 209"/>
        <xdr:cNvSpPr/>
      </xdr:nvSpPr>
      <xdr:spPr>
        <a:xfrm>
          <a:off x="2362200" y="4354875"/>
          <a:ext cx="349200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0</a:t>
          </a:r>
        </a:p>
      </xdr:txBody>
    </xdr:sp>
    <xdr:clientData/>
  </xdr:twoCellAnchor>
  <xdr:twoCellAnchor>
    <xdr:from>
      <xdr:col>8</xdr:col>
      <xdr:colOff>30525</xdr:colOff>
      <xdr:row>16</xdr:row>
      <xdr:rowOff>11476</xdr:rowOff>
    </xdr:from>
    <xdr:to>
      <xdr:col>9</xdr:col>
      <xdr:colOff>19050</xdr:colOff>
      <xdr:row>18</xdr:row>
      <xdr:rowOff>9526</xdr:rowOff>
    </xdr:to>
    <xdr:sp macro="" textlink="">
      <xdr:nvSpPr>
        <xdr:cNvPr id="211" name="Rectangle 210"/>
        <xdr:cNvSpPr/>
      </xdr:nvSpPr>
      <xdr:spPr>
        <a:xfrm>
          <a:off x="2745150" y="435487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3</a:t>
          </a:r>
        </a:p>
      </xdr:txBody>
    </xdr:sp>
    <xdr:clientData/>
  </xdr:twoCellAnchor>
  <xdr:twoCellAnchor>
    <xdr:from>
      <xdr:col>9</xdr:col>
      <xdr:colOff>49575</xdr:colOff>
      <xdr:row>16</xdr:row>
      <xdr:rowOff>11476</xdr:rowOff>
    </xdr:from>
    <xdr:to>
      <xdr:col>10</xdr:col>
      <xdr:colOff>38100</xdr:colOff>
      <xdr:row>18</xdr:row>
      <xdr:rowOff>9526</xdr:rowOff>
    </xdr:to>
    <xdr:sp macro="" textlink="">
      <xdr:nvSpPr>
        <xdr:cNvPr id="213" name="Rectangle 212"/>
        <xdr:cNvSpPr/>
      </xdr:nvSpPr>
      <xdr:spPr>
        <a:xfrm>
          <a:off x="3126150" y="3269026"/>
          <a:ext cx="350475" cy="360000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10</xdr:col>
      <xdr:colOff>68625</xdr:colOff>
      <xdr:row>16</xdr:row>
      <xdr:rowOff>11476</xdr:rowOff>
    </xdr:from>
    <xdr:to>
      <xdr:col>11</xdr:col>
      <xdr:colOff>57150</xdr:colOff>
      <xdr:row>18</xdr:row>
      <xdr:rowOff>9526</xdr:rowOff>
    </xdr:to>
    <xdr:sp macro="" textlink="">
      <xdr:nvSpPr>
        <xdr:cNvPr id="214" name="Rectangle 213"/>
        <xdr:cNvSpPr/>
      </xdr:nvSpPr>
      <xdr:spPr>
        <a:xfrm>
          <a:off x="3507150" y="3269026"/>
          <a:ext cx="350475" cy="360000"/>
        </a:xfrm>
        <a:prstGeom prst="rect">
          <a:avLst/>
        </a:prstGeom>
        <a:solidFill>
          <a:srgbClr val="F44B3E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200" b="1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7</xdr:col>
      <xdr:colOff>262562</xdr:colOff>
      <xdr:row>8</xdr:row>
      <xdr:rowOff>74958</xdr:rowOff>
    </xdr:from>
    <xdr:to>
      <xdr:col>16</xdr:col>
      <xdr:colOff>142875</xdr:colOff>
      <xdr:row>10</xdr:row>
      <xdr:rowOff>76201</xdr:rowOff>
    </xdr:to>
    <xdr:sp macro="" textlink="">
      <xdr:nvSpPr>
        <xdr:cNvPr id="228" name="Rounded Rectangle 227"/>
        <xdr:cNvSpPr/>
      </xdr:nvSpPr>
      <xdr:spPr>
        <a:xfrm>
          <a:off x="2500937" y="15227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Skeleton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276225</xdr:colOff>
      <xdr:row>13</xdr:row>
      <xdr:rowOff>95250</xdr:rowOff>
    </xdr:from>
    <xdr:to>
      <xdr:col>16</xdr:col>
      <xdr:colOff>156538</xdr:colOff>
      <xdr:row>15</xdr:row>
      <xdr:rowOff>96493</xdr:rowOff>
    </xdr:to>
    <xdr:sp macro="" textlink="">
      <xdr:nvSpPr>
        <xdr:cNvPr id="229" name="Rounded Rectangle 228"/>
        <xdr:cNvSpPr/>
      </xdr:nvSpPr>
      <xdr:spPr>
        <a:xfrm>
          <a:off x="2514600" y="2447925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Exclusive Scan(Skeleton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Array)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272087</xdr:colOff>
      <xdr:row>18</xdr:row>
      <xdr:rowOff>94008</xdr:rowOff>
    </xdr:from>
    <xdr:to>
      <xdr:col>16</xdr:col>
      <xdr:colOff>152400</xdr:colOff>
      <xdr:row>20</xdr:row>
      <xdr:rowOff>95251</xdr:rowOff>
    </xdr:to>
    <xdr:sp macro="" textlink="">
      <xdr:nvSpPr>
        <xdr:cNvPr id="231" name="Rounded Rectangle 230"/>
        <xdr:cNvSpPr/>
      </xdr:nvSpPr>
      <xdr:spPr>
        <a:xfrm>
          <a:off x="2510462" y="3351558"/>
          <a:ext cx="3137863" cy="363193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PT" sz="16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Calculate</a:t>
          </a:r>
          <a:r>
            <a:rPr lang="pt-PT" sz="1600" b="1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Sorted Rays</a:t>
          </a:r>
          <a:endParaRPr lang="pt-PT" sz="1600" b="1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304800</xdr:rowOff>
    </xdr:from>
    <xdr:to>
      <xdr:col>11</xdr:col>
      <xdr:colOff>504825</xdr:colOff>
      <xdr:row>12</xdr:row>
      <xdr:rowOff>133350</xdr:rowOff>
    </xdr:to>
    <xdr:sp macro="" textlink="">
      <xdr:nvSpPr>
        <xdr:cNvPr id="32" name="Oval 31"/>
        <xdr:cNvSpPr>
          <a:spLocks noChangeAspect="1"/>
        </xdr:cNvSpPr>
      </xdr:nvSpPr>
      <xdr:spPr>
        <a:xfrm>
          <a:off x="1609726" y="1257300"/>
          <a:ext cx="5067299" cy="5067300"/>
        </a:xfrm>
        <a:prstGeom prst="ellipse">
          <a:avLst/>
        </a:prstGeom>
        <a:solidFill>
          <a:srgbClr val="0070C0">
            <a:alpha val="80000"/>
          </a:srgbClr>
        </a:solidFill>
        <a:ln w="571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352425</xdr:colOff>
      <xdr:row>5</xdr:row>
      <xdr:rowOff>419100</xdr:rowOff>
    </xdr:from>
    <xdr:to>
      <xdr:col>11</xdr:col>
      <xdr:colOff>238125</xdr:colOff>
      <xdr:row>12</xdr:row>
      <xdr:rowOff>57150</xdr:rowOff>
    </xdr:to>
    <xdr:sp macro="" textlink="">
      <xdr:nvSpPr>
        <xdr:cNvPr id="15" name="Oval 14"/>
        <xdr:cNvSpPr>
          <a:spLocks noChangeAspect="1"/>
        </xdr:cNvSpPr>
      </xdr:nvSpPr>
      <xdr:spPr>
        <a:xfrm>
          <a:off x="2409825" y="2324100"/>
          <a:ext cx="2971800" cy="2971800"/>
        </a:xfrm>
        <a:prstGeom prst="ellipse">
          <a:avLst/>
        </a:prstGeom>
        <a:solidFill>
          <a:srgbClr val="00B050">
            <a:alpha val="80000"/>
          </a:srgbClr>
        </a:solidFill>
        <a:ln w="444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</xdr:col>
      <xdr:colOff>352425</xdr:colOff>
      <xdr:row>1</xdr:row>
      <xdr:rowOff>419100</xdr:rowOff>
    </xdr:from>
    <xdr:to>
      <xdr:col>7</xdr:col>
      <xdr:colOff>114300</xdr:colOff>
      <xdr:row>7</xdr:row>
      <xdr:rowOff>409575</xdr:rowOff>
    </xdr:to>
    <xdr:sp macro="" textlink="">
      <xdr:nvSpPr>
        <xdr:cNvPr id="16" name="Oval 15"/>
        <xdr:cNvSpPr>
          <a:spLocks noChangeAspect="1"/>
        </xdr:cNvSpPr>
      </xdr:nvSpPr>
      <xdr:spPr>
        <a:xfrm>
          <a:off x="1381125" y="1371600"/>
          <a:ext cx="2847975" cy="2847975"/>
        </a:xfrm>
        <a:prstGeom prst="ellipse">
          <a:avLst/>
        </a:prstGeom>
        <a:solidFill>
          <a:srgbClr val="00B050">
            <a:alpha val="80000"/>
          </a:srgbClr>
        </a:solidFill>
        <a:ln w="444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38100</xdr:colOff>
      <xdr:row>2</xdr:row>
      <xdr:rowOff>228600</xdr:rowOff>
    </xdr:from>
    <xdr:to>
      <xdr:col>4</xdr:col>
      <xdr:colOff>0</xdr:colOff>
      <xdr:row>4</xdr:row>
      <xdr:rowOff>266700</xdr:rowOff>
    </xdr:to>
    <xdr:sp macro="" textlink="">
      <xdr:nvSpPr>
        <xdr:cNvPr id="5" name="Oval 4"/>
        <xdr:cNvSpPr>
          <a:spLocks noChangeAspect="1"/>
        </xdr:cNvSpPr>
      </xdr:nvSpPr>
      <xdr:spPr>
        <a:xfrm>
          <a:off x="1581150" y="1657350"/>
          <a:ext cx="990600" cy="990600"/>
        </a:xfrm>
        <a:prstGeom prst="ellips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133349</xdr:colOff>
      <xdr:row>6</xdr:row>
      <xdr:rowOff>123824</xdr:rowOff>
    </xdr:from>
    <xdr:to>
      <xdr:col>8</xdr:col>
      <xdr:colOff>190500</xdr:colOff>
      <xdr:row>8</xdr:row>
      <xdr:rowOff>257175</xdr:rowOff>
    </xdr:to>
    <xdr:sp macro="" textlink="">
      <xdr:nvSpPr>
        <xdr:cNvPr id="8" name="Oval 7"/>
        <xdr:cNvSpPr>
          <a:spLocks noChangeAspect="1"/>
        </xdr:cNvSpPr>
      </xdr:nvSpPr>
      <xdr:spPr>
        <a:xfrm>
          <a:off x="3733799" y="3457574"/>
          <a:ext cx="1085851" cy="1085851"/>
        </a:xfrm>
        <a:prstGeom prst="ellips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476250</xdr:colOff>
      <xdr:row>3</xdr:row>
      <xdr:rowOff>171450</xdr:rowOff>
    </xdr:from>
    <xdr:to>
      <xdr:col>7</xdr:col>
      <xdr:colOff>38100</xdr:colOff>
      <xdr:row>4</xdr:row>
      <xdr:rowOff>285750</xdr:rowOff>
    </xdr:to>
    <xdr:sp macro="" textlink="">
      <xdr:nvSpPr>
        <xdr:cNvPr id="9" name="Oval 8"/>
        <xdr:cNvSpPr>
          <a:spLocks noChangeAspect="1"/>
        </xdr:cNvSpPr>
      </xdr:nvSpPr>
      <xdr:spPr>
        <a:xfrm>
          <a:off x="3048000" y="1123950"/>
          <a:ext cx="590550" cy="590550"/>
        </a:xfrm>
        <a:prstGeom prst="ellips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314322</xdr:colOff>
      <xdr:row>8</xdr:row>
      <xdr:rowOff>104774</xdr:rowOff>
    </xdr:from>
    <xdr:to>
      <xdr:col>11</xdr:col>
      <xdr:colOff>238123</xdr:colOff>
      <xdr:row>11</xdr:row>
      <xdr:rowOff>142875</xdr:rowOff>
    </xdr:to>
    <xdr:sp macro="" textlink="">
      <xdr:nvSpPr>
        <xdr:cNvPr id="10" name="Oval 9"/>
        <xdr:cNvSpPr>
          <a:spLocks noChangeAspect="1"/>
        </xdr:cNvSpPr>
      </xdr:nvSpPr>
      <xdr:spPr>
        <a:xfrm>
          <a:off x="4943472" y="4391024"/>
          <a:ext cx="1466851" cy="1466851"/>
        </a:xfrm>
        <a:prstGeom prst="ellips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333376</xdr:colOff>
      <xdr:row>2</xdr:row>
      <xdr:rowOff>247650</xdr:rowOff>
    </xdr:from>
    <xdr:to>
      <xdr:col>2</xdr:col>
      <xdr:colOff>464345</xdr:colOff>
      <xdr:row>2</xdr:row>
      <xdr:rowOff>390525</xdr:rowOff>
    </xdr:to>
    <xdr:sp macro="" textlink="">
      <xdr:nvSpPr>
        <xdr:cNvPr id="6" name="Oval 5"/>
        <xdr:cNvSpPr/>
      </xdr:nvSpPr>
      <xdr:spPr>
        <a:xfrm>
          <a:off x="1876426" y="1676400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457201</xdr:colOff>
      <xdr:row>3</xdr:row>
      <xdr:rowOff>466725</xdr:rowOff>
    </xdr:from>
    <xdr:to>
      <xdr:col>3</xdr:col>
      <xdr:colOff>73820</xdr:colOff>
      <xdr:row>4</xdr:row>
      <xdr:rowOff>133350</xdr:rowOff>
    </xdr:to>
    <xdr:sp macro="" textlink="">
      <xdr:nvSpPr>
        <xdr:cNvPr id="3" name="Oval 2"/>
        <xdr:cNvSpPr/>
      </xdr:nvSpPr>
      <xdr:spPr>
        <a:xfrm>
          <a:off x="1485901" y="1419225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38100</xdr:colOff>
      <xdr:row>6</xdr:row>
      <xdr:rowOff>85725</xdr:rowOff>
    </xdr:from>
    <xdr:to>
      <xdr:col>7</xdr:col>
      <xdr:colOff>169069</xdr:colOff>
      <xdr:row>6</xdr:row>
      <xdr:rowOff>228600</xdr:rowOff>
    </xdr:to>
    <xdr:sp macro="" textlink="">
      <xdr:nvSpPr>
        <xdr:cNvPr id="4" name="Oval 3"/>
        <xdr:cNvSpPr/>
      </xdr:nvSpPr>
      <xdr:spPr>
        <a:xfrm>
          <a:off x="4152900" y="3419475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276225</xdr:colOff>
      <xdr:row>8</xdr:row>
      <xdr:rowOff>0</xdr:rowOff>
    </xdr:from>
    <xdr:to>
      <xdr:col>7</xdr:col>
      <xdr:colOff>407194</xdr:colOff>
      <xdr:row>8</xdr:row>
      <xdr:rowOff>142875</xdr:rowOff>
    </xdr:to>
    <xdr:sp macro="" textlink="">
      <xdr:nvSpPr>
        <xdr:cNvPr id="7" name="Oval 6"/>
        <xdr:cNvSpPr/>
      </xdr:nvSpPr>
      <xdr:spPr>
        <a:xfrm>
          <a:off x="3876675" y="3333750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409575</xdr:colOff>
      <xdr:row>3</xdr:row>
      <xdr:rowOff>295275</xdr:rowOff>
    </xdr:from>
    <xdr:to>
      <xdr:col>7</xdr:col>
      <xdr:colOff>26194</xdr:colOff>
      <xdr:row>3</xdr:row>
      <xdr:rowOff>438150</xdr:rowOff>
    </xdr:to>
    <xdr:sp macro="" textlink="">
      <xdr:nvSpPr>
        <xdr:cNvPr id="11" name="Oval 10"/>
        <xdr:cNvSpPr/>
      </xdr:nvSpPr>
      <xdr:spPr>
        <a:xfrm>
          <a:off x="3495675" y="1247775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219075</xdr:colOff>
      <xdr:row>4</xdr:row>
      <xdr:rowOff>123825</xdr:rowOff>
    </xdr:from>
    <xdr:to>
      <xdr:col>6</xdr:col>
      <xdr:colOff>350044</xdr:colOff>
      <xdr:row>4</xdr:row>
      <xdr:rowOff>266700</xdr:rowOff>
    </xdr:to>
    <xdr:sp macro="" textlink="">
      <xdr:nvSpPr>
        <xdr:cNvPr id="12" name="Oval 11"/>
        <xdr:cNvSpPr/>
      </xdr:nvSpPr>
      <xdr:spPr>
        <a:xfrm>
          <a:off x="3305175" y="1552575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9</xdr:col>
      <xdr:colOff>333375</xdr:colOff>
      <xdr:row>11</xdr:row>
      <xdr:rowOff>19050</xdr:rowOff>
    </xdr:from>
    <xdr:to>
      <xdr:col>9</xdr:col>
      <xdr:colOff>464344</xdr:colOff>
      <xdr:row>11</xdr:row>
      <xdr:rowOff>161925</xdr:rowOff>
    </xdr:to>
    <xdr:sp macro="" textlink="">
      <xdr:nvSpPr>
        <xdr:cNvPr id="13" name="Oval 12"/>
        <xdr:cNvSpPr/>
      </xdr:nvSpPr>
      <xdr:spPr>
        <a:xfrm>
          <a:off x="5476875" y="5734050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447675</xdr:colOff>
      <xdr:row>9</xdr:row>
      <xdr:rowOff>114300</xdr:rowOff>
    </xdr:from>
    <xdr:to>
      <xdr:col>9</xdr:col>
      <xdr:colOff>64294</xdr:colOff>
      <xdr:row>9</xdr:row>
      <xdr:rowOff>257175</xdr:rowOff>
    </xdr:to>
    <xdr:sp macro="" textlink="">
      <xdr:nvSpPr>
        <xdr:cNvPr id="14" name="Oval 13"/>
        <xdr:cNvSpPr/>
      </xdr:nvSpPr>
      <xdr:spPr>
        <a:xfrm>
          <a:off x="4562475" y="3924300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342901</xdr:colOff>
      <xdr:row>2</xdr:row>
      <xdr:rowOff>409575</xdr:rowOff>
    </xdr:from>
    <xdr:to>
      <xdr:col>3</xdr:col>
      <xdr:colOff>473870</xdr:colOff>
      <xdr:row>3</xdr:row>
      <xdr:rowOff>76200</xdr:rowOff>
    </xdr:to>
    <xdr:sp macro="" textlink="">
      <xdr:nvSpPr>
        <xdr:cNvPr id="24" name="Oval 23"/>
        <xdr:cNvSpPr/>
      </xdr:nvSpPr>
      <xdr:spPr>
        <a:xfrm>
          <a:off x="2400301" y="1838325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200025</xdr:colOff>
      <xdr:row>7</xdr:row>
      <xdr:rowOff>390525</xdr:rowOff>
    </xdr:from>
    <xdr:to>
      <xdr:col>6</xdr:col>
      <xdr:colOff>330994</xdr:colOff>
      <xdr:row>8</xdr:row>
      <xdr:rowOff>57150</xdr:rowOff>
    </xdr:to>
    <xdr:sp macro="" textlink="">
      <xdr:nvSpPr>
        <xdr:cNvPr id="25" name="Oval 24"/>
        <xdr:cNvSpPr/>
      </xdr:nvSpPr>
      <xdr:spPr>
        <a:xfrm>
          <a:off x="3800475" y="4200525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190500</xdr:colOff>
      <xdr:row>7</xdr:row>
      <xdr:rowOff>0</xdr:rowOff>
    </xdr:from>
    <xdr:to>
      <xdr:col>7</xdr:col>
      <xdr:colOff>321469</xdr:colOff>
      <xdr:row>7</xdr:row>
      <xdr:rowOff>142875</xdr:rowOff>
    </xdr:to>
    <xdr:sp macro="" textlink="">
      <xdr:nvSpPr>
        <xdr:cNvPr id="26" name="Oval 25"/>
        <xdr:cNvSpPr/>
      </xdr:nvSpPr>
      <xdr:spPr>
        <a:xfrm>
          <a:off x="3790950" y="2857500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219075</xdr:colOff>
      <xdr:row>3</xdr:row>
      <xdr:rowOff>371475</xdr:rowOff>
    </xdr:from>
    <xdr:to>
      <xdr:col>6</xdr:col>
      <xdr:colOff>350044</xdr:colOff>
      <xdr:row>4</xdr:row>
      <xdr:rowOff>38100</xdr:rowOff>
    </xdr:to>
    <xdr:sp macro="" textlink="">
      <xdr:nvSpPr>
        <xdr:cNvPr id="27" name="Oval 26"/>
        <xdr:cNvSpPr/>
      </xdr:nvSpPr>
      <xdr:spPr>
        <a:xfrm>
          <a:off x="3305175" y="1323975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19050</xdr:colOff>
      <xdr:row>3</xdr:row>
      <xdr:rowOff>390525</xdr:rowOff>
    </xdr:from>
    <xdr:to>
      <xdr:col>6</xdr:col>
      <xdr:colOff>150019</xdr:colOff>
      <xdr:row>4</xdr:row>
      <xdr:rowOff>57150</xdr:rowOff>
    </xdr:to>
    <xdr:sp macro="" textlink="">
      <xdr:nvSpPr>
        <xdr:cNvPr id="28" name="Oval 27"/>
        <xdr:cNvSpPr/>
      </xdr:nvSpPr>
      <xdr:spPr>
        <a:xfrm>
          <a:off x="3105150" y="1343025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11</xdr:col>
      <xdr:colOff>142875</xdr:colOff>
      <xdr:row>8</xdr:row>
      <xdr:rowOff>457200</xdr:rowOff>
    </xdr:from>
    <xdr:to>
      <xdr:col>11</xdr:col>
      <xdr:colOff>273844</xdr:colOff>
      <xdr:row>9</xdr:row>
      <xdr:rowOff>123825</xdr:rowOff>
    </xdr:to>
    <xdr:sp macro="" textlink="">
      <xdr:nvSpPr>
        <xdr:cNvPr id="29" name="Oval 28"/>
        <xdr:cNvSpPr/>
      </xdr:nvSpPr>
      <xdr:spPr>
        <a:xfrm>
          <a:off x="6315075" y="4743450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10</xdr:col>
      <xdr:colOff>95250</xdr:colOff>
      <xdr:row>8</xdr:row>
      <xdr:rowOff>323850</xdr:rowOff>
    </xdr:from>
    <xdr:to>
      <xdr:col>10</xdr:col>
      <xdr:colOff>226219</xdr:colOff>
      <xdr:row>8</xdr:row>
      <xdr:rowOff>466725</xdr:rowOff>
    </xdr:to>
    <xdr:sp macro="" textlink="">
      <xdr:nvSpPr>
        <xdr:cNvPr id="30" name="Oval 29"/>
        <xdr:cNvSpPr/>
      </xdr:nvSpPr>
      <xdr:spPr>
        <a:xfrm>
          <a:off x="5753100" y="4610100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28576</xdr:colOff>
      <xdr:row>3</xdr:row>
      <xdr:rowOff>171450</xdr:rowOff>
    </xdr:from>
    <xdr:to>
      <xdr:col>2</xdr:col>
      <xdr:colOff>159545</xdr:colOff>
      <xdr:row>3</xdr:row>
      <xdr:rowOff>314325</xdr:rowOff>
    </xdr:to>
    <xdr:sp macro="" textlink="">
      <xdr:nvSpPr>
        <xdr:cNvPr id="31" name="Oval 30"/>
        <xdr:cNvSpPr/>
      </xdr:nvSpPr>
      <xdr:spPr>
        <a:xfrm>
          <a:off x="1057276" y="1123950"/>
          <a:ext cx="130969" cy="142875"/>
        </a:xfrm>
        <a:prstGeom prst="ellipse">
          <a:avLst/>
        </a:prstGeom>
        <a:solidFill>
          <a:schemeClr val="tx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7</xdr:col>
      <xdr:colOff>323850</xdr:colOff>
      <xdr:row>2</xdr:row>
      <xdr:rowOff>400049</xdr:rowOff>
    </xdr:from>
    <xdr:to>
      <xdr:col>11</xdr:col>
      <xdr:colOff>295275</xdr:colOff>
      <xdr:row>4</xdr:row>
      <xdr:rowOff>104774</xdr:rowOff>
    </xdr:to>
    <xdr:sp macro="" textlink="">
      <xdr:nvSpPr>
        <xdr:cNvPr id="33" name="Rectangle 32"/>
        <xdr:cNvSpPr/>
      </xdr:nvSpPr>
      <xdr:spPr>
        <a:xfrm>
          <a:off x="4438650" y="1828799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Sphere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4</xdr:col>
      <xdr:colOff>19050</xdr:colOff>
      <xdr:row>9</xdr:row>
      <xdr:rowOff>152399</xdr:rowOff>
    </xdr:from>
    <xdr:to>
      <xdr:col>7</xdr:col>
      <xdr:colOff>504825</xdr:colOff>
      <xdr:row>10</xdr:row>
      <xdr:rowOff>333374</xdr:rowOff>
    </xdr:to>
    <xdr:sp macro="" textlink="">
      <xdr:nvSpPr>
        <xdr:cNvPr id="35" name="Rectangle 34"/>
        <xdr:cNvSpPr/>
      </xdr:nvSpPr>
      <xdr:spPr>
        <a:xfrm>
          <a:off x="2590800" y="4914899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Sphere</a:t>
          </a:r>
        </a:p>
        <a:p>
          <a:pPr algn="l"/>
          <a:r>
            <a:rPr lang="pt-PT" sz="1600" b="1" baseline="0"/>
            <a:t>Level 2</a:t>
          </a:r>
          <a:endParaRPr lang="pt-PT" sz="1600" b="1"/>
        </a:p>
      </xdr:txBody>
    </xdr:sp>
    <xdr:clientData/>
  </xdr:twoCellAnchor>
  <xdr:twoCellAnchor>
    <xdr:from>
      <xdr:col>7</xdr:col>
      <xdr:colOff>323850</xdr:colOff>
      <xdr:row>5</xdr:row>
      <xdr:rowOff>133349</xdr:rowOff>
    </xdr:from>
    <xdr:to>
      <xdr:col>11</xdr:col>
      <xdr:colOff>295275</xdr:colOff>
      <xdr:row>6</xdr:row>
      <xdr:rowOff>314324</xdr:rowOff>
    </xdr:to>
    <xdr:sp macro="" textlink="">
      <xdr:nvSpPr>
        <xdr:cNvPr id="36" name="Rectangle 35"/>
        <xdr:cNvSpPr/>
      </xdr:nvSpPr>
      <xdr:spPr>
        <a:xfrm>
          <a:off x="4438650" y="2990849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Sphere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80" name="Isosceles Triangle 79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55" name="Isosceles Triangle 54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9" name="Isosceles Triangle 48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1" name="Isosceles Triangle 50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30" name="Straight Arrow Connector 29"/>
        <xdr:cNvCxnSpPr/>
      </xdr:nvCxnSpPr>
      <xdr:spPr>
        <a:xfrm flipV="1">
          <a:off x="391477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32" name="Straight Arrow Connector 31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45" name="Straight Arrow Connector 44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47" name="Straight Arrow Connector 46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54" name="Isosceles Triangle 53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53" name="Isosceles Triangle 52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52" name="Isosceles Triangle 5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25" name="Rectangle 24"/>
        <xdr:cNvSpPr/>
      </xdr:nvSpPr>
      <xdr:spPr>
        <a:xfrm>
          <a:off x="167640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26" name="Rectangle 25"/>
        <xdr:cNvSpPr/>
      </xdr:nvSpPr>
      <xdr:spPr>
        <a:xfrm>
          <a:off x="177165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2</a:t>
          </a:r>
          <a:endParaRPr lang="pt-PT" sz="1600" b="1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27" name="Rectangle 26"/>
        <xdr:cNvSpPr/>
      </xdr:nvSpPr>
      <xdr:spPr>
        <a:xfrm>
          <a:off x="170497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29" name="Straight Arrow Connector 28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38" name="Straight Arrow Connector 37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41" name="Straight Arrow Connector 40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43" name="Straight Arrow Connector 42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183685</xdr:colOff>
      <xdr:row>1</xdr:row>
      <xdr:rowOff>204475</xdr:rowOff>
    </xdr:from>
    <xdr:to>
      <xdr:col>11</xdr:col>
      <xdr:colOff>456296</xdr:colOff>
      <xdr:row>13</xdr:row>
      <xdr:rowOff>451765</xdr:rowOff>
    </xdr:to>
    <xdr:sp macro="" textlink="">
      <xdr:nvSpPr>
        <xdr:cNvPr id="2" name="Isosceles Triangle 1"/>
        <xdr:cNvSpPr/>
      </xdr:nvSpPr>
      <xdr:spPr>
        <a:xfrm rot="15409588">
          <a:off x="167771" y="696639"/>
          <a:ext cx="5962290" cy="5930461"/>
        </a:xfrm>
        <a:prstGeom prst="triangle">
          <a:avLst>
            <a:gd name="adj" fmla="val 52290"/>
          </a:avLst>
        </a:prstGeom>
        <a:solidFill>
          <a:schemeClr val="accent1">
            <a:alpha val="80000"/>
          </a:schemeClr>
        </a:solidFill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230732</xdr:colOff>
      <xdr:row>5</xdr:row>
      <xdr:rowOff>152399</xdr:rowOff>
    </xdr:from>
    <xdr:to>
      <xdr:col>10</xdr:col>
      <xdr:colOff>400050</xdr:colOff>
      <xdr:row>11</xdr:row>
      <xdr:rowOff>371476</xdr:rowOff>
    </xdr:to>
    <xdr:sp macro="" textlink="">
      <xdr:nvSpPr>
        <xdr:cNvPr id="3" name="Isosceles Triangle 2"/>
        <xdr:cNvSpPr/>
      </xdr:nvSpPr>
      <xdr:spPr>
        <a:xfrm rot="16200000">
          <a:off x="1863202" y="1929879"/>
          <a:ext cx="3076577" cy="4284118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5</xdr:col>
      <xdr:colOff>47461</xdr:colOff>
      <xdr:row>8</xdr:row>
      <xdr:rowOff>97723</xdr:rowOff>
    </xdr:from>
    <xdr:to>
      <xdr:col>9</xdr:col>
      <xdr:colOff>298416</xdr:colOff>
      <xdr:row>10</xdr:row>
      <xdr:rowOff>338643</xdr:rowOff>
    </xdr:to>
    <xdr:sp macro="" textlink="">
      <xdr:nvSpPr>
        <xdr:cNvPr id="4" name="Isosceles Triangle 3"/>
        <xdr:cNvSpPr/>
      </xdr:nvSpPr>
      <xdr:spPr>
        <a:xfrm rot="16655117">
          <a:off x="3176679" y="3350255"/>
          <a:ext cx="1193420" cy="2308355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4</xdr:col>
      <xdr:colOff>371150</xdr:colOff>
      <xdr:row>6</xdr:row>
      <xdr:rowOff>156703</xdr:rowOff>
    </xdr:from>
    <xdr:to>
      <xdr:col>8</xdr:col>
      <xdr:colOff>433853</xdr:colOff>
      <xdr:row>8</xdr:row>
      <xdr:rowOff>322011</xdr:rowOff>
    </xdr:to>
    <xdr:sp macro="" textlink="">
      <xdr:nvSpPr>
        <xdr:cNvPr id="5" name="Isosceles Triangle 4"/>
        <xdr:cNvSpPr/>
      </xdr:nvSpPr>
      <xdr:spPr>
        <a:xfrm rot="15760915">
          <a:off x="2929698" y="2513055"/>
          <a:ext cx="1117808" cy="2120103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/>
            <a:t>c</a:t>
          </a:r>
        </a:p>
      </xdr:txBody>
    </xdr:sp>
    <xdr:clientData/>
  </xdr:twoCellAnchor>
  <xdr:twoCellAnchor>
    <xdr:from>
      <xdr:col>6</xdr:col>
      <xdr:colOff>314325</xdr:colOff>
      <xdr:row>6</xdr:row>
      <xdr:rowOff>219076</xdr:rowOff>
    </xdr:from>
    <xdr:to>
      <xdr:col>8</xdr:col>
      <xdr:colOff>304800</xdr:colOff>
      <xdr:row>7</xdr:row>
      <xdr:rowOff>123825</xdr:rowOff>
    </xdr:to>
    <xdr:cxnSp macro="">
      <xdr:nvCxnSpPr>
        <xdr:cNvPr id="6" name="Straight Arrow Connector 5"/>
        <xdr:cNvCxnSpPr/>
      </xdr:nvCxnSpPr>
      <xdr:spPr>
        <a:xfrm flipV="1">
          <a:off x="3400425" y="3076576"/>
          <a:ext cx="1019175" cy="380999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</xdr:row>
      <xdr:rowOff>342900</xdr:rowOff>
    </xdr:from>
    <xdr:to>
      <xdr:col>7</xdr:col>
      <xdr:colOff>438150</xdr:colOff>
      <xdr:row>7</xdr:row>
      <xdr:rowOff>381002</xdr:rowOff>
    </xdr:to>
    <xdr:cxnSp macro="">
      <xdr:nvCxnSpPr>
        <xdr:cNvPr id="7" name="Straight Arrow Connector 6"/>
        <xdr:cNvCxnSpPr/>
      </xdr:nvCxnSpPr>
      <xdr:spPr>
        <a:xfrm flipV="1">
          <a:off x="2714625" y="3676650"/>
          <a:ext cx="1323975" cy="38102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9</xdr:row>
      <xdr:rowOff>342902</xdr:rowOff>
    </xdr:from>
    <xdr:to>
      <xdr:col>8</xdr:col>
      <xdr:colOff>419100</xdr:colOff>
      <xdr:row>10</xdr:row>
      <xdr:rowOff>276225</xdr:rowOff>
    </xdr:to>
    <xdr:cxnSp macro="">
      <xdr:nvCxnSpPr>
        <xdr:cNvPr id="8" name="Straight Arrow Connector 7"/>
        <xdr:cNvCxnSpPr/>
      </xdr:nvCxnSpPr>
      <xdr:spPr>
        <a:xfrm>
          <a:off x="3390901" y="4629152"/>
          <a:ext cx="1142999" cy="409573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438151</xdr:colOff>
      <xdr:row>9</xdr:row>
      <xdr:rowOff>47625</xdr:rowOff>
    </xdr:from>
    <xdr:to>
      <xdr:col>8</xdr:col>
      <xdr:colOff>95250</xdr:colOff>
      <xdr:row>9</xdr:row>
      <xdr:rowOff>133353</xdr:rowOff>
    </xdr:to>
    <xdr:cxnSp macro="">
      <xdr:nvCxnSpPr>
        <xdr:cNvPr id="9" name="Straight Arrow Connector 8"/>
        <xdr:cNvCxnSpPr/>
      </xdr:nvCxnSpPr>
      <xdr:spPr>
        <a:xfrm flipV="1">
          <a:off x="3009901" y="4333875"/>
          <a:ext cx="1200149" cy="85728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454456</xdr:colOff>
      <xdr:row>2</xdr:row>
      <xdr:rowOff>395166</xdr:rowOff>
    </xdr:from>
    <xdr:to>
      <xdr:col>10</xdr:col>
      <xdr:colOff>440893</xdr:colOff>
      <xdr:row>8</xdr:row>
      <xdr:rowOff>23931</xdr:rowOff>
    </xdr:to>
    <xdr:sp macro="" textlink="">
      <xdr:nvSpPr>
        <xdr:cNvPr id="10" name="Isosceles Triangle 9"/>
        <xdr:cNvSpPr/>
      </xdr:nvSpPr>
      <xdr:spPr>
        <a:xfrm rot="14693298">
          <a:off x="2033467" y="283005"/>
          <a:ext cx="2486265" cy="4615587"/>
        </a:xfrm>
        <a:prstGeom prst="triangle">
          <a:avLst/>
        </a:prstGeom>
        <a:solidFill>
          <a:srgbClr val="00B050">
            <a:alpha val="80000"/>
          </a:srgbClr>
        </a:solidFill>
        <a:ln w="571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</xdr:col>
      <xdr:colOff>315553</xdr:colOff>
      <xdr:row>3</xdr:row>
      <xdr:rowOff>356221</xdr:rowOff>
    </xdr:from>
    <xdr:to>
      <xdr:col>8</xdr:col>
      <xdr:colOff>30034</xdr:colOff>
      <xdr:row>6</xdr:row>
      <xdr:rowOff>100052</xdr:rowOff>
    </xdr:to>
    <xdr:sp macro="" textlink="">
      <xdr:nvSpPr>
        <xdr:cNvPr id="11" name="Isosceles Triangle 10"/>
        <xdr:cNvSpPr/>
      </xdr:nvSpPr>
      <xdr:spPr>
        <a:xfrm rot="14639225">
          <a:off x="2415428" y="1228146"/>
          <a:ext cx="1172581" cy="2286231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158074</xdr:colOff>
      <xdr:row>4</xdr:row>
      <xdr:rowOff>46484</xdr:rowOff>
    </xdr:from>
    <xdr:to>
      <xdr:col>10</xdr:col>
      <xdr:colOff>321091</xdr:colOff>
      <xdr:row>6</xdr:row>
      <xdr:rowOff>419283</xdr:rowOff>
    </xdr:to>
    <xdr:sp macro="" textlink="">
      <xdr:nvSpPr>
        <xdr:cNvPr id="12" name="Isosceles Triangle 11"/>
        <xdr:cNvSpPr/>
      </xdr:nvSpPr>
      <xdr:spPr>
        <a:xfrm rot="14544400">
          <a:off x="3691733" y="1503925"/>
          <a:ext cx="1325299" cy="2220417"/>
        </a:xfrm>
        <a:prstGeom prst="triangle">
          <a:avLst/>
        </a:prstGeom>
        <a:solidFill>
          <a:srgbClr val="F38E29">
            <a:alpha val="80000"/>
          </a:srgbClr>
        </a:solidFill>
        <a:ln w="57150">
          <a:solidFill>
            <a:srgbClr val="F38E2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</xdr:col>
      <xdr:colOff>133350</xdr:colOff>
      <xdr:row>10</xdr:row>
      <xdr:rowOff>47624</xdr:rowOff>
    </xdr:from>
    <xdr:to>
      <xdr:col>6</xdr:col>
      <xdr:colOff>104775</xdr:colOff>
      <xdr:row>11</xdr:row>
      <xdr:rowOff>228599</xdr:rowOff>
    </xdr:to>
    <xdr:sp macro="" textlink="">
      <xdr:nvSpPr>
        <xdr:cNvPr id="13" name="Rectangle 12"/>
        <xdr:cNvSpPr/>
      </xdr:nvSpPr>
      <xdr:spPr>
        <a:xfrm>
          <a:off x="1162050" y="4810124"/>
          <a:ext cx="202882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3</a:t>
          </a:r>
          <a:endParaRPr lang="pt-PT" sz="1600" b="1"/>
        </a:p>
      </xdr:txBody>
    </xdr:sp>
    <xdr:clientData/>
  </xdr:twoCellAnchor>
  <xdr:twoCellAnchor>
    <xdr:from>
      <xdr:col>2</xdr:col>
      <xdr:colOff>228600</xdr:colOff>
      <xdr:row>5</xdr:row>
      <xdr:rowOff>466724</xdr:rowOff>
    </xdr:from>
    <xdr:to>
      <xdr:col>6</xdr:col>
      <xdr:colOff>200025</xdr:colOff>
      <xdr:row>7</xdr:row>
      <xdr:rowOff>171449</xdr:rowOff>
    </xdr:to>
    <xdr:sp macro="" textlink="">
      <xdr:nvSpPr>
        <xdr:cNvPr id="14" name="Rectangle 13"/>
        <xdr:cNvSpPr/>
      </xdr:nvSpPr>
      <xdr:spPr>
        <a:xfrm>
          <a:off x="1257300" y="2847974"/>
          <a:ext cx="2028825" cy="65722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2</a:t>
          </a:r>
          <a:endParaRPr lang="pt-PT" sz="1600" b="1"/>
        </a:p>
      </xdr:txBody>
    </xdr:sp>
    <xdr:clientData/>
  </xdr:twoCellAnchor>
  <xdr:twoCellAnchor>
    <xdr:from>
      <xdr:col>2</xdr:col>
      <xdr:colOff>161925</xdr:colOff>
      <xdr:row>2</xdr:row>
      <xdr:rowOff>123824</xdr:rowOff>
    </xdr:from>
    <xdr:to>
      <xdr:col>6</xdr:col>
      <xdr:colOff>133350</xdr:colOff>
      <xdr:row>3</xdr:row>
      <xdr:rowOff>304799</xdr:rowOff>
    </xdr:to>
    <xdr:sp macro="" textlink="">
      <xdr:nvSpPr>
        <xdr:cNvPr id="15" name="Rectangle 14"/>
        <xdr:cNvSpPr/>
      </xdr:nvSpPr>
      <xdr:spPr>
        <a:xfrm>
          <a:off x="1190625" y="1076324"/>
          <a:ext cx="2028825" cy="657225"/>
        </a:xfrm>
        <a:prstGeom prst="rect">
          <a:avLst/>
        </a:prstGeom>
        <a:solidFill>
          <a:srgbClr val="F38E2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800" b="1"/>
            <a:t>Bounding</a:t>
          </a:r>
          <a:r>
            <a:rPr lang="pt-PT" sz="1800" b="1" baseline="0"/>
            <a:t> Cone</a:t>
          </a:r>
        </a:p>
        <a:p>
          <a:pPr algn="l"/>
          <a:r>
            <a:rPr lang="pt-PT" sz="1600" b="1" baseline="0"/>
            <a:t>Level 1</a:t>
          </a:r>
          <a:endParaRPr lang="pt-PT" sz="1600" b="1"/>
        </a:p>
      </xdr:txBody>
    </xdr:sp>
    <xdr:clientData/>
  </xdr:twoCellAnchor>
  <xdr:twoCellAnchor>
    <xdr:from>
      <xdr:col>8</xdr:col>
      <xdr:colOff>238125</xdr:colOff>
      <xdr:row>5</xdr:row>
      <xdr:rowOff>85726</xdr:rowOff>
    </xdr:from>
    <xdr:to>
      <xdr:col>10</xdr:col>
      <xdr:colOff>209550</xdr:colOff>
      <xdr:row>5</xdr:row>
      <xdr:rowOff>400052</xdr:rowOff>
    </xdr:to>
    <xdr:cxnSp macro="">
      <xdr:nvCxnSpPr>
        <xdr:cNvPr id="16" name="Straight Arrow Connector 15"/>
        <xdr:cNvCxnSpPr/>
      </xdr:nvCxnSpPr>
      <xdr:spPr>
        <a:xfrm flipV="1">
          <a:off x="4352925" y="2466976"/>
          <a:ext cx="1000125" cy="314326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4</xdr:row>
      <xdr:rowOff>238126</xdr:rowOff>
    </xdr:from>
    <xdr:to>
      <xdr:col>9</xdr:col>
      <xdr:colOff>152400</xdr:colOff>
      <xdr:row>5</xdr:row>
      <xdr:rowOff>428627</xdr:rowOff>
    </xdr:to>
    <xdr:cxnSp macro="">
      <xdr:nvCxnSpPr>
        <xdr:cNvPr id="17" name="Straight Arrow Connector 16"/>
        <xdr:cNvCxnSpPr/>
      </xdr:nvCxnSpPr>
      <xdr:spPr>
        <a:xfrm flipV="1">
          <a:off x="3819525" y="2143126"/>
          <a:ext cx="962025" cy="666751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76201</xdr:colOff>
      <xdr:row>3</xdr:row>
      <xdr:rowOff>228601</xdr:rowOff>
    </xdr:from>
    <xdr:to>
      <xdr:col>7</xdr:col>
      <xdr:colOff>38100</xdr:colOff>
      <xdr:row>4</xdr:row>
      <xdr:rowOff>466728</xdr:rowOff>
    </xdr:to>
    <xdr:cxnSp macro="">
      <xdr:nvCxnSpPr>
        <xdr:cNvPr id="18" name="Straight Arrow Connector 17"/>
        <xdr:cNvCxnSpPr/>
      </xdr:nvCxnSpPr>
      <xdr:spPr>
        <a:xfrm flipV="1">
          <a:off x="2647951" y="1657351"/>
          <a:ext cx="990599" cy="7143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504826</xdr:colOff>
      <xdr:row>4</xdr:row>
      <xdr:rowOff>352426</xdr:rowOff>
    </xdr:from>
    <xdr:to>
      <xdr:col>7</xdr:col>
      <xdr:colOff>152400</xdr:colOff>
      <xdr:row>5</xdr:row>
      <xdr:rowOff>247653</xdr:rowOff>
    </xdr:to>
    <xdr:cxnSp macro="">
      <xdr:nvCxnSpPr>
        <xdr:cNvPr id="19" name="Straight Arrow Connector 18"/>
        <xdr:cNvCxnSpPr/>
      </xdr:nvCxnSpPr>
      <xdr:spPr>
        <a:xfrm flipV="1">
          <a:off x="2562226" y="2257426"/>
          <a:ext cx="1190624" cy="371477"/>
        </a:xfrm>
        <a:prstGeom prst="straightConnector1">
          <a:avLst/>
        </a:prstGeom>
        <a:ln w="38100">
          <a:solidFill>
            <a:schemeClr val="tx1"/>
          </a:solidFill>
          <a:headEnd type="oval" w="med" len="med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workbookViewId="0">
      <selection activeCell="C40" sqref="C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SL24"/>
  <sheetViews>
    <sheetView zoomScale="85" zoomScaleNormal="85" workbookViewId="0">
      <selection activeCell="J8" sqref="J8"/>
    </sheetView>
  </sheetViews>
  <sheetFormatPr defaultRowHeight="15.75" x14ac:dyDescent="0.25"/>
  <cols>
    <col min="1" max="1" width="3.42578125" style="85" customWidth="1"/>
    <col min="2" max="7" width="15.42578125" style="72" customWidth="1"/>
    <col min="8" max="8" width="8.28515625" style="72" customWidth="1"/>
    <col min="9" max="9" width="3.42578125" style="72" customWidth="1"/>
    <col min="10" max="506" width="15.42578125" style="72" customWidth="1"/>
    <col min="507" max="2422" width="15.42578125" style="86" customWidth="1"/>
    <col min="2423" max="2939" width="9.140625" style="86"/>
    <col min="2940" max="2940" width="10" style="86" bestFit="1" customWidth="1"/>
    <col min="2941" max="16384" width="9.140625" style="86"/>
  </cols>
  <sheetData>
    <row r="1" spans="1:11" s="71" customFormat="1" ht="16.5" thickBot="1" x14ac:dyDescent="0.3">
      <c r="A1" s="70"/>
      <c r="D1" s="72"/>
      <c r="E1" s="72"/>
      <c r="F1" s="72"/>
      <c r="G1" s="72"/>
      <c r="H1" s="72"/>
      <c r="J1" s="72"/>
      <c r="K1" s="72"/>
    </row>
    <row r="2" spans="1:11" s="71" customFormat="1" ht="36.75" customHeight="1" thickBot="1" x14ac:dyDescent="0.3">
      <c r="A2" s="70"/>
      <c r="B2" s="97" t="s">
        <v>42</v>
      </c>
      <c r="C2" s="98"/>
      <c r="D2" s="98"/>
      <c r="E2" s="98"/>
      <c r="F2" s="98"/>
      <c r="G2" s="98"/>
      <c r="H2" s="99"/>
      <c r="J2" s="73"/>
      <c r="K2" s="73"/>
    </row>
    <row r="3" spans="1:11" s="71" customFormat="1" ht="23.25" customHeight="1" thickBot="1" x14ac:dyDescent="0.3">
      <c r="A3" s="70"/>
      <c r="B3" s="100" t="s">
        <v>43</v>
      </c>
      <c r="C3" s="101"/>
      <c r="D3" s="102" t="s">
        <v>44</v>
      </c>
      <c r="E3" s="102" t="s">
        <v>45</v>
      </c>
      <c r="F3" s="103" t="s">
        <v>46</v>
      </c>
      <c r="G3" s="104" t="s">
        <v>47</v>
      </c>
      <c r="H3" s="105" t="s">
        <v>29</v>
      </c>
      <c r="J3" s="106" t="s">
        <v>3</v>
      </c>
      <c r="K3" s="107" t="s">
        <v>4</v>
      </c>
    </row>
    <row r="4" spans="1:11" s="71" customFormat="1" ht="23.25" customHeight="1" thickBot="1" x14ac:dyDescent="0.3">
      <c r="A4" s="70"/>
      <c r="B4" s="74" t="s">
        <v>48</v>
      </c>
      <c r="C4" s="75"/>
      <c r="D4" s="76">
        <f>J7/K10+(J7/K10)/16</f>
        <v>174080</v>
      </c>
      <c r="E4" s="76">
        <v>32</v>
      </c>
      <c r="F4" s="76">
        <f>D4*E4</f>
        <v>5570560</v>
      </c>
      <c r="G4" s="77">
        <f>F4</f>
        <v>5570560</v>
      </c>
      <c r="H4" s="78">
        <f>F4/($F$24*1024)</f>
        <v>2.8178352395159954E-3</v>
      </c>
      <c r="J4" s="68">
        <v>512</v>
      </c>
      <c r="K4" s="69">
        <v>512</v>
      </c>
    </row>
    <row r="5" spans="1:11" s="71" customFormat="1" ht="23.25" customHeight="1" thickBot="1" x14ac:dyDescent="0.3">
      <c r="A5" s="70"/>
      <c r="B5" s="79" t="s">
        <v>49</v>
      </c>
      <c r="C5" s="80"/>
      <c r="D5" s="81">
        <f>J7/K10*J13</f>
        <v>117964800</v>
      </c>
      <c r="E5" s="81">
        <v>4</v>
      </c>
      <c r="F5" s="81">
        <f>D5*E5</f>
        <v>471859200</v>
      </c>
      <c r="G5" s="82">
        <f>F5</f>
        <v>471859200</v>
      </c>
      <c r="H5" s="78">
        <f>F5/($F$24*1024)</f>
        <v>0.23868722028841372</v>
      </c>
      <c r="J5" s="83"/>
      <c r="K5" s="72"/>
    </row>
    <row r="6" spans="1:11" s="71" customFormat="1" ht="23.25" customHeight="1" thickBot="1" x14ac:dyDescent="0.3">
      <c r="A6" s="70"/>
      <c r="B6" s="79" t="s">
        <v>50</v>
      </c>
      <c r="C6" s="80"/>
      <c r="D6" s="81">
        <f>D5</f>
        <v>117964800</v>
      </c>
      <c r="E6" s="81">
        <v>4</v>
      </c>
      <c r="F6" s="81">
        <f>F5</f>
        <v>471859200</v>
      </c>
      <c r="G6" s="82">
        <f>F6+F5</f>
        <v>943718400</v>
      </c>
      <c r="H6" s="78">
        <f>F6/($F$24*1024)</f>
        <v>0.23868722028841372</v>
      </c>
      <c r="J6" s="108" t="s">
        <v>6</v>
      </c>
      <c r="K6" s="109"/>
    </row>
    <row r="7" spans="1:11" s="71" customFormat="1" ht="23.25" customHeight="1" thickBot="1" x14ac:dyDescent="0.3">
      <c r="A7" s="70"/>
      <c r="B7" s="84"/>
      <c r="C7" s="81"/>
      <c r="D7" s="81"/>
      <c r="E7" s="81"/>
      <c r="F7" s="81"/>
      <c r="G7" s="82"/>
      <c r="H7" s="78">
        <f>F7/($F$24*1024)</f>
        <v>0</v>
      </c>
      <c r="J7" s="35">
        <f>J4*K4*5</f>
        <v>1310720</v>
      </c>
      <c r="K7" s="37"/>
    </row>
    <row r="8" spans="1:11" s="71" customFormat="1" ht="23.25" customHeight="1" thickBot="1" x14ac:dyDescent="0.3">
      <c r="A8" s="70"/>
      <c r="B8" s="79" t="s">
        <v>51</v>
      </c>
      <c r="C8" s="80"/>
      <c r="D8" s="81">
        <f>J7</f>
        <v>1310720</v>
      </c>
      <c r="E8" s="81">
        <f>12*2</f>
        <v>24</v>
      </c>
      <c r="F8" s="81">
        <f>D8*E8</f>
        <v>31457280</v>
      </c>
      <c r="G8" s="82">
        <f>F8</f>
        <v>31457280</v>
      </c>
      <c r="H8" s="78">
        <f>F8/($F$24*1024)</f>
        <v>1.5912481352560914E-2</v>
      </c>
      <c r="K8" s="72"/>
    </row>
    <row r="9" spans="1:11" s="71" customFormat="1" ht="23.25" customHeight="1" thickBot="1" x14ac:dyDescent="0.3">
      <c r="A9" s="70"/>
      <c r="B9" s="79" t="s">
        <v>52</v>
      </c>
      <c r="C9" s="80"/>
      <c r="D9" s="81">
        <f>D8</f>
        <v>1310720</v>
      </c>
      <c r="E9" s="81">
        <v>4</v>
      </c>
      <c r="F9" s="81">
        <f>D9*E9</f>
        <v>5242880</v>
      </c>
      <c r="G9" s="82">
        <f>F9</f>
        <v>5242880</v>
      </c>
      <c r="H9" s="78">
        <f>F9/($F$24*1024)</f>
        <v>2.6520802254268194E-3</v>
      </c>
      <c r="J9" s="95" t="s">
        <v>53</v>
      </c>
      <c r="K9" s="96"/>
    </row>
    <row r="10" spans="1:11" s="71" customFormat="1" ht="23.25" customHeight="1" thickBot="1" x14ac:dyDescent="0.3">
      <c r="A10" s="70"/>
      <c r="B10" s="79" t="s">
        <v>54</v>
      </c>
      <c r="C10" s="80"/>
      <c r="D10" s="81">
        <f>D8</f>
        <v>1310720</v>
      </c>
      <c r="E10" s="81">
        <f>E9</f>
        <v>4</v>
      </c>
      <c r="F10" s="81">
        <f>F9</f>
        <v>5242880</v>
      </c>
      <c r="G10" s="82">
        <f>G9+F10</f>
        <v>10485760</v>
      </c>
      <c r="H10" s="78">
        <f>F10/($F$24*1024)</f>
        <v>2.6520802254268194E-3</v>
      </c>
      <c r="J10" s="68">
        <v>2</v>
      </c>
      <c r="K10" s="69">
        <v>8</v>
      </c>
    </row>
    <row r="11" spans="1:11" s="71" customFormat="1" ht="23.25" customHeight="1" thickBot="1" x14ac:dyDescent="0.3">
      <c r="A11" s="70"/>
      <c r="B11" s="79" t="s">
        <v>55</v>
      </c>
      <c r="C11" s="80"/>
      <c r="D11" s="81">
        <f>D8</f>
        <v>1310720</v>
      </c>
      <c r="E11" s="81">
        <v>4</v>
      </c>
      <c r="F11" s="81">
        <f>F10</f>
        <v>5242880</v>
      </c>
      <c r="G11" s="82">
        <f>G10+F11</f>
        <v>15728640</v>
      </c>
      <c r="H11" s="78">
        <f>F11/($F$24*1024)</f>
        <v>2.6520802254268194E-3</v>
      </c>
      <c r="J11" s="24"/>
      <c r="K11" s="72"/>
    </row>
    <row r="12" spans="1:11" s="71" customFormat="1" ht="23.25" customHeight="1" thickBot="1" x14ac:dyDescent="0.3">
      <c r="A12" s="70"/>
      <c r="B12" s="79" t="s">
        <v>56</v>
      </c>
      <c r="C12" s="80"/>
      <c r="D12" s="81">
        <f>D8</f>
        <v>1310720</v>
      </c>
      <c r="E12" s="81">
        <f>E11</f>
        <v>4</v>
      </c>
      <c r="F12" s="81">
        <f>F11</f>
        <v>5242880</v>
      </c>
      <c r="G12" s="82">
        <f>G11+F12</f>
        <v>20971520</v>
      </c>
      <c r="H12" s="78">
        <f>F12/($F$24*1024)</f>
        <v>2.6520802254268194E-3</v>
      </c>
      <c r="J12" s="95" t="s">
        <v>57</v>
      </c>
      <c r="K12" s="96"/>
    </row>
    <row r="13" spans="1:11" s="71" customFormat="1" ht="23.25" customHeight="1" thickBot="1" x14ac:dyDescent="0.3">
      <c r="A13" s="70"/>
      <c r="B13" s="79" t="s">
        <v>58</v>
      </c>
      <c r="C13" s="80"/>
      <c r="D13" s="81">
        <f>D8</f>
        <v>1310720</v>
      </c>
      <c r="E13" s="81">
        <f>E12</f>
        <v>4</v>
      </c>
      <c r="F13" s="81">
        <f>F12</f>
        <v>5242880</v>
      </c>
      <c r="G13" s="82">
        <f>G12+F13</f>
        <v>26214400</v>
      </c>
      <c r="H13" s="78">
        <f>F13/($F$24*1024)</f>
        <v>2.6520802254268194E-3</v>
      </c>
      <c r="J13" s="35">
        <v>720</v>
      </c>
      <c r="K13" s="37"/>
    </row>
    <row r="14" spans="1:11" s="71" customFormat="1" ht="23.25" customHeight="1" thickBot="1" x14ac:dyDescent="0.3">
      <c r="A14" s="70"/>
      <c r="B14" s="79" t="s">
        <v>59</v>
      </c>
      <c r="C14" s="80"/>
      <c r="D14" s="81">
        <f>D8</f>
        <v>1310720</v>
      </c>
      <c r="E14" s="81">
        <f>E13</f>
        <v>4</v>
      </c>
      <c r="F14" s="81">
        <f>F13</f>
        <v>5242880</v>
      </c>
      <c r="G14" s="82">
        <f>G13+F14</f>
        <v>31457280</v>
      </c>
      <c r="H14" s="78">
        <f>F14/($F$24*1024)</f>
        <v>2.6520802254268194E-3</v>
      </c>
      <c r="J14" s="24"/>
      <c r="K14" s="72"/>
    </row>
    <row r="15" spans="1:11" s="71" customFormat="1" ht="23.25" customHeight="1" thickBot="1" x14ac:dyDescent="0.3">
      <c r="A15" s="70"/>
      <c r="B15" s="79" t="s">
        <v>60</v>
      </c>
      <c r="C15" s="80"/>
      <c r="D15" s="81">
        <f>D8</f>
        <v>1310720</v>
      </c>
      <c r="E15" s="81">
        <f>E14</f>
        <v>4</v>
      </c>
      <c r="F15" s="81">
        <f>F14</f>
        <v>5242880</v>
      </c>
      <c r="G15" s="82">
        <f>G14+F15</f>
        <v>36700160</v>
      </c>
      <c r="H15" s="78">
        <f>F15/($F$24*1024)</f>
        <v>2.6520802254268194E-3</v>
      </c>
      <c r="J15" s="95" t="s">
        <v>28</v>
      </c>
      <c r="K15" s="96"/>
    </row>
    <row r="16" spans="1:11" s="71" customFormat="1" ht="23.25" customHeight="1" thickBot="1" x14ac:dyDescent="0.3">
      <c r="A16" s="70"/>
      <c r="B16" s="79" t="s">
        <v>61</v>
      </c>
      <c r="C16" s="80"/>
      <c r="D16" s="81">
        <f>D8</f>
        <v>1310720</v>
      </c>
      <c r="E16" s="81">
        <f>E15</f>
        <v>4</v>
      </c>
      <c r="F16" s="81">
        <f>F15</f>
        <v>5242880</v>
      </c>
      <c r="G16" s="82">
        <f>G15+F16</f>
        <v>41943040</v>
      </c>
      <c r="H16" s="78">
        <f>F16/($F$24*1024)</f>
        <v>2.6520802254268194E-3</v>
      </c>
      <c r="J16" s="35">
        <f>J13*J7</f>
        <v>943718400</v>
      </c>
      <c r="K16" s="37"/>
    </row>
    <row r="17" spans="1:11" s="71" customFormat="1" ht="23.25" customHeight="1" x14ac:dyDescent="0.25">
      <c r="A17" s="70"/>
      <c r="B17" s="79" t="s">
        <v>62</v>
      </c>
      <c r="C17" s="80"/>
      <c r="D17" s="81">
        <f>D8</f>
        <v>1310720</v>
      </c>
      <c r="E17" s="81">
        <f>E16</f>
        <v>4</v>
      </c>
      <c r="F17" s="81">
        <f>F16</f>
        <v>5242880</v>
      </c>
      <c r="G17" s="82">
        <f>G16+F17</f>
        <v>47185920</v>
      </c>
      <c r="H17" s="78">
        <f>F17/($F$24*1024)</f>
        <v>2.6520802254268194E-3</v>
      </c>
      <c r="J17" s="24"/>
      <c r="K17" s="72"/>
    </row>
    <row r="18" spans="1:11" s="71" customFormat="1" ht="23.25" customHeight="1" x14ac:dyDescent="0.25">
      <c r="A18" s="70"/>
      <c r="B18" s="79" t="s">
        <v>63</v>
      </c>
      <c r="C18" s="80"/>
      <c r="D18" s="81">
        <f>D8</f>
        <v>1310720</v>
      </c>
      <c r="E18" s="81">
        <f>E17</f>
        <v>4</v>
      </c>
      <c r="F18" s="81">
        <f>F17</f>
        <v>5242880</v>
      </c>
      <c r="G18" s="82">
        <f>G17+F18</f>
        <v>52428800</v>
      </c>
      <c r="H18" s="78">
        <f>F18/($F$24*1024)</f>
        <v>2.6520802254268194E-3</v>
      </c>
    </row>
    <row r="19" spans="1:11" ht="23.25" customHeight="1" x14ac:dyDescent="0.25">
      <c r="B19" s="79"/>
      <c r="C19" s="80"/>
      <c r="D19" s="81"/>
      <c r="E19" s="81"/>
      <c r="F19" s="81"/>
      <c r="G19" s="82"/>
      <c r="H19" s="78">
        <f>F19/($F$24*1024)</f>
        <v>0</v>
      </c>
    </row>
    <row r="20" spans="1:11" ht="23.25" customHeight="1" x14ac:dyDescent="0.25">
      <c r="B20" s="79" t="s">
        <v>64</v>
      </c>
      <c r="C20" s="80"/>
      <c r="D20" s="81">
        <f>D5</f>
        <v>117964800</v>
      </c>
      <c r="E20" s="81">
        <v>4</v>
      </c>
      <c r="F20" s="81">
        <f>D20*E20</f>
        <v>471859200</v>
      </c>
      <c r="G20" s="82">
        <f>F20</f>
        <v>471859200</v>
      </c>
      <c r="H20" s="78">
        <f>F20/($F$24*1024)</f>
        <v>0.23868722028841372</v>
      </c>
      <c r="J20" s="86"/>
      <c r="K20" s="86"/>
    </row>
    <row r="21" spans="1:11" ht="23.25" customHeight="1" thickBot="1" x14ac:dyDescent="0.3">
      <c r="B21" s="87" t="s">
        <v>65</v>
      </c>
      <c r="C21" s="88"/>
      <c r="D21" s="89">
        <f>D5</f>
        <v>117964800</v>
      </c>
      <c r="E21" s="89">
        <f>E20</f>
        <v>4</v>
      </c>
      <c r="F21" s="89">
        <f>F20</f>
        <v>471859200</v>
      </c>
      <c r="G21" s="90">
        <f>G20+F21</f>
        <v>943718400</v>
      </c>
      <c r="H21" s="91">
        <f>F21/($F$24*1024)</f>
        <v>0.23868722028841372</v>
      </c>
    </row>
    <row r="22" spans="1:11" ht="18.75" customHeight="1" thickBot="1" x14ac:dyDescent="0.3"/>
    <row r="23" spans="1:11" ht="23.25" customHeight="1" thickBot="1" x14ac:dyDescent="0.3">
      <c r="B23" s="112" t="s">
        <v>66</v>
      </c>
      <c r="C23" s="110"/>
      <c r="D23" s="110" t="s">
        <v>67</v>
      </c>
      <c r="E23" s="110"/>
      <c r="F23" s="110" t="s">
        <v>68</v>
      </c>
      <c r="G23" s="111"/>
      <c r="H23" s="73"/>
      <c r="J23" s="24"/>
    </row>
    <row r="24" spans="1:11" ht="23.25" customHeight="1" thickBot="1" x14ac:dyDescent="0.3">
      <c r="B24" s="92">
        <f>D24/1024</f>
        <v>1.84112548828125</v>
      </c>
      <c r="C24" s="93"/>
      <c r="D24" s="93">
        <f>F24/1024</f>
        <v>1885.3125</v>
      </c>
      <c r="E24" s="93"/>
      <c r="F24" s="93">
        <f>(G4+G6+G8+G18+G21)/1024</f>
        <v>1930560</v>
      </c>
      <c r="G24" s="94"/>
      <c r="H24" s="81"/>
    </row>
  </sheetData>
  <mergeCells count="32">
    <mergeCell ref="F23:G23"/>
    <mergeCell ref="B24:C24"/>
    <mergeCell ref="D24:E24"/>
    <mergeCell ref="F24:G24"/>
    <mergeCell ref="B21:C21"/>
    <mergeCell ref="B23:C23"/>
    <mergeCell ref="D23:E23"/>
    <mergeCell ref="B17:C17"/>
    <mergeCell ref="B18:C18"/>
    <mergeCell ref="B19:C19"/>
    <mergeCell ref="B20:C20"/>
    <mergeCell ref="B14:C14"/>
    <mergeCell ref="B15:C15"/>
    <mergeCell ref="J15:K15"/>
    <mergeCell ref="B16:C16"/>
    <mergeCell ref="J16:K16"/>
    <mergeCell ref="B11:C11"/>
    <mergeCell ref="B12:C12"/>
    <mergeCell ref="J12:K12"/>
    <mergeCell ref="B13:C13"/>
    <mergeCell ref="J13:K13"/>
    <mergeCell ref="B8:C8"/>
    <mergeCell ref="B9:C9"/>
    <mergeCell ref="J9:K9"/>
    <mergeCell ref="B10:C10"/>
    <mergeCell ref="B5:C5"/>
    <mergeCell ref="B6:C6"/>
    <mergeCell ref="J6:K6"/>
    <mergeCell ref="J7:K7"/>
    <mergeCell ref="B2:H2"/>
    <mergeCell ref="B3:C3"/>
    <mergeCell ref="B4:C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V41"/>
  <sheetViews>
    <sheetView workbookViewId="0">
      <selection activeCell="AA40" sqref="AA40"/>
    </sheetView>
  </sheetViews>
  <sheetFormatPr defaultRowHeight="15" x14ac:dyDescent="0.25"/>
  <cols>
    <col min="1" max="1" width="2.85546875" style="19" customWidth="1"/>
    <col min="2" max="18" width="4.85546875" style="19" customWidth="1"/>
    <col min="19" max="19" width="2.85546875" style="19" customWidth="1"/>
    <col min="20" max="72" width="4.85546875" style="19" customWidth="1"/>
    <col min="73" max="16384" width="9.140625" style="19"/>
  </cols>
  <sheetData>
    <row r="1" spans="2:48" ht="15.75" thickBot="1" x14ac:dyDescent="0.3"/>
    <row r="2" spans="2:48" ht="9" customHeight="1" thickBot="1" x14ac:dyDescent="0.3">
      <c r="B2" s="20"/>
      <c r="C2" s="21"/>
      <c r="D2" s="22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3"/>
    </row>
    <row r="3" spans="2:48" ht="16.5" customHeight="1" thickBot="1" x14ac:dyDescent="0.3">
      <c r="B3" s="25"/>
      <c r="C3" s="54" t="s">
        <v>3</v>
      </c>
      <c r="D3" s="55"/>
      <c r="E3" s="55"/>
      <c r="F3" s="55" t="s">
        <v>4</v>
      </c>
      <c r="G3" s="55"/>
      <c r="H3" s="55"/>
      <c r="I3" s="56" t="s">
        <v>5</v>
      </c>
      <c r="J3" s="56"/>
      <c r="K3" s="57"/>
      <c r="L3" s="26"/>
      <c r="M3" s="58" t="s">
        <v>6</v>
      </c>
      <c r="N3" s="56"/>
      <c r="O3" s="56"/>
      <c r="P3" s="56"/>
      <c r="Q3" s="56"/>
      <c r="R3" s="57"/>
      <c r="S3" s="26"/>
      <c r="T3" s="58" t="s">
        <v>7</v>
      </c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27"/>
      <c r="AL3" s="19" t="s">
        <v>8</v>
      </c>
      <c r="AV3" s="19" t="s">
        <v>9</v>
      </c>
    </row>
    <row r="4" spans="2:48" ht="16.5" customHeight="1" x14ac:dyDescent="0.25">
      <c r="B4" s="25"/>
      <c r="C4" s="28">
        <v>512</v>
      </c>
      <c r="D4" s="29"/>
      <c r="E4" s="29"/>
      <c r="F4" s="29">
        <v>512</v>
      </c>
      <c r="G4" s="29"/>
      <c r="H4" s="29"/>
      <c r="I4" s="29">
        <v>732</v>
      </c>
      <c r="J4" s="29"/>
      <c r="K4" s="30"/>
      <c r="L4" s="26"/>
      <c r="M4" s="28">
        <f>C4*F4</f>
        <v>262144</v>
      </c>
      <c r="N4" s="29"/>
      <c r="O4" s="29"/>
      <c r="P4" s="29"/>
      <c r="Q4" s="29"/>
      <c r="R4" s="30"/>
      <c r="S4" s="26"/>
      <c r="T4" s="28" t="s">
        <v>71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30"/>
      <c r="AJ4" s="27"/>
      <c r="AL4" s="19" t="s">
        <v>10</v>
      </c>
      <c r="AV4" s="19" t="s">
        <v>11</v>
      </c>
    </row>
    <row r="5" spans="2:48" ht="16.5" customHeight="1" thickBot="1" x14ac:dyDescent="0.3">
      <c r="B5" s="25"/>
      <c r="C5" s="31"/>
      <c r="D5" s="32"/>
      <c r="E5" s="32"/>
      <c r="F5" s="32"/>
      <c r="G5" s="32"/>
      <c r="H5" s="32"/>
      <c r="I5" s="32"/>
      <c r="J5" s="32"/>
      <c r="K5" s="33"/>
      <c r="L5" s="26"/>
      <c r="M5" s="31"/>
      <c r="N5" s="32"/>
      <c r="O5" s="32"/>
      <c r="P5" s="32"/>
      <c r="Q5" s="32"/>
      <c r="R5" s="33"/>
      <c r="S5" s="26"/>
      <c r="T5" s="31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3"/>
      <c r="AJ5" s="27"/>
      <c r="AL5" s="19" t="s">
        <v>12</v>
      </c>
      <c r="AV5" s="19" t="s">
        <v>13</v>
      </c>
    </row>
    <row r="6" spans="2:48" ht="9" customHeight="1" thickBot="1" x14ac:dyDescent="0.3">
      <c r="B6" s="25"/>
      <c r="C6" s="34"/>
      <c r="D6" s="34"/>
      <c r="E6" s="34"/>
      <c r="F6" s="34"/>
      <c r="G6" s="34"/>
      <c r="H6" s="34"/>
      <c r="I6" s="34"/>
      <c r="J6" s="34"/>
      <c r="K6" s="34"/>
      <c r="L6" s="26"/>
      <c r="M6" s="34"/>
      <c r="N6" s="34"/>
      <c r="O6" s="34"/>
      <c r="P6" s="34"/>
      <c r="Q6" s="34"/>
      <c r="R6" s="34"/>
      <c r="S6" s="26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27"/>
    </row>
    <row r="7" spans="2:48" ht="16.5" customHeight="1" thickBot="1" x14ac:dyDescent="0.3">
      <c r="B7" s="25"/>
      <c r="C7" s="58" t="s">
        <v>14</v>
      </c>
      <c r="D7" s="56"/>
      <c r="E7" s="56"/>
      <c r="F7" s="56"/>
      <c r="G7" s="56"/>
      <c r="H7" s="56"/>
      <c r="I7" s="56"/>
      <c r="J7" s="56"/>
      <c r="K7" s="56"/>
      <c r="L7" s="56"/>
      <c r="M7" s="35">
        <v>438897</v>
      </c>
      <c r="N7" s="36"/>
      <c r="O7" s="36"/>
      <c r="P7" s="36"/>
      <c r="Q7" s="36"/>
      <c r="R7" s="37"/>
      <c r="S7" s="26"/>
      <c r="T7" s="58" t="s">
        <v>15</v>
      </c>
      <c r="U7" s="56"/>
      <c r="V7" s="56"/>
      <c r="W7" s="56"/>
      <c r="X7" s="56"/>
      <c r="Y7" s="56"/>
      <c r="Z7" s="56"/>
      <c r="AA7" s="56"/>
      <c r="AB7" s="56"/>
      <c r="AC7" s="57"/>
      <c r="AD7" s="35">
        <v>335051</v>
      </c>
      <c r="AE7" s="36"/>
      <c r="AF7" s="36"/>
      <c r="AG7" s="36"/>
      <c r="AH7" s="36"/>
      <c r="AI7" s="37"/>
      <c r="AJ7" s="27"/>
    </row>
    <row r="8" spans="2:48" ht="9" customHeight="1" thickBot="1" x14ac:dyDescent="0.3">
      <c r="B8" s="25"/>
      <c r="C8" s="34"/>
      <c r="D8" s="34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27"/>
    </row>
    <row r="9" spans="2:48" ht="16.5" customHeight="1" thickBot="1" x14ac:dyDescent="0.3">
      <c r="B9" s="25"/>
      <c r="C9" s="59" t="s">
        <v>16</v>
      </c>
      <c r="D9" s="54" t="s">
        <v>17</v>
      </c>
      <c r="E9" s="55"/>
      <c r="F9" s="55"/>
      <c r="G9" s="55"/>
      <c r="H9" s="60"/>
      <c r="I9" s="55" t="s">
        <v>18</v>
      </c>
      <c r="J9" s="55"/>
      <c r="K9" s="55"/>
      <c r="L9" s="55"/>
      <c r="M9" s="60"/>
      <c r="N9" s="55" t="s">
        <v>19</v>
      </c>
      <c r="O9" s="55"/>
      <c r="P9" s="55"/>
      <c r="Q9" s="55"/>
      <c r="R9" s="60"/>
      <c r="S9" s="26"/>
      <c r="T9" s="59" t="s">
        <v>16</v>
      </c>
      <c r="U9" s="54" t="s">
        <v>17</v>
      </c>
      <c r="V9" s="55"/>
      <c r="W9" s="55"/>
      <c r="X9" s="55"/>
      <c r="Y9" s="60"/>
      <c r="Z9" s="55" t="s">
        <v>18</v>
      </c>
      <c r="AA9" s="55"/>
      <c r="AB9" s="55"/>
      <c r="AC9" s="55"/>
      <c r="AD9" s="60"/>
      <c r="AE9" s="55" t="s">
        <v>19</v>
      </c>
      <c r="AF9" s="55"/>
      <c r="AG9" s="55"/>
      <c r="AH9" s="55"/>
      <c r="AI9" s="60"/>
      <c r="AJ9" s="27"/>
      <c r="AL9" s="19" t="s">
        <v>20</v>
      </c>
      <c r="AV9" s="19" t="s">
        <v>21</v>
      </c>
    </row>
    <row r="10" spans="2:48" ht="16.5" customHeight="1" x14ac:dyDescent="0.25">
      <c r="B10" s="25"/>
      <c r="C10" s="38">
        <v>0</v>
      </c>
      <c r="D10" s="28">
        <f>$N10-$I10</f>
        <v>899328</v>
      </c>
      <c r="E10" s="29"/>
      <c r="F10" s="29"/>
      <c r="G10" s="29"/>
      <c r="H10" s="29"/>
      <c r="I10" s="28">
        <v>4176371</v>
      </c>
      <c r="J10" s="29"/>
      <c r="K10" s="29"/>
      <c r="L10" s="29"/>
      <c r="M10" s="30"/>
      <c r="N10" s="29">
        <v>5075699</v>
      </c>
      <c r="O10" s="29"/>
      <c r="P10" s="29"/>
      <c r="Q10" s="29"/>
      <c r="R10" s="30"/>
      <c r="S10" s="34"/>
      <c r="T10" s="38">
        <v>0</v>
      </c>
      <c r="U10" s="28">
        <f>$AE10-$Z10</f>
        <v>1126084</v>
      </c>
      <c r="V10" s="29"/>
      <c r="W10" s="29"/>
      <c r="X10" s="29"/>
      <c r="Y10" s="29"/>
      <c r="Z10" s="28">
        <v>2705620</v>
      </c>
      <c r="AA10" s="29"/>
      <c r="AB10" s="29"/>
      <c r="AC10" s="29"/>
      <c r="AD10" s="30"/>
      <c r="AE10" s="29">
        <v>3831704</v>
      </c>
      <c r="AF10" s="29"/>
      <c r="AG10" s="29"/>
      <c r="AH10" s="29"/>
      <c r="AI10" s="30"/>
      <c r="AJ10" s="27"/>
      <c r="AL10" s="19" t="s">
        <v>22</v>
      </c>
      <c r="AV10" s="19" t="s">
        <v>23</v>
      </c>
    </row>
    <row r="11" spans="2:48" ht="16.5" customHeight="1" x14ac:dyDescent="0.25">
      <c r="B11" s="25"/>
      <c r="C11" s="39">
        <v>1</v>
      </c>
      <c r="D11" s="40">
        <f t="shared" ref="D11:D13" si="0">$N11-$I11</f>
        <v>1587950</v>
      </c>
      <c r="E11" s="41"/>
      <c r="F11" s="41"/>
      <c r="G11" s="41"/>
      <c r="H11" s="42"/>
      <c r="I11" s="40">
        <v>5606674</v>
      </c>
      <c r="J11" s="41"/>
      <c r="K11" s="41"/>
      <c r="L11" s="41"/>
      <c r="M11" s="42"/>
      <c r="N11" s="41">
        <v>7194624</v>
      </c>
      <c r="O11" s="41"/>
      <c r="P11" s="41"/>
      <c r="Q11" s="41"/>
      <c r="R11" s="42"/>
      <c r="S11" s="34"/>
      <c r="T11" s="39">
        <v>1</v>
      </c>
      <c r="U11" s="40">
        <f t="shared" ref="U11:U13" si="1">$AE11-$Z11</f>
        <v>1259663</v>
      </c>
      <c r="V11" s="41"/>
      <c r="W11" s="41"/>
      <c r="X11" s="41"/>
      <c r="Y11" s="42"/>
      <c r="Z11" s="40">
        <v>7749009</v>
      </c>
      <c r="AA11" s="41"/>
      <c r="AB11" s="41"/>
      <c r="AC11" s="41"/>
      <c r="AD11" s="42"/>
      <c r="AE11" s="41">
        <v>9008672</v>
      </c>
      <c r="AF11" s="41"/>
      <c r="AG11" s="41"/>
      <c r="AH11" s="41"/>
      <c r="AI11" s="42"/>
      <c r="AJ11" s="27"/>
      <c r="AL11" s="19" t="s">
        <v>24</v>
      </c>
      <c r="AV11" s="19" t="s">
        <v>25</v>
      </c>
    </row>
    <row r="12" spans="2:48" ht="16.5" customHeight="1" x14ac:dyDescent="0.25">
      <c r="B12" s="25"/>
      <c r="C12" s="39">
        <v>2</v>
      </c>
      <c r="D12" s="40">
        <f t="shared" si="0"/>
        <v>0</v>
      </c>
      <c r="E12" s="41"/>
      <c r="F12" s="41"/>
      <c r="G12" s="41"/>
      <c r="H12" s="42"/>
      <c r="I12" s="40"/>
      <c r="J12" s="41"/>
      <c r="K12" s="41"/>
      <c r="L12" s="41"/>
      <c r="M12" s="42"/>
      <c r="N12" s="41"/>
      <c r="O12" s="41"/>
      <c r="P12" s="41"/>
      <c r="Q12" s="41"/>
      <c r="R12" s="42"/>
      <c r="S12" s="34"/>
      <c r="T12" s="39">
        <v>2</v>
      </c>
      <c r="U12" s="40">
        <f t="shared" si="1"/>
        <v>0</v>
      </c>
      <c r="V12" s="41"/>
      <c r="W12" s="41"/>
      <c r="X12" s="41"/>
      <c r="Y12" s="42"/>
      <c r="Z12" s="40"/>
      <c r="AA12" s="41"/>
      <c r="AB12" s="41"/>
      <c r="AC12" s="41"/>
      <c r="AD12" s="42"/>
      <c r="AE12" s="41"/>
      <c r="AF12" s="41"/>
      <c r="AG12" s="41"/>
      <c r="AH12" s="41"/>
      <c r="AI12" s="42"/>
      <c r="AJ12" s="27"/>
    </row>
    <row r="13" spans="2:48" ht="16.5" customHeight="1" thickBot="1" x14ac:dyDescent="0.3">
      <c r="B13" s="25"/>
      <c r="C13" s="43">
        <v>3</v>
      </c>
      <c r="D13" s="31">
        <f t="shared" si="0"/>
        <v>0</v>
      </c>
      <c r="E13" s="32"/>
      <c r="F13" s="32"/>
      <c r="G13" s="32"/>
      <c r="H13" s="33"/>
      <c r="I13" s="31"/>
      <c r="J13" s="32"/>
      <c r="K13" s="32"/>
      <c r="L13" s="32"/>
      <c r="M13" s="33"/>
      <c r="N13" s="32"/>
      <c r="O13" s="32"/>
      <c r="P13" s="32"/>
      <c r="Q13" s="32"/>
      <c r="R13" s="33"/>
      <c r="S13" s="34"/>
      <c r="T13" s="43">
        <v>3</v>
      </c>
      <c r="U13" s="31">
        <f t="shared" si="1"/>
        <v>0</v>
      </c>
      <c r="V13" s="32"/>
      <c r="W13" s="32"/>
      <c r="X13" s="32"/>
      <c r="Y13" s="33"/>
      <c r="Z13" s="31"/>
      <c r="AA13" s="32"/>
      <c r="AB13" s="32"/>
      <c r="AC13" s="32"/>
      <c r="AD13" s="33"/>
      <c r="AE13" s="32"/>
      <c r="AF13" s="32"/>
      <c r="AG13" s="32"/>
      <c r="AH13" s="32"/>
      <c r="AI13" s="33"/>
      <c r="AJ13" s="27"/>
      <c r="AL13" s="19" t="s">
        <v>26</v>
      </c>
      <c r="AV13" s="19" t="s">
        <v>27</v>
      </c>
    </row>
    <row r="14" spans="2:48" ht="9" customHeight="1" thickBot="1" x14ac:dyDescent="0.3">
      <c r="B14" s="25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27"/>
    </row>
    <row r="15" spans="2:48" ht="16.5" customHeight="1" thickBot="1" x14ac:dyDescent="0.3">
      <c r="B15" s="44"/>
      <c r="C15" s="58" t="s">
        <v>69</v>
      </c>
      <c r="D15" s="56"/>
      <c r="E15" s="56"/>
      <c r="F15" s="56"/>
      <c r="G15" s="56"/>
      <c r="H15" s="57"/>
      <c r="I15" s="58" t="s">
        <v>29</v>
      </c>
      <c r="J15" s="57"/>
      <c r="K15" s="45"/>
      <c r="L15" s="45"/>
      <c r="M15" s="45"/>
      <c r="N15" s="45"/>
      <c r="O15" s="45"/>
      <c r="P15" s="45"/>
      <c r="Q15" s="45"/>
      <c r="R15" s="45"/>
      <c r="S15" s="26"/>
      <c r="T15" s="58" t="s">
        <v>69</v>
      </c>
      <c r="U15" s="56"/>
      <c r="V15" s="56"/>
      <c r="W15" s="56"/>
      <c r="X15" s="56"/>
      <c r="Y15" s="57"/>
      <c r="Z15" s="58" t="s">
        <v>29</v>
      </c>
      <c r="AA15" s="57"/>
      <c r="AB15" s="46"/>
      <c r="AC15" s="46"/>
      <c r="AD15" s="46"/>
      <c r="AE15" s="46"/>
      <c r="AF15" s="46"/>
      <c r="AG15" s="46"/>
      <c r="AH15" s="46"/>
      <c r="AI15" s="46"/>
      <c r="AJ15" s="47"/>
    </row>
    <row r="16" spans="2:48" ht="16.5" customHeight="1" thickBot="1" x14ac:dyDescent="0.3">
      <c r="B16" s="44"/>
      <c r="C16" s="35">
        <f>$I$4*$M7</f>
        <v>321272604</v>
      </c>
      <c r="D16" s="36"/>
      <c r="E16" s="36"/>
      <c r="F16" s="36"/>
      <c r="G16" s="36"/>
      <c r="H16" s="37"/>
      <c r="I16" s="48">
        <f>100%</f>
        <v>1</v>
      </c>
      <c r="J16" s="49"/>
      <c r="K16" s="45"/>
      <c r="L16" s="45"/>
      <c r="M16" s="45"/>
      <c r="N16" s="46"/>
      <c r="O16" s="46"/>
      <c r="P16" s="46"/>
      <c r="Q16" s="46"/>
      <c r="R16" s="46"/>
      <c r="S16" s="46"/>
      <c r="T16" s="61">
        <f>$I$4*$AD7</f>
        <v>245257332</v>
      </c>
      <c r="U16" s="62"/>
      <c r="V16" s="62"/>
      <c r="W16" s="62"/>
      <c r="X16" s="62"/>
      <c r="Y16" s="63"/>
      <c r="Z16" s="64">
        <f>100%</f>
        <v>1</v>
      </c>
      <c r="AA16" s="65"/>
      <c r="AB16" s="46"/>
      <c r="AC16" s="46"/>
      <c r="AD16" s="46"/>
      <c r="AE16" s="46"/>
      <c r="AF16" s="46"/>
      <c r="AG16" s="46"/>
      <c r="AH16" s="46"/>
      <c r="AI16" s="46"/>
      <c r="AJ16" s="47"/>
    </row>
    <row r="17" spans="2:48" ht="9" customHeight="1" thickBot="1" x14ac:dyDescent="0.3">
      <c r="B17" s="44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7"/>
    </row>
    <row r="18" spans="2:48" ht="16.5" customHeight="1" thickBot="1" x14ac:dyDescent="0.3">
      <c r="B18" s="44"/>
      <c r="C18" s="58" t="s">
        <v>70</v>
      </c>
      <c r="D18" s="56"/>
      <c r="E18" s="56"/>
      <c r="F18" s="56"/>
      <c r="G18" s="56"/>
      <c r="H18" s="57"/>
      <c r="I18" s="58" t="s">
        <v>29</v>
      </c>
      <c r="J18" s="57"/>
      <c r="K18" s="46"/>
      <c r="L18" s="46"/>
      <c r="M18" s="46"/>
      <c r="N18" s="46"/>
      <c r="O18" s="46"/>
      <c r="P18" s="46"/>
      <c r="Q18" s="46"/>
      <c r="R18" s="46"/>
      <c r="S18" s="46"/>
      <c r="T18" s="58" t="s">
        <v>70</v>
      </c>
      <c r="U18" s="56"/>
      <c r="V18" s="56"/>
      <c r="W18" s="56"/>
      <c r="X18" s="56"/>
      <c r="Y18" s="57"/>
      <c r="Z18" s="58" t="s">
        <v>29</v>
      </c>
      <c r="AA18" s="57"/>
      <c r="AB18" s="46"/>
      <c r="AC18" s="46"/>
      <c r="AD18" s="46"/>
      <c r="AE18" s="46"/>
      <c r="AF18" s="46"/>
      <c r="AG18" s="46"/>
      <c r="AH18" s="46"/>
      <c r="AI18" s="46"/>
      <c r="AJ18" s="47"/>
    </row>
    <row r="19" spans="2:48" ht="16.5" customHeight="1" thickBot="1" x14ac:dyDescent="0.3">
      <c r="B19" s="44"/>
      <c r="C19" s="35">
        <f>$N10+$N11+D11*8</f>
        <v>24973923</v>
      </c>
      <c r="D19" s="36"/>
      <c r="E19" s="36"/>
      <c r="F19" s="36"/>
      <c r="G19" s="36"/>
      <c r="H19" s="37"/>
      <c r="I19" s="48">
        <f>$C19/$C16</f>
        <v>7.773436853644701E-2</v>
      </c>
      <c r="J19" s="49"/>
      <c r="K19" s="46"/>
      <c r="L19" s="46"/>
      <c r="M19" s="46"/>
      <c r="N19" s="46"/>
      <c r="O19" s="46"/>
      <c r="P19" s="46"/>
      <c r="Q19" s="46"/>
      <c r="R19" s="46"/>
      <c r="S19" s="46"/>
      <c r="T19" s="35">
        <f>$AE10+$AE11+U11*8</f>
        <v>22917680</v>
      </c>
      <c r="U19" s="36"/>
      <c r="V19" s="36"/>
      <c r="W19" s="36"/>
      <c r="X19" s="36"/>
      <c r="Y19" s="37"/>
      <c r="Z19" s="48">
        <f>$T19/$T16</f>
        <v>9.3443404171093244E-2</v>
      </c>
      <c r="AA19" s="49"/>
      <c r="AB19" s="46"/>
      <c r="AC19" s="46"/>
      <c r="AD19" s="46"/>
      <c r="AE19" s="46"/>
      <c r="AF19" s="46"/>
      <c r="AG19" s="46"/>
      <c r="AH19" s="46"/>
      <c r="AI19" s="46"/>
      <c r="AJ19" s="47"/>
    </row>
    <row r="20" spans="2:48" ht="9" customHeight="1" thickBot="1" x14ac:dyDescent="0.3">
      <c r="B20" s="50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2"/>
    </row>
    <row r="21" spans="2:48" ht="15.75" thickBot="1" x14ac:dyDescent="0.3">
      <c r="C21" s="53"/>
      <c r="D21" s="53"/>
      <c r="E21" s="53"/>
      <c r="F21" s="53"/>
      <c r="G21" s="53"/>
    </row>
    <row r="22" spans="2:48" ht="9" customHeight="1" thickBot="1" x14ac:dyDescent="0.3">
      <c r="B22" s="20"/>
      <c r="C22" s="21"/>
      <c r="D22" s="22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2:48" ht="16.5" customHeight="1" thickBot="1" x14ac:dyDescent="0.3">
      <c r="B23" s="25"/>
      <c r="C23" s="54" t="s">
        <v>3</v>
      </c>
      <c r="D23" s="55"/>
      <c r="E23" s="55"/>
      <c r="F23" s="55" t="s">
        <v>4</v>
      </c>
      <c r="G23" s="55"/>
      <c r="H23" s="55"/>
      <c r="I23" s="56" t="s">
        <v>5</v>
      </c>
      <c r="J23" s="56"/>
      <c r="K23" s="57"/>
      <c r="L23" s="26"/>
      <c r="M23" s="58" t="s">
        <v>6</v>
      </c>
      <c r="N23" s="56"/>
      <c r="O23" s="56"/>
      <c r="P23" s="56"/>
      <c r="Q23" s="56"/>
      <c r="R23" s="57"/>
      <c r="S23" s="26"/>
      <c r="T23" s="58" t="s">
        <v>7</v>
      </c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7"/>
      <c r="AJ23" s="27"/>
      <c r="AL23" s="19" t="s">
        <v>30</v>
      </c>
      <c r="AV23" s="19" t="s">
        <v>31</v>
      </c>
    </row>
    <row r="24" spans="2:48" ht="16.5" customHeight="1" x14ac:dyDescent="0.25">
      <c r="B24" s="25"/>
      <c r="C24" s="28">
        <v>512</v>
      </c>
      <c r="D24" s="29"/>
      <c r="E24" s="29"/>
      <c r="F24" s="29">
        <v>512</v>
      </c>
      <c r="G24" s="29"/>
      <c r="H24" s="29"/>
      <c r="I24" s="29">
        <v>732</v>
      </c>
      <c r="J24" s="29"/>
      <c r="K24" s="30"/>
      <c r="L24" s="26"/>
      <c r="M24" s="28">
        <f>C24*F24</f>
        <v>262144</v>
      </c>
      <c r="N24" s="29"/>
      <c r="O24" s="29"/>
      <c r="P24" s="29"/>
      <c r="Q24" s="29"/>
      <c r="R24" s="30"/>
      <c r="S24" s="26"/>
      <c r="T24" s="28" t="s">
        <v>72</v>
      </c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30"/>
      <c r="AJ24" s="27"/>
      <c r="AL24" s="19" t="s">
        <v>32</v>
      </c>
      <c r="AV24" s="19" t="s">
        <v>33</v>
      </c>
    </row>
    <row r="25" spans="2:48" ht="16.5" customHeight="1" thickBot="1" x14ac:dyDescent="0.3">
      <c r="B25" s="25"/>
      <c r="C25" s="31"/>
      <c r="D25" s="32"/>
      <c r="E25" s="32"/>
      <c r="F25" s="32"/>
      <c r="G25" s="32"/>
      <c r="H25" s="32"/>
      <c r="I25" s="32"/>
      <c r="J25" s="32"/>
      <c r="K25" s="33"/>
      <c r="L25" s="26"/>
      <c r="M25" s="31"/>
      <c r="N25" s="32"/>
      <c r="O25" s="32"/>
      <c r="P25" s="32"/>
      <c r="Q25" s="32"/>
      <c r="R25" s="33"/>
      <c r="S25" s="26"/>
      <c r="T25" s="31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3"/>
      <c r="AJ25" s="27"/>
      <c r="AL25" s="19" t="s">
        <v>34</v>
      </c>
      <c r="AV25" s="19" t="s">
        <v>35</v>
      </c>
    </row>
    <row r="26" spans="2:48" ht="9" customHeight="1" thickBot="1" x14ac:dyDescent="0.3">
      <c r="B26" s="25"/>
      <c r="C26" s="34"/>
      <c r="D26" s="34"/>
      <c r="E26" s="34"/>
      <c r="F26" s="34"/>
      <c r="G26" s="34"/>
      <c r="H26" s="34"/>
      <c r="I26" s="34"/>
      <c r="J26" s="34"/>
      <c r="K26" s="34"/>
      <c r="L26" s="26"/>
      <c r="M26" s="34"/>
      <c r="N26" s="34"/>
      <c r="O26" s="34"/>
      <c r="P26" s="34"/>
      <c r="Q26" s="34"/>
      <c r="R26" s="34"/>
      <c r="S26" s="26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27"/>
    </row>
    <row r="27" spans="2:48" ht="16.5" customHeight="1" thickBot="1" x14ac:dyDescent="0.3">
      <c r="B27" s="25"/>
      <c r="C27" s="58" t="s">
        <v>14</v>
      </c>
      <c r="D27" s="56"/>
      <c r="E27" s="56"/>
      <c r="F27" s="56"/>
      <c r="G27" s="56"/>
      <c r="H27" s="56"/>
      <c r="I27" s="56"/>
      <c r="J27" s="56"/>
      <c r="K27" s="56"/>
      <c r="L27" s="56"/>
      <c r="M27" s="35">
        <v>438897</v>
      </c>
      <c r="N27" s="36"/>
      <c r="O27" s="36"/>
      <c r="P27" s="36"/>
      <c r="Q27" s="36"/>
      <c r="R27" s="37"/>
      <c r="S27" s="26"/>
      <c r="T27" s="58" t="s">
        <v>15</v>
      </c>
      <c r="U27" s="56"/>
      <c r="V27" s="56"/>
      <c r="W27" s="56"/>
      <c r="X27" s="56"/>
      <c r="Y27" s="56"/>
      <c r="Z27" s="56"/>
      <c r="AA27" s="56"/>
      <c r="AB27" s="56"/>
      <c r="AC27" s="57"/>
      <c r="AD27" s="35">
        <v>335051</v>
      </c>
      <c r="AE27" s="36"/>
      <c r="AF27" s="36"/>
      <c r="AG27" s="36"/>
      <c r="AH27" s="36"/>
      <c r="AI27" s="37"/>
      <c r="AJ27" s="27"/>
    </row>
    <row r="28" spans="2:48" ht="9" customHeight="1" thickBot="1" x14ac:dyDescent="0.3">
      <c r="B28" s="25"/>
      <c r="C28" s="34"/>
      <c r="D28" s="34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27"/>
    </row>
    <row r="29" spans="2:48" ht="16.5" customHeight="1" thickBot="1" x14ac:dyDescent="0.3">
      <c r="B29" s="25"/>
      <c r="C29" s="59" t="s">
        <v>16</v>
      </c>
      <c r="D29" s="54" t="s">
        <v>17</v>
      </c>
      <c r="E29" s="55"/>
      <c r="F29" s="55"/>
      <c r="G29" s="55"/>
      <c r="H29" s="60"/>
      <c r="I29" s="55" t="s">
        <v>18</v>
      </c>
      <c r="J29" s="55"/>
      <c r="K29" s="55"/>
      <c r="L29" s="55"/>
      <c r="M29" s="60"/>
      <c r="N29" s="55" t="s">
        <v>19</v>
      </c>
      <c r="O29" s="55"/>
      <c r="P29" s="55"/>
      <c r="Q29" s="55"/>
      <c r="R29" s="60"/>
      <c r="S29" s="26"/>
      <c r="T29" s="59" t="s">
        <v>16</v>
      </c>
      <c r="U29" s="54" t="s">
        <v>17</v>
      </c>
      <c r="V29" s="55"/>
      <c r="W29" s="55"/>
      <c r="X29" s="55"/>
      <c r="Y29" s="60"/>
      <c r="Z29" s="55" t="s">
        <v>18</v>
      </c>
      <c r="AA29" s="55"/>
      <c r="AB29" s="55"/>
      <c r="AC29" s="55"/>
      <c r="AD29" s="60"/>
      <c r="AE29" s="55" t="s">
        <v>19</v>
      </c>
      <c r="AF29" s="55"/>
      <c r="AG29" s="55"/>
      <c r="AH29" s="55"/>
      <c r="AI29" s="60"/>
      <c r="AJ29" s="27"/>
      <c r="AL29" s="19" t="s">
        <v>36</v>
      </c>
      <c r="AV29" s="19" t="s">
        <v>37</v>
      </c>
    </row>
    <row r="30" spans="2:48" ht="16.5" customHeight="1" x14ac:dyDescent="0.25">
      <c r="B30" s="25"/>
      <c r="C30" s="38">
        <v>0</v>
      </c>
      <c r="D30" s="28">
        <f>$N30-$I30</f>
        <v>455970</v>
      </c>
      <c r="E30" s="29"/>
      <c r="F30" s="29"/>
      <c r="G30" s="29"/>
      <c r="H30" s="29"/>
      <c r="I30" s="28">
        <v>4564086</v>
      </c>
      <c r="J30" s="29"/>
      <c r="K30" s="29"/>
      <c r="L30" s="29"/>
      <c r="M30" s="30"/>
      <c r="N30" s="29">
        <v>5020056</v>
      </c>
      <c r="O30" s="29"/>
      <c r="P30" s="29"/>
      <c r="Q30" s="29"/>
      <c r="R30" s="30"/>
      <c r="S30" s="34"/>
      <c r="T30" s="38">
        <v>0</v>
      </c>
      <c r="U30" s="28">
        <f>$AE30-$Z30</f>
        <v>233147</v>
      </c>
      <c r="V30" s="29"/>
      <c r="W30" s="29"/>
      <c r="X30" s="29"/>
      <c r="Y30" s="29"/>
      <c r="Z30" s="28">
        <v>3189685</v>
      </c>
      <c r="AA30" s="29"/>
      <c r="AB30" s="29"/>
      <c r="AC30" s="29"/>
      <c r="AD30" s="30"/>
      <c r="AE30" s="29">
        <v>3422832</v>
      </c>
      <c r="AF30" s="29"/>
      <c r="AG30" s="29"/>
      <c r="AH30" s="29"/>
      <c r="AI30" s="30"/>
      <c r="AJ30" s="27"/>
      <c r="AL30" s="19" t="s">
        <v>38</v>
      </c>
      <c r="AV30" s="19" t="s">
        <v>39</v>
      </c>
    </row>
    <row r="31" spans="2:48" ht="16.5" customHeight="1" x14ac:dyDescent="0.25">
      <c r="B31" s="25"/>
      <c r="C31" s="39">
        <v>1</v>
      </c>
      <c r="D31" s="40">
        <f t="shared" ref="D31:D33" si="2">$N31-$I31</f>
        <v>1255600</v>
      </c>
      <c r="E31" s="41"/>
      <c r="F31" s="41"/>
      <c r="G31" s="41"/>
      <c r="H31" s="42"/>
      <c r="I31" s="40">
        <v>2392160</v>
      </c>
      <c r="J31" s="41"/>
      <c r="K31" s="41"/>
      <c r="L31" s="41"/>
      <c r="M31" s="42"/>
      <c r="N31" s="41">
        <v>3647760</v>
      </c>
      <c r="O31" s="41"/>
      <c r="P31" s="41"/>
      <c r="Q31" s="41"/>
      <c r="R31" s="42"/>
      <c r="S31" s="34"/>
      <c r="T31" s="39">
        <v>1</v>
      </c>
      <c r="U31" s="40">
        <f t="shared" ref="U31:U33" si="3">$AE31-$Z31</f>
        <v>569449</v>
      </c>
      <c r="V31" s="41"/>
      <c r="W31" s="41"/>
      <c r="X31" s="41"/>
      <c r="Y31" s="42"/>
      <c r="Z31" s="40">
        <v>1295727</v>
      </c>
      <c r="AA31" s="41"/>
      <c r="AB31" s="41"/>
      <c r="AC31" s="41"/>
      <c r="AD31" s="42"/>
      <c r="AE31" s="41">
        <v>1865176</v>
      </c>
      <c r="AF31" s="41"/>
      <c r="AG31" s="41"/>
      <c r="AH31" s="41"/>
      <c r="AI31" s="42"/>
      <c r="AJ31" s="27"/>
      <c r="AL31" s="19" t="s">
        <v>40</v>
      </c>
      <c r="AV31" s="19" t="s">
        <v>41</v>
      </c>
    </row>
    <row r="32" spans="2:48" ht="16.5" customHeight="1" x14ac:dyDescent="0.25">
      <c r="B32" s="25"/>
      <c r="C32" s="39">
        <v>2</v>
      </c>
      <c r="D32" s="40">
        <f t="shared" si="2"/>
        <v>0</v>
      </c>
      <c r="E32" s="41"/>
      <c r="F32" s="41"/>
      <c r="G32" s="41"/>
      <c r="H32" s="42"/>
      <c r="I32" s="40"/>
      <c r="J32" s="41"/>
      <c r="K32" s="41"/>
      <c r="L32" s="41"/>
      <c r="M32" s="42"/>
      <c r="N32" s="41"/>
      <c r="O32" s="41"/>
      <c r="P32" s="41"/>
      <c r="Q32" s="41"/>
      <c r="R32" s="42"/>
      <c r="S32" s="34"/>
      <c r="T32" s="39">
        <v>2</v>
      </c>
      <c r="U32" s="40">
        <f t="shared" si="3"/>
        <v>0</v>
      </c>
      <c r="V32" s="41"/>
      <c r="W32" s="41"/>
      <c r="X32" s="41"/>
      <c r="Y32" s="42"/>
      <c r="Z32" s="40"/>
      <c r="AA32" s="41"/>
      <c r="AB32" s="41"/>
      <c r="AC32" s="41"/>
      <c r="AD32" s="42"/>
      <c r="AE32" s="41"/>
      <c r="AF32" s="41"/>
      <c r="AG32" s="41"/>
      <c r="AH32" s="41"/>
      <c r="AI32" s="42"/>
      <c r="AJ32" s="27"/>
    </row>
    <row r="33" spans="2:48" ht="16.5" customHeight="1" thickBot="1" x14ac:dyDescent="0.3">
      <c r="B33" s="25"/>
      <c r="C33" s="43">
        <v>3</v>
      </c>
      <c r="D33" s="31">
        <f t="shared" si="2"/>
        <v>0</v>
      </c>
      <c r="E33" s="32"/>
      <c r="F33" s="32"/>
      <c r="G33" s="32"/>
      <c r="H33" s="33"/>
      <c r="I33" s="31"/>
      <c r="J33" s="32"/>
      <c r="K33" s="32"/>
      <c r="L33" s="32"/>
      <c r="M33" s="33"/>
      <c r="N33" s="32"/>
      <c r="O33" s="32"/>
      <c r="P33" s="32"/>
      <c r="Q33" s="32"/>
      <c r="R33" s="33"/>
      <c r="S33" s="34"/>
      <c r="T33" s="43">
        <v>3</v>
      </c>
      <c r="U33" s="31">
        <f t="shared" si="3"/>
        <v>0</v>
      </c>
      <c r="V33" s="32"/>
      <c r="W33" s="32"/>
      <c r="X33" s="32"/>
      <c r="Y33" s="33"/>
      <c r="Z33" s="31"/>
      <c r="AA33" s="32"/>
      <c r="AB33" s="32"/>
      <c r="AC33" s="32"/>
      <c r="AD33" s="33"/>
      <c r="AE33" s="32"/>
      <c r="AF33" s="32"/>
      <c r="AG33" s="32"/>
      <c r="AH33" s="32"/>
      <c r="AI33" s="33"/>
      <c r="AJ33" s="27"/>
      <c r="AL33" s="19" t="s">
        <v>26</v>
      </c>
      <c r="AV33" s="19" t="s">
        <v>27</v>
      </c>
    </row>
    <row r="34" spans="2:48" ht="9" customHeight="1" thickBot="1" x14ac:dyDescent="0.3">
      <c r="B34" s="25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27"/>
    </row>
    <row r="35" spans="2:48" ht="16.5" customHeight="1" thickBot="1" x14ac:dyDescent="0.3">
      <c r="B35" s="44"/>
      <c r="C35" s="58" t="s">
        <v>69</v>
      </c>
      <c r="D35" s="56"/>
      <c r="E35" s="56"/>
      <c r="F35" s="56"/>
      <c r="G35" s="56"/>
      <c r="H35" s="57"/>
      <c r="I35" s="58" t="s">
        <v>29</v>
      </c>
      <c r="J35" s="57"/>
      <c r="K35" s="45"/>
      <c r="L35" s="45"/>
      <c r="M35" s="45"/>
      <c r="N35" s="45"/>
      <c r="O35" s="45"/>
      <c r="P35" s="45"/>
      <c r="Q35" s="45"/>
      <c r="R35" s="45"/>
      <c r="S35" s="26"/>
      <c r="T35" s="58" t="s">
        <v>69</v>
      </c>
      <c r="U35" s="56"/>
      <c r="V35" s="56"/>
      <c r="W35" s="56"/>
      <c r="X35" s="56"/>
      <c r="Y35" s="57"/>
      <c r="Z35" s="58" t="s">
        <v>29</v>
      </c>
      <c r="AA35" s="57"/>
      <c r="AB35" s="46"/>
      <c r="AC35" s="46"/>
      <c r="AD35" s="46"/>
      <c r="AE35" s="46"/>
      <c r="AF35" s="46"/>
      <c r="AG35" s="46"/>
      <c r="AH35" s="46"/>
      <c r="AI35" s="46"/>
      <c r="AJ35" s="47"/>
    </row>
    <row r="36" spans="2:48" ht="16.5" customHeight="1" thickBot="1" x14ac:dyDescent="0.3">
      <c r="B36" s="44"/>
      <c r="C36" s="35">
        <f>$I$4*$M27</f>
        <v>321272604</v>
      </c>
      <c r="D36" s="36"/>
      <c r="E36" s="36"/>
      <c r="F36" s="36"/>
      <c r="G36" s="36"/>
      <c r="H36" s="37"/>
      <c r="I36" s="48">
        <f>100%</f>
        <v>1</v>
      </c>
      <c r="J36" s="49"/>
      <c r="K36" s="45"/>
      <c r="L36" s="45"/>
      <c r="M36" s="45"/>
      <c r="N36" s="46"/>
      <c r="O36" s="46"/>
      <c r="P36" s="46"/>
      <c r="Q36" s="46"/>
      <c r="R36" s="46"/>
      <c r="S36" s="46"/>
      <c r="T36" s="61">
        <f>$I$4*$AD27</f>
        <v>245257332</v>
      </c>
      <c r="U36" s="62"/>
      <c r="V36" s="62"/>
      <c r="W36" s="62"/>
      <c r="X36" s="62"/>
      <c r="Y36" s="63"/>
      <c r="Z36" s="64">
        <f>100%</f>
        <v>1</v>
      </c>
      <c r="AA36" s="65"/>
      <c r="AB36" s="46"/>
      <c r="AC36" s="46"/>
      <c r="AD36" s="46"/>
      <c r="AE36" s="46"/>
      <c r="AF36" s="46"/>
      <c r="AG36" s="46"/>
      <c r="AH36" s="46"/>
      <c r="AI36" s="46"/>
      <c r="AJ36" s="47"/>
    </row>
    <row r="37" spans="2:48" ht="9" customHeight="1" thickBot="1" x14ac:dyDescent="0.3">
      <c r="B37" s="44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7"/>
    </row>
    <row r="38" spans="2:48" ht="16.5" customHeight="1" thickBot="1" x14ac:dyDescent="0.3">
      <c r="B38" s="44"/>
      <c r="C38" s="58" t="s">
        <v>70</v>
      </c>
      <c r="D38" s="56"/>
      <c r="E38" s="56"/>
      <c r="F38" s="56"/>
      <c r="G38" s="56"/>
      <c r="H38" s="57"/>
      <c r="I38" s="58" t="s">
        <v>29</v>
      </c>
      <c r="J38" s="57"/>
      <c r="K38" s="46"/>
      <c r="L38" s="46"/>
      <c r="M38" s="46"/>
      <c r="N38" s="46"/>
      <c r="O38" s="46"/>
      <c r="P38" s="46"/>
      <c r="Q38" s="46"/>
      <c r="R38" s="46"/>
      <c r="S38" s="46"/>
      <c r="T38" s="58" t="s">
        <v>70</v>
      </c>
      <c r="U38" s="56"/>
      <c r="V38" s="56"/>
      <c r="W38" s="56"/>
      <c r="X38" s="56"/>
      <c r="Y38" s="57"/>
      <c r="Z38" s="58" t="s">
        <v>29</v>
      </c>
      <c r="AA38" s="57"/>
      <c r="AB38" s="46"/>
      <c r="AC38" s="46"/>
      <c r="AD38" s="46"/>
      <c r="AE38" s="46"/>
      <c r="AF38" s="46"/>
      <c r="AG38" s="46"/>
      <c r="AH38" s="46"/>
      <c r="AI38" s="46"/>
      <c r="AJ38" s="47"/>
    </row>
    <row r="39" spans="2:48" ht="16.5" customHeight="1" thickBot="1" x14ac:dyDescent="0.3">
      <c r="B39" s="44"/>
      <c r="C39" s="35">
        <f>$N30+$N31+D31*8</f>
        <v>18712616</v>
      </c>
      <c r="D39" s="36"/>
      <c r="E39" s="36"/>
      <c r="F39" s="36"/>
      <c r="G39" s="36"/>
      <c r="H39" s="37"/>
      <c r="I39" s="48">
        <f>$C39/$C36</f>
        <v>5.8245290034129399E-2</v>
      </c>
      <c r="J39" s="49"/>
      <c r="K39" s="46"/>
      <c r="L39" s="46"/>
      <c r="M39" s="46"/>
      <c r="N39" s="46"/>
      <c r="O39" s="46"/>
      <c r="P39" s="46"/>
      <c r="Q39" s="46"/>
      <c r="R39" s="46"/>
      <c r="S39" s="46"/>
      <c r="T39" s="35">
        <f>$AE30+$AE31+U31*8</f>
        <v>9843600</v>
      </c>
      <c r="U39" s="36"/>
      <c r="V39" s="36"/>
      <c r="W39" s="36"/>
      <c r="X39" s="36"/>
      <c r="Y39" s="37"/>
      <c r="Z39" s="48">
        <f>$T39/$T36</f>
        <v>4.0135803157150873E-2</v>
      </c>
      <c r="AA39" s="49"/>
      <c r="AB39" s="46"/>
      <c r="AC39" s="46"/>
      <c r="AD39" s="46"/>
      <c r="AE39" s="46"/>
      <c r="AF39" s="46"/>
      <c r="AG39" s="46"/>
      <c r="AH39" s="46"/>
      <c r="AI39" s="46"/>
      <c r="AJ39" s="47"/>
    </row>
    <row r="40" spans="2:48" ht="9" customHeight="1" thickBot="1" x14ac:dyDescent="0.3">
      <c r="B40" s="5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2"/>
    </row>
    <row r="41" spans="2:48" x14ac:dyDescent="0.25">
      <c r="C41" s="53"/>
      <c r="D41" s="53"/>
      <c r="E41" s="53"/>
      <c r="F41" s="53"/>
      <c r="G41" s="53"/>
    </row>
  </sheetData>
  <mergeCells count="120">
    <mergeCell ref="C38:H38"/>
    <mergeCell ref="I38:J38"/>
    <mergeCell ref="T38:Y38"/>
    <mergeCell ref="Z38:AA38"/>
    <mergeCell ref="C39:H39"/>
    <mergeCell ref="I39:J39"/>
    <mergeCell ref="T39:Y39"/>
    <mergeCell ref="Z39:AA39"/>
    <mergeCell ref="C35:H35"/>
    <mergeCell ref="I35:J35"/>
    <mergeCell ref="T35:Y35"/>
    <mergeCell ref="Z35:AA35"/>
    <mergeCell ref="C36:H36"/>
    <mergeCell ref="I36:J36"/>
    <mergeCell ref="T36:Y36"/>
    <mergeCell ref="Z36:AA36"/>
    <mergeCell ref="D33:H33"/>
    <mergeCell ref="I33:M33"/>
    <mergeCell ref="N33:R33"/>
    <mergeCell ref="U33:Y33"/>
    <mergeCell ref="Z33:AD33"/>
    <mergeCell ref="AE33:AI33"/>
    <mergeCell ref="D32:H32"/>
    <mergeCell ref="I32:M32"/>
    <mergeCell ref="N32:R32"/>
    <mergeCell ref="U32:Y32"/>
    <mergeCell ref="Z32:AD32"/>
    <mergeCell ref="AE32:AI32"/>
    <mergeCell ref="D31:H31"/>
    <mergeCell ref="I31:M31"/>
    <mergeCell ref="N31:R31"/>
    <mergeCell ref="U31:Y31"/>
    <mergeCell ref="Z31:AD31"/>
    <mergeCell ref="AE31:AI31"/>
    <mergeCell ref="D30:H30"/>
    <mergeCell ref="I30:M30"/>
    <mergeCell ref="N30:R30"/>
    <mergeCell ref="U30:Y30"/>
    <mergeCell ref="Z30:AD30"/>
    <mergeCell ref="AE30:AI30"/>
    <mergeCell ref="C27:L27"/>
    <mergeCell ref="M27:R27"/>
    <mergeCell ref="T27:AC27"/>
    <mergeCell ref="AD27:AI27"/>
    <mergeCell ref="D29:H29"/>
    <mergeCell ref="I29:M29"/>
    <mergeCell ref="N29:R29"/>
    <mergeCell ref="U29:Y29"/>
    <mergeCell ref="Z29:AD29"/>
    <mergeCell ref="AE29:AI29"/>
    <mergeCell ref="C23:E23"/>
    <mergeCell ref="F23:H23"/>
    <mergeCell ref="I23:K23"/>
    <mergeCell ref="M23:R23"/>
    <mergeCell ref="T23:AI23"/>
    <mergeCell ref="C24:E25"/>
    <mergeCell ref="F24:H25"/>
    <mergeCell ref="I24:K25"/>
    <mergeCell ref="M24:R25"/>
    <mergeCell ref="T24:AI25"/>
    <mergeCell ref="C18:H18"/>
    <mergeCell ref="I18:J18"/>
    <mergeCell ref="T18:Y18"/>
    <mergeCell ref="Z18:AA18"/>
    <mergeCell ref="C19:H19"/>
    <mergeCell ref="I19:J19"/>
    <mergeCell ref="T19:Y19"/>
    <mergeCell ref="Z19:AA19"/>
    <mergeCell ref="C15:H15"/>
    <mergeCell ref="I15:J15"/>
    <mergeCell ref="T15:Y15"/>
    <mergeCell ref="Z15:AA15"/>
    <mergeCell ref="C16:H16"/>
    <mergeCell ref="I16:J16"/>
    <mergeCell ref="T16:Y16"/>
    <mergeCell ref="Z16:AA16"/>
    <mergeCell ref="D13:H13"/>
    <mergeCell ref="I13:M13"/>
    <mergeCell ref="N13:R13"/>
    <mergeCell ref="U13:Y13"/>
    <mergeCell ref="Z13:AD13"/>
    <mergeCell ref="AE13:AI13"/>
    <mergeCell ref="D12:H12"/>
    <mergeCell ref="I12:M12"/>
    <mergeCell ref="N12:R12"/>
    <mergeCell ref="U12:Y12"/>
    <mergeCell ref="Z12:AD12"/>
    <mergeCell ref="AE12:AI12"/>
    <mergeCell ref="D11:H11"/>
    <mergeCell ref="I11:M11"/>
    <mergeCell ref="N11:R11"/>
    <mergeCell ref="U11:Y11"/>
    <mergeCell ref="Z11:AD11"/>
    <mergeCell ref="AE11:AI11"/>
    <mergeCell ref="D10:H10"/>
    <mergeCell ref="I10:M10"/>
    <mergeCell ref="N10:R10"/>
    <mergeCell ref="U10:Y10"/>
    <mergeCell ref="Z10:AD10"/>
    <mergeCell ref="AE10:AI10"/>
    <mergeCell ref="C7:L7"/>
    <mergeCell ref="M7:R7"/>
    <mergeCell ref="T7:AC7"/>
    <mergeCell ref="AD7:AI7"/>
    <mergeCell ref="D9:H9"/>
    <mergeCell ref="I9:M9"/>
    <mergeCell ref="N9:R9"/>
    <mergeCell ref="U9:Y9"/>
    <mergeCell ref="Z9:AD9"/>
    <mergeCell ref="AE9:AI9"/>
    <mergeCell ref="C3:E3"/>
    <mergeCell ref="F3:H3"/>
    <mergeCell ref="I3:K3"/>
    <mergeCell ref="M3:R3"/>
    <mergeCell ref="T3:AI3"/>
    <mergeCell ref="C4:E5"/>
    <mergeCell ref="F4:H5"/>
    <mergeCell ref="I4:K5"/>
    <mergeCell ref="M4:R5"/>
    <mergeCell ref="T4:AI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AY68"/>
  <sheetViews>
    <sheetView tabSelected="1" zoomScaleNormal="100" workbookViewId="0"/>
  </sheetViews>
  <sheetFormatPr defaultRowHeight="15" x14ac:dyDescent="0.25"/>
  <cols>
    <col min="1" max="1" width="2.85546875" style="19" customWidth="1"/>
    <col min="2" max="18" width="4.85546875" style="19" customWidth="1"/>
    <col min="19" max="19" width="2.85546875" style="19" customWidth="1"/>
    <col min="20" max="72" width="4.85546875" style="19" customWidth="1"/>
    <col min="73" max="16384" width="9.140625" style="19"/>
  </cols>
  <sheetData>
    <row r="1" spans="2:51" ht="15.75" thickBot="1" x14ac:dyDescent="0.3"/>
    <row r="2" spans="2:51" ht="9" customHeight="1" thickBot="1" x14ac:dyDescent="0.3">
      <c r="B2" s="20"/>
      <c r="C2" s="21"/>
      <c r="D2" s="22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3"/>
    </row>
    <row r="3" spans="2:51" ht="16.5" customHeight="1" thickBot="1" x14ac:dyDescent="0.3">
      <c r="B3" s="25"/>
      <c r="C3" s="54" t="s">
        <v>3</v>
      </c>
      <c r="D3" s="55"/>
      <c r="E3" s="55"/>
      <c r="F3" s="55" t="s">
        <v>4</v>
      </c>
      <c r="G3" s="55"/>
      <c r="H3" s="55"/>
      <c r="I3" s="56" t="s">
        <v>5</v>
      </c>
      <c r="J3" s="56"/>
      <c r="K3" s="57"/>
      <c r="L3" s="26"/>
      <c r="M3" s="58" t="s">
        <v>6</v>
      </c>
      <c r="N3" s="56"/>
      <c r="O3" s="56"/>
      <c r="P3" s="56"/>
      <c r="Q3" s="56"/>
      <c r="R3" s="57"/>
      <c r="S3" s="26"/>
      <c r="T3" s="58" t="s">
        <v>7</v>
      </c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7"/>
      <c r="AJ3" s="27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218"/>
      <c r="AW3" s="218"/>
    </row>
    <row r="4" spans="2:51" ht="16.5" customHeight="1" x14ac:dyDescent="0.25">
      <c r="B4" s="25"/>
      <c r="C4" s="28">
        <v>512</v>
      </c>
      <c r="D4" s="29"/>
      <c r="E4" s="29"/>
      <c r="F4" s="29">
        <v>512</v>
      </c>
      <c r="G4" s="29"/>
      <c r="H4" s="29"/>
      <c r="I4" s="29">
        <v>18012</v>
      </c>
      <c r="J4" s="29"/>
      <c r="K4" s="30"/>
      <c r="L4" s="26"/>
      <c r="M4" s="28">
        <f>C4*F4</f>
        <v>262144</v>
      </c>
      <c r="N4" s="29"/>
      <c r="O4" s="29"/>
      <c r="P4" s="29"/>
      <c r="Q4" s="29"/>
      <c r="R4" s="30"/>
      <c r="S4" s="26"/>
      <c r="T4" s="28" t="s">
        <v>71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30"/>
      <c r="AJ4" s="27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</row>
    <row r="5" spans="2:51" ht="16.5" customHeight="1" thickBot="1" x14ac:dyDescent="0.3">
      <c r="B5" s="25"/>
      <c r="C5" s="31"/>
      <c r="D5" s="32"/>
      <c r="E5" s="32"/>
      <c r="F5" s="32"/>
      <c r="G5" s="32"/>
      <c r="H5" s="32"/>
      <c r="I5" s="32"/>
      <c r="J5" s="32"/>
      <c r="K5" s="33"/>
      <c r="L5" s="26"/>
      <c r="M5" s="31"/>
      <c r="N5" s="32"/>
      <c r="O5" s="32"/>
      <c r="P5" s="32"/>
      <c r="Q5" s="32"/>
      <c r="R5" s="33"/>
      <c r="S5" s="26"/>
      <c r="T5" s="31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3"/>
      <c r="AJ5" s="27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218"/>
      <c r="AY5" s="218"/>
    </row>
    <row r="6" spans="2:51" ht="9" customHeight="1" thickBot="1" x14ac:dyDescent="0.3">
      <c r="B6" s="25"/>
      <c r="C6" s="34"/>
      <c r="D6" s="34"/>
      <c r="E6" s="34"/>
      <c r="F6" s="34"/>
      <c r="G6" s="34"/>
      <c r="H6" s="34"/>
      <c r="I6" s="34"/>
      <c r="J6" s="34"/>
      <c r="K6" s="34"/>
      <c r="L6" s="26"/>
      <c r="M6" s="34"/>
      <c r="N6" s="34"/>
      <c r="O6" s="34"/>
      <c r="P6" s="34"/>
      <c r="Q6" s="34"/>
      <c r="R6" s="34"/>
      <c r="S6" s="26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27"/>
      <c r="AM6" s="218"/>
      <c r="AN6" s="218"/>
      <c r="AO6" s="218"/>
      <c r="AP6" s="218"/>
      <c r="AQ6" s="218"/>
      <c r="AR6" s="218"/>
      <c r="AS6" s="218"/>
      <c r="AT6" s="218"/>
      <c r="AU6" s="218"/>
      <c r="AV6" s="218"/>
      <c r="AW6" s="218"/>
      <c r="AY6" s="218"/>
    </row>
    <row r="7" spans="2:51" ht="16.5" customHeight="1" thickBot="1" x14ac:dyDescent="0.3">
      <c r="B7" s="25"/>
      <c r="C7" s="58" t="s">
        <v>14</v>
      </c>
      <c r="D7" s="56"/>
      <c r="E7" s="56"/>
      <c r="F7" s="56"/>
      <c r="G7" s="56"/>
      <c r="H7" s="56"/>
      <c r="I7" s="56"/>
      <c r="J7" s="56"/>
      <c r="K7" s="56"/>
      <c r="L7" s="56"/>
      <c r="M7" s="35">
        <v>455449</v>
      </c>
      <c r="N7" s="36"/>
      <c r="O7" s="36"/>
      <c r="P7" s="36"/>
      <c r="Q7" s="36"/>
      <c r="R7" s="37"/>
      <c r="S7" s="26"/>
      <c r="T7" s="58" t="s">
        <v>15</v>
      </c>
      <c r="U7" s="56"/>
      <c r="V7" s="56"/>
      <c r="W7" s="56"/>
      <c r="X7" s="56"/>
      <c r="Y7" s="56"/>
      <c r="Z7" s="56"/>
      <c r="AA7" s="56"/>
      <c r="AB7" s="56"/>
      <c r="AC7" s="57"/>
      <c r="AD7" s="35">
        <v>238797</v>
      </c>
      <c r="AE7" s="36"/>
      <c r="AF7" s="36"/>
      <c r="AG7" s="36"/>
      <c r="AH7" s="36"/>
      <c r="AI7" s="37"/>
      <c r="AJ7" s="27"/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Y7" s="218"/>
    </row>
    <row r="8" spans="2:51" ht="9" customHeight="1" thickBot="1" x14ac:dyDescent="0.3">
      <c r="B8" s="25"/>
      <c r="C8" s="34"/>
      <c r="D8" s="34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27"/>
      <c r="AM8" s="218"/>
      <c r="AN8" s="218"/>
      <c r="AO8" s="218"/>
      <c r="AP8" s="218"/>
      <c r="AQ8" s="218"/>
      <c r="AR8" s="218"/>
      <c r="AS8" s="218"/>
      <c r="AT8" s="218"/>
      <c r="AU8" s="218"/>
      <c r="AV8" s="218"/>
      <c r="AW8" s="218"/>
      <c r="AY8" s="218"/>
    </row>
    <row r="9" spans="2:51" ht="16.5" customHeight="1" thickBot="1" x14ac:dyDescent="0.3">
      <c r="B9" s="25"/>
      <c r="C9" s="59" t="s">
        <v>16</v>
      </c>
      <c r="D9" s="54" t="s">
        <v>17</v>
      </c>
      <c r="E9" s="55"/>
      <c r="F9" s="55"/>
      <c r="G9" s="55"/>
      <c r="H9" s="60"/>
      <c r="I9" s="55" t="s">
        <v>18</v>
      </c>
      <c r="J9" s="55"/>
      <c r="K9" s="55"/>
      <c r="L9" s="55"/>
      <c r="M9" s="60"/>
      <c r="N9" s="55" t="s">
        <v>19</v>
      </c>
      <c r="O9" s="55"/>
      <c r="P9" s="55"/>
      <c r="Q9" s="55"/>
      <c r="R9" s="60"/>
      <c r="S9" s="26"/>
      <c r="T9" s="59" t="s">
        <v>16</v>
      </c>
      <c r="U9" s="54" t="s">
        <v>17</v>
      </c>
      <c r="V9" s="55"/>
      <c r="W9" s="55"/>
      <c r="X9" s="55"/>
      <c r="Y9" s="60"/>
      <c r="Z9" s="55" t="s">
        <v>18</v>
      </c>
      <c r="AA9" s="55"/>
      <c r="AB9" s="55"/>
      <c r="AC9" s="55"/>
      <c r="AD9" s="60"/>
      <c r="AE9" s="55" t="s">
        <v>19</v>
      </c>
      <c r="AF9" s="55"/>
      <c r="AG9" s="55"/>
      <c r="AH9" s="55"/>
      <c r="AI9" s="60"/>
      <c r="AJ9" s="27"/>
      <c r="AL9" s="218"/>
      <c r="AM9" s="218"/>
      <c r="AN9" s="218"/>
      <c r="AO9" s="218"/>
      <c r="AP9" s="218"/>
      <c r="AQ9" s="218"/>
      <c r="AR9" s="218"/>
      <c r="AS9" s="218"/>
      <c r="AT9" s="218"/>
      <c r="AU9" s="218"/>
      <c r="AV9" s="218"/>
      <c r="AW9" s="218"/>
      <c r="AY9" s="218"/>
    </row>
    <row r="10" spans="2:51" ht="16.5" customHeight="1" x14ac:dyDescent="0.25">
      <c r="B10" s="25"/>
      <c r="C10" s="38">
        <v>0</v>
      </c>
      <c r="D10" s="28">
        <f>$N10-$I10</f>
        <v>9422320</v>
      </c>
      <c r="E10" s="29"/>
      <c r="F10" s="29"/>
      <c r="G10" s="29"/>
      <c r="H10" s="29"/>
      <c r="I10" s="28">
        <v>61747680</v>
      </c>
      <c r="J10" s="29"/>
      <c r="K10" s="29"/>
      <c r="L10" s="29"/>
      <c r="M10" s="30"/>
      <c r="N10" s="29">
        <v>71170000</v>
      </c>
      <c r="O10" s="29"/>
      <c r="P10" s="29"/>
      <c r="Q10" s="29"/>
      <c r="R10" s="30"/>
      <c r="S10" s="34"/>
      <c r="T10" s="38">
        <v>0</v>
      </c>
      <c r="U10" s="28">
        <f>$AE10-$Z10</f>
        <v>13304017</v>
      </c>
      <c r="V10" s="29"/>
      <c r="W10" s="29"/>
      <c r="X10" s="29"/>
      <c r="Y10" s="29"/>
      <c r="Z10" s="28">
        <v>23905983</v>
      </c>
      <c r="AA10" s="29"/>
      <c r="AB10" s="29"/>
      <c r="AC10" s="29"/>
      <c r="AD10" s="30"/>
      <c r="AE10" s="29">
        <v>37210000</v>
      </c>
      <c r="AF10" s="29"/>
      <c r="AG10" s="29"/>
      <c r="AH10" s="29"/>
      <c r="AI10" s="30"/>
      <c r="AJ10" s="27"/>
      <c r="AL10" s="218"/>
      <c r="AM10" s="218"/>
      <c r="AN10" s="218"/>
      <c r="AO10" s="218"/>
      <c r="AP10" s="218"/>
      <c r="AQ10" s="218"/>
      <c r="AR10" s="218"/>
      <c r="AS10" s="218"/>
      <c r="AT10" s="218"/>
      <c r="AU10" s="218"/>
      <c r="AV10" s="218"/>
      <c r="AW10" s="218"/>
      <c r="AY10" s="218"/>
    </row>
    <row r="11" spans="2:51" ht="16.5" customHeight="1" x14ac:dyDescent="0.25">
      <c r="B11" s="25"/>
      <c r="C11" s="39">
        <v>1</v>
      </c>
      <c r="D11" s="40">
        <f t="shared" ref="D11:D13" si="0">$N11-$I11</f>
        <v>5334916</v>
      </c>
      <c r="E11" s="41"/>
      <c r="F11" s="41"/>
      <c r="G11" s="41"/>
      <c r="H11" s="42"/>
      <c r="I11" s="40">
        <v>70043644</v>
      </c>
      <c r="J11" s="41"/>
      <c r="K11" s="41"/>
      <c r="L11" s="41"/>
      <c r="M11" s="42"/>
      <c r="N11" s="41">
        <v>75378560</v>
      </c>
      <c r="O11" s="41"/>
      <c r="P11" s="41"/>
      <c r="Q11" s="41"/>
      <c r="R11" s="42"/>
      <c r="S11" s="34"/>
      <c r="T11" s="39">
        <v>1</v>
      </c>
      <c r="U11" s="40">
        <f t="shared" ref="U11:U13" si="1">$AE11-$Z11</f>
        <v>7613874</v>
      </c>
      <c r="V11" s="41"/>
      <c r="W11" s="41"/>
      <c r="X11" s="41"/>
      <c r="Y11" s="42"/>
      <c r="Z11" s="40">
        <v>98818262</v>
      </c>
      <c r="AA11" s="41"/>
      <c r="AB11" s="41"/>
      <c r="AC11" s="41"/>
      <c r="AD11" s="42"/>
      <c r="AE11" s="41">
        <v>106432136</v>
      </c>
      <c r="AF11" s="41"/>
      <c r="AG11" s="41"/>
      <c r="AH11" s="41"/>
      <c r="AI11" s="42"/>
      <c r="AJ11" s="27"/>
      <c r="AL11" s="218"/>
    </row>
    <row r="12" spans="2:51" ht="16.5" customHeight="1" x14ac:dyDescent="0.25">
      <c r="B12" s="25"/>
      <c r="C12" s="39">
        <v>2</v>
      </c>
      <c r="D12" s="40">
        <f t="shared" si="0"/>
        <v>3963536</v>
      </c>
      <c r="E12" s="41"/>
      <c r="F12" s="41"/>
      <c r="G12" s="41"/>
      <c r="H12" s="42"/>
      <c r="I12" s="40">
        <v>53057868</v>
      </c>
      <c r="J12" s="41"/>
      <c r="K12" s="41"/>
      <c r="L12" s="41"/>
      <c r="M12" s="42"/>
      <c r="N12" s="41">
        <v>57021404</v>
      </c>
      <c r="O12" s="41"/>
      <c r="P12" s="41"/>
      <c r="Q12" s="41"/>
      <c r="R12" s="42"/>
      <c r="S12" s="34"/>
      <c r="T12" s="39">
        <v>2</v>
      </c>
      <c r="U12" s="40">
        <f t="shared" si="1"/>
        <v>9012654</v>
      </c>
      <c r="V12" s="41"/>
      <c r="W12" s="41"/>
      <c r="X12" s="41"/>
      <c r="Y12" s="42"/>
      <c r="Z12" s="40">
        <v>20799998</v>
      </c>
      <c r="AA12" s="41"/>
      <c r="AB12" s="41"/>
      <c r="AC12" s="41"/>
      <c r="AD12" s="42"/>
      <c r="AE12" s="41">
        <v>29812652</v>
      </c>
      <c r="AF12" s="41"/>
      <c r="AG12" s="41"/>
      <c r="AH12" s="41"/>
      <c r="AI12" s="42"/>
      <c r="AJ12" s="27"/>
      <c r="AL12" s="218"/>
    </row>
    <row r="13" spans="2:51" ht="16.5" customHeight="1" thickBot="1" x14ac:dyDescent="0.3">
      <c r="B13" s="25"/>
      <c r="C13" s="43">
        <v>3</v>
      </c>
      <c r="D13" s="31">
        <f t="shared" si="0"/>
        <v>796590</v>
      </c>
      <c r="E13" s="32"/>
      <c r="F13" s="32"/>
      <c r="G13" s="32"/>
      <c r="H13" s="33"/>
      <c r="I13" s="31">
        <v>30911698</v>
      </c>
      <c r="J13" s="32"/>
      <c r="K13" s="32"/>
      <c r="L13" s="32"/>
      <c r="M13" s="33"/>
      <c r="N13" s="32">
        <v>31708288</v>
      </c>
      <c r="O13" s="32"/>
      <c r="P13" s="32"/>
      <c r="Q13" s="32"/>
      <c r="R13" s="33"/>
      <c r="S13" s="34"/>
      <c r="T13" s="43">
        <v>3</v>
      </c>
      <c r="U13" s="31">
        <f t="shared" si="1"/>
        <v>790029</v>
      </c>
      <c r="V13" s="32"/>
      <c r="W13" s="32"/>
      <c r="X13" s="32"/>
      <c r="Y13" s="33"/>
      <c r="Z13" s="31">
        <v>71311203</v>
      </c>
      <c r="AA13" s="32"/>
      <c r="AB13" s="32"/>
      <c r="AC13" s="32"/>
      <c r="AD13" s="33"/>
      <c r="AE13" s="32">
        <v>72101232</v>
      </c>
      <c r="AF13" s="32"/>
      <c r="AG13" s="32"/>
      <c r="AH13" s="32"/>
      <c r="AI13" s="33"/>
      <c r="AJ13" s="27"/>
      <c r="AL13" s="218"/>
    </row>
    <row r="14" spans="2:51" ht="9" customHeight="1" thickBot="1" x14ac:dyDescent="0.3">
      <c r="B14" s="25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27"/>
    </row>
    <row r="15" spans="2:51" ht="16.5" customHeight="1" thickBot="1" x14ac:dyDescent="0.3">
      <c r="B15" s="44"/>
      <c r="C15" s="58" t="s">
        <v>69</v>
      </c>
      <c r="D15" s="56"/>
      <c r="E15" s="56"/>
      <c r="F15" s="56"/>
      <c r="G15" s="56"/>
      <c r="H15" s="57"/>
      <c r="I15" s="58" t="s">
        <v>29</v>
      </c>
      <c r="J15" s="57"/>
      <c r="K15" s="45"/>
      <c r="L15" s="45"/>
      <c r="M15" s="45"/>
      <c r="N15" s="45"/>
      <c r="O15" s="45"/>
      <c r="P15" s="45"/>
      <c r="Q15" s="45"/>
      <c r="R15" s="45"/>
      <c r="S15" s="26"/>
      <c r="T15" s="58" t="s">
        <v>69</v>
      </c>
      <c r="U15" s="56"/>
      <c r="V15" s="56"/>
      <c r="W15" s="56"/>
      <c r="X15" s="56"/>
      <c r="Y15" s="57"/>
      <c r="Z15" s="58" t="s">
        <v>29</v>
      </c>
      <c r="AA15" s="57"/>
      <c r="AB15" s="46"/>
      <c r="AC15" s="46"/>
      <c r="AD15" s="46"/>
      <c r="AE15" s="46"/>
      <c r="AF15" s="46"/>
      <c r="AG15" s="46"/>
      <c r="AH15" s="46"/>
      <c r="AI15" s="46"/>
      <c r="AJ15" s="47"/>
      <c r="AL15" s="218"/>
    </row>
    <row r="16" spans="2:51" ht="16.5" customHeight="1" thickBot="1" x14ac:dyDescent="0.3">
      <c r="B16" s="44"/>
      <c r="C16" s="35">
        <f>$I$4*$M7</f>
        <v>8203547388</v>
      </c>
      <c r="D16" s="36"/>
      <c r="E16" s="36"/>
      <c r="F16" s="36"/>
      <c r="G16" s="36"/>
      <c r="H16" s="37"/>
      <c r="I16" s="48">
        <f>100%</f>
        <v>1</v>
      </c>
      <c r="J16" s="49"/>
      <c r="K16" s="45"/>
      <c r="L16" s="45"/>
      <c r="M16" s="45"/>
      <c r="N16" s="46"/>
      <c r="O16" s="46"/>
      <c r="P16" s="46"/>
      <c r="Q16" s="46"/>
      <c r="R16" s="46"/>
      <c r="S16" s="46"/>
      <c r="T16" s="61">
        <f>$I$4*$AD7</f>
        <v>4301211564</v>
      </c>
      <c r="U16" s="62"/>
      <c r="V16" s="62"/>
      <c r="W16" s="62"/>
      <c r="X16" s="62"/>
      <c r="Y16" s="63"/>
      <c r="Z16" s="64">
        <f>100%</f>
        <v>1</v>
      </c>
      <c r="AA16" s="65"/>
      <c r="AB16" s="46"/>
      <c r="AC16" s="46"/>
      <c r="AD16" s="46"/>
      <c r="AE16" s="46"/>
      <c r="AF16" s="46"/>
      <c r="AG16" s="46"/>
      <c r="AH16" s="46"/>
      <c r="AI16" s="46"/>
      <c r="AJ16" s="47"/>
    </row>
    <row r="17" spans="2:38" ht="9" customHeight="1" thickBot="1" x14ac:dyDescent="0.3">
      <c r="B17" s="44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7"/>
    </row>
    <row r="18" spans="2:38" ht="16.5" customHeight="1" thickBot="1" x14ac:dyDescent="0.3">
      <c r="B18" s="44"/>
      <c r="C18" s="58" t="s">
        <v>70</v>
      </c>
      <c r="D18" s="56"/>
      <c r="E18" s="56"/>
      <c r="F18" s="56"/>
      <c r="G18" s="56"/>
      <c r="H18" s="57"/>
      <c r="I18" s="58" t="s">
        <v>29</v>
      </c>
      <c r="J18" s="57"/>
      <c r="K18" s="46"/>
      <c r="L18" s="46"/>
      <c r="M18" s="46"/>
      <c r="N18" s="46"/>
      <c r="O18" s="46"/>
      <c r="P18" s="46"/>
      <c r="Q18" s="46"/>
      <c r="R18" s="46"/>
      <c r="S18" s="46"/>
      <c r="T18" s="58" t="s">
        <v>70</v>
      </c>
      <c r="U18" s="56"/>
      <c r="V18" s="56"/>
      <c r="W18" s="56"/>
      <c r="X18" s="56"/>
      <c r="Y18" s="57"/>
      <c r="Z18" s="58" t="s">
        <v>29</v>
      </c>
      <c r="AA18" s="57"/>
      <c r="AB18" s="46"/>
      <c r="AC18" s="46"/>
      <c r="AD18" s="46"/>
      <c r="AE18" s="46"/>
      <c r="AF18" s="46"/>
      <c r="AG18" s="46"/>
      <c r="AH18" s="46"/>
      <c r="AI18" s="46"/>
      <c r="AJ18" s="47"/>
      <c r="AL18" s="218"/>
    </row>
    <row r="19" spans="2:38" ht="16.5" customHeight="1" thickBot="1" x14ac:dyDescent="0.3">
      <c r="B19" s="44"/>
      <c r="C19" s="35">
        <f>SUM($N10:$R13)+SUM($D11,$D13)*8</f>
        <v>284330300</v>
      </c>
      <c r="D19" s="36"/>
      <c r="E19" s="36"/>
      <c r="F19" s="36"/>
      <c r="G19" s="36"/>
      <c r="H19" s="37"/>
      <c r="I19" s="48">
        <f>$C19/$C16</f>
        <v>3.4659432871188528E-2</v>
      </c>
      <c r="J19" s="49"/>
      <c r="K19" s="46"/>
      <c r="L19" s="46"/>
      <c r="M19" s="46"/>
      <c r="N19" s="46"/>
      <c r="O19" s="46"/>
      <c r="P19" s="46"/>
      <c r="Q19" s="46"/>
      <c r="R19" s="46"/>
      <c r="S19" s="46"/>
      <c r="T19" s="35">
        <f>SUM($AE10:$AI13)+SUM($U11,$U13)*8</f>
        <v>312787244</v>
      </c>
      <c r="U19" s="36"/>
      <c r="V19" s="36"/>
      <c r="W19" s="36"/>
      <c r="X19" s="36"/>
      <c r="Y19" s="37"/>
      <c r="Z19" s="48">
        <f>$T19/$T16</f>
        <v>7.2720729809699736E-2</v>
      </c>
      <c r="AA19" s="49"/>
      <c r="AB19" s="46"/>
      <c r="AC19" s="46"/>
      <c r="AD19" s="46"/>
      <c r="AE19" s="46"/>
      <c r="AF19" s="46"/>
      <c r="AG19" s="46"/>
      <c r="AH19" s="46"/>
      <c r="AI19" s="46"/>
      <c r="AJ19" s="47"/>
    </row>
    <row r="20" spans="2:38" ht="9" customHeight="1" thickBot="1" x14ac:dyDescent="0.3">
      <c r="B20" s="50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2"/>
    </row>
    <row r="21" spans="2:38" ht="15.75" thickBot="1" x14ac:dyDescent="0.3">
      <c r="C21" s="53"/>
      <c r="D21" s="53"/>
      <c r="E21" s="53"/>
      <c r="F21" s="53"/>
      <c r="G21" s="53"/>
    </row>
    <row r="22" spans="2:38" ht="9" customHeight="1" thickBot="1" x14ac:dyDescent="0.3">
      <c r="B22" s="20"/>
      <c r="C22" s="21"/>
      <c r="D22" s="22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2:38" ht="16.5" customHeight="1" thickBot="1" x14ac:dyDescent="0.3">
      <c r="B23" s="25"/>
      <c r="C23" s="54" t="s">
        <v>3</v>
      </c>
      <c r="D23" s="55"/>
      <c r="E23" s="55"/>
      <c r="F23" s="55" t="s">
        <v>4</v>
      </c>
      <c r="G23" s="55"/>
      <c r="H23" s="55"/>
      <c r="I23" s="56" t="s">
        <v>5</v>
      </c>
      <c r="J23" s="56"/>
      <c r="K23" s="57"/>
      <c r="L23" s="26"/>
      <c r="M23" s="58" t="s">
        <v>6</v>
      </c>
      <c r="N23" s="56"/>
      <c r="O23" s="56"/>
      <c r="P23" s="56"/>
      <c r="Q23" s="56"/>
      <c r="R23" s="57"/>
      <c r="S23" s="26"/>
      <c r="T23" s="58" t="s">
        <v>7</v>
      </c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7"/>
      <c r="AJ23" s="27"/>
      <c r="AL23" s="218"/>
    </row>
    <row r="24" spans="2:38" ht="16.5" customHeight="1" x14ac:dyDescent="0.25">
      <c r="B24" s="25"/>
      <c r="C24" s="28">
        <v>512</v>
      </c>
      <c r="D24" s="29"/>
      <c r="E24" s="29"/>
      <c r="F24" s="29">
        <v>512</v>
      </c>
      <c r="G24" s="29"/>
      <c r="H24" s="29"/>
      <c r="I24" s="29">
        <v>18012</v>
      </c>
      <c r="J24" s="29"/>
      <c r="K24" s="30"/>
      <c r="L24" s="26"/>
      <c r="M24" s="28">
        <f>C24*F24</f>
        <v>262144</v>
      </c>
      <c r="N24" s="29"/>
      <c r="O24" s="29"/>
      <c r="P24" s="29"/>
      <c r="Q24" s="29"/>
      <c r="R24" s="30"/>
      <c r="S24" s="26"/>
      <c r="T24" s="28" t="s">
        <v>72</v>
      </c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30"/>
      <c r="AJ24" s="27"/>
      <c r="AL24" s="218"/>
    </row>
    <row r="25" spans="2:38" ht="16.5" customHeight="1" thickBot="1" x14ac:dyDescent="0.3">
      <c r="B25" s="25"/>
      <c r="C25" s="31"/>
      <c r="D25" s="32"/>
      <c r="E25" s="32"/>
      <c r="F25" s="32"/>
      <c r="G25" s="32"/>
      <c r="H25" s="32"/>
      <c r="I25" s="32"/>
      <c r="J25" s="32"/>
      <c r="K25" s="33"/>
      <c r="L25" s="26"/>
      <c r="M25" s="31"/>
      <c r="N25" s="32"/>
      <c r="O25" s="32"/>
      <c r="P25" s="32"/>
      <c r="Q25" s="32"/>
      <c r="R25" s="33"/>
      <c r="S25" s="26"/>
      <c r="T25" s="31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3"/>
      <c r="AJ25" s="27"/>
      <c r="AL25" s="218"/>
    </row>
    <row r="26" spans="2:38" ht="9" customHeight="1" thickBot="1" x14ac:dyDescent="0.3">
      <c r="B26" s="25"/>
      <c r="C26" s="34"/>
      <c r="D26" s="34"/>
      <c r="E26" s="34"/>
      <c r="F26" s="34"/>
      <c r="G26" s="34"/>
      <c r="H26" s="34"/>
      <c r="I26" s="34"/>
      <c r="J26" s="34"/>
      <c r="K26" s="34"/>
      <c r="L26" s="26"/>
      <c r="M26" s="34"/>
      <c r="N26" s="34"/>
      <c r="O26" s="34"/>
      <c r="P26" s="34"/>
      <c r="Q26" s="34"/>
      <c r="R26" s="34"/>
      <c r="S26" s="26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27"/>
    </row>
    <row r="27" spans="2:38" ht="16.5" customHeight="1" thickBot="1" x14ac:dyDescent="0.3">
      <c r="B27" s="25"/>
      <c r="C27" s="58" t="s">
        <v>14</v>
      </c>
      <c r="D27" s="56"/>
      <c r="E27" s="56"/>
      <c r="F27" s="56"/>
      <c r="G27" s="56"/>
      <c r="H27" s="56"/>
      <c r="I27" s="56"/>
      <c r="J27" s="56"/>
      <c r="K27" s="56"/>
      <c r="L27" s="56"/>
      <c r="M27" s="35">
        <v>455449</v>
      </c>
      <c r="N27" s="36"/>
      <c r="O27" s="36"/>
      <c r="P27" s="36"/>
      <c r="Q27" s="36"/>
      <c r="R27" s="37"/>
      <c r="S27" s="26"/>
      <c r="T27" s="58" t="s">
        <v>15</v>
      </c>
      <c r="U27" s="56"/>
      <c r="V27" s="56"/>
      <c r="W27" s="56"/>
      <c r="X27" s="56"/>
      <c r="Y27" s="56"/>
      <c r="Z27" s="56"/>
      <c r="AA27" s="56"/>
      <c r="AB27" s="56"/>
      <c r="AC27" s="57"/>
      <c r="AD27" s="35">
        <v>238797</v>
      </c>
      <c r="AE27" s="36"/>
      <c r="AF27" s="36"/>
      <c r="AG27" s="36"/>
      <c r="AH27" s="36"/>
      <c r="AI27" s="37"/>
      <c r="AJ27" s="27"/>
    </row>
    <row r="28" spans="2:38" ht="9" customHeight="1" thickBot="1" x14ac:dyDescent="0.3">
      <c r="B28" s="25"/>
      <c r="C28" s="34"/>
      <c r="D28" s="34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27"/>
    </row>
    <row r="29" spans="2:38" ht="16.5" customHeight="1" thickBot="1" x14ac:dyDescent="0.3">
      <c r="B29" s="25"/>
      <c r="C29" s="59" t="s">
        <v>16</v>
      </c>
      <c r="D29" s="54" t="s">
        <v>17</v>
      </c>
      <c r="E29" s="55"/>
      <c r="F29" s="55"/>
      <c r="G29" s="55"/>
      <c r="H29" s="60"/>
      <c r="I29" s="55" t="s">
        <v>18</v>
      </c>
      <c r="J29" s="55"/>
      <c r="K29" s="55"/>
      <c r="L29" s="55"/>
      <c r="M29" s="60"/>
      <c r="N29" s="55" t="s">
        <v>19</v>
      </c>
      <c r="O29" s="55"/>
      <c r="P29" s="55"/>
      <c r="Q29" s="55"/>
      <c r="R29" s="60"/>
      <c r="S29" s="26"/>
      <c r="T29" s="59" t="s">
        <v>16</v>
      </c>
      <c r="U29" s="54" t="s">
        <v>17</v>
      </c>
      <c r="V29" s="55"/>
      <c r="W29" s="55"/>
      <c r="X29" s="55"/>
      <c r="Y29" s="60"/>
      <c r="Z29" s="55" t="s">
        <v>18</v>
      </c>
      <c r="AA29" s="55"/>
      <c r="AB29" s="55"/>
      <c r="AC29" s="55"/>
      <c r="AD29" s="60"/>
      <c r="AE29" s="55" t="s">
        <v>19</v>
      </c>
      <c r="AF29" s="55"/>
      <c r="AG29" s="55"/>
      <c r="AH29" s="55"/>
      <c r="AI29" s="60"/>
      <c r="AJ29" s="27"/>
      <c r="AL29" s="218"/>
    </row>
    <row r="30" spans="2:38" ht="16.5" customHeight="1" x14ac:dyDescent="0.25">
      <c r="B30" s="25"/>
      <c r="C30" s="38">
        <v>0</v>
      </c>
      <c r="D30" s="28">
        <f>$N30-$I30</f>
        <v>2830334</v>
      </c>
      <c r="E30" s="29"/>
      <c r="F30" s="29"/>
      <c r="G30" s="29"/>
      <c r="H30" s="29"/>
      <c r="I30" s="28">
        <v>4962950</v>
      </c>
      <c r="J30" s="29"/>
      <c r="K30" s="29"/>
      <c r="L30" s="29"/>
      <c r="M30" s="30"/>
      <c r="N30" s="29">
        <v>7793284</v>
      </c>
      <c r="O30" s="29"/>
      <c r="P30" s="29"/>
      <c r="Q30" s="29"/>
      <c r="R30" s="30"/>
      <c r="S30" s="34"/>
      <c r="T30" s="38">
        <v>0</v>
      </c>
      <c r="U30" s="28">
        <f>$AE30-$Z30</f>
        <v>4883018</v>
      </c>
      <c r="V30" s="29"/>
      <c r="W30" s="29"/>
      <c r="X30" s="29"/>
      <c r="Y30" s="29"/>
      <c r="Z30" s="28">
        <v>1035134</v>
      </c>
      <c r="AA30" s="29"/>
      <c r="AB30" s="29"/>
      <c r="AC30" s="29"/>
      <c r="AD30" s="30"/>
      <c r="AE30" s="29">
        <v>5918152</v>
      </c>
      <c r="AF30" s="29"/>
      <c r="AG30" s="29"/>
      <c r="AH30" s="29"/>
      <c r="AI30" s="30"/>
      <c r="AJ30" s="27"/>
      <c r="AL30" s="218"/>
    </row>
    <row r="31" spans="2:38" ht="16.5" customHeight="1" x14ac:dyDescent="0.25">
      <c r="B31" s="25"/>
      <c r="C31" s="39">
        <v>1</v>
      </c>
      <c r="D31" s="40">
        <f>$N31-$I31</f>
        <v>2936136</v>
      </c>
      <c r="E31" s="41"/>
      <c r="F31" s="41"/>
      <c r="G31" s="41"/>
      <c r="H31" s="42"/>
      <c r="I31" s="40">
        <v>19706536</v>
      </c>
      <c r="J31" s="41"/>
      <c r="K31" s="41"/>
      <c r="L31" s="41"/>
      <c r="M31" s="42"/>
      <c r="N31" s="41">
        <v>22642672</v>
      </c>
      <c r="O31" s="41"/>
      <c r="P31" s="41"/>
      <c r="Q31" s="41"/>
      <c r="R31" s="42"/>
      <c r="S31" s="34"/>
      <c r="T31" s="39">
        <v>1</v>
      </c>
      <c r="U31" s="40">
        <f>AE31-Z31</f>
        <v>2933793</v>
      </c>
      <c r="V31" s="41"/>
      <c r="W31" s="41"/>
      <c r="X31" s="41"/>
      <c r="Y31" s="42"/>
      <c r="Z31" s="40">
        <v>36130351</v>
      </c>
      <c r="AA31" s="41"/>
      <c r="AB31" s="41"/>
      <c r="AC31" s="41"/>
      <c r="AD31" s="42"/>
      <c r="AE31" s="41">
        <v>39064144</v>
      </c>
      <c r="AF31" s="41"/>
      <c r="AG31" s="41"/>
      <c r="AH31" s="41"/>
      <c r="AI31" s="42"/>
      <c r="AJ31" s="27"/>
      <c r="AL31" s="218"/>
    </row>
    <row r="32" spans="2:38" ht="16.5" customHeight="1" x14ac:dyDescent="0.25">
      <c r="B32" s="25"/>
      <c r="C32" s="39">
        <v>2</v>
      </c>
      <c r="D32" s="40">
        <f>$N32-$I32</f>
        <v>214338</v>
      </c>
      <c r="E32" s="41"/>
      <c r="F32" s="41"/>
      <c r="G32" s="41"/>
      <c r="H32" s="42"/>
      <c r="I32" s="40">
        <v>64742</v>
      </c>
      <c r="J32" s="41"/>
      <c r="K32" s="41"/>
      <c r="L32" s="41"/>
      <c r="M32" s="42"/>
      <c r="N32" s="41">
        <v>279080</v>
      </c>
      <c r="O32" s="41"/>
      <c r="P32" s="41"/>
      <c r="Q32" s="41"/>
      <c r="R32" s="42"/>
      <c r="S32" s="34"/>
      <c r="T32" s="39">
        <v>2</v>
      </c>
      <c r="U32" s="40">
        <f>AE32-Z32</f>
        <v>3236124</v>
      </c>
      <c r="V32" s="41"/>
      <c r="W32" s="41"/>
      <c r="X32" s="41"/>
      <c r="Y32" s="42"/>
      <c r="Z32" s="40">
        <v>133148</v>
      </c>
      <c r="AA32" s="41"/>
      <c r="AB32" s="41"/>
      <c r="AC32" s="41"/>
      <c r="AD32" s="42"/>
      <c r="AE32" s="41">
        <v>3369272</v>
      </c>
      <c r="AF32" s="41"/>
      <c r="AG32" s="41"/>
      <c r="AH32" s="41"/>
      <c r="AI32" s="42"/>
      <c r="AJ32" s="27"/>
    </row>
    <row r="33" spans="2:50" ht="16.5" customHeight="1" thickBot="1" x14ac:dyDescent="0.3">
      <c r="B33" s="25"/>
      <c r="C33" s="43">
        <v>3</v>
      </c>
      <c r="D33" s="31">
        <f>$N33-$I33</f>
        <v>41309</v>
      </c>
      <c r="E33" s="32"/>
      <c r="F33" s="32"/>
      <c r="G33" s="32"/>
      <c r="H33" s="33"/>
      <c r="I33" s="31">
        <v>1673395</v>
      </c>
      <c r="J33" s="32"/>
      <c r="K33" s="32"/>
      <c r="L33" s="32"/>
      <c r="M33" s="33"/>
      <c r="N33" s="32">
        <v>1714704</v>
      </c>
      <c r="O33" s="32"/>
      <c r="P33" s="32"/>
      <c r="Q33" s="32"/>
      <c r="R33" s="33"/>
      <c r="S33" s="34"/>
      <c r="T33" s="43">
        <v>3</v>
      </c>
      <c r="U33" s="31">
        <f>AE33-Z33</f>
        <v>857310</v>
      </c>
      <c r="V33" s="32"/>
      <c r="W33" s="32"/>
      <c r="X33" s="32"/>
      <c r="Y33" s="33"/>
      <c r="Z33" s="31">
        <v>25031682</v>
      </c>
      <c r="AA33" s="32"/>
      <c r="AB33" s="32"/>
      <c r="AC33" s="32"/>
      <c r="AD33" s="33"/>
      <c r="AE33" s="32">
        <v>25888992</v>
      </c>
      <c r="AF33" s="32"/>
      <c r="AG33" s="32"/>
      <c r="AH33" s="32"/>
      <c r="AI33" s="33"/>
      <c r="AJ33" s="27"/>
    </row>
    <row r="34" spans="2:50" ht="9" customHeight="1" thickBot="1" x14ac:dyDescent="0.3">
      <c r="B34" s="25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27"/>
    </row>
    <row r="35" spans="2:50" ht="16.5" customHeight="1" thickBot="1" x14ac:dyDescent="0.3">
      <c r="B35" s="44"/>
      <c r="C35" s="58" t="s">
        <v>69</v>
      </c>
      <c r="D35" s="56"/>
      <c r="E35" s="56"/>
      <c r="F35" s="56"/>
      <c r="G35" s="56"/>
      <c r="H35" s="57"/>
      <c r="I35" s="58" t="s">
        <v>29</v>
      </c>
      <c r="J35" s="57"/>
      <c r="K35" s="45"/>
      <c r="L35" s="45"/>
      <c r="M35" s="45"/>
      <c r="N35" s="45"/>
      <c r="O35" s="45"/>
      <c r="P35" s="45"/>
      <c r="Q35" s="45"/>
      <c r="R35" s="45"/>
      <c r="S35" s="26"/>
      <c r="T35" s="58" t="s">
        <v>69</v>
      </c>
      <c r="U35" s="56"/>
      <c r="V35" s="56"/>
      <c r="W35" s="56"/>
      <c r="X35" s="56"/>
      <c r="Y35" s="57"/>
      <c r="Z35" s="58" t="s">
        <v>29</v>
      </c>
      <c r="AA35" s="57"/>
      <c r="AB35" s="46"/>
      <c r="AC35" s="46"/>
      <c r="AD35" s="46"/>
      <c r="AE35" s="46"/>
      <c r="AF35" s="46"/>
      <c r="AG35" s="46"/>
      <c r="AH35" s="46"/>
      <c r="AI35" s="46"/>
      <c r="AJ35" s="47"/>
    </row>
    <row r="36" spans="2:50" ht="16.5" customHeight="1" thickBot="1" x14ac:dyDescent="0.3">
      <c r="B36" s="44"/>
      <c r="C36" s="35">
        <f>$I24*$M27</f>
        <v>8203547388</v>
      </c>
      <c r="D36" s="36"/>
      <c r="E36" s="36"/>
      <c r="F36" s="36"/>
      <c r="G36" s="36"/>
      <c r="H36" s="37"/>
      <c r="I36" s="48">
        <f>100%</f>
        <v>1</v>
      </c>
      <c r="J36" s="49"/>
      <c r="K36" s="45"/>
      <c r="L36" s="45"/>
      <c r="M36" s="45"/>
      <c r="N36" s="46"/>
      <c r="O36" s="46"/>
      <c r="P36" s="46"/>
      <c r="Q36" s="46"/>
      <c r="R36" s="46"/>
      <c r="S36" s="46"/>
      <c r="T36" s="61">
        <f>$I24*$AD27</f>
        <v>4301211564</v>
      </c>
      <c r="U36" s="62"/>
      <c r="V36" s="62"/>
      <c r="W36" s="62"/>
      <c r="X36" s="62"/>
      <c r="Y36" s="63"/>
      <c r="Z36" s="64">
        <f>100%</f>
        <v>1</v>
      </c>
      <c r="AA36" s="65"/>
      <c r="AB36" s="46"/>
      <c r="AC36" s="46"/>
      <c r="AD36" s="46"/>
      <c r="AE36" s="46"/>
      <c r="AF36" s="46"/>
      <c r="AG36" s="46"/>
      <c r="AH36" s="46"/>
      <c r="AI36" s="46"/>
      <c r="AJ36" s="47"/>
    </row>
    <row r="37" spans="2:50" ht="9" customHeight="1" thickBot="1" x14ac:dyDescent="0.3">
      <c r="B37" s="44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7"/>
    </row>
    <row r="38" spans="2:50" ht="16.5" customHeight="1" thickBot="1" x14ac:dyDescent="0.3">
      <c r="B38" s="44"/>
      <c r="C38" s="58" t="s">
        <v>70</v>
      </c>
      <c r="D38" s="56"/>
      <c r="E38" s="56"/>
      <c r="F38" s="56"/>
      <c r="G38" s="56"/>
      <c r="H38" s="57"/>
      <c r="I38" s="58" t="s">
        <v>29</v>
      </c>
      <c r="J38" s="57"/>
      <c r="K38" s="46"/>
      <c r="L38" s="58" t="s">
        <v>753</v>
      </c>
      <c r="M38" s="56"/>
      <c r="N38" s="56"/>
      <c r="O38" s="56"/>
      <c r="P38" s="56"/>
      <c r="Q38" s="56"/>
      <c r="R38" s="57"/>
      <c r="S38" s="46"/>
      <c r="T38" s="58" t="s">
        <v>70</v>
      </c>
      <c r="U38" s="56"/>
      <c r="V38" s="56"/>
      <c r="W38" s="56"/>
      <c r="X38" s="56"/>
      <c r="Y38" s="57"/>
      <c r="Z38" s="58" t="s">
        <v>29</v>
      </c>
      <c r="AA38" s="57"/>
      <c r="AB38" s="46"/>
      <c r="AC38" s="58" t="s">
        <v>753</v>
      </c>
      <c r="AD38" s="56"/>
      <c r="AE38" s="56"/>
      <c r="AF38" s="56"/>
      <c r="AG38" s="56"/>
      <c r="AH38" s="56"/>
      <c r="AI38" s="57"/>
      <c r="AJ38" s="47"/>
    </row>
    <row r="39" spans="2:50" ht="16.5" customHeight="1" thickBot="1" x14ac:dyDescent="0.3">
      <c r="B39" s="44"/>
      <c r="C39" s="35">
        <f>SUM($N30:$R33)+SUM($D31,$D33)*8</f>
        <v>56249300</v>
      </c>
      <c r="D39" s="36"/>
      <c r="E39" s="36"/>
      <c r="F39" s="36"/>
      <c r="G39" s="36"/>
      <c r="H39" s="37"/>
      <c r="I39" s="48">
        <f>$C39/$C36</f>
        <v>6.8567044644955001E-3</v>
      </c>
      <c r="J39" s="49"/>
      <c r="K39" s="46"/>
      <c r="L39" s="66">
        <f>100%-$C$39/$C$19</f>
        <v>0.80216916733812749</v>
      </c>
      <c r="M39" s="223"/>
      <c r="N39" s="223"/>
      <c r="O39" s="223"/>
      <c r="P39" s="223"/>
      <c r="Q39" s="223"/>
      <c r="R39" s="67"/>
      <c r="S39" s="46"/>
      <c r="T39" s="35">
        <f>SUM($AE30:$AI33)+SUM($U31,$U33)*8</f>
        <v>104569384</v>
      </c>
      <c r="U39" s="36"/>
      <c r="V39" s="36"/>
      <c r="W39" s="36"/>
      <c r="X39" s="36"/>
      <c r="Y39" s="37"/>
      <c r="Z39" s="48">
        <f>$T39/$T36</f>
        <v>2.4311611378342327E-2</v>
      </c>
      <c r="AA39" s="49"/>
      <c r="AB39" s="46"/>
      <c r="AC39" s="66">
        <f>100%-$T$39/$T$19</f>
        <v>0.66568526688383756</v>
      </c>
      <c r="AD39" s="223"/>
      <c r="AE39" s="223"/>
      <c r="AF39" s="223"/>
      <c r="AG39" s="223"/>
      <c r="AH39" s="223"/>
      <c r="AI39" s="67"/>
      <c r="AJ39" s="47"/>
    </row>
    <row r="40" spans="2:50" ht="9" customHeight="1" thickBot="1" x14ac:dyDescent="0.3">
      <c r="B40" s="50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2"/>
    </row>
    <row r="41" spans="2:50" ht="15.75" thickBot="1" x14ac:dyDescent="0.3"/>
    <row r="42" spans="2:50" x14ac:dyDescent="0.25">
      <c r="B42" s="214" t="s">
        <v>727</v>
      </c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6"/>
      <c r="AA42" s="218"/>
      <c r="AB42" s="214" t="s">
        <v>752</v>
      </c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6"/>
    </row>
    <row r="43" spans="2:50" x14ac:dyDescent="0.25">
      <c r="B43" s="217"/>
      <c r="C43" s="218" t="s">
        <v>73</v>
      </c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 t="s">
        <v>75</v>
      </c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9"/>
      <c r="AA43" s="218"/>
      <c r="AB43" s="217"/>
      <c r="AC43" s="218" t="s">
        <v>74</v>
      </c>
      <c r="AD43" s="218"/>
      <c r="AE43" s="218"/>
      <c r="AF43" s="218"/>
      <c r="AG43" s="218"/>
      <c r="AH43" s="218"/>
      <c r="AI43" s="218"/>
      <c r="AJ43" s="218"/>
      <c r="AK43" s="218"/>
      <c r="AL43" s="218"/>
      <c r="AM43" s="218"/>
      <c r="AN43" s="218"/>
      <c r="AO43" s="218" t="s">
        <v>733</v>
      </c>
      <c r="AP43" s="218"/>
      <c r="AQ43" s="218"/>
      <c r="AR43" s="218"/>
      <c r="AS43" s="218"/>
      <c r="AT43" s="218"/>
      <c r="AU43" s="218"/>
      <c r="AV43" s="218"/>
      <c r="AW43" s="218"/>
      <c r="AX43" s="219"/>
    </row>
    <row r="44" spans="2:50" x14ac:dyDescent="0.25">
      <c r="B44" s="217"/>
      <c r="C44" s="218" t="s">
        <v>691</v>
      </c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 t="s">
        <v>699</v>
      </c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9"/>
      <c r="AA44" s="218"/>
      <c r="AB44" s="217"/>
      <c r="AC44" s="218" t="s">
        <v>728</v>
      </c>
      <c r="AD44" s="218"/>
      <c r="AE44" s="218"/>
      <c r="AF44" s="218"/>
      <c r="AG44" s="218"/>
      <c r="AH44" s="218"/>
      <c r="AI44" s="218"/>
      <c r="AJ44" s="218"/>
      <c r="AK44" s="218"/>
      <c r="AL44" s="218"/>
      <c r="AM44" s="218"/>
      <c r="AN44" s="218"/>
      <c r="AO44" s="218" t="s">
        <v>734</v>
      </c>
      <c r="AP44" s="218"/>
      <c r="AQ44" s="218"/>
      <c r="AR44" s="218"/>
      <c r="AS44" s="218"/>
      <c r="AT44" s="218"/>
      <c r="AU44" s="218"/>
      <c r="AV44" s="218"/>
      <c r="AW44" s="218"/>
      <c r="AX44" s="219"/>
    </row>
    <row r="45" spans="2:50" x14ac:dyDescent="0.25">
      <c r="B45" s="217"/>
      <c r="C45" s="218" t="s">
        <v>692</v>
      </c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 t="s">
        <v>700</v>
      </c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9"/>
      <c r="AA45" s="218"/>
      <c r="AB45" s="217"/>
      <c r="AC45" s="218" t="s">
        <v>729</v>
      </c>
      <c r="AD45" s="218"/>
      <c r="AE45" s="218"/>
      <c r="AF45" s="218"/>
      <c r="AG45" s="218"/>
      <c r="AH45" s="218"/>
      <c r="AI45" s="218"/>
      <c r="AJ45" s="218"/>
      <c r="AK45" s="218"/>
      <c r="AL45" s="218"/>
      <c r="AM45" s="218"/>
      <c r="AN45" s="218"/>
      <c r="AO45" s="218" t="s">
        <v>735</v>
      </c>
      <c r="AP45" s="218"/>
      <c r="AQ45" s="218"/>
      <c r="AR45" s="218"/>
      <c r="AS45" s="218"/>
      <c r="AT45" s="218"/>
      <c r="AU45" s="218"/>
      <c r="AV45" s="218"/>
      <c r="AW45" s="218"/>
      <c r="AX45" s="219"/>
    </row>
    <row r="46" spans="2:50" x14ac:dyDescent="0.25">
      <c r="B46" s="217"/>
      <c r="C46" s="218" t="s">
        <v>693</v>
      </c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 t="s">
        <v>701</v>
      </c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9"/>
      <c r="AA46" s="218"/>
      <c r="AB46" s="217"/>
      <c r="AC46" s="218" t="s">
        <v>730</v>
      </c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 t="s">
        <v>736</v>
      </c>
      <c r="AP46" s="218"/>
      <c r="AQ46" s="218"/>
      <c r="AR46" s="218"/>
      <c r="AS46" s="218"/>
      <c r="AT46" s="218"/>
      <c r="AU46" s="218"/>
      <c r="AV46" s="218"/>
      <c r="AW46" s="218"/>
      <c r="AX46" s="219"/>
    </row>
    <row r="47" spans="2:50" x14ac:dyDescent="0.25">
      <c r="B47" s="217"/>
      <c r="C47" s="218" t="s">
        <v>694</v>
      </c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 t="s">
        <v>702</v>
      </c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9"/>
      <c r="AA47" s="218"/>
      <c r="AB47" s="217"/>
      <c r="AC47" s="218" t="s">
        <v>731</v>
      </c>
      <c r="AD47" s="218"/>
      <c r="AE47" s="218"/>
      <c r="AF47" s="218"/>
      <c r="AG47" s="218"/>
      <c r="AH47" s="218"/>
      <c r="AI47" s="218"/>
      <c r="AJ47" s="218"/>
      <c r="AK47" s="218"/>
      <c r="AL47" s="218"/>
      <c r="AM47" s="218"/>
      <c r="AN47" s="218"/>
      <c r="AO47" s="218" t="s">
        <v>737</v>
      </c>
      <c r="AP47" s="218"/>
      <c r="AQ47" s="218"/>
      <c r="AR47" s="218"/>
      <c r="AS47" s="218"/>
      <c r="AT47" s="218"/>
      <c r="AU47" s="218"/>
      <c r="AV47" s="218"/>
      <c r="AW47" s="218"/>
      <c r="AX47" s="219"/>
    </row>
    <row r="48" spans="2:50" x14ac:dyDescent="0.25">
      <c r="B48" s="217"/>
      <c r="C48" s="218" t="s">
        <v>695</v>
      </c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 t="s">
        <v>703</v>
      </c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9"/>
      <c r="AA48" s="218"/>
      <c r="AB48" s="217"/>
      <c r="AC48" s="218" t="s">
        <v>732</v>
      </c>
      <c r="AD48" s="218"/>
      <c r="AE48" s="218"/>
      <c r="AF48" s="218"/>
      <c r="AG48" s="218"/>
      <c r="AH48" s="218"/>
      <c r="AI48" s="218"/>
      <c r="AJ48" s="218"/>
      <c r="AK48" s="218"/>
      <c r="AL48" s="218"/>
      <c r="AM48" s="218"/>
      <c r="AN48" s="218"/>
      <c r="AO48" s="218" t="s">
        <v>738</v>
      </c>
      <c r="AP48" s="218"/>
      <c r="AQ48" s="218"/>
      <c r="AR48" s="218"/>
      <c r="AS48" s="218"/>
      <c r="AT48" s="218"/>
      <c r="AU48" s="218"/>
      <c r="AV48" s="218"/>
      <c r="AW48" s="218"/>
      <c r="AX48" s="219"/>
    </row>
    <row r="49" spans="2:50" x14ac:dyDescent="0.25">
      <c r="B49" s="217"/>
      <c r="C49" s="218" t="s">
        <v>696</v>
      </c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 t="s">
        <v>704</v>
      </c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9"/>
      <c r="AA49" s="218"/>
      <c r="AB49" s="217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8"/>
      <c r="AX49" s="219"/>
    </row>
    <row r="50" spans="2:50" x14ac:dyDescent="0.25">
      <c r="B50" s="217"/>
      <c r="C50" s="218" t="s">
        <v>697</v>
      </c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 t="s">
        <v>705</v>
      </c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9"/>
      <c r="AA50" s="218"/>
      <c r="AB50" s="217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18"/>
      <c r="AT50" s="218"/>
      <c r="AU50" s="218"/>
      <c r="AV50" s="218"/>
      <c r="AW50" s="218"/>
      <c r="AX50" s="219"/>
    </row>
    <row r="51" spans="2:50" x14ac:dyDescent="0.25">
      <c r="B51" s="217"/>
      <c r="C51" s="218" t="s">
        <v>698</v>
      </c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 t="s">
        <v>706</v>
      </c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9"/>
      <c r="AA51" s="218"/>
      <c r="AB51" s="217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8"/>
      <c r="AX51" s="219"/>
    </row>
    <row r="52" spans="2:50" x14ac:dyDescent="0.25">
      <c r="B52" s="217"/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9"/>
      <c r="AA52" s="218"/>
      <c r="AB52" s="217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218"/>
      <c r="AQ52" s="218"/>
      <c r="AR52" s="218"/>
      <c r="AS52" s="218"/>
      <c r="AT52" s="218"/>
      <c r="AU52" s="218"/>
      <c r="AV52" s="218"/>
      <c r="AW52" s="218"/>
      <c r="AX52" s="219"/>
    </row>
    <row r="53" spans="2:50" x14ac:dyDescent="0.25">
      <c r="B53" s="217"/>
      <c r="C53" s="218" t="s">
        <v>725</v>
      </c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9"/>
      <c r="AA53" s="218"/>
      <c r="AB53" s="217"/>
      <c r="AC53" s="218" t="s">
        <v>725</v>
      </c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218"/>
      <c r="AQ53" s="218"/>
      <c r="AR53" s="218"/>
      <c r="AS53" s="218"/>
      <c r="AT53" s="218"/>
      <c r="AU53" s="218"/>
      <c r="AV53" s="218"/>
      <c r="AW53" s="218"/>
      <c r="AX53" s="219"/>
    </row>
    <row r="54" spans="2:50" ht="15.75" thickBot="1" x14ac:dyDescent="0.3">
      <c r="B54" s="220"/>
      <c r="C54" s="221"/>
      <c r="D54" s="221"/>
      <c r="E54" s="221"/>
      <c r="F54" s="221"/>
      <c r="G54" s="221"/>
      <c r="H54" s="221"/>
      <c r="I54" s="221"/>
      <c r="J54" s="221"/>
      <c r="K54" s="221"/>
      <c r="L54" s="221"/>
      <c r="M54" s="221"/>
      <c r="N54" s="221"/>
      <c r="O54" s="221"/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2"/>
      <c r="AA54" s="218"/>
      <c r="AB54" s="220"/>
      <c r="AC54" s="221"/>
      <c r="AD54" s="221"/>
      <c r="AE54" s="221"/>
      <c r="AF54" s="221"/>
      <c r="AG54" s="221"/>
      <c r="AH54" s="221"/>
      <c r="AI54" s="221"/>
      <c r="AJ54" s="221"/>
      <c r="AK54" s="221"/>
      <c r="AL54" s="221"/>
      <c r="AM54" s="221"/>
      <c r="AN54" s="221"/>
      <c r="AO54" s="221"/>
      <c r="AP54" s="221"/>
      <c r="AQ54" s="221"/>
      <c r="AR54" s="221"/>
      <c r="AS54" s="221"/>
      <c r="AT54" s="221"/>
      <c r="AU54" s="221"/>
      <c r="AV54" s="221"/>
      <c r="AW54" s="221"/>
      <c r="AX54" s="222"/>
    </row>
    <row r="55" spans="2:50" ht="15.75" thickBot="1" x14ac:dyDescent="0.3"/>
    <row r="56" spans="2:50" x14ac:dyDescent="0.25">
      <c r="B56" s="214" t="s">
        <v>727</v>
      </c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6"/>
      <c r="AB56" s="214" t="s">
        <v>752</v>
      </c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6"/>
    </row>
    <row r="57" spans="2:50" x14ac:dyDescent="0.25">
      <c r="B57" s="217"/>
      <c r="C57" s="218" t="s">
        <v>707</v>
      </c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 t="s">
        <v>716</v>
      </c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9"/>
      <c r="AB57" s="217"/>
      <c r="AC57" s="218" t="s">
        <v>739</v>
      </c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 t="s">
        <v>745</v>
      </c>
      <c r="AP57" s="218"/>
      <c r="AQ57" s="218"/>
      <c r="AR57" s="218"/>
      <c r="AS57" s="218"/>
      <c r="AT57" s="218"/>
      <c r="AU57" s="218"/>
      <c r="AV57" s="218"/>
      <c r="AW57" s="218"/>
      <c r="AX57" s="219"/>
    </row>
    <row r="58" spans="2:50" x14ac:dyDescent="0.25">
      <c r="B58" s="217"/>
      <c r="C58" s="218" t="s">
        <v>708</v>
      </c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 t="s">
        <v>717</v>
      </c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9"/>
      <c r="AB58" s="217"/>
      <c r="AC58" s="218" t="s">
        <v>740</v>
      </c>
      <c r="AD58" s="218"/>
      <c r="AE58" s="218"/>
      <c r="AF58" s="218"/>
      <c r="AG58" s="218"/>
      <c r="AH58" s="218"/>
      <c r="AI58" s="218"/>
      <c r="AJ58" s="218"/>
      <c r="AK58" s="218"/>
      <c r="AL58" s="218"/>
      <c r="AM58" s="218"/>
      <c r="AN58" s="218"/>
      <c r="AO58" s="218" t="s">
        <v>746</v>
      </c>
      <c r="AP58" s="218"/>
      <c r="AQ58" s="218"/>
      <c r="AR58" s="218"/>
      <c r="AS58" s="218"/>
      <c r="AT58" s="218"/>
      <c r="AU58" s="218"/>
      <c r="AV58" s="218"/>
      <c r="AW58" s="218"/>
      <c r="AX58" s="219"/>
    </row>
    <row r="59" spans="2:50" x14ac:dyDescent="0.25">
      <c r="B59" s="217"/>
      <c r="C59" s="218" t="s">
        <v>709</v>
      </c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 t="s">
        <v>718</v>
      </c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9"/>
      <c r="AB59" s="217"/>
      <c r="AC59" s="218" t="s">
        <v>741</v>
      </c>
      <c r="AD59" s="218"/>
      <c r="AE59" s="218"/>
      <c r="AF59" s="218"/>
      <c r="AG59" s="218"/>
      <c r="AH59" s="218"/>
      <c r="AI59" s="218"/>
      <c r="AJ59" s="218"/>
      <c r="AK59" s="218"/>
      <c r="AL59" s="218"/>
      <c r="AM59" s="218"/>
      <c r="AN59" s="218"/>
      <c r="AO59" s="218" t="s">
        <v>747</v>
      </c>
      <c r="AP59" s="218"/>
      <c r="AQ59" s="218"/>
      <c r="AR59" s="218"/>
      <c r="AS59" s="218"/>
      <c r="AT59" s="218"/>
      <c r="AU59" s="218"/>
      <c r="AV59" s="218"/>
      <c r="AW59" s="218"/>
      <c r="AX59" s="219"/>
    </row>
    <row r="60" spans="2:50" x14ac:dyDescent="0.25">
      <c r="B60" s="217"/>
      <c r="C60" s="218" t="s">
        <v>710</v>
      </c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 t="s">
        <v>719</v>
      </c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9"/>
      <c r="AB60" s="217"/>
      <c r="AC60" s="218" t="s">
        <v>742</v>
      </c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/>
      <c r="AO60" s="218" t="s">
        <v>748</v>
      </c>
      <c r="AP60" s="218"/>
      <c r="AQ60" s="218"/>
      <c r="AR60" s="218"/>
      <c r="AS60" s="218"/>
      <c r="AT60" s="218"/>
      <c r="AU60" s="218"/>
      <c r="AV60" s="218"/>
      <c r="AW60" s="218"/>
      <c r="AX60" s="219"/>
    </row>
    <row r="61" spans="2:50" x14ac:dyDescent="0.25">
      <c r="B61" s="217"/>
      <c r="C61" s="218" t="s">
        <v>711</v>
      </c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 t="s">
        <v>720</v>
      </c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9"/>
      <c r="AB61" s="217"/>
      <c r="AC61" s="218" t="s">
        <v>743</v>
      </c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 t="s">
        <v>749</v>
      </c>
      <c r="AP61" s="218"/>
      <c r="AQ61" s="218"/>
      <c r="AR61" s="218"/>
      <c r="AS61" s="218"/>
      <c r="AT61" s="218"/>
      <c r="AU61" s="218"/>
      <c r="AV61" s="218"/>
      <c r="AW61" s="218"/>
      <c r="AX61" s="219"/>
    </row>
    <row r="62" spans="2:50" x14ac:dyDescent="0.25">
      <c r="B62" s="217"/>
      <c r="C62" s="218" t="s">
        <v>712</v>
      </c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 t="s">
        <v>721</v>
      </c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9"/>
      <c r="AB62" s="217"/>
      <c r="AC62" s="218" t="s">
        <v>744</v>
      </c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 t="s">
        <v>750</v>
      </c>
      <c r="AP62" s="218"/>
      <c r="AQ62" s="218"/>
      <c r="AR62" s="218"/>
      <c r="AS62" s="218"/>
      <c r="AT62" s="218"/>
      <c r="AU62" s="218"/>
      <c r="AV62" s="218"/>
      <c r="AW62" s="218"/>
      <c r="AX62" s="219"/>
    </row>
    <row r="63" spans="2:50" x14ac:dyDescent="0.25">
      <c r="B63" s="217"/>
      <c r="C63" s="218" t="s">
        <v>713</v>
      </c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 t="s">
        <v>722</v>
      </c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9"/>
      <c r="AB63" s="217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8"/>
      <c r="AX63" s="219"/>
    </row>
    <row r="64" spans="2:50" x14ac:dyDescent="0.25">
      <c r="B64" s="217"/>
      <c r="C64" s="218" t="s">
        <v>714</v>
      </c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 t="s">
        <v>723</v>
      </c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9"/>
      <c r="AB64" s="217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8"/>
      <c r="AX64" s="219"/>
    </row>
    <row r="65" spans="2:50" x14ac:dyDescent="0.25">
      <c r="B65" s="217"/>
      <c r="C65" s="218" t="s">
        <v>715</v>
      </c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 t="s">
        <v>724</v>
      </c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9"/>
      <c r="AB65" s="217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  <c r="AX65" s="219"/>
    </row>
    <row r="66" spans="2:50" x14ac:dyDescent="0.25">
      <c r="B66" s="217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9"/>
      <c r="AB66" s="217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8"/>
      <c r="AT66" s="218"/>
      <c r="AU66" s="218"/>
      <c r="AV66" s="218"/>
      <c r="AW66" s="218"/>
      <c r="AX66" s="219"/>
    </row>
    <row r="67" spans="2:50" x14ac:dyDescent="0.25">
      <c r="B67" s="217"/>
      <c r="C67" s="218" t="s">
        <v>726</v>
      </c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9"/>
      <c r="AB67" s="217"/>
      <c r="AC67" s="218" t="s">
        <v>751</v>
      </c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  <c r="AS67" s="218"/>
      <c r="AT67" s="218"/>
      <c r="AU67" s="218"/>
      <c r="AV67" s="218"/>
      <c r="AW67" s="218"/>
      <c r="AX67" s="219"/>
    </row>
    <row r="68" spans="2:50" ht="15.75" thickBot="1" x14ac:dyDescent="0.3">
      <c r="B68" s="220"/>
      <c r="C68" s="221"/>
      <c r="D68" s="221"/>
      <c r="E68" s="221"/>
      <c r="F68" s="221"/>
      <c r="G68" s="221"/>
      <c r="H68" s="221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2"/>
      <c r="AB68" s="220"/>
      <c r="AC68" s="221"/>
      <c r="AD68" s="221"/>
      <c r="AE68" s="221"/>
      <c r="AF68" s="221"/>
      <c r="AG68" s="221"/>
      <c r="AH68" s="221"/>
      <c r="AI68" s="221"/>
      <c r="AJ68" s="221"/>
      <c r="AK68" s="221"/>
      <c r="AL68" s="221"/>
      <c r="AM68" s="221"/>
      <c r="AN68" s="221"/>
      <c r="AO68" s="221"/>
      <c r="AP68" s="221"/>
      <c r="AQ68" s="221"/>
      <c r="AR68" s="221"/>
      <c r="AS68" s="221"/>
      <c r="AT68" s="221"/>
      <c r="AU68" s="221"/>
      <c r="AV68" s="221"/>
      <c r="AW68" s="221"/>
      <c r="AX68" s="222"/>
    </row>
  </sheetData>
  <mergeCells count="124">
    <mergeCell ref="AC38:AI38"/>
    <mergeCell ref="AC39:AI39"/>
    <mergeCell ref="L38:R38"/>
    <mergeCell ref="L39:R39"/>
    <mergeCell ref="C38:H38"/>
    <mergeCell ref="I38:J38"/>
    <mergeCell ref="T38:Y38"/>
    <mergeCell ref="Z38:AA38"/>
    <mergeCell ref="C39:H39"/>
    <mergeCell ref="I39:J39"/>
    <mergeCell ref="T39:Y39"/>
    <mergeCell ref="Z39:AA39"/>
    <mergeCell ref="C35:H35"/>
    <mergeCell ref="I35:J35"/>
    <mergeCell ref="T35:Y35"/>
    <mergeCell ref="Z35:AA35"/>
    <mergeCell ref="C36:H36"/>
    <mergeCell ref="I36:J36"/>
    <mergeCell ref="T36:Y36"/>
    <mergeCell ref="Z36:AA36"/>
    <mergeCell ref="D33:H33"/>
    <mergeCell ref="I33:M33"/>
    <mergeCell ref="N33:R33"/>
    <mergeCell ref="U33:Y33"/>
    <mergeCell ref="Z33:AD33"/>
    <mergeCell ref="AE33:AI33"/>
    <mergeCell ref="D32:H32"/>
    <mergeCell ref="I32:M32"/>
    <mergeCell ref="N32:R32"/>
    <mergeCell ref="U32:Y32"/>
    <mergeCell ref="Z32:AD32"/>
    <mergeCell ref="AE32:AI32"/>
    <mergeCell ref="D31:H31"/>
    <mergeCell ref="I31:M31"/>
    <mergeCell ref="N31:R31"/>
    <mergeCell ref="U31:Y31"/>
    <mergeCell ref="Z31:AD31"/>
    <mergeCell ref="AE31:AI31"/>
    <mergeCell ref="D30:H30"/>
    <mergeCell ref="I30:M30"/>
    <mergeCell ref="N30:R30"/>
    <mergeCell ref="U30:Y30"/>
    <mergeCell ref="Z30:AD30"/>
    <mergeCell ref="AE30:AI30"/>
    <mergeCell ref="C27:L27"/>
    <mergeCell ref="M27:R27"/>
    <mergeCell ref="T27:AC27"/>
    <mergeCell ref="AD27:AI27"/>
    <mergeCell ref="D29:H29"/>
    <mergeCell ref="I29:M29"/>
    <mergeCell ref="N29:R29"/>
    <mergeCell ref="U29:Y29"/>
    <mergeCell ref="Z29:AD29"/>
    <mergeCell ref="AE29:AI29"/>
    <mergeCell ref="C23:E23"/>
    <mergeCell ref="F23:H23"/>
    <mergeCell ref="I23:K23"/>
    <mergeCell ref="M23:R23"/>
    <mergeCell ref="T23:AI23"/>
    <mergeCell ref="C24:E25"/>
    <mergeCell ref="F24:H25"/>
    <mergeCell ref="I24:K25"/>
    <mergeCell ref="M24:R25"/>
    <mergeCell ref="T24:AI25"/>
    <mergeCell ref="C18:H18"/>
    <mergeCell ref="I18:J18"/>
    <mergeCell ref="T18:Y18"/>
    <mergeCell ref="Z18:AA18"/>
    <mergeCell ref="C19:H19"/>
    <mergeCell ref="I19:J19"/>
    <mergeCell ref="T19:Y19"/>
    <mergeCell ref="Z19:AA19"/>
    <mergeCell ref="C15:H15"/>
    <mergeCell ref="I15:J15"/>
    <mergeCell ref="T15:Y15"/>
    <mergeCell ref="Z15:AA15"/>
    <mergeCell ref="C16:H16"/>
    <mergeCell ref="I16:J16"/>
    <mergeCell ref="T16:Y16"/>
    <mergeCell ref="Z16:AA16"/>
    <mergeCell ref="D13:H13"/>
    <mergeCell ref="I13:M13"/>
    <mergeCell ref="N13:R13"/>
    <mergeCell ref="U13:Y13"/>
    <mergeCell ref="Z13:AD13"/>
    <mergeCell ref="AE13:AI13"/>
    <mergeCell ref="D12:H12"/>
    <mergeCell ref="I12:M12"/>
    <mergeCell ref="N12:R12"/>
    <mergeCell ref="U12:Y12"/>
    <mergeCell ref="Z12:AD12"/>
    <mergeCell ref="AE12:AI12"/>
    <mergeCell ref="D11:H11"/>
    <mergeCell ref="I11:M11"/>
    <mergeCell ref="N11:R11"/>
    <mergeCell ref="U11:Y11"/>
    <mergeCell ref="Z11:AD11"/>
    <mergeCell ref="AE11:AI11"/>
    <mergeCell ref="D10:H10"/>
    <mergeCell ref="I10:M10"/>
    <mergeCell ref="N10:R10"/>
    <mergeCell ref="U10:Y10"/>
    <mergeCell ref="Z10:AD10"/>
    <mergeCell ref="AE10:AI10"/>
    <mergeCell ref="C7:L7"/>
    <mergeCell ref="M7:R7"/>
    <mergeCell ref="T7:AC7"/>
    <mergeCell ref="AD7:AI7"/>
    <mergeCell ref="D9:H9"/>
    <mergeCell ref="I9:M9"/>
    <mergeCell ref="N9:R9"/>
    <mergeCell ref="U9:Y9"/>
    <mergeCell ref="Z9:AD9"/>
    <mergeCell ref="AE9:AI9"/>
    <mergeCell ref="C3:E3"/>
    <mergeCell ref="F3:H3"/>
    <mergeCell ref="I3:K3"/>
    <mergeCell ref="M3:R3"/>
    <mergeCell ref="T3:AI3"/>
    <mergeCell ref="C4:E5"/>
    <mergeCell ref="F4:H5"/>
    <mergeCell ref="I4:K5"/>
    <mergeCell ref="M4:R5"/>
    <mergeCell ref="T4:AI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0"/>
  <sheetViews>
    <sheetView workbookViewId="0">
      <selection activeCell="AA10" sqref="AA10"/>
    </sheetView>
  </sheetViews>
  <sheetFormatPr defaultRowHeight="15" x14ac:dyDescent="0.25"/>
  <cols>
    <col min="1" max="1" width="4.28515625" style="1" customWidth="1"/>
    <col min="2" max="2" width="6.5703125" style="1" customWidth="1"/>
    <col min="3" max="12" width="6.28515625" style="1" customWidth="1"/>
    <col min="13" max="13" width="4.28515625" style="1" customWidth="1"/>
    <col min="14" max="14" width="6.5703125" style="1" customWidth="1"/>
    <col min="15" max="24" width="6.28515625" style="1" customWidth="1"/>
    <col min="25" max="25" width="4.28515625" style="1" customWidth="1"/>
    <col min="26" max="26" width="6.5703125" style="1" customWidth="1"/>
    <col min="27" max="36" width="6.28515625" style="1" customWidth="1"/>
    <col min="37" max="73" width="4.28515625" style="1" customWidth="1"/>
    <col min="74" max="16384" width="9.140625" style="1"/>
  </cols>
  <sheetData>
    <row r="1" spans="2:36" ht="18.75" customHeight="1" thickBot="1" x14ac:dyDescent="0.3"/>
    <row r="2" spans="2:36" ht="18.75" customHeight="1" thickBot="1" x14ac:dyDescent="0.3">
      <c r="C2" s="159" t="s">
        <v>76</v>
      </c>
      <c r="D2" s="160"/>
      <c r="E2" s="160"/>
      <c r="F2" s="160"/>
      <c r="G2" s="160"/>
      <c r="H2" s="159" t="s">
        <v>47</v>
      </c>
      <c r="I2" s="160"/>
      <c r="J2" s="160"/>
      <c r="K2" s="160"/>
      <c r="L2" s="161"/>
      <c r="N2" s="162">
        <v>0</v>
      </c>
      <c r="O2" s="163">
        <v>3</v>
      </c>
      <c r="P2" s="162">
        <v>4</v>
      </c>
      <c r="Q2" s="164">
        <v>6</v>
      </c>
      <c r="R2" s="165">
        <v>7</v>
      </c>
      <c r="S2" s="166">
        <v>12</v>
      </c>
      <c r="T2" s="167">
        <v>13</v>
      </c>
      <c r="U2" s="167">
        <v>15</v>
      </c>
      <c r="V2" s="168">
        <v>16</v>
      </c>
      <c r="W2" s="169">
        <v>18</v>
      </c>
    </row>
    <row r="3" spans="2:36" ht="18.75" customHeight="1" thickBot="1" x14ac:dyDescent="0.3">
      <c r="C3" s="156">
        <v>0</v>
      </c>
      <c r="D3" s="157"/>
      <c r="E3" s="157"/>
      <c r="F3" s="157"/>
      <c r="G3" s="157"/>
      <c r="H3" s="156">
        <v>10</v>
      </c>
      <c r="I3" s="157"/>
      <c r="J3" s="157"/>
      <c r="K3" s="157"/>
      <c r="L3" s="158"/>
      <c r="N3" s="171">
        <f>IF(AND(N2&gt;=$C$3,O2&lt;($C$3+$H$3)),0,1)</f>
        <v>0</v>
      </c>
      <c r="O3" s="172">
        <f>IF(N3=0,O2-N2+1,O2-($C$3+$H$3)+1)</f>
        <v>4</v>
      </c>
      <c r="P3" s="171">
        <f>IF(AND(P2&gt;=$C$3,Q2&lt;($C$3+$H$3)),0,1)</f>
        <v>0</v>
      </c>
      <c r="Q3" s="172">
        <f>IF(P3=0,Q2-P2+1,Q2-($C$3+$H$3)+1)</f>
        <v>3</v>
      </c>
      <c r="R3" s="171">
        <f>IF(AND(R2&gt;=$C$3,S2&lt;($C$3+$H$3)),0,1)</f>
        <v>1</v>
      </c>
      <c r="S3" s="172">
        <f>IF(R3=0,S2-R2+1,S2-($C$3+$H$3)+1)</f>
        <v>3</v>
      </c>
      <c r="T3" s="171"/>
      <c r="U3" s="172"/>
      <c r="V3" s="171"/>
      <c r="W3" s="173"/>
    </row>
    <row r="4" spans="2:36" ht="18.75" customHeight="1" thickBot="1" x14ac:dyDescent="0.3"/>
    <row r="5" spans="2:36" ht="24.75" customHeight="1" thickBot="1" x14ac:dyDescent="0.3">
      <c r="B5" s="114"/>
      <c r="C5" s="113">
        <v>0</v>
      </c>
      <c r="D5" s="113">
        <v>1</v>
      </c>
      <c r="E5" s="113">
        <v>2</v>
      </c>
      <c r="F5" s="113">
        <v>3</v>
      </c>
      <c r="G5" s="113">
        <v>4</v>
      </c>
      <c r="H5" s="113">
        <v>5</v>
      </c>
      <c r="I5" s="113">
        <v>6</v>
      </c>
      <c r="J5" s="113">
        <v>7</v>
      </c>
      <c r="K5" s="113">
        <v>8</v>
      </c>
      <c r="L5" s="107">
        <v>9</v>
      </c>
      <c r="N5" s="114"/>
      <c r="O5" s="113">
        <v>0</v>
      </c>
      <c r="P5" s="113">
        <v>1</v>
      </c>
      <c r="Q5" s="113">
        <v>2</v>
      </c>
      <c r="R5" s="113">
        <v>3</v>
      </c>
      <c r="S5" s="113">
        <v>4</v>
      </c>
      <c r="T5" s="113">
        <v>5</v>
      </c>
      <c r="U5" s="113">
        <v>6</v>
      </c>
      <c r="V5" s="113">
        <v>7</v>
      </c>
      <c r="W5" s="113">
        <v>8</v>
      </c>
      <c r="X5" s="107">
        <v>9</v>
      </c>
      <c r="Z5" s="114"/>
      <c r="AA5" s="130">
        <v>0</v>
      </c>
      <c r="AB5" s="130">
        <v>1</v>
      </c>
      <c r="AC5" s="130">
        <v>2</v>
      </c>
      <c r="AD5" s="130">
        <v>3</v>
      </c>
      <c r="AE5" s="130">
        <v>4</v>
      </c>
      <c r="AF5" s="130">
        <v>5</v>
      </c>
      <c r="AG5" s="130">
        <v>6</v>
      </c>
      <c r="AH5" s="130">
        <v>7</v>
      </c>
      <c r="AI5" s="130">
        <v>8</v>
      </c>
      <c r="AJ5" s="131">
        <v>9</v>
      </c>
    </row>
    <row r="6" spans="2:36" ht="18.75" customHeight="1" x14ac:dyDescent="0.25">
      <c r="B6" s="126">
        <v>0</v>
      </c>
      <c r="C6" s="143">
        <v>4</v>
      </c>
      <c r="D6" s="143">
        <v>0</v>
      </c>
      <c r="E6" s="143">
        <v>0</v>
      </c>
      <c r="F6" s="143">
        <v>0</v>
      </c>
      <c r="G6" s="132">
        <v>3</v>
      </c>
      <c r="H6" s="132">
        <v>0</v>
      </c>
      <c r="I6" s="132">
        <v>0</v>
      </c>
      <c r="J6" s="138">
        <v>3</v>
      </c>
      <c r="K6" s="138">
        <v>0</v>
      </c>
      <c r="L6" s="139">
        <v>0</v>
      </c>
      <c r="N6" s="126">
        <v>0</v>
      </c>
      <c r="O6" s="121">
        <f>C6</f>
        <v>4</v>
      </c>
      <c r="P6" s="122">
        <f>O6+D6</f>
        <v>4</v>
      </c>
      <c r="Q6" s="122">
        <f>P6+E6</f>
        <v>4</v>
      </c>
      <c r="R6" s="122">
        <f>Q6+F6</f>
        <v>4</v>
      </c>
      <c r="S6" s="122">
        <f>R6+G6</f>
        <v>7</v>
      </c>
      <c r="T6" s="122">
        <f>S6+H6</f>
        <v>7</v>
      </c>
      <c r="U6" s="122">
        <f t="shared" ref="U6:U15" si="0">T6+I6</f>
        <v>7</v>
      </c>
      <c r="V6" s="122">
        <f>U6+J6</f>
        <v>10</v>
      </c>
      <c r="W6" s="122">
        <f t="shared" ref="W6:W15" si="1">V6+K6</f>
        <v>10</v>
      </c>
      <c r="X6" s="123">
        <f t="shared" ref="X6" si="2">W6+L6</f>
        <v>10</v>
      </c>
      <c r="Z6" s="126">
        <v>0</v>
      </c>
      <c r="AA6" s="143">
        <f>O6</f>
        <v>4</v>
      </c>
      <c r="AB6" s="143">
        <f>P6</f>
        <v>4</v>
      </c>
      <c r="AC6" s="143">
        <f t="shared" ref="AC6" si="3">Q6</f>
        <v>4</v>
      </c>
      <c r="AD6" s="143">
        <f t="shared" ref="AD6" si="4">R6</f>
        <v>4</v>
      </c>
      <c r="AE6" s="132">
        <f t="shared" ref="AE6" si="5">S6</f>
        <v>7</v>
      </c>
      <c r="AF6" s="132">
        <f t="shared" ref="AF6" si="6">T6</f>
        <v>7</v>
      </c>
      <c r="AG6" s="132">
        <f t="shared" ref="AG6" si="7">U6</f>
        <v>7</v>
      </c>
      <c r="AH6" s="138">
        <f t="shared" ref="AH6" si="8">V6</f>
        <v>10</v>
      </c>
      <c r="AI6" s="138">
        <f t="shared" ref="AI6" si="9">W6</f>
        <v>10</v>
      </c>
      <c r="AJ6" s="139">
        <f t="shared" ref="AJ6" si="10">X6</f>
        <v>10</v>
      </c>
    </row>
    <row r="7" spans="2:36" ht="18.75" customHeight="1" x14ac:dyDescent="0.25">
      <c r="B7" s="115">
        <v>1</v>
      </c>
      <c r="C7" s="135">
        <v>0</v>
      </c>
      <c r="D7" s="135">
        <v>0</v>
      </c>
      <c r="E7" s="135">
        <v>0</v>
      </c>
      <c r="F7" s="135">
        <v>0</v>
      </c>
      <c r="G7" s="136">
        <v>4</v>
      </c>
      <c r="H7" s="135">
        <v>0</v>
      </c>
      <c r="I7" s="135">
        <v>0</v>
      </c>
      <c r="J7" s="135">
        <v>3</v>
      </c>
      <c r="K7" s="135">
        <v>0</v>
      </c>
      <c r="L7" s="145">
        <v>0</v>
      </c>
      <c r="N7" s="115">
        <v>1</v>
      </c>
      <c r="O7" s="124">
        <f>X6+C7</f>
        <v>10</v>
      </c>
      <c r="P7" s="117">
        <f>O7+D7</f>
        <v>10</v>
      </c>
      <c r="Q7" s="117">
        <f t="shared" ref="Q7:Q15" si="11">P7+E7</f>
        <v>10</v>
      </c>
      <c r="R7" s="117">
        <f t="shared" ref="R7:R15" si="12">Q7+F7</f>
        <v>10</v>
      </c>
      <c r="S7" s="117">
        <f>R7+G7</f>
        <v>14</v>
      </c>
      <c r="T7" s="117">
        <f>S7+H7</f>
        <v>14</v>
      </c>
      <c r="U7" s="117">
        <f t="shared" si="0"/>
        <v>14</v>
      </c>
      <c r="V7" s="117">
        <f t="shared" ref="V7:V15" si="13">U7+J7</f>
        <v>17</v>
      </c>
      <c r="W7" s="117">
        <f t="shared" si="1"/>
        <v>17</v>
      </c>
      <c r="X7" s="118">
        <f>W7+L7</f>
        <v>17</v>
      </c>
      <c r="Z7" s="115">
        <v>1</v>
      </c>
      <c r="AA7" s="135">
        <f>O7-$X6</f>
        <v>0</v>
      </c>
      <c r="AB7" s="135">
        <f t="shared" ref="AB7:AB15" si="14">P7-$X6</f>
        <v>0</v>
      </c>
      <c r="AC7" s="135">
        <f t="shared" ref="AC7:AC8" si="15">Q7-$X6</f>
        <v>0</v>
      </c>
      <c r="AD7" s="135">
        <f t="shared" ref="AD7:AD8" si="16">R7-$X6</f>
        <v>0</v>
      </c>
      <c r="AE7" s="136">
        <f t="shared" ref="AE7:AE15" si="17">S7-$X6</f>
        <v>4</v>
      </c>
      <c r="AF7" s="135">
        <f t="shared" ref="AF7:AF15" si="18">T7-$X6</f>
        <v>4</v>
      </c>
      <c r="AG7" s="135">
        <f t="shared" ref="AG7:AG15" si="19">U7-$X6</f>
        <v>4</v>
      </c>
      <c r="AH7" s="135">
        <f t="shared" ref="AH7:AH15" si="20">V7-$X6</f>
        <v>7</v>
      </c>
      <c r="AI7" s="135">
        <f t="shared" ref="AI7:AI15" si="21">W7-$X6</f>
        <v>7</v>
      </c>
      <c r="AJ7" s="145">
        <f t="shared" ref="AJ7:AJ15" si="22">X7-$X6</f>
        <v>7</v>
      </c>
    </row>
    <row r="8" spans="2:36" ht="18.75" customHeight="1" x14ac:dyDescent="0.25">
      <c r="B8" s="115">
        <v>2</v>
      </c>
      <c r="C8" s="144">
        <v>4</v>
      </c>
      <c r="D8" s="144">
        <v>0</v>
      </c>
      <c r="E8" s="144">
        <v>0</v>
      </c>
      <c r="F8" s="144">
        <v>0</v>
      </c>
      <c r="G8" s="133">
        <v>3</v>
      </c>
      <c r="H8" s="133">
        <v>0</v>
      </c>
      <c r="I8" s="133">
        <v>0</v>
      </c>
      <c r="J8" s="140">
        <v>3</v>
      </c>
      <c r="K8" s="140">
        <v>0</v>
      </c>
      <c r="L8" s="141">
        <v>0</v>
      </c>
      <c r="N8" s="115">
        <v>2</v>
      </c>
      <c r="O8" s="124">
        <f t="shared" ref="O8:O15" si="23">X7+C8</f>
        <v>21</v>
      </c>
      <c r="P8" s="117">
        <f t="shared" ref="P8:P15" si="24">O8+D8</f>
        <v>21</v>
      </c>
      <c r="Q8" s="117">
        <f t="shared" si="11"/>
        <v>21</v>
      </c>
      <c r="R8" s="117">
        <f t="shared" si="12"/>
        <v>21</v>
      </c>
      <c r="S8" s="117">
        <f>R8+G8</f>
        <v>24</v>
      </c>
      <c r="T8" s="117">
        <f>S8+H8</f>
        <v>24</v>
      </c>
      <c r="U8" s="117">
        <f t="shared" si="0"/>
        <v>24</v>
      </c>
      <c r="V8" s="117">
        <f t="shared" si="13"/>
        <v>27</v>
      </c>
      <c r="W8" s="117">
        <f t="shared" si="1"/>
        <v>27</v>
      </c>
      <c r="X8" s="118">
        <f t="shared" ref="X8:X15" si="25">W8+L8</f>
        <v>27</v>
      </c>
      <c r="Z8" s="115">
        <v>2</v>
      </c>
      <c r="AA8" s="144">
        <f>O8-$X7</f>
        <v>4</v>
      </c>
      <c r="AB8" s="144">
        <f t="shared" si="14"/>
        <v>4</v>
      </c>
      <c r="AC8" s="144">
        <f t="shared" si="15"/>
        <v>4</v>
      </c>
      <c r="AD8" s="144">
        <f t="shared" si="16"/>
        <v>4</v>
      </c>
      <c r="AE8" s="133">
        <f t="shared" si="17"/>
        <v>7</v>
      </c>
      <c r="AF8" s="133">
        <f t="shared" si="18"/>
        <v>7</v>
      </c>
      <c r="AG8" s="133">
        <f t="shared" si="19"/>
        <v>7</v>
      </c>
      <c r="AH8" s="140">
        <f t="shared" si="20"/>
        <v>10</v>
      </c>
      <c r="AI8" s="140">
        <f t="shared" si="21"/>
        <v>10</v>
      </c>
      <c r="AJ8" s="141">
        <f t="shared" si="22"/>
        <v>10</v>
      </c>
    </row>
    <row r="9" spans="2:36" ht="18.75" customHeight="1" x14ac:dyDescent="0.25">
      <c r="B9" s="115">
        <v>3</v>
      </c>
      <c r="C9" s="144">
        <v>4</v>
      </c>
      <c r="D9" s="144">
        <v>0</v>
      </c>
      <c r="E9" s="144">
        <v>0</v>
      </c>
      <c r="F9" s="144">
        <v>0</v>
      </c>
      <c r="G9" s="135">
        <v>0</v>
      </c>
      <c r="H9" s="135">
        <v>0</v>
      </c>
      <c r="I9" s="135">
        <v>0</v>
      </c>
      <c r="J9" s="140">
        <v>6</v>
      </c>
      <c r="K9" s="140">
        <v>0</v>
      </c>
      <c r="L9" s="141">
        <v>0</v>
      </c>
      <c r="N9" s="115">
        <v>3</v>
      </c>
      <c r="O9" s="124">
        <f t="shared" si="23"/>
        <v>31</v>
      </c>
      <c r="P9" s="117">
        <f t="shared" si="24"/>
        <v>31</v>
      </c>
      <c r="Q9" s="117">
        <f t="shared" si="11"/>
        <v>31</v>
      </c>
      <c r="R9" s="117">
        <f t="shared" si="12"/>
        <v>31</v>
      </c>
      <c r="S9" s="117">
        <f>R9+G9</f>
        <v>31</v>
      </c>
      <c r="T9" s="117">
        <f>S9+H9</f>
        <v>31</v>
      </c>
      <c r="U9" s="117">
        <f t="shared" si="0"/>
        <v>31</v>
      </c>
      <c r="V9" s="117">
        <f t="shared" si="13"/>
        <v>37</v>
      </c>
      <c r="W9" s="117">
        <f t="shared" si="1"/>
        <v>37</v>
      </c>
      <c r="X9" s="118">
        <f t="shared" si="25"/>
        <v>37</v>
      </c>
      <c r="Z9" s="115">
        <v>3</v>
      </c>
      <c r="AA9" s="144">
        <f>O9-$X8</f>
        <v>4</v>
      </c>
      <c r="AB9" s="144">
        <f t="shared" si="14"/>
        <v>4</v>
      </c>
      <c r="AC9" s="144">
        <f>Q9-$X8</f>
        <v>4</v>
      </c>
      <c r="AD9" s="144">
        <f>R9-$X8</f>
        <v>4</v>
      </c>
      <c r="AE9" s="135">
        <f t="shared" si="17"/>
        <v>4</v>
      </c>
      <c r="AF9" s="135">
        <f t="shared" si="18"/>
        <v>4</v>
      </c>
      <c r="AG9" s="135">
        <f t="shared" si="19"/>
        <v>4</v>
      </c>
      <c r="AH9" s="140">
        <f t="shared" si="20"/>
        <v>10</v>
      </c>
      <c r="AI9" s="140">
        <f t="shared" si="21"/>
        <v>10</v>
      </c>
      <c r="AJ9" s="141">
        <f t="shared" si="22"/>
        <v>10</v>
      </c>
    </row>
    <row r="10" spans="2:36" ht="18.75" customHeight="1" x14ac:dyDescent="0.25">
      <c r="B10" s="115">
        <v>4</v>
      </c>
      <c r="C10" s="144">
        <v>4</v>
      </c>
      <c r="D10" s="144">
        <v>0</v>
      </c>
      <c r="E10" s="144">
        <v>0</v>
      </c>
      <c r="F10" s="144">
        <v>0</v>
      </c>
      <c r="G10" s="133">
        <v>3</v>
      </c>
      <c r="H10" s="133">
        <v>0</v>
      </c>
      <c r="I10" s="133">
        <v>0</v>
      </c>
      <c r="J10" s="140">
        <v>3</v>
      </c>
      <c r="K10" s="140">
        <v>0</v>
      </c>
      <c r="L10" s="141">
        <v>0</v>
      </c>
      <c r="N10" s="115">
        <v>4</v>
      </c>
      <c r="O10" s="124">
        <f t="shared" si="23"/>
        <v>41</v>
      </c>
      <c r="P10" s="117">
        <f t="shared" si="24"/>
        <v>41</v>
      </c>
      <c r="Q10" s="117">
        <f t="shared" si="11"/>
        <v>41</v>
      </c>
      <c r="R10" s="117">
        <f t="shared" si="12"/>
        <v>41</v>
      </c>
      <c r="S10" s="117">
        <f>R10+G10</f>
        <v>44</v>
      </c>
      <c r="T10" s="117">
        <f>S10+H10</f>
        <v>44</v>
      </c>
      <c r="U10" s="117">
        <f t="shared" si="0"/>
        <v>44</v>
      </c>
      <c r="V10" s="117">
        <f t="shared" si="13"/>
        <v>47</v>
      </c>
      <c r="W10" s="117">
        <f t="shared" si="1"/>
        <v>47</v>
      </c>
      <c r="X10" s="118">
        <f t="shared" si="25"/>
        <v>47</v>
      </c>
      <c r="Z10" s="115">
        <v>4</v>
      </c>
      <c r="AA10" s="144">
        <f t="shared" ref="AA8:AA15" si="26">O10-$X9</f>
        <v>4</v>
      </c>
      <c r="AB10" s="144">
        <f t="shared" si="14"/>
        <v>4</v>
      </c>
      <c r="AC10" s="144">
        <f t="shared" ref="AC10:AC15" si="27">Q10-$X9</f>
        <v>4</v>
      </c>
      <c r="AD10" s="144">
        <f t="shared" ref="AD10:AD15" si="28">R10-$X9</f>
        <v>4</v>
      </c>
      <c r="AE10" s="133">
        <f t="shared" si="17"/>
        <v>7</v>
      </c>
      <c r="AF10" s="133">
        <f t="shared" si="18"/>
        <v>7</v>
      </c>
      <c r="AG10" s="133">
        <f t="shared" si="19"/>
        <v>7</v>
      </c>
      <c r="AH10" s="140">
        <f t="shared" si="20"/>
        <v>10</v>
      </c>
      <c r="AI10" s="140">
        <f t="shared" si="21"/>
        <v>10</v>
      </c>
      <c r="AJ10" s="141">
        <f t="shared" si="22"/>
        <v>10</v>
      </c>
    </row>
    <row r="11" spans="2:36" ht="18.75" customHeight="1" x14ac:dyDescent="0.25">
      <c r="B11" s="115">
        <v>5</v>
      </c>
      <c r="C11" s="144">
        <v>4</v>
      </c>
      <c r="D11" s="144">
        <v>0</v>
      </c>
      <c r="E11" s="144">
        <v>0</v>
      </c>
      <c r="F11" s="144">
        <v>0</v>
      </c>
      <c r="G11" s="133">
        <v>3</v>
      </c>
      <c r="H11" s="133">
        <v>0</v>
      </c>
      <c r="I11" s="133">
        <v>0</v>
      </c>
      <c r="J11" s="135">
        <v>0</v>
      </c>
      <c r="K11" s="135">
        <v>0</v>
      </c>
      <c r="L11" s="145">
        <v>0</v>
      </c>
      <c r="N11" s="115">
        <v>5</v>
      </c>
      <c r="O11" s="124">
        <f t="shared" si="23"/>
        <v>51</v>
      </c>
      <c r="P11" s="117">
        <f t="shared" si="24"/>
        <v>51</v>
      </c>
      <c r="Q11" s="117">
        <f t="shared" si="11"/>
        <v>51</v>
      </c>
      <c r="R11" s="117">
        <f t="shared" si="12"/>
        <v>51</v>
      </c>
      <c r="S11" s="117">
        <f>R11+G11</f>
        <v>54</v>
      </c>
      <c r="T11" s="117">
        <f>S11+H11</f>
        <v>54</v>
      </c>
      <c r="U11" s="117">
        <f t="shared" si="0"/>
        <v>54</v>
      </c>
      <c r="V11" s="117">
        <f t="shared" si="13"/>
        <v>54</v>
      </c>
      <c r="W11" s="117">
        <f t="shared" si="1"/>
        <v>54</v>
      </c>
      <c r="X11" s="118">
        <f t="shared" si="25"/>
        <v>54</v>
      </c>
      <c r="Z11" s="115">
        <v>5</v>
      </c>
      <c r="AA11" s="144">
        <f t="shared" si="26"/>
        <v>4</v>
      </c>
      <c r="AB11" s="144">
        <f t="shared" si="14"/>
        <v>4</v>
      </c>
      <c r="AC11" s="144">
        <f t="shared" si="27"/>
        <v>4</v>
      </c>
      <c r="AD11" s="144">
        <f t="shared" si="28"/>
        <v>4</v>
      </c>
      <c r="AE11" s="133">
        <f t="shared" si="17"/>
        <v>7</v>
      </c>
      <c r="AF11" s="133">
        <f t="shared" si="18"/>
        <v>7</v>
      </c>
      <c r="AG11" s="133">
        <f t="shared" si="19"/>
        <v>7</v>
      </c>
      <c r="AH11" s="135">
        <f t="shared" si="20"/>
        <v>7</v>
      </c>
      <c r="AI11" s="135">
        <f t="shared" si="21"/>
        <v>7</v>
      </c>
      <c r="AJ11" s="145">
        <f t="shared" si="22"/>
        <v>7</v>
      </c>
    </row>
    <row r="12" spans="2:36" ht="18.75" customHeight="1" x14ac:dyDescent="0.25">
      <c r="B12" s="115">
        <v>6</v>
      </c>
      <c r="C12" s="144">
        <v>4</v>
      </c>
      <c r="D12" s="144">
        <v>0</v>
      </c>
      <c r="E12" s="144">
        <v>0</v>
      </c>
      <c r="F12" s="144">
        <v>0</v>
      </c>
      <c r="G12" s="135">
        <v>0</v>
      </c>
      <c r="H12" s="135">
        <v>0</v>
      </c>
      <c r="I12" s="135">
        <v>0</v>
      </c>
      <c r="J12" s="140">
        <v>6</v>
      </c>
      <c r="K12" s="140">
        <v>0</v>
      </c>
      <c r="L12" s="141">
        <v>0</v>
      </c>
      <c r="N12" s="115">
        <v>6</v>
      </c>
      <c r="O12" s="124">
        <f t="shared" si="23"/>
        <v>58</v>
      </c>
      <c r="P12" s="117">
        <f t="shared" si="24"/>
        <v>58</v>
      </c>
      <c r="Q12" s="117">
        <f t="shared" si="11"/>
        <v>58</v>
      </c>
      <c r="R12" s="117">
        <f t="shared" si="12"/>
        <v>58</v>
      </c>
      <c r="S12" s="117">
        <f>R12+G12</f>
        <v>58</v>
      </c>
      <c r="T12" s="117">
        <f>S12+H12</f>
        <v>58</v>
      </c>
      <c r="U12" s="117">
        <f t="shared" si="0"/>
        <v>58</v>
      </c>
      <c r="V12" s="117">
        <f t="shared" si="13"/>
        <v>64</v>
      </c>
      <c r="W12" s="117">
        <f t="shared" si="1"/>
        <v>64</v>
      </c>
      <c r="X12" s="118">
        <f t="shared" si="25"/>
        <v>64</v>
      </c>
      <c r="Z12" s="115">
        <v>6</v>
      </c>
      <c r="AA12" s="144">
        <f t="shared" si="26"/>
        <v>4</v>
      </c>
      <c r="AB12" s="144">
        <f t="shared" si="14"/>
        <v>4</v>
      </c>
      <c r="AC12" s="144">
        <f t="shared" si="27"/>
        <v>4</v>
      </c>
      <c r="AD12" s="144">
        <f t="shared" si="28"/>
        <v>4</v>
      </c>
      <c r="AE12" s="135">
        <f t="shared" si="17"/>
        <v>4</v>
      </c>
      <c r="AF12" s="135">
        <f t="shared" si="18"/>
        <v>4</v>
      </c>
      <c r="AG12" s="135">
        <f t="shared" si="19"/>
        <v>4</v>
      </c>
      <c r="AH12" s="140">
        <f t="shared" si="20"/>
        <v>10</v>
      </c>
      <c r="AI12" s="140">
        <f t="shared" si="21"/>
        <v>10</v>
      </c>
      <c r="AJ12" s="141">
        <f t="shared" si="22"/>
        <v>10</v>
      </c>
    </row>
    <row r="13" spans="2:36" ht="18.75" customHeight="1" x14ac:dyDescent="0.25">
      <c r="B13" s="115">
        <v>7</v>
      </c>
      <c r="C13" s="135">
        <v>0</v>
      </c>
      <c r="D13" s="135">
        <v>0</v>
      </c>
      <c r="E13" s="135">
        <v>0</v>
      </c>
      <c r="F13" s="135">
        <v>0</v>
      </c>
      <c r="G13" s="133">
        <v>7</v>
      </c>
      <c r="H13" s="133">
        <v>0</v>
      </c>
      <c r="I13" s="133">
        <v>0</v>
      </c>
      <c r="J13" s="135">
        <v>0</v>
      </c>
      <c r="K13" s="135">
        <v>0</v>
      </c>
      <c r="L13" s="145">
        <v>0</v>
      </c>
      <c r="N13" s="115">
        <v>7</v>
      </c>
      <c r="O13" s="124">
        <f t="shared" si="23"/>
        <v>64</v>
      </c>
      <c r="P13" s="117">
        <f t="shared" si="24"/>
        <v>64</v>
      </c>
      <c r="Q13" s="117">
        <f t="shared" si="11"/>
        <v>64</v>
      </c>
      <c r="R13" s="117">
        <f t="shared" si="12"/>
        <v>64</v>
      </c>
      <c r="S13" s="117">
        <f>R13+G13</f>
        <v>71</v>
      </c>
      <c r="T13" s="117">
        <f>S13+H13</f>
        <v>71</v>
      </c>
      <c r="U13" s="117">
        <f t="shared" si="0"/>
        <v>71</v>
      </c>
      <c r="V13" s="117">
        <f t="shared" si="13"/>
        <v>71</v>
      </c>
      <c r="W13" s="117">
        <f t="shared" si="1"/>
        <v>71</v>
      </c>
      <c r="X13" s="118">
        <f t="shared" si="25"/>
        <v>71</v>
      </c>
      <c r="Z13" s="115">
        <v>7</v>
      </c>
      <c r="AA13" s="135">
        <f t="shared" si="26"/>
        <v>0</v>
      </c>
      <c r="AB13" s="135">
        <f t="shared" si="14"/>
        <v>0</v>
      </c>
      <c r="AC13" s="135">
        <f t="shared" si="27"/>
        <v>0</v>
      </c>
      <c r="AD13" s="135">
        <f t="shared" si="28"/>
        <v>0</v>
      </c>
      <c r="AE13" s="133">
        <f t="shared" si="17"/>
        <v>7</v>
      </c>
      <c r="AF13" s="133">
        <f t="shared" si="18"/>
        <v>7</v>
      </c>
      <c r="AG13" s="133">
        <f t="shared" si="19"/>
        <v>7</v>
      </c>
      <c r="AH13" s="135">
        <f t="shared" si="20"/>
        <v>7</v>
      </c>
      <c r="AI13" s="135">
        <f t="shared" si="21"/>
        <v>7</v>
      </c>
      <c r="AJ13" s="145">
        <f t="shared" si="22"/>
        <v>7</v>
      </c>
    </row>
    <row r="14" spans="2:36" ht="18.75" customHeight="1" x14ac:dyDescent="0.25">
      <c r="B14" s="115">
        <v>8</v>
      </c>
      <c r="C14" s="144">
        <v>4</v>
      </c>
      <c r="D14" s="144">
        <v>0</v>
      </c>
      <c r="E14" s="144">
        <v>0</v>
      </c>
      <c r="F14" s="144">
        <v>0</v>
      </c>
      <c r="G14" s="133">
        <v>3</v>
      </c>
      <c r="H14" s="133">
        <v>0</v>
      </c>
      <c r="I14" s="133">
        <v>0</v>
      </c>
      <c r="J14" s="140">
        <v>3</v>
      </c>
      <c r="K14" s="140">
        <v>0</v>
      </c>
      <c r="L14" s="141">
        <v>0</v>
      </c>
      <c r="N14" s="115">
        <v>8</v>
      </c>
      <c r="O14" s="124">
        <f t="shared" si="23"/>
        <v>75</v>
      </c>
      <c r="P14" s="117">
        <f t="shared" si="24"/>
        <v>75</v>
      </c>
      <c r="Q14" s="117">
        <f t="shared" si="11"/>
        <v>75</v>
      </c>
      <c r="R14" s="117">
        <f t="shared" si="12"/>
        <v>75</v>
      </c>
      <c r="S14" s="117">
        <f>R14+G14</f>
        <v>78</v>
      </c>
      <c r="T14" s="117">
        <f>S14+H14</f>
        <v>78</v>
      </c>
      <c r="U14" s="117">
        <f t="shared" si="0"/>
        <v>78</v>
      </c>
      <c r="V14" s="117">
        <f t="shared" si="13"/>
        <v>81</v>
      </c>
      <c r="W14" s="117">
        <f t="shared" si="1"/>
        <v>81</v>
      </c>
      <c r="X14" s="118">
        <f t="shared" si="25"/>
        <v>81</v>
      </c>
      <c r="Z14" s="115">
        <v>8</v>
      </c>
      <c r="AA14" s="144">
        <f t="shared" si="26"/>
        <v>4</v>
      </c>
      <c r="AB14" s="144">
        <f t="shared" si="14"/>
        <v>4</v>
      </c>
      <c r="AC14" s="144">
        <f t="shared" si="27"/>
        <v>4</v>
      </c>
      <c r="AD14" s="144">
        <f t="shared" si="28"/>
        <v>4</v>
      </c>
      <c r="AE14" s="133">
        <f t="shared" si="17"/>
        <v>7</v>
      </c>
      <c r="AF14" s="133">
        <f t="shared" si="18"/>
        <v>7</v>
      </c>
      <c r="AG14" s="133">
        <f t="shared" si="19"/>
        <v>7</v>
      </c>
      <c r="AH14" s="140">
        <f t="shared" si="20"/>
        <v>10</v>
      </c>
      <c r="AI14" s="140">
        <f t="shared" si="21"/>
        <v>10</v>
      </c>
      <c r="AJ14" s="141">
        <f t="shared" si="22"/>
        <v>10</v>
      </c>
    </row>
    <row r="15" spans="2:36" ht="18.75" customHeight="1" thickBot="1" x14ac:dyDescent="0.3">
      <c r="B15" s="116">
        <v>9</v>
      </c>
      <c r="C15" s="146">
        <v>0</v>
      </c>
      <c r="D15" s="146">
        <v>0</v>
      </c>
      <c r="E15" s="146">
        <v>0</v>
      </c>
      <c r="F15" s="146">
        <v>0</v>
      </c>
      <c r="G15" s="146">
        <v>4</v>
      </c>
      <c r="H15" s="146">
        <v>0</v>
      </c>
      <c r="I15" s="146">
        <v>0</v>
      </c>
      <c r="J15" s="146">
        <v>3</v>
      </c>
      <c r="K15" s="146">
        <v>0</v>
      </c>
      <c r="L15" s="147">
        <v>0</v>
      </c>
      <c r="N15" s="116">
        <v>9</v>
      </c>
      <c r="O15" s="125">
        <f t="shared" si="23"/>
        <v>81</v>
      </c>
      <c r="P15" s="119">
        <f t="shared" si="24"/>
        <v>81</v>
      </c>
      <c r="Q15" s="119">
        <f t="shared" si="11"/>
        <v>81</v>
      </c>
      <c r="R15" s="119">
        <f t="shared" si="12"/>
        <v>81</v>
      </c>
      <c r="S15" s="119">
        <f>R15+G15</f>
        <v>85</v>
      </c>
      <c r="T15" s="119">
        <f>S15+H15</f>
        <v>85</v>
      </c>
      <c r="U15" s="119">
        <f t="shared" si="0"/>
        <v>85</v>
      </c>
      <c r="V15" s="119">
        <f t="shared" si="13"/>
        <v>88</v>
      </c>
      <c r="W15" s="119">
        <f t="shared" si="1"/>
        <v>88</v>
      </c>
      <c r="X15" s="120">
        <f t="shared" si="25"/>
        <v>88</v>
      </c>
      <c r="Z15" s="116">
        <v>9</v>
      </c>
      <c r="AA15" s="146">
        <f t="shared" si="26"/>
        <v>0</v>
      </c>
      <c r="AB15" s="146">
        <f t="shared" si="14"/>
        <v>0</v>
      </c>
      <c r="AC15" s="146">
        <f t="shared" si="27"/>
        <v>0</v>
      </c>
      <c r="AD15" s="146">
        <f t="shared" si="28"/>
        <v>0</v>
      </c>
      <c r="AE15" s="146">
        <f t="shared" si="17"/>
        <v>4</v>
      </c>
      <c r="AF15" s="146">
        <f t="shared" si="18"/>
        <v>4</v>
      </c>
      <c r="AG15" s="146">
        <f t="shared" si="19"/>
        <v>4</v>
      </c>
      <c r="AH15" s="146">
        <f t="shared" si="20"/>
        <v>7</v>
      </c>
      <c r="AI15" s="146">
        <f t="shared" si="21"/>
        <v>7</v>
      </c>
      <c r="AJ15" s="147">
        <f t="shared" si="22"/>
        <v>7</v>
      </c>
    </row>
    <row r="16" spans="2:36" ht="18.75" customHeight="1" thickBot="1" x14ac:dyDescent="0.3"/>
    <row r="17" spans="2:36" ht="18.75" customHeight="1" thickBot="1" x14ac:dyDescent="0.3">
      <c r="C17" s="159" t="s">
        <v>76</v>
      </c>
      <c r="D17" s="160"/>
      <c r="E17" s="160"/>
      <c r="F17" s="160"/>
      <c r="G17" s="160"/>
      <c r="H17" s="159" t="s">
        <v>47</v>
      </c>
      <c r="I17" s="160"/>
      <c r="J17" s="160"/>
      <c r="K17" s="160"/>
      <c r="L17" s="161"/>
      <c r="N17" s="168">
        <v>0</v>
      </c>
      <c r="O17" s="167">
        <v>3</v>
      </c>
      <c r="P17" s="168">
        <v>4</v>
      </c>
      <c r="Q17" s="169">
        <v>6</v>
      </c>
      <c r="R17" s="170">
        <v>7</v>
      </c>
      <c r="S17" s="170">
        <v>12</v>
      </c>
      <c r="T17" s="162">
        <v>13</v>
      </c>
      <c r="U17" s="164">
        <v>15</v>
      </c>
      <c r="V17" s="163">
        <v>16</v>
      </c>
      <c r="W17" s="164">
        <v>18</v>
      </c>
    </row>
    <row r="18" spans="2:36" ht="18.75" customHeight="1" thickBot="1" x14ac:dyDescent="0.3">
      <c r="C18" s="156">
        <v>10</v>
      </c>
      <c r="D18" s="157"/>
      <c r="E18" s="157"/>
      <c r="F18" s="157"/>
      <c r="G18" s="157"/>
      <c r="H18" s="156">
        <v>9</v>
      </c>
      <c r="I18" s="157"/>
      <c r="J18" s="157"/>
      <c r="K18" s="157"/>
      <c r="L18" s="158"/>
      <c r="N18" s="171"/>
      <c r="O18" s="172"/>
      <c r="P18" s="171"/>
      <c r="Q18" s="173"/>
      <c r="R18" s="171">
        <f>IF(AND(R17&gt;=$C$18,S17&lt;($C$18+$H$18)),0,1)</f>
        <v>1</v>
      </c>
      <c r="S18" s="172">
        <f>IF(R18=0,S17-R17+1,S17-($C$18)+1)</f>
        <v>3</v>
      </c>
      <c r="T18" s="171">
        <f>IF(AND(T17&gt;=$C$18,U17&lt;($C$18+$H$18)),0,1)</f>
        <v>0</v>
      </c>
      <c r="U18" s="172">
        <f>IF(T18=0,U17-T17+1,U17-($C$18+$H$18)+1)</f>
        <v>3</v>
      </c>
      <c r="V18" s="171">
        <f>IF(AND(V17&gt;=$C$18,W17&lt;($C$18+$H$18)),0,1)</f>
        <v>0</v>
      </c>
      <c r="W18" s="172">
        <f>IF(V18=0,W17-V17+1,W17-($C$18+$H$18)+1)</f>
        <v>3</v>
      </c>
    </row>
    <row r="19" spans="2:36" ht="18.75" customHeight="1" thickBot="1" x14ac:dyDescent="0.3"/>
    <row r="20" spans="2:36" ht="24.75" customHeight="1" thickBot="1" x14ac:dyDescent="0.3">
      <c r="B20" s="114"/>
      <c r="C20" s="130">
        <v>0</v>
      </c>
      <c r="D20" s="130">
        <v>1</v>
      </c>
      <c r="E20" s="130">
        <v>2</v>
      </c>
      <c r="F20" s="130">
        <v>3</v>
      </c>
      <c r="G20" s="130">
        <v>4</v>
      </c>
      <c r="H20" s="130">
        <v>5</v>
      </c>
      <c r="I20" s="130">
        <v>6</v>
      </c>
      <c r="J20" s="130">
        <v>7</v>
      </c>
      <c r="K20" s="130">
        <v>8</v>
      </c>
      <c r="L20" s="131">
        <v>9</v>
      </c>
      <c r="N20" s="114"/>
      <c r="O20" s="113">
        <v>0</v>
      </c>
      <c r="P20" s="113">
        <v>1</v>
      </c>
      <c r="Q20" s="113">
        <v>2</v>
      </c>
      <c r="R20" s="113">
        <v>3</v>
      </c>
      <c r="S20" s="113">
        <v>4</v>
      </c>
      <c r="T20" s="113">
        <v>5</v>
      </c>
      <c r="U20" s="113">
        <v>6</v>
      </c>
      <c r="V20" s="113">
        <v>7</v>
      </c>
      <c r="W20" s="113">
        <v>8</v>
      </c>
      <c r="X20" s="107">
        <v>9</v>
      </c>
      <c r="Z20" s="114"/>
      <c r="AA20" s="130">
        <v>0</v>
      </c>
      <c r="AB20" s="130">
        <v>1</v>
      </c>
      <c r="AC20" s="130">
        <v>2</v>
      </c>
      <c r="AD20" s="130">
        <v>3</v>
      </c>
      <c r="AE20" s="130">
        <v>4</v>
      </c>
      <c r="AF20" s="130">
        <v>5</v>
      </c>
      <c r="AG20" s="130">
        <v>6</v>
      </c>
      <c r="AH20" s="130">
        <v>7</v>
      </c>
      <c r="AI20" s="130">
        <v>8</v>
      </c>
      <c r="AJ20" s="131">
        <v>9</v>
      </c>
    </row>
    <row r="21" spans="2:36" ht="18.75" customHeight="1" x14ac:dyDescent="0.25">
      <c r="B21" s="127">
        <v>0</v>
      </c>
      <c r="C21" s="150">
        <v>3</v>
      </c>
      <c r="D21" s="143">
        <v>0</v>
      </c>
      <c r="E21" s="143">
        <v>0</v>
      </c>
      <c r="F21" s="132">
        <v>3</v>
      </c>
      <c r="G21" s="132">
        <v>0</v>
      </c>
      <c r="H21" s="132">
        <v>0</v>
      </c>
      <c r="I21" s="138">
        <v>3</v>
      </c>
      <c r="J21" s="138">
        <v>0</v>
      </c>
      <c r="K21" s="138">
        <v>0</v>
      </c>
      <c r="L21" s="148">
        <v>0</v>
      </c>
      <c r="N21" s="126">
        <v>0</v>
      </c>
      <c r="O21" s="121">
        <f>C21</f>
        <v>3</v>
      </c>
      <c r="P21" s="122">
        <f>O21+D21</f>
        <v>3</v>
      </c>
      <c r="Q21" s="122">
        <f>P21+E21</f>
        <v>3</v>
      </c>
      <c r="R21" s="122">
        <f>Q21+F21</f>
        <v>6</v>
      </c>
      <c r="S21" s="122">
        <f>R21+G21</f>
        <v>6</v>
      </c>
      <c r="T21" s="122">
        <f>S21+H21</f>
        <v>6</v>
      </c>
      <c r="U21" s="122">
        <f t="shared" ref="U21:V30" si="29">T21+I21</f>
        <v>9</v>
      </c>
      <c r="V21" s="122">
        <f>U21+J21</f>
        <v>9</v>
      </c>
      <c r="W21" s="122">
        <f t="shared" ref="W21:X30" si="30">V21+K21</f>
        <v>9</v>
      </c>
      <c r="X21" s="123">
        <f t="shared" si="30"/>
        <v>9</v>
      </c>
      <c r="Z21" s="126">
        <v>0</v>
      </c>
      <c r="AA21" s="150">
        <f>O21</f>
        <v>3</v>
      </c>
      <c r="AB21" s="143">
        <f>P21</f>
        <v>3</v>
      </c>
      <c r="AC21" s="143">
        <f t="shared" ref="AC21:AJ21" si="31">Q21</f>
        <v>3</v>
      </c>
      <c r="AD21" s="132">
        <f t="shared" si="31"/>
        <v>6</v>
      </c>
      <c r="AE21" s="132">
        <f t="shared" si="31"/>
        <v>6</v>
      </c>
      <c r="AF21" s="132">
        <f t="shared" si="31"/>
        <v>6</v>
      </c>
      <c r="AG21" s="138">
        <f t="shared" si="31"/>
        <v>9</v>
      </c>
      <c r="AH21" s="138">
        <f t="shared" si="31"/>
        <v>9</v>
      </c>
      <c r="AI21" s="138">
        <f t="shared" si="31"/>
        <v>9</v>
      </c>
      <c r="AJ21" s="148">
        <f t="shared" si="31"/>
        <v>9</v>
      </c>
    </row>
    <row r="22" spans="2:36" ht="18.75" customHeight="1" x14ac:dyDescent="0.25">
      <c r="B22" s="128">
        <v>1</v>
      </c>
      <c r="C22" s="151">
        <v>0</v>
      </c>
      <c r="D22" s="135">
        <v>0</v>
      </c>
      <c r="E22" s="135">
        <v>0</v>
      </c>
      <c r="F22" s="135">
        <v>3</v>
      </c>
      <c r="G22" s="136">
        <v>0</v>
      </c>
      <c r="H22" s="135">
        <v>0</v>
      </c>
      <c r="I22" s="140">
        <v>6</v>
      </c>
      <c r="J22" s="140">
        <v>0</v>
      </c>
      <c r="K22" s="140">
        <v>0</v>
      </c>
      <c r="L22" s="137">
        <v>0</v>
      </c>
      <c r="N22" s="115">
        <v>1</v>
      </c>
      <c r="O22" s="124">
        <f>X21+C22</f>
        <v>9</v>
      </c>
      <c r="P22" s="117">
        <f>O22+D22</f>
        <v>9</v>
      </c>
      <c r="Q22" s="117">
        <f t="shared" ref="Q22:R30" si="32">P22+E22</f>
        <v>9</v>
      </c>
      <c r="R22" s="117">
        <f t="shared" si="32"/>
        <v>12</v>
      </c>
      <c r="S22" s="117">
        <f>R22+G22</f>
        <v>12</v>
      </c>
      <c r="T22" s="117">
        <f>S22+H22</f>
        <v>12</v>
      </c>
      <c r="U22" s="117">
        <f t="shared" si="29"/>
        <v>18</v>
      </c>
      <c r="V22" s="117">
        <f t="shared" si="29"/>
        <v>18</v>
      </c>
      <c r="W22" s="117">
        <f t="shared" si="30"/>
        <v>18</v>
      </c>
      <c r="X22" s="118">
        <f>W22+L22</f>
        <v>18</v>
      </c>
      <c r="Z22" s="115">
        <v>1</v>
      </c>
      <c r="AA22" s="151">
        <f>O22-$X21</f>
        <v>0</v>
      </c>
      <c r="AB22" s="135">
        <f t="shared" ref="AB22:AJ30" si="33">P22-$X21</f>
        <v>0</v>
      </c>
      <c r="AC22" s="135">
        <f t="shared" si="33"/>
        <v>0</v>
      </c>
      <c r="AD22" s="135">
        <f t="shared" si="33"/>
        <v>3</v>
      </c>
      <c r="AE22" s="136">
        <f t="shared" si="33"/>
        <v>3</v>
      </c>
      <c r="AF22" s="135">
        <f t="shared" si="33"/>
        <v>3</v>
      </c>
      <c r="AG22" s="140">
        <f t="shared" si="33"/>
        <v>9</v>
      </c>
      <c r="AH22" s="140">
        <f t="shared" si="33"/>
        <v>9</v>
      </c>
      <c r="AI22" s="140">
        <f t="shared" si="33"/>
        <v>9</v>
      </c>
      <c r="AJ22" s="137">
        <f t="shared" si="33"/>
        <v>9</v>
      </c>
    </row>
    <row r="23" spans="2:36" ht="18.75" customHeight="1" x14ac:dyDescent="0.25">
      <c r="B23" s="128">
        <v>2</v>
      </c>
      <c r="C23" s="152">
        <v>3</v>
      </c>
      <c r="D23" s="144">
        <v>0</v>
      </c>
      <c r="E23" s="144">
        <v>0</v>
      </c>
      <c r="F23" s="133">
        <v>3</v>
      </c>
      <c r="G23" s="133">
        <v>0</v>
      </c>
      <c r="H23" s="133">
        <v>0</v>
      </c>
      <c r="I23" s="140">
        <v>3</v>
      </c>
      <c r="J23" s="140">
        <v>0</v>
      </c>
      <c r="K23" s="140">
        <v>0</v>
      </c>
      <c r="L23" s="137">
        <v>0</v>
      </c>
      <c r="N23" s="115">
        <v>2</v>
      </c>
      <c r="O23" s="124">
        <f t="shared" ref="O23:O30" si="34">X22+C23</f>
        <v>21</v>
      </c>
      <c r="P23" s="117">
        <f t="shared" ref="P23:P30" si="35">O23+D23</f>
        <v>21</v>
      </c>
      <c r="Q23" s="117">
        <f t="shared" si="32"/>
        <v>21</v>
      </c>
      <c r="R23" s="117">
        <f t="shared" si="32"/>
        <v>24</v>
      </c>
      <c r="S23" s="117">
        <f>R23+G23</f>
        <v>24</v>
      </c>
      <c r="T23" s="117">
        <f>S23+H23</f>
        <v>24</v>
      </c>
      <c r="U23" s="117">
        <f t="shared" si="29"/>
        <v>27</v>
      </c>
      <c r="V23" s="117">
        <f t="shared" si="29"/>
        <v>27</v>
      </c>
      <c r="W23" s="117">
        <f t="shared" si="30"/>
        <v>27</v>
      </c>
      <c r="X23" s="118">
        <f t="shared" si="30"/>
        <v>27</v>
      </c>
      <c r="Z23" s="115">
        <v>2</v>
      </c>
      <c r="AA23" s="152">
        <f t="shared" ref="AA23:AA30" si="36">O23-$X22</f>
        <v>3</v>
      </c>
      <c r="AB23" s="144">
        <f t="shared" si="33"/>
        <v>3</v>
      </c>
      <c r="AC23" s="144">
        <f t="shared" si="33"/>
        <v>3</v>
      </c>
      <c r="AD23" s="133">
        <f t="shared" si="33"/>
        <v>6</v>
      </c>
      <c r="AE23" s="133">
        <f t="shared" si="33"/>
        <v>6</v>
      </c>
      <c r="AF23" s="133">
        <f t="shared" si="33"/>
        <v>6</v>
      </c>
      <c r="AG23" s="140">
        <f t="shared" si="33"/>
        <v>9</v>
      </c>
      <c r="AH23" s="140">
        <f t="shared" si="33"/>
        <v>9</v>
      </c>
      <c r="AI23" s="140">
        <f t="shared" si="33"/>
        <v>9</v>
      </c>
      <c r="AJ23" s="137">
        <f t="shared" si="33"/>
        <v>9</v>
      </c>
    </row>
    <row r="24" spans="2:36" ht="18.75" customHeight="1" x14ac:dyDescent="0.25">
      <c r="B24" s="128">
        <v>3</v>
      </c>
      <c r="C24" s="152">
        <v>3</v>
      </c>
      <c r="D24" s="144">
        <v>0</v>
      </c>
      <c r="E24" s="144">
        <v>0</v>
      </c>
      <c r="F24" s="133">
        <v>3</v>
      </c>
      <c r="G24" s="133">
        <v>0</v>
      </c>
      <c r="H24" s="133">
        <v>0</v>
      </c>
      <c r="I24" s="140">
        <v>3</v>
      </c>
      <c r="J24" s="140">
        <v>0</v>
      </c>
      <c r="K24" s="140">
        <v>0</v>
      </c>
      <c r="L24" s="137">
        <v>0</v>
      </c>
      <c r="N24" s="115">
        <v>3</v>
      </c>
      <c r="O24" s="124">
        <f t="shared" si="34"/>
        <v>30</v>
      </c>
      <c r="P24" s="117">
        <f t="shared" si="35"/>
        <v>30</v>
      </c>
      <c r="Q24" s="117">
        <f t="shared" si="32"/>
        <v>30</v>
      </c>
      <c r="R24" s="117">
        <f t="shared" si="32"/>
        <v>33</v>
      </c>
      <c r="S24" s="117">
        <f>R24+G24</f>
        <v>33</v>
      </c>
      <c r="T24" s="117">
        <f>S24+H24</f>
        <v>33</v>
      </c>
      <c r="U24" s="117">
        <f t="shared" si="29"/>
        <v>36</v>
      </c>
      <c r="V24" s="117">
        <f t="shared" si="29"/>
        <v>36</v>
      </c>
      <c r="W24" s="117">
        <f t="shared" si="30"/>
        <v>36</v>
      </c>
      <c r="X24" s="118">
        <f t="shared" si="30"/>
        <v>36</v>
      </c>
      <c r="Z24" s="115">
        <v>3</v>
      </c>
      <c r="AA24" s="152">
        <f t="shared" si="36"/>
        <v>3</v>
      </c>
      <c r="AB24" s="144">
        <f t="shared" si="33"/>
        <v>3</v>
      </c>
      <c r="AC24" s="144">
        <f>Q24-$X23</f>
        <v>3</v>
      </c>
      <c r="AD24" s="133">
        <f>R24-$X23</f>
        <v>6</v>
      </c>
      <c r="AE24" s="133">
        <f t="shared" si="33"/>
        <v>6</v>
      </c>
      <c r="AF24" s="133">
        <f t="shared" si="33"/>
        <v>6</v>
      </c>
      <c r="AG24" s="140">
        <f t="shared" si="33"/>
        <v>9</v>
      </c>
      <c r="AH24" s="140">
        <f t="shared" si="33"/>
        <v>9</v>
      </c>
      <c r="AI24" s="140">
        <f t="shared" si="33"/>
        <v>9</v>
      </c>
      <c r="AJ24" s="137">
        <f t="shared" si="33"/>
        <v>9</v>
      </c>
    </row>
    <row r="25" spans="2:36" ht="18.75" customHeight="1" x14ac:dyDescent="0.25">
      <c r="B25" s="128">
        <v>4</v>
      </c>
      <c r="C25" s="152">
        <v>3</v>
      </c>
      <c r="D25" s="144">
        <v>0</v>
      </c>
      <c r="E25" s="144">
        <v>0</v>
      </c>
      <c r="F25" s="133">
        <v>3</v>
      </c>
      <c r="G25" s="133">
        <v>0</v>
      </c>
      <c r="H25" s="133">
        <v>0</v>
      </c>
      <c r="I25" s="140">
        <v>3</v>
      </c>
      <c r="J25" s="140">
        <v>0</v>
      </c>
      <c r="K25" s="140">
        <v>0</v>
      </c>
      <c r="L25" s="137">
        <v>0</v>
      </c>
      <c r="N25" s="115">
        <v>4</v>
      </c>
      <c r="O25" s="124">
        <f t="shared" si="34"/>
        <v>39</v>
      </c>
      <c r="P25" s="117">
        <f t="shared" si="35"/>
        <v>39</v>
      </c>
      <c r="Q25" s="117">
        <f t="shared" si="32"/>
        <v>39</v>
      </c>
      <c r="R25" s="117">
        <f t="shared" si="32"/>
        <v>42</v>
      </c>
      <c r="S25" s="117">
        <f>R25+G25</f>
        <v>42</v>
      </c>
      <c r="T25" s="117">
        <f>S25+H25</f>
        <v>42</v>
      </c>
      <c r="U25" s="117">
        <f t="shared" si="29"/>
        <v>45</v>
      </c>
      <c r="V25" s="117">
        <f t="shared" si="29"/>
        <v>45</v>
      </c>
      <c r="W25" s="117">
        <f t="shared" si="30"/>
        <v>45</v>
      </c>
      <c r="X25" s="118">
        <f t="shared" si="30"/>
        <v>45</v>
      </c>
      <c r="Z25" s="115">
        <v>4</v>
      </c>
      <c r="AA25" s="152">
        <f t="shared" si="36"/>
        <v>3</v>
      </c>
      <c r="AB25" s="144">
        <f t="shared" si="33"/>
        <v>3</v>
      </c>
      <c r="AC25" s="144">
        <f t="shared" si="33"/>
        <v>3</v>
      </c>
      <c r="AD25" s="133">
        <f t="shared" si="33"/>
        <v>6</v>
      </c>
      <c r="AE25" s="133">
        <f t="shared" si="33"/>
        <v>6</v>
      </c>
      <c r="AF25" s="133">
        <f t="shared" si="33"/>
        <v>6</v>
      </c>
      <c r="AG25" s="140">
        <f t="shared" si="33"/>
        <v>9</v>
      </c>
      <c r="AH25" s="140">
        <f t="shared" si="33"/>
        <v>9</v>
      </c>
      <c r="AI25" s="140">
        <f t="shared" si="33"/>
        <v>9</v>
      </c>
      <c r="AJ25" s="137">
        <f t="shared" si="33"/>
        <v>9</v>
      </c>
    </row>
    <row r="26" spans="2:36" ht="18.75" customHeight="1" x14ac:dyDescent="0.25">
      <c r="B26" s="128">
        <v>5</v>
      </c>
      <c r="C26" s="151">
        <v>0</v>
      </c>
      <c r="D26" s="135">
        <v>0</v>
      </c>
      <c r="E26" s="135">
        <v>0</v>
      </c>
      <c r="F26" s="133">
        <v>6</v>
      </c>
      <c r="G26" s="133">
        <v>0</v>
      </c>
      <c r="H26" s="133">
        <v>0</v>
      </c>
      <c r="I26" s="135">
        <v>0</v>
      </c>
      <c r="J26" s="135">
        <v>0</v>
      </c>
      <c r="K26" s="135">
        <v>0</v>
      </c>
      <c r="L26" s="137">
        <v>0</v>
      </c>
      <c r="N26" s="115">
        <v>5</v>
      </c>
      <c r="O26" s="124">
        <f t="shared" si="34"/>
        <v>45</v>
      </c>
      <c r="P26" s="117">
        <f t="shared" si="35"/>
        <v>45</v>
      </c>
      <c r="Q26" s="117">
        <f t="shared" si="32"/>
        <v>45</v>
      </c>
      <c r="R26" s="117">
        <f t="shared" si="32"/>
        <v>51</v>
      </c>
      <c r="S26" s="117">
        <f>R26+G26</f>
        <v>51</v>
      </c>
      <c r="T26" s="117">
        <f>S26+H26</f>
        <v>51</v>
      </c>
      <c r="U26" s="117">
        <f t="shared" si="29"/>
        <v>51</v>
      </c>
      <c r="V26" s="117">
        <f t="shared" si="29"/>
        <v>51</v>
      </c>
      <c r="W26" s="117">
        <f t="shared" si="30"/>
        <v>51</v>
      </c>
      <c r="X26" s="118">
        <f t="shared" si="30"/>
        <v>51</v>
      </c>
      <c r="Z26" s="115">
        <v>5</v>
      </c>
      <c r="AA26" s="151">
        <f t="shared" si="36"/>
        <v>0</v>
      </c>
      <c r="AB26" s="135">
        <f t="shared" si="33"/>
        <v>0</v>
      </c>
      <c r="AC26" s="135">
        <f t="shared" si="33"/>
        <v>0</v>
      </c>
      <c r="AD26" s="133">
        <f t="shared" si="33"/>
        <v>6</v>
      </c>
      <c r="AE26" s="133">
        <f t="shared" si="33"/>
        <v>6</v>
      </c>
      <c r="AF26" s="133">
        <f t="shared" si="33"/>
        <v>6</v>
      </c>
      <c r="AG26" s="135">
        <f t="shared" si="33"/>
        <v>6</v>
      </c>
      <c r="AH26" s="135">
        <f t="shared" si="33"/>
        <v>6</v>
      </c>
      <c r="AI26" s="135">
        <f t="shared" si="33"/>
        <v>6</v>
      </c>
      <c r="AJ26" s="137">
        <f t="shared" si="33"/>
        <v>6</v>
      </c>
    </row>
    <row r="27" spans="2:36" ht="18.75" customHeight="1" x14ac:dyDescent="0.25">
      <c r="B27" s="128">
        <v>6</v>
      </c>
      <c r="C27" s="152">
        <v>3</v>
      </c>
      <c r="D27" s="144">
        <v>0</v>
      </c>
      <c r="E27" s="144">
        <v>0</v>
      </c>
      <c r="F27" s="133">
        <v>3</v>
      </c>
      <c r="G27" s="133">
        <v>0</v>
      </c>
      <c r="H27" s="133">
        <v>0</v>
      </c>
      <c r="I27" s="140">
        <v>3</v>
      </c>
      <c r="J27" s="140">
        <v>0</v>
      </c>
      <c r="K27" s="140">
        <v>0</v>
      </c>
      <c r="L27" s="137">
        <v>0</v>
      </c>
      <c r="N27" s="115">
        <v>6</v>
      </c>
      <c r="O27" s="124">
        <f t="shared" si="34"/>
        <v>54</v>
      </c>
      <c r="P27" s="117">
        <f t="shared" si="35"/>
        <v>54</v>
      </c>
      <c r="Q27" s="117">
        <f t="shared" si="32"/>
        <v>54</v>
      </c>
      <c r="R27" s="117">
        <f t="shared" si="32"/>
        <v>57</v>
      </c>
      <c r="S27" s="117">
        <f>R27+G27</f>
        <v>57</v>
      </c>
      <c r="T27" s="117">
        <f>S27+H27</f>
        <v>57</v>
      </c>
      <c r="U27" s="117">
        <f t="shared" si="29"/>
        <v>60</v>
      </c>
      <c r="V27" s="117">
        <f t="shared" si="29"/>
        <v>60</v>
      </c>
      <c r="W27" s="117">
        <f t="shared" si="30"/>
        <v>60</v>
      </c>
      <c r="X27" s="118">
        <f t="shared" si="30"/>
        <v>60</v>
      </c>
      <c r="Z27" s="115">
        <v>6</v>
      </c>
      <c r="AA27" s="152">
        <f t="shared" si="36"/>
        <v>3</v>
      </c>
      <c r="AB27" s="144">
        <f t="shared" si="33"/>
        <v>3</v>
      </c>
      <c r="AC27" s="144">
        <f t="shared" si="33"/>
        <v>3</v>
      </c>
      <c r="AD27" s="133">
        <f t="shared" si="33"/>
        <v>6</v>
      </c>
      <c r="AE27" s="133">
        <f t="shared" si="33"/>
        <v>6</v>
      </c>
      <c r="AF27" s="133">
        <f t="shared" si="33"/>
        <v>6</v>
      </c>
      <c r="AG27" s="140">
        <f t="shared" si="33"/>
        <v>9</v>
      </c>
      <c r="AH27" s="140">
        <f t="shared" si="33"/>
        <v>9</v>
      </c>
      <c r="AI27" s="140">
        <f t="shared" si="33"/>
        <v>9</v>
      </c>
      <c r="AJ27" s="137">
        <f t="shared" si="33"/>
        <v>9</v>
      </c>
    </row>
    <row r="28" spans="2:36" ht="18.75" customHeight="1" x14ac:dyDescent="0.25">
      <c r="B28" s="128">
        <v>7</v>
      </c>
      <c r="C28" s="151">
        <v>0</v>
      </c>
      <c r="D28" s="135">
        <v>0</v>
      </c>
      <c r="E28" s="135">
        <v>0</v>
      </c>
      <c r="F28" s="133">
        <v>6</v>
      </c>
      <c r="G28" s="133">
        <v>0</v>
      </c>
      <c r="H28" s="133">
        <v>0</v>
      </c>
      <c r="I28" s="140">
        <v>3</v>
      </c>
      <c r="J28" s="140">
        <v>0</v>
      </c>
      <c r="K28" s="140">
        <v>0</v>
      </c>
      <c r="L28" s="137">
        <v>0</v>
      </c>
      <c r="N28" s="115">
        <v>7</v>
      </c>
      <c r="O28" s="124">
        <f t="shared" si="34"/>
        <v>60</v>
      </c>
      <c r="P28" s="117">
        <f t="shared" si="35"/>
        <v>60</v>
      </c>
      <c r="Q28" s="117">
        <f t="shared" si="32"/>
        <v>60</v>
      </c>
      <c r="R28" s="117">
        <f t="shared" si="32"/>
        <v>66</v>
      </c>
      <c r="S28" s="117">
        <f>R28+G28</f>
        <v>66</v>
      </c>
      <c r="T28" s="117">
        <f>S28+H28</f>
        <v>66</v>
      </c>
      <c r="U28" s="117">
        <f t="shared" si="29"/>
        <v>69</v>
      </c>
      <c r="V28" s="117">
        <f t="shared" si="29"/>
        <v>69</v>
      </c>
      <c r="W28" s="117">
        <f t="shared" si="30"/>
        <v>69</v>
      </c>
      <c r="X28" s="118">
        <f t="shared" si="30"/>
        <v>69</v>
      </c>
      <c r="Z28" s="115">
        <v>7</v>
      </c>
      <c r="AA28" s="151">
        <f t="shared" si="36"/>
        <v>0</v>
      </c>
      <c r="AB28" s="135">
        <f t="shared" si="33"/>
        <v>0</v>
      </c>
      <c r="AC28" s="135">
        <f t="shared" si="33"/>
        <v>0</v>
      </c>
      <c r="AD28" s="133">
        <f t="shared" si="33"/>
        <v>6</v>
      </c>
      <c r="AE28" s="133">
        <f t="shared" si="33"/>
        <v>6</v>
      </c>
      <c r="AF28" s="133">
        <f t="shared" si="33"/>
        <v>6</v>
      </c>
      <c r="AG28" s="140">
        <f t="shared" si="33"/>
        <v>9</v>
      </c>
      <c r="AH28" s="140">
        <f t="shared" si="33"/>
        <v>9</v>
      </c>
      <c r="AI28" s="140">
        <f t="shared" si="33"/>
        <v>9</v>
      </c>
      <c r="AJ28" s="137">
        <f t="shared" si="33"/>
        <v>9</v>
      </c>
    </row>
    <row r="29" spans="2:36" ht="18.75" customHeight="1" x14ac:dyDescent="0.25">
      <c r="B29" s="128">
        <v>8</v>
      </c>
      <c r="C29" s="152">
        <v>3</v>
      </c>
      <c r="D29" s="144">
        <v>0</v>
      </c>
      <c r="E29" s="144">
        <v>0</v>
      </c>
      <c r="F29" s="133">
        <v>3</v>
      </c>
      <c r="G29" s="133">
        <v>0</v>
      </c>
      <c r="H29" s="133">
        <v>0</v>
      </c>
      <c r="I29" s="140">
        <v>3</v>
      </c>
      <c r="J29" s="140">
        <v>0</v>
      </c>
      <c r="K29" s="140">
        <v>0</v>
      </c>
      <c r="L29" s="137">
        <v>0</v>
      </c>
      <c r="N29" s="115">
        <v>8</v>
      </c>
      <c r="O29" s="124">
        <f t="shared" si="34"/>
        <v>72</v>
      </c>
      <c r="P29" s="117">
        <f t="shared" si="35"/>
        <v>72</v>
      </c>
      <c r="Q29" s="117">
        <f t="shared" si="32"/>
        <v>72</v>
      </c>
      <c r="R29" s="117">
        <f t="shared" si="32"/>
        <v>75</v>
      </c>
      <c r="S29" s="117">
        <f>R29+G29</f>
        <v>75</v>
      </c>
      <c r="T29" s="117">
        <f>S29+H29</f>
        <v>75</v>
      </c>
      <c r="U29" s="117">
        <f t="shared" si="29"/>
        <v>78</v>
      </c>
      <c r="V29" s="117">
        <f t="shared" si="29"/>
        <v>78</v>
      </c>
      <c r="W29" s="117">
        <f t="shared" si="30"/>
        <v>78</v>
      </c>
      <c r="X29" s="118">
        <f t="shared" si="30"/>
        <v>78</v>
      </c>
      <c r="Z29" s="115">
        <v>8</v>
      </c>
      <c r="AA29" s="152">
        <f t="shared" si="36"/>
        <v>3</v>
      </c>
      <c r="AB29" s="144">
        <f t="shared" si="33"/>
        <v>3</v>
      </c>
      <c r="AC29" s="144">
        <f t="shared" si="33"/>
        <v>3</v>
      </c>
      <c r="AD29" s="133">
        <f t="shared" si="33"/>
        <v>6</v>
      </c>
      <c r="AE29" s="133">
        <f t="shared" si="33"/>
        <v>6</v>
      </c>
      <c r="AF29" s="133">
        <f t="shared" si="33"/>
        <v>6</v>
      </c>
      <c r="AG29" s="140">
        <f t="shared" si="33"/>
        <v>9</v>
      </c>
      <c r="AH29" s="140">
        <f t="shared" si="33"/>
        <v>9</v>
      </c>
      <c r="AI29" s="140">
        <f t="shared" si="33"/>
        <v>9</v>
      </c>
      <c r="AJ29" s="137">
        <f t="shared" si="33"/>
        <v>9</v>
      </c>
    </row>
    <row r="30" spans="2:36" ht="18.75" customHeight="1" thickBot="1" x14ac:dyDescent="0.3">
      <c r="B30" s="129">
        <v>9</v>
      </c>
      <c r="C30" s="153">
        <v>0</v>
      </c>
      <c r="D30" s="146">
        <v>0</v>
      </c>
      <c r="E30" s="146">
        <v>0</v>
      </c>
      <c r="F30" s="134">
        <v>6</v>
      </c>
      <c r="G30" s="134">
        <v>0</v>
      </c>
      <c r="H30" s="134">
        <v>0</v>
      </c>
      <c r="I30" s="142">
        <v>3</v>
      </c>
      <c r="J30" s="142">
        <v>0</v>
      </c>
      <c r="K30" s="142">
        <v>0</v>
      </c>
      <c r="L30" s="149">
        <v>0</v>
      </c>
      <c r="N30" s="116">
        <v>9</v>
      </c>
      <c r="O30" s="125">
        <f t="shared" si="34"/>
        <v>78</v>
      </c>
      <c r="P30" s="119">
        <f t="shared" si="35"/>
        <v>78</v>
      </c>
      <c r="Q30" s="119">
        <f t="shared" si="32"/>
        <v>78</v>
      </c>
      <c r="R30" s="119">
        <f t="shared" si="32"/>
        <v>84</v>
      </c>
      <c r="S30" s="119">
        <f>R30+G30</f>
        <v>84</v>
      </c>
      <c r="T30" s="119">
        <f>S30+H30</f>
        <v>84</v>
      </c>
      <c r="U30" s="119">
        <f t="shared" si="29"/>
        <v>87</v>
      </c>
      <c r="V30" s="119">
        <f t="shared" si="29"/>
        <v>87</v>
      </c>
      <c r="W30" s="119">
        <f t="shared" si="30"/>
        <v>87</v>
      </c>
      <c r="X30" s="120">
        <f t="shared" si="30"/>
        <v>87</v>
      </c>
      <c r="Z30" s="116">
        <v>9</v>
      </c>
      <c r="AA30" s="153">
        <f t="shared" si="36"/>
        <v>0</v>
      </c>
      <c r="AB30" s="146">
        <f t="shared" si="33"/>
        <v>0</v>
      </c>
      <c r="AC30" s="146">
        <f t="shared" si="33"/>
        <v>0</v>
      </c>
      <c r="AD30" s="134">
        <f t="shared" si="33"/>
        <v>6</v>
      </c>
      <c r="AE30" s="134">
        <f t="shared" si="33"/>
        <v>6</v>
      </c>
      <c r="AF30" s="134">
        <f t="shared" si="33"/>
        <v>6</v>
      </c>
      <c r="AG30" s="142">
        <f t="shared" si="33"/>
        <v>9</v>
      </c>
      <c r="AH30" s="142">
        <f t="shared" si="33"/>
        <v>9</v>
      </c>
      <c r="AI30" s="142">
        <f t="shared" si="33"/>
        <v>9</v>
      </c>
      <c r="AJ30" s="149">
        <f t="shared" si="33"/>
        <v>9</v>
      </c>
    </row>
  </sheetData>
  <mergeCells count="8">
    <mergeCell ref="H3:L3"/>
    <mergeCell ref="C18:G18"/>
    <mergeCell ref="H18:L18"/>
    <mergeCell ref="C2:G2"/>
    <mergeCell ref="H2:L2"/>
    <mergeCell ref="C3:G3"/>
    <mergeCell ref="C17:G17"/>
    <mergeCell ref="H17:L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87"/>
  <sheetViews>
    <sheetView topLeftCell="A139" zoomScale="85" zoomScaleNormal="85" workbookViewId="0">
      <selection activeCell="R163" sqref="R163"/>
    </sheetView>
  </sheetViews>
  <sheetFormatPr defaultRowHeight="15" x14ac:dyDescent="0.25"/>
  <cols>
    <col min="1" max="1" width="3.85546875" style="1" customWidth="1"/>
    <col min="2" max="2" width="9.140625" style="1"/>
    <col min="3" max="17" width="11.140625" style="1" customWidth="1"/>
    <col min="18" max="18" width="9.140625" style="1"/>
    <col min="19" max="19" width="17.5703125" style="1" customWidth="1"/>
    <col min="20" max="20" width="22" style="1" customWidth="1"/>
    <col min="21" max="21" width="19" style="1" customWidth="1"/>
    <col min="22" max="22" width="16.140625" style="1" customWidth="1"/>
    <col min="23" max="23" width="15.140625" style="1" customWidth="1"/>
    <col min="24" max="24" width="19.5703125" style="1" customWidth="1"/>
    <col min="25" max="25" width="20.28515625" style="1" customWidth="1"/>
    <col min="26" max="16384" width="9.140625" style="1"/>
  </cols>
  <sheetData>
    <row r="1" spans="2:19" ht="15.75" thickBot="1" x14ac:dyDescent="0.3"/>
    <row r="2" spans="2:19" s="2" customFormat="1" ht="48" customHeight="1" thickBot="1" x14ac:dyDescent="0.3">
      <c r="C2" s="197" t="s">
        <v>132</v>
      </c>
      <c r="D2" s="198" t="s">
        <v>133</v>
      </c>
      <c r="E2" s="198" t="s">
        <v>134</v>
      </c>
      <c r="F2" s="198" t="s">
        <v>135</v>
      </c>
      <c r="G2" s="198" t="s">
        <v>136</v>
      </c>
      <c r="H2" s="198" t="s">
        <v>137</v>
      </c>
      <c r="I2" s="198" t="s">
        <v>138</v>
      </c>
      <c r="J2" s="198" t="s">
        <v>139</v>
      </c>
      <c r="K2" s="198" t="s">
        <v>140</v>
      </c>
      <c r="L2" s="198" t="s">
        <v>141</v>
      </c>
      <c r="M2" s="198" t="s">
        <v>142</v>
      </c>
      <c r="N2" s="198" t="s">
        <v>143</v>
      </c>
      <c r="O2" s="198" t="s">
        <v>144</v>
      </c>
      <c r="P2" s="198" t="s">
        <v>146</v>
      </c>
      <c r="Q2" s="199" t="s">
        <v>145</v>
      </c>
    </row>
    <row r="3" spans="2:19" ht="21.75" customHeight="1" x14ac:dyDescent="0.25">
      <c r="B3" s="176">
        <v>0</v>
      </c>
      <c r="C3" s="179">
        <v>12</v>
      </c>
      <c r="D3" s="180">
        <v>12</v>
      </c>
      <c r="E3" s="180">
        <v>732</v>
      </c>
      <c r="F3" s="180">
        <v>1452</v>
      </c>
      <c r="G3" s="180">
        <v>2172</v>
      </c>
      <c r="H3" s="180">
        <v>2892</v>
      </c>
      <c r="I3" s="180">
        <v>3612</v>
      </c>
      <c r="J3" s="180">
        <v>4332</v>
      </c>
      <c r="K3" s="180">
        <v>5052</v>
      </c>
      <c r="L3" s="180">
        <v>5772</v>
      </c>
      <c r="M3" s="181">
        <v>7212</v>
      </c>
      <c r="N3" s="180">
        <v>7212</v>
      </c>
      <c r="O3" s="180">
        <v>7932</v>
      </c>
      <c r="P3" s="181">
        <v>9372</v>
      </c>
      <c r="Q3" s="182">
        <v>10000</v>
      </c>
      <c r="R3" s="174"/>
      <c r="S3" s="174"/>
    </row>
    <row r="4" spans="2:19" ht="21.75" customHeight="1" x14ac:dyDescent="0.25">
      <c r="B4" s="177">
        <v>1</v>
      </c>
      <c r="C4" s="183">
        <v>12</v>
      </c>
      <c r="D4" s="184">
        <v>12</v>
      </c>
      <c r="E4" s="184">
        <v>732</v>
      </c>
      <c r="F4" s="184">
        <v>1452</v>
      </c>
      <c r="G4" s="184">
        <v>2172</v>
      </c>
      <c r="H4" s="185">
        <v>3612</v>
      </c>
      <c r="I4" s="184">
        <v>3612</v>
      </c>
      <c r="J4" s="184">
        <v>4332</v>
      </c>
      <c r="K4" s="184">
        <v>5052</v>
      </c>
      <c r="L4" s="185">
        <v>6492</v>
      </c>
      <c r="M4" s="185">
        <v>7212</v>
      </c>
      <c r="N4" s="184">
        <v>7212</v>
      </c>
      <c r="O4" s="184">
        <v>7932</v>
      </c>
      <c r="P4" s="185">
        <v>9372</v>
      </c>
      <c r="Q4" s="186">
        <v>10000</v>
      </c>
      <c r="R4" s="174"/>
      <c r="S4" s="174"/>
    </row>
    <row r="5" spans="2:19" ht="21.75" customHeight="1" x14ac:dyDescent="0.25">
      <c r="B5" s="177">
        <v>2</v>
      </c>
      <c r="C5" s="183">
        <v>12</v>
      </c>
      <c r="D5" s="184">
        <v>12</v>
      </c>
      <c r="E5" s="184">
        <v>732</v>
      </c>
      <c r="F5" s="185">
        <v>2172</v>
      </c>
      <c r="G5" s="185">
        <v>2892</v>
      </c>
      <c r="H5" s="185">
        <v>3612</v>
      </c>
      <c r="I5" s="184">
        <v>3612</v>
      </c>
      <c r="J5" s="184">
        <v>4332</v>
      </c>
      <c r="K5" s="185">
        <v>5772</v>
      </c>
      <c r="L5" s="185">
        <v>6492</v>
      </c>
      <c r="M5" s="185">
        <v>7212</v>
      </c>
      <c r="N5" s="184">
        <v>7212</v>
      </c>
      <c r="O5" s="184">
        <v>7932</v>
      </c>
      <c r="P5" s="185">
        <v>9372</v>
      </c>
      <c r="Q5" s="186">
        <v>10000</v>
      </c>
      <c r="R5" s="174"/>
      <c r="S5" s="174"/>
    </row>
    <row r="6" spans="2:19" ht="21.75" customHeight="1" x14ac:dyDescent="0.25">
      <c r="B6" s="177">
        <v>3</v>
      </c>
      <c r="C6" s="183">
        <v>12</v>
      </c>
      <c r="D6" s="184">
        <v>12</v>
      </c>
      <c r="E6" s="185">
        <v>1452</v>
      </c>
      <c r="F6" s="185">
        <v>2172</v>
      </c>
      <c r="G6" s="185">
        <v>2892</v>
      </c>
      <c r="H6" s="185">
        <v>3612</v>
      </c>
      <c r="I6" s="184">
        <v>3612</v>
      </c>
      <c r="J6" s="184">
        <v>4332</v>
      </c>
      <c r="K6" s="185">
        <v>5772</v>
      </c>
      <c r="L6" s="185">
        <v>6492</v>
      </c>
      <c r="M6" s="185">
        <v>7212</v>
      </c>
      <c r="N6" s="184">
        <v>7212</v>
      </c>
      <c r="O6" s="184">
        <v>7932</v>
      </c>
      <c r="P6" s="185">
        <v>9372</v>
      </c>
      <c r="Q6" s="186">
        <v>10000</v>
      </c>
      <c r="R6" s="174"/>
      <c r="S6" s="174"/>
    </row>
    <row r="7" spans="2:19" ht="21.75" customHeight="1" x14ac:dyDescent="0.25">
      <c r="B7" s="177">
        <v>4</v>
      </c>
      <c r="C7" s="183">
        <v>12</v>
      </c>
      <c r="D7" s="185">
        <v>732</v>
      </c>
      <c r="E7" s="185">
        <v>1452</v>
      </c>
      <c r="F7" s="185">
        <v>2172</v>
      </c>
      <c r="G7" s="185">
        <v>2892</v>
      </c>
      <c r="H7" s="185">
        <v>3612</v>
      </c>
      <c r="I7" s="185">
        <v>4332</v>
      </c>
      <c r="J7" s="185">
        <v>5052</v>
      </c>
      <c r="K7" s="185">
        <v>5772</v>
      </c>
      <c r="L7" s="185">
        <v>6492</v>
      </c>
      <c r="M7" s="185">
        <v>7212</v>
      </c>
      <c r="N7" s="185">
        <v>7932</v>
      </c>
      <c r="O7" s="185">
        <v>8652</v>
      </c>
      <c r="P7" s="185">
        <v>9372</v>
      </c>
      <c r="Q7" s="186">
        <v>10000</v>
      </c>
      <c r="R7" s="174"/>
      <c r="S7" s="174"/>
    </row>
    <row r="8" spans="2:19" ht="21.75" customHeight="1" x14ac:dyDescent="0.25">
      <c r="B8" s="177">
        <v>5</v>
      </c>
      <c r="C8" s="183">
        <v>12</v>
      </c>
      <c r="D8" s="185">
        <v>732</v>
      </c>
      <c r="E8" s="185">
        <v>1452</v>
      </c>
      <c r="F8" s="185">
        <v>2172</v>
      </c>
      <c r="G8" s="185">
        <v>2892</v>
      </c>
      <c r="H8" s="185">
        <v>3612</v>
      </c>
      <c r="I8" s="185">
        <v>4332</v>
      </c>
      <c r="J8" s="185">
        <v>5052</v>
      </c>
      <c r="K8" s="185">
        <v>5772</v>
      </c>
      <c r="L8" s="185">
        <v>6492</v>
      </c>
      <c r="M8" s="185">
        <v>7212</v>
      </c>
      <c r="N8" s="185">
        <v>7932</v>
      </c>
      <c r="O8" s="185">
        <v>8652</v>
      </c>
      <c r="P8" s="185">
        <v>9372</v>
      </c>
      <c r="Q8" s="186">
        <v>10000</v>
      </c>
      <c r="R8" s="174"/>
      <c r="S8" s="174"/>
    </row>
    <row r="9" spans="2:19" ht="21.75" customHeight="1" x14ac:dyDescent="0.25">
      <c r="B9" s="177">
        <v>6</v>
      </c>
      <c r="C9" s="183">
        <v>12</v>
      </c>
      <c r="D9" s="185">
        <v>732</v>
      </c>
      <c r="E9" s="185">
        <v>1452</v>
      </c>
      <c r="F9" s="185">
        <v>2172</v>
      </c>
      <c r="G9" s="185">
        <v>2892</v>
      </c>
      <c r="H9" s="185">
        <v>3612</v>
      </c>
      <c r="I9" s="185">
        <v>4332</v>
      </c>
      <c r="J9" s="185">
        <v>5052</v>
      </c>
      <c r="K9" s="185">
        <v>5772</v>
      </c>
      <c r="L9" s="185">
        <v>6492</v>
      </c>
      <c r="M9" s="184">
        <v>6492</v>
      </c>
      <c r="N9" s="185">
        <v>7932</v>
      </c>
      <c r="O9" s="185">
        <v>8652</v>
      </c>
      <c r="P9" s="185">
        <v>9372</v>
      </c>
      <c r="Q9" s="187">
        <v>9372</v>
      </c>
      <c r="R9" s="174"/>
      <c r="S9" s="174"/>
    </row>
    <row r="10" spans="2:19" ht="21.75" customHeight="1" x14ac:dyDescent="0.25">
      <c r="B10" s="177">
        <v>7</v>
      </c>
      <c r="C10" s="183">
        <v>12</v>
      </c>
      <c r="D10" s="185">
        <v>732</v>
      </c>
      <c r="E10" s="185">
        <v>1452</v>
      </c>
      <c r="F10" s="185">
        <v>2172</v>
      </c>
      <c r="G10" s="185">
        <v>2892</v>
      </c>
      <c r="H10" s="184">
        <v>2892</v>
      </c>
      <c r="I10" s="185">
        <v>4332</v>
      </c>
      <c r="J10" s="185">
        <v>5052</v>
      </c>
      <c r="K10" s="185">
        <v>5772</v>
      </c>
      <c r="L10" s="184">
        <v>5772</v>
      </c>
      <c r="M10" s="184">
        <v>6492</v>
      </c>
      <c r="N10" s="185">
        <v>7932</v>
      </c>
      <c r="O10" s="185">
        <v>8652</v>
      </c>
      <c r="P10" s="185">
        <v>9372</v>
      </c>
      <c r="Q10" s="187">
        <v>9372</v>
      </c>
      <c r="R10" s="174"/>
      <c r="S10" s="174"/>
    </row>
    <row r="11" spans="2:19" ht="21.75" customHeight="1" x14ac:dyDescent="0.25">
      <c r="B11" s="177">
        <v>8</v>
      </c>
      <c r="C11" s="183">
        <v>12</v>
      </c>
      <c r="D11" s="185">
        <v>732</v>
      </c>
      <c r="E11" s="185">
        <v>1452</v>
      </c>
      <c r="F11" s="184">
        <v>1452</v>
      </c>
      <c r="G11" s="184">
        <v>2172</v>
      </c>
      <c r="H11" s="184">
        <v>2892</v>
      </c>
      <c r="I11" s="185">
        <v>4332</v>
      </c>
      <c r="J11" s="185">
        <v>5052</v>
      </c>
      <c r="K11" s="185">
        <v>5772</v>
      </c>
      <c r="L11" s="184">
        <v>5772</v>
      </c>
      <c r="M11" s="184">
        <v>6492</v>
      </c>
      <c r="N11" s="185">
        <v>7932</v>
      </c>
      <c r="O11" s="185">
        <v>8652</v>
      </c>
      <c r="P11" s="185">
        <v>9372</v>
      </c>
      <c r="Q11" s="187">
        <v>9372</v>
      </c>
      <c r="R11" s="174"/>
      <c r="S11" s="174"/>
    </row>
    <row r="12" spans="2:19" ht="21.75" customHeight="1" x14ac:dyDescent="0.25">
      <c r="B12" s="177">
        <v>9</v>
      </c>
      <c r="C12" s="183">
        <v>12</v>
      </c>
      <c r="D12" s="184">
        <v>12</v>
      </c>
      <c r="E12" s="184">
        <v>732</v>
      </c>
      <c r="F12" s="184">
        <v>1452</v>
      </c>
      <c r="G12" s="184">
        <v>2172</v>
      </c>
      <c r="H12" s="184">
        <v>2892</v>
      </c>
      <c r="I12" s="185">
        <v>4332</v>
      </c>
      <c r="J12" s="185">
        <v>5052</v>
      </c>
      <c r="K12" s="184">
        <v>5052</v>
      </c>
      <c r="L12" s="184">
        <v>5772</v>
      </c>
      <c r="M12" s="184">
        <v>6492</v>
      </c>
      <c r="N12" s="185">
        <v>7932</v>
      </c>
      <c r="O12" s="185">
        <v>8652</v>
      </c>
      <c r="P12" s="184">
        <v>8652</v>
      </c>
      <c r="Q12" s="187">
        <v>9372</v>
      </c>
      <c r="R12" s="174"/>
      <c r="S12" s="174"/>
    </row>
    <row r="13" spans="2:19" ht="21.75" customHeight="1" x14ac:dyDescent="0.25">
      <c r="B13" s="177">
        <v>10</v>
      </c>
      <c r="C13" s="183">
        <v>12</v>
      </c>
      <c r="D13" s="185">
        <v>732</v>
      </c>
      <c r="E13" s="185">
        <v>1452</v>
      </c>
      <c r="F13" s="185">
        <v>2172</v>
      </c>
      <c r="G13" s="185">
        <v>2892</v>
      </c>
      <c r="H13" s="185">
        <v>3612</v>
      </c>
      <c r="I13" s="185">
        <v>4332</v>
      </c>
      <c r="J13" s="185">
        <v>5052</v>
      </c>
      <c r="K13" s="185">
        <v>5772</v>
      </c>
      <c r="L13" s="185">
        <v>6492</v>
      </c>
      <c r="M13" s="185">
        <v>7212</v>
      </c>
      <c r="N13" s="185">
        <v>7932</v>
      </c>
      <c r="O13" s="185">
        <v>8652</v>
      </c>
      <c r="P13" s="185">
        <v>9372</v>
      </c>
      <c r="Q13" s="186">
        <v>10000</v>
      </c>
      <c r="R13" s="174"/>
      <c r="S13" s="174"/>
    </row>
    <row r="14" spans="2:19" ht="21.75" customHeight="1" x14ac:dyDescent="0.25">
      <c r="B14" s="177">
        <v>11</v>
      </c>
      <c r="C14" s="183">
        <v>12</v>
      </c>
      <c r="D14" s="184">
        <v>12</v>
      </c>
      <c r="E14" s="184">
        <v>732</v>
      </c>
      <c r="F14" s="184">
        <v>1452</v>
      </c>
      <c r="G14" s="184">
        <v>2172</v>
      </c>
      <c r="H14" s="184">
        <v>2892</v>
      </c>
      <c r="I14" s="184">
        <v>3612</v>
      </c>
      <c r="J14" s="184">
        <v>4332</v>
      </c>
      <c r="K14" s="184">
        <v>5052</v>
      </c>
      <c r="L14" s="184">
        <v>5772</v>
      </c>
      <c r="M14" s="184">
        <v>6492</v>
      </c>
      <c r="N14" s="184">
        <v>7212</v>
      </c>
      <c r="O14" s="184">
        <v>7932</v>
      </c>
      <c r="P14" s="184">
        <v>8652</v>
      </c>
      <c r="Q14" s="186">
        <v>10000</v>
      </c>
      <c r="R14" s="174"/>
      <c r="S14" s="174"/>
    </row>
    <row r="15" spans="2:19" ht="21.75" customHeight="1" x14ac:dyDescent="0.25">
      <c r="B15" s="177">
        <v>12</v>
      </c>
      <c r="C15" s="183">
        <v>12</v>
      </c>
      <c r="D15" s="184">
        <v>12</v>
      </c>
      <c r="E15" s="184">
        <v>732</v>
      </c>
      <c r="F15" s="184">
        <v>1452</v>
      </c>
      <c r="G15" s="184">
        <v>2172</v>
      </c>
      <c r="H15" s="184">
        <v>2892</v>
      </c>
      <c r="I15" s="184">
        <v>3612</v>
      </c>
      <c r="J15" s="184">
        <v>4332</v>
      </c>
      <c r="K15" s="184">
        <v>5052</v>
      </c>
      <c r="L15" s="184">
        <v>5772</v>
      </c>
      <c r="M15" s="184">
        <v>6492</v>
      </c>
      <c r="N15" s="184">
        <v>7212</v>
      </c>
      <c r="O15" s="184">
        <v>7932</v>
      </c>
      <c r="P15" s="184">
        <v>8652</v>
      </c>
      <c r="Q15" s="186">
        <v>10000</v>
      </c>
      <c r="R15" s="174"/>
      <c r="S15" s="174"/>
    </row>
    <row r="16" spans="2:19" ht="21.75" customHeight="1" x14ac:dyDescent="0.25">
      <c r="B16" s="177">
        <v>13</v>
      </c>
      <c r="C16" s="183">
        <v>12</v>
      </c>
      <c r="D16" s="184">
        <v>12</v>
      </c>
      <c r="E16" s="184">
        <v>732</v>
      </c>
      <c r="F16" s="184">
        <v>1452</v>
      </c>
      <c r="G16" s="184">
        <v>2172</v>
      </c>
      <c r="H16" s="184">
        <v>2892</v>
      </c>
      <c r="I16" s="184">
        <v>3612</v>
      </c>
      <c r="J16" s="184">
        <v>4332</v>
      </c>
      <c r="K16" s="184">
        <v>5052</v>
      </c>
      <c r="L16" s="184">
        <v>5772</v>
      </c>
      <c r="M16" s="184">
        <v>6492</v>
      </c>
      <c r="N16" s="184">
        <v>7212</v>
      </c>
      <c r="O16" s="184">
        <v>7932</v>
      </c>
      <c r="P16" s="185">
        <v>9372</v>
      </c>
      <c r="Q16" s="186">
        <v>10000</v>
      </c>
      <c r="R16" s="174"/>
      <c r="S16" s="174"/>
    </row>
    <row r="17" spans="2:19" ht="21.75" customHeight="1" x14ac:dyDescent="0.25">
      <c r="B17" s="177">
        <v>14</v>
      </c>
      <c r="C17" s="183">
        <v>12</v>
      </c>
      <c r="D17" s="184">
        <v>12</v>
      </c>
      <c r="E17" s="184">
        <v>732</v>
      </c>
      <c r="F17" s="184">
        <v>1452</v>
      </c>
      <c r="G17" s="184">
        <v>2172</v>
      </c>
      <c r="H17" s="184">
        <v>2892</v>
      </c>
      <c r="I17" s="184">
        <v>3612</v>
      </c>
      <c r="J17" s="184">
        <v>4332</v>
      </c>
      <c r="K17" s="184">
        <v>5052</v>
      </c>
      <c r="L17" s="184">
        <v>5772</v>
      </c>
      <c r="M17" s="184">
        <v>6492</v>
      </c>
      <c r="N17" s="184">
        <v>7212</v>
      </c>
      <c r="O17" s="184">
        <v>7932</v>
      </c>
      <c r="P17" s="185">
        <v>9372</v>
      </c>
      <c r="Q17" s="186">
        <v>10000</v>
      </c>
      <c r="R17" s="174"/>
      <c r="S17" s="174"/>
    </row>
    <row r="18" spans="2:19" ht="21.75" customHeight="1" x14ac:dyDescent="0.25">
      <c r="B18" s="177">
        <v>15</v>
      </c>
      <c r="C18" s="183">
        <v>12</v>
      </c>
      <c r="D18" s="184">
        <v>12</v>
      </c>
      <c r="E18" s="184">
        <v>732</v>
      </c>
      <c r="F18" s="184">
        <v>1452</v>
      </c>
      <c r="G18" s="184">
        <v>2172</v>
      </c>
      <c r="H18" s="184">
        <v>2892</v>
      </c>
      <c r="I18" s="184">
        <v>3612</v>
      </c>
      <c r="J18" s="184">
        <v>4332</v>
      </c>
      <c r="K18" s="184">
        <v>5052</v>
      </c>
      <c r="L18" s="184">
        <v>5772</v>
      </c>
      <c r="M18" s="184">
        <v>6492</v>
      </c>
      <c r="N18" s="184">
        <v>7212</v>
      </c>
      <c r="O18" s="184">
        <v>7932</v>
      </c>
      <c r="P18" s="185">
        <v>9372</v>
      </c>
      <c r="Q18" s="186">
        <v>10000</v>
      </c>
      <c r="R18" s="174"/>
      <c r="S18" s="174"/>
    </row>
    <row r="19" spans="2:19" ht="21.75" customHeight="1" x14ac:dyDescent="0.25">
      <c r="B19" s="177">
        <v>16</v>
      </c>
      <c r="C19" s="183">
        <v>12</v>
      </c>
      <c r="D19" s="184">
        <v>12</v>
      </c>
      <c r="E19" s="184">
        <v>732</v>
      </c>
      <c r="F19" s="184">
        <v>1452</v>
      </c>
      <c r="G19" s="184">
        <v>2172</v>
      </c>
      <c r="H19" s="184">
        <v>2892</v>
      </c>
      <c r="I19" s="184">
        <v>3612</v>
      </c>
      <c r="J19" s="184">
        <v>4332</v>
      </c>
      <c r="K19" s="184">
        <v>5052</v>
      </c>
      <c r="L19" s="184">
        <v>5772</v>
      </c>
      <c r="M19" s="184">
        <v>6492</v>
      </c>
      <c r="N19" s="184">
        <v>7212</v>
      </c>
      <c r="O19" s="185">
        <v>8652</v>
      </c>
      <c r="P19" s="185">
        <v>9372</v>
      </c>
      <c r="Q19" s="187">
        <v>9372</v>
      </c>
      <c r="R19" s="174"/>
      <c r="S19" s="174"/>
    </row>
    <row r="20" spans="2:19" ht="21.75" customHeight="1" x14ac:dyDescent="0.25">
      <c r="B20" s="177">
        <v>17</v>
      </c>
      <c r="C20" s="183">
        <v>12</v>
      </c>
      <c r="D20" s="184">
        <v>12</v>
      </c>
      <c r="E20" s="184">
        <v>732</v>
      </c>
      <c r="F20" s="184">
        <v>1452</v>
      </c>
      <c r="G20" s="184">
        <v>2172</v>
      </c>
      <c r="H20" s="184">
        <v>2892</v>
      </c>
      <c r="I20" s="184">
        <v>3612</v>
      </c>
      <c r="J20" s="184">
        <v>4332</v>
      </c>
      <c r="K20" s="184">
        <v>5052</v>
      </c>
      <c r="L20" s="184">
        <v>5772</v>
      </c>
      <c r="M20" s="184">
        <v>6492</v>
      </c>
      <c r="N20" s="185">
        <v>7932</v>
      </c>
      <c r="O20" s="185">
        <v>8652</v>
      </c>
      <c r="P20" s="185">
        <v>9372</v>
      </c>
      <c r="Q20" s="187">
        <v>9372</v>
      </c>
      <c r="R20" s="174"/>
      <c r="S20" s="174"/>
    </row>
    <row r="21" spans="2:19" ht="21.75" customHeight="1" x14ac:dyDescent="0.25">
      <c r="B21" s="177">
        <v>18</v>
      </c>
      <c r="C21" s="183">
        <v>12</v>
      </c>
      <c r="D21" s="184">
        <v>12</v>
      </c>
      <c r="E21" s="184">
        <v>732</v>
      </c>
      <c r="F21" s="184">
        <v>1452</v>
      </c>
      <c r="G21" s="184">
        <v>2172</v>
      </c>
      <c r="H21" s="184">
        <v>2892</v>
      </c>
      <c r="I21" s="184">
        <v>3612</v>
      </c>
      <c r="J21" s="184">
        <v>4332</v>
      </c>
      <c r="K21" s="184">
        <v>5052</v>
      </c>
      <c r="L21" s="184">
        <v>5772</v>
      </c>
      <c r="M21" s="184">
        <v>6492</v>
      </c>
      <c r="N21" s="185">
        <v>7932</v>
      </c>
      <c r="O21" s="185">
        <v>8652</v>
      </c>
      <c r="P21" s="185">
        <v>9372</v>
      </c>
      <c r="Q21" s="187">
        <v>9372</v>
      </c>
      <c r="R21" s="174"/>
      <c r="S21" s="174"/>
    </row>
    <row r="22" spans="2:19" ht="21.75" customHeight="1" x14ac:dyDescent="0.25">
      <c r="B22" s="177">
        <v>19</v>
      </c>
      <c r="C22" s="183">
        <v>12</v>
      </c>
      <c r="D22" s="184">
        <v>12</v>
      </c>
      <c r="E22" s="184">
        <v>732</v>
      </c>
      <c r="F22" s="184">
        <v>1452</v>
      </c>
      <c r="G22" s="184">
        <v>2172</v>
      </c>
      <c r="H22" s="184">
        <v>2892</v>
      </c>
      <c r="I22" s="184">
        <v>3612</v>
      </c>
      <c r="J22" s="184">
        <v>4332</v>
      </c>
      <c r="K22" s="184">
        <v>5052</v>
      </c>
      <c r="L22" s="184">
        <v>5772</v>
      </c>
      <c r="M22" s="184">
        <v>6492</v>
      </c>
      <c r="N22" s="185">
        <v>7932</v>
      </c>
      <c r="O22" s="185">
        <v>8652</v>
      </c>
      <c r="P22" s="184">
        <v>8652</v>
      </c>
      <c r="Q22" s="187">
        <v>9372</v>
      </c>
      <c r="R22" s="174"/>
      <c r="S22" s="174"/>
    </row>
    <row r="23" spans="2:19" ht="21.75" customHeight="1" x14ac:dyDescent="0.25">
      <c r="B23" s="177">
        <v>20</v>
      </c>
      <c r="C23" s="183">
        <v>12</v>
      </c>
      <c r="D23" s="184">
        <v>12</v>
      </c>
      <c r="E23" s="184">
        <v>732</v>
      </c>
      <c r="F23" s="184">
        <v>1452</v>
      </c>
      <c r="G23" s="184">
        <v>2172</v>
      </c>
      <c r="H23" s="184">
        <v>2892</v>
      </c>
      <c r="I23" s="184">
        <v>3612</v>
      </c>
      <c r="J23" s="184">
        <v>4332</v>
      </c>
      <c r="K23" s="184">
        <v>5052</v>
      </c>
      <c r="L23" s="184">
        <v>5772</v>
      </c>
      <c r="M23" s="184">
        <v>6492</v>
      </c>
      <c r="N23" s="185">
        <v>7932</v>
      </c>
      <c r="O23" s="185">
        <v>8652</v>
      </c>
      <c r="P23" s="184">
        <v>8652</v>
      </c>
      <c r="Q23" s="187">
        <v>9372</v>
      </c>
      <c r="R23" s="174"/>
      <c r="S23" s="174"/>
    </row>
    <row r="24" spans="2:19" ht="21.75" customHeight="1" x14ac:dyDescent="0.25">
      <c r="B24" s="177">
        <v>21</v>
      </c>
      <c r="C24" s="183">
        <v>12</v>
      </c>
      <c r="D24" s="184">
        <v>12</v>
      </c>
      <c r="E24" s="184">
        <v>732</v>
      </c>
      <c r="F24" s="184">
        <v>1452</v>
      </c>
      <c r="G24" s="184">
        <v>2172</v>
      </c>
      <c r="H24" s="184">
        <v>2892</v>
      </c>
      <c r="I24" s="184">
        <v>3612</v>
      </c>
      <c r="J24" s="184">
        <v>4332</v>
      </c>
      <c r="K24" s="184">
        <v>5052</v>
      </c>
      <c r="L24" s="184">
        <v>5772</v>
      </c>
      <c r="M24" s="184">
        <v>6492</v>
      </c>
      <c r="N24" s="185">
        <v>7932</v>
      </c>
      <c r="O24" s="185">
        <v>8652</v>
      </c>
      <c r="P24" s="184">
        <v>8652</v>
      </c>
      <c r="Q24" s="187">
        <v>9372</v>
      </c>
      <c r="R24" s="174"/>
      <c r="S24" s="174"/>
    </row>
    <row r="25" spans="2:19" ht="21.75" customHeight="1" x14ac:dyDescent="0.25">
      <c r="B25" s="177">
        <v>22</v>
      </c>
      <c r="C25" s="183">
        <v>12</v>
      </c>
      <c r="D25" s="185">
        <v>732</v>
      </c>
      <c r="E25" s="185">
        <v>1452</v>
      </c>
      <c r="F25" s="185">
        <v>2172</v>
      </c>
      <c r="G25" s="185">
        <v>2892</v>
      </c>
      <c r="H25" s="185">
        <v>3612</v>
      </c>
      <c r="I25" s="185">
        <v>4332</v>
      </c>
      <c r="J25" s="185">
        <v>5052</v>
      </c>
      <c r="K25" s="185">
        <v>5772</v>
      </c>
      <c r="L25" s="185">
        <v>6492</v>
      </c>
      <c r="M25" s="185">
        <v>7212</v>
      </c>
      <c r="N25" s="185">
        <v>7932</v>
      </c>
      <c r="O25" s="185">
        <v>8652</v>
      </c>
      <c r="P25" s="185">
        <v>9372</v>
      </c>
      <c r="Q25" s="186">
        <v>10000</v>
      </c>
      <c r="R25" s="174"/>
      <c r="S25" s="174"/>
    </row>
    <row r="26" spans="2:19" ht="21.75" customHeight="1" x14ac:dyDescent="0.25">
      <c r="B26" s="177">
        <v>23</v>
      </c>
      <c r="C26" s="183">
        <v>12</v>
      </c>
      <c r="D26" s="184">
        <v>12</v>
      </c>
      <c r="E26" s="184">
        <v>732</v>
      </c>
      <c r="F26" s="184">
        <v>1452</v>
      </c>
      <c r="G26" s="185">
        <v>2892</v>
      </c>
      <c r="H26" s="185">
        <v>3612</v>
      </c>
      <c r="I26" s="184">
        <v>3612</v>
      </c>
      <c r="J26" s="184">
        <v>4332</v>
      </c>
      <c r="K26" s="184">
        <v>5052</v>
      </c>
      <c r="L26" s="185">
        <v>6492</v>
      </c>
      <c r="M26" s="185">
        <v>7212</v>
      </c>
      <c r="N26" s="184">
        <v>7212</v>
      </c>
      <c r="O26" s="184">
        <v>7932</v>
      </c>
      <c r="P26" s="185">
        <v>9372</v>
      </c>
      <c r="Q26" s="186">
        <v>10000</v>
      </c>
      <c r="R26" s="174"/>
      <c r="S26" s="174"/>
    </row>
    <row r="27" spans="2:19" ht="21.75" customHeight="1" x14ac:dyDescent="0.25">
      <c r="B27" s="177">
        <v>24</v>
      </c>
      <c r="C27" s="183">
        <v>12</v>
      </c>
      <c r="D27" s="184">
        <v>12</v>
      </c>
      <c r="E27" s="184">
        <v>732</v>
      </c>
      <c r="F27" s="185">
        <v>2172</v>
      </c>
      <c r="G27" s="185">
        <v>2892</v>
      </c>
      <c r="H27" s="185">
        <v>3612</v>
      </c>
      <c r="I27" s="184">
        <v>3612</v>
      </c>
      <c r="J27" s="184">
        <v>4332</v>
      </c>
      <c r="K27" s="185">
        <v>5772</v>
      </c>
      <c r="L27" s="185">
        <v>6492</v>
      </c>
      <c r="M27" s="185">
        <v>7212</v>
      </c>
      <c r="N27" s="184">
        <v>7212</v>
      </c>
      <c r="O27" s="184">
        <v>7932</v>
      </c>
      <c r="P27" s="185">
        <v>9372</v>
      </c>
      <c r="Q27" s="186">
        <v>10000</v>
      </c>
      <c r="R27" s="174"/>
      <c r="S27" s="174"/>
    </row>
    <row r="28" spans="2:19" ht="21.75" customHeight="1" x14ac:dyDescent="0.25">
      <c r="B28" s="177">
        <v>25</v>
      </c>
      <c r="C28" s="183">
        <v>12</v>
      </c>
      <c r="D28" s="184">
        <v>12</v>
      </c>
      <c r="E28" s="185">
        <v>1452</v>
      </c>
      <c r="F28" s="185">
        <v>2172</v>
      </c>
      <c r="G28" s="185">
        <v>2892</v>
      </c>
      <c r="H28" s="185">
        <v>3612</v>
      </c>
      <c r="I28" s="184">
        <v>3612</v>
      </c>
      <c r="J28" s="184">
        <v>4332</v>
      </c>
      <c r="K28" s="185">
        <v>5772</v>
      </c>
      <c r="L28" s="185">
        <v>6492</v>
      </c>
      <c r="M28" s="185">
        <v>7212</v>
      </c>
      <c r="N28" s="184">
        <v>7212</v>
      </c>
      <c r="O28" s="184">
        <v>7932</v>
      </c>
      <c r="P28" s="185">
        <v>9372</v>
      </c>
      <c r="Q28" s="186">
        <v>10000</v>
      </c>
      <c r="R28" s="174"/>
      <c r="S28" s="174"/>
    </row>
    <row r="29" spans="2:19" ht="21.75" customHeight="1" x14ac:dyDescent="0.25">
      <c r="B29" s="177">
        <v>26</v>
      </c>
      <c r="C29" s="183">
        <v>12</v>
      </c>
      <c r="D29" s="185">
        <v>732</v>
      </c>
      <c r="E29" s="185">
        <v>1452</v>
      </c>
      <c r="F29" s="185">
        <v>2172</v>
      </c>
      <c r="G29" s="185">
        <v>2892</v>
      </c>
      <c r="H29" s="185">
        <v>3612</v>
      </c>
      <c r="I29" s="185">
        <v>4332</v>
      </c>
      <c r="J29" s="185">
        <v>5052</v>
      </c>
      <c r="K29" s="185">
        <v>5772</v>
      </c>
      <c r="L29" s="185">
        <v>6492</v>
      </c>
      <c r="M29" s="185">
        <v>7212</v>
      </c>
      <c r="N29" s="185">
        <v>7932</v>
      </c>
      <c r="O29" s="185">
        <v>8652</v>
      </c>
      <c r="P29" s="185">
        <v>9372</v>
      </c>
      <c r="Q29" s="186">
        <v>10000</v>
      </c>
      <c r="R29" s="174"/>
      <c r="S29" s="174"/>
    </row>
    <row r="30" spans="2:19" ht="21.75" customHeight="1" x14ac:dyDescent="0.25">
      <c r="B30" s="177">
        <v>27</v>
      </c>
      <c r="C30" s="183">
        <v>12</v>
      </c>
      <c r="D30" s="185">
        <v>732</v>
      </c>
      <c r="E30" s="185">
        <v>1452</v>
      </c>
      <c r="F30" s="185">
        <v>2172</v>
      </c>
      <c r="G30" s="185">
        <v>2892</v>
      </c>
      <c r="H30" s="185">
        <v>3612</v>
      </c>
      <c r="I30" s="185">
        <v>4332</v>
      </c>
      <c r="J30" s="185">
        <v>5052</v>
      </c>
      <c r="K30" s="185">
        <v>5772</v>
      </c>
      <c r="L30" s="185">
        <v>6492</v>
      </c>
      <c r="M30" s="185">
        <v>7212</v>
      </c>
      <c r="N30" s="185">
        <v>7932</v>
      </c>
      <c r="O30" s="185">
        <v>8652</v>
      </c>
      <c r="P30" s="185">
        <v>9372</v>
      </c>
      <c r="Q30" s="186">
        <v>10000</v>
      </c>
      <c r="R30" s="174"/>
      <c r="S30" s="174"/>
    </row>
    <row r="31" spans="2:19" ht="21.75" customHeight="1" x14ac:dyDescent="0.25">
      <c r="B31" s="177">
        <v>28</v>
      </c>
      <c r="C31" s="183">
        <v>12</v>
      </c>
      <c r="D31" s="185">
        <v>732</v>
      </c>
      <c r="E31" s="185">
        <v>1452</v>
      </c>
      <c r="F31" s="185">
        <v>2172</v>
      </c>
      <c r="G31" s="185">
        <v>2892</v>
      </c>
      <c r="H31" s="185">
        <v>3612</v>
      </c>
      <c r="I31" s="185">
        <v>4332</v>
      </c>
      <c r="J31" s="185">
        <v>5052</v>
      </c>
      <c r="K31" s="185">
        <v>5772</v>
      </c>
      <c r="L31" s="185">
        <v>6492</v>
      </c>
      <c r="M31" s="185">
        <v>7212</v>
      </c>
      <c r="N31" s="185">
        <v>7932</v>
      </c>
      <c r="O31" s="185">
        <v>8652</v>
      </c>
      <c r="P31" s="185">
        <v>9372</v>
      </c>
      <c r="Q31" s="186">
        <v>10000</v>
      </c>
      <c r="R31" s="174"/>
      <c r="S31" s="174"/>
    </row>
    <row r="32" spans="2:19" ht="21.75" customHeight="1" x14ac:dyDescent="0.25">
      <c r="B32" s="177">
        <v>29</v>
      </c>
      <c r="C32" s="183">
        <v>12</v>
      </c>
      <c r="D32" s="185">
        <v>732</v>
      </c>
      <c r="E32" s="185">
        <v>1452</v>
      </c>
      <c r="F32" s="185">
        <v>2172</v>
      </c>
      <c r="G32" s="184">
        <v>2172</v>
      </c>
      <c r="H32" s="184">
        <v>2892</v>
      </c>
      <c r="I32" s="185">
        <v>4332</v>
      </c>
      <c r="J32" s="185">
        <v>5052</v>
      </c>
      <c r="K32" s="185">
        <v>5772</v>
      </c>
      <c r="L32" s="184">
        <v>5772</v>
      </c>
      <c r="M32" s="184">
        <v>6492</v>
      </c>
      <c r="N32" s="185">
        <v>7932</v>
      </c>
      <c r="O32" s="185">
        <v>8652</v>
      </c>
      <c r="P32" s="185">
        <v>9372</v>
      </c>
      <c r="Q32" s="187">
        <v>9372</v>
      </c>
      <c r="R32" s="174"/>
      <c r="S32" s="174"/>
    </row>
    <row r="33" spans="2:19" ht="21.75" customHeight="1" x14ac:dyDescent="0.25">
      <c r="B33" s="177">
        <v>30</v>
      </c>
      <c r="C33" s="183">
        <v>12</v>
      </c>
      <c r="D33" s="185">
        <v>732</v>
      </c>
      <c r="E33" s="185">
        <v>1452</v>
      </c>
      <c r="F33" s="184">
        <v>1452</v>
      </c>
      <c r="G33" s="184">
        <v>2172</v>
      </c>
      <c r="H33" s="184">
        <v>2892</v>
      </c>
      <c r="I33" s="185">
        <v>4332</v>
      </c>
      <c r="J33" s="185">
        <v>5052</v>
      </c>
      <c r="K33" s="184">
        <v>5052</v>
      </c>
      <c r="L33" s="184">
        <v>5772</v>
      </c>
      <c r="M33" s="184">
        <v>6492</v>
      </c>
      <c r="N33" s="185">
        <v>7932</v>
      </c>
      <c r="O33" s="185">
        <v>8652</v>
      </c>
      <c r="P33" s="185">
        <v>9372</v>
      </c>
      <c r="Q33" s="187">
        <v>9372</v>
      </c>
      <c r="R33" s="174"/>
      <c r="S33" s="174"/>
    </row>
    <row r="34" spans="2:19" ht="21.75" customHeight="1" x14ac:dyDescent="0.25">
      <c r="B34" s="177">
        <v>31</v>
      </c>
      <c r="C34" s="183">
        <v>12</v>
      </c>
      <c r="D34" s="185">
        <v>732</v>
      </c>
      <c r="E34" s="184">
        <v>732</v>
      </c>
      <c r="F34" s="184">
        <v>1452</v>
      </c>
      <c r="G34" s="184">
        <v>2172</v>
      </c>
      <c r="H34" s="184">
        <v>2892</v>
      </c>
      <c r="I34" s="185">
        <v>4332</v>
      </c>
      <c r="J34" s="185">
        <v>5052</v>
      </c>
      <c r="K34" s="184">
        <v>5052</v>
      </c>
      <c r="L34" s="184">
        <v>5772</v>
      </c>
      <c r="M34" s="184">
        <v>6492</v>
      </c>
      <c r="N34" s="185">
        <v>7932</v>
      </c>
      <c r="O34" s="185">
        <v>8652</v>
      </c>
      <c r="P34" s="185">
        <v>9372</v>
      </c>
      <c r="Q34" s="187">
        <v>9372</v>
      </c>
      <c r="R34" s="174"/>
      <c r="S34" s="174"/>
    </row>
    <row r="35" spans="2:19" ht="21.75" customHeight="1" x14ac:dyDescent="0.25">
      <c r="B35" s="177">
        <v>32</v>
      </c>
      <c r="C35" s="183">
        <v>12</v>
      </c>
      <c r="D35" s="185">
        <v>732</v>
      </c>
      <c r="E35" s="185">
        <v>1452</v>
      </c>
      <c r="F35" s="185">
        <v>2172</v>
      </c>
      <c r="G35" s="185">
        <v>2892</v>
      </c>
      <c r="H35" s="185">
        <v>3612</v>
      </c>
      <c r="I35" s="185">
        <v>4332</v>
      </c>
      <c r="J35" s="185">
        <v>5052</v>
      </c>
      <c r="K35" s="185">
        <v>5772</v>
      </c>
      <c r="L35" s="185">
        <v>6492</v>
      </c>
      <c r="M35" s="185">
        <v>7212</v>
      </c>
      <c r="N35" s="185">
        <v>7932</v>
      </c>
      <c r="O35" s="185">
        <v>8652</v>
      </c>
      <c r="P35" s="185">
        <v>9372</v>
      </c>
      <c r="Q35" s="186">
        <v>10000</v>
      </c>
      <c r="R35" s="174"/>
      <c r="S35" s="174"/>
    </row>
    <row r="36" spans="2:19" ht="21.75" customHeight="1" x14ac:dyDescent="0.25">
      <c r="B36" s="177">
        <v>33</v>
      </c>
      <c r="C36" s="183">
        <v>12</v>
      </c>
      <c r="D36" s="184">
        <v>12</v>
      </c>
      <c r="E36" s="184">
        <v>732</v>
      </c>
      <c r="F36" s="184">
        <v>1452</v>
      </c>
      <c r="G36" s="184">
        <v>2172</v>
      </c>
      <c r="H36" s="184">
        <v>2892</v>
      </c>
      <c r="I36" s="184">
        <v>3612</v>
      </c>
      <c r="J36" s="184">
        <v>4332</v>
      </c>
      <c r="K36" s="184">
        <v>5052</v>
      </c>
      <c r="L36" s="184">
        <v>5772</v>
      </c>
      <c r="M36" s="184">
        <v>6492</v>
      </c>
      <c r="N36" s="184">
        <v>7212</v>
      </c>
      <c r="O36" s="184">
        <v>7932</v>
      </c>
      <c r="P36" s="185">
        <v>9372</v>
      </c>
      <c r="Q36" s="186">
        <v>10000</v>
      </c>
      <c r="R36" s="174"/>
      <c r="S36" s="174"/>
    </row>
    <row r="37" spans="2:19" ht="21.75" customHeight="1" x14ac:dyDescent="0.25">
      <c r="B37" s="177">
        <v>34</v>
      </c>
      <c r="C37" s="183">
        <v>12</v>
      </c>
      <c r="D37" s="184">
        <v>12</v>
      </c>
      <c r="E37" s="184">
        <v>732</v>
      </c>
      <c r="F37" s="184">
        <v>1452</v>
      </c>
      <c r="G37" s="184">
        <v>2172</v>
      </c>
      <c r="H37" s="184">
        <v>2892</v>
      </c>
      <c r="I37" s="184">
        <v>3612</v>
      </c>
      <c r="J37" s="184">
        <v>4332</v>
      </c>
      <c r="K37" s="184">
        <v>5052</v>
      </c>
      <c r="L37" s="184">
        <v>5772</v>
      </c>
      <c r="M37" s="184">
        <v>6492</v>
      </c>
      <c r="N37" s="184">
        <v>7212</v>
      </c>
      <c r="O37" s="184">
        <v>7932</v>
      </c>
      <c r="P37" s="185">
        <v>9372</v>
      </c>
      <c r="Q37" s="186">
        <v>10000</v>
      </c>
      <c r="R37" s="174"/>
      <c r="S37" s="174"/>
    </row>
    <row r="38" spans="2:19" ht="21.75" customHeight="1" x14ac:dyDescent="0.25">
      <c r="B38" s="177">
        <v>35</v>
      </c>
      <c r="C38" s="183">
        <v>12</v>
      </c>
      <c r="D38" s="184">
        <v>12</v>
      </c>
      <c r="E38" s="184">
        <v>732</v>
      </c>
      <c r="F38" s="184">
        <v>1452</v>
      </c>
      <c r="G38" s="184">
        <v>2172</v>
      </c>
      <c r="H38" s="184">
        <v>2892</v>
      </c>
      <c r="I38" s="184">
        <v>3612</v>
      </c>
      <c r="J38" s="184">
        <v>4332</v>
      </c>
      <c r="K38" s="184">
        <v>5052</v>
      </c>
      <c r="L38" s="184">
        <v>5772</v>
      </c>
      <c r="M38" s="185">
        <v>7212</v>
      </c>
      <c r="N38" s="184">
        <v>7212</v>
      </c>
      <c r="O38" s="184">
        <v>7932</v>
      </c>
      <c r="P38" s="185">
        <v>9372</v>
      </c>
      <c r="Q38" s="186">
        <v>10000</v>
      </c>
      <c r="R38" s="174"/>
      <c r="S38" s="174"/>
    </row>
    <row r="39" spans="2:19" ht="21.75" customHeight="1" x14ac:dyDescent="0.25">
      <c r="B39" s="177">
        <v>36</v>
      </c>
      <c r="C39" s="183">
        <v>12</v>
      </c>
      <c r="D39" s="184">
        <v>12</v>
      </c>
      <c r="E39" s="184">
        <v>732</v>
      </c>
      <c r="F39" s="184">
        <v>1452</v>
      </c>
      <c r="G39" s="184">
        <v>2172</v>
      </c>
      <c r="H39" s="184">
        <v>2892</v>
      </c>
      <c r="I39" s="184">
        <v>3612</v>
      </c>
      <c r="J39" s="184">
        <v>4332</v>
      </c>
      <c r="K39" s="184">
        <v>5052</v>
      </c>
      <c r="L39" s="184">
        <v>5772</v>
      </c>
      <c r="M39" s="184">
        <v>6492</v>
      </c>
      <c r="N39" s="184">
        <v>7212</v>
      </c>
      <c r="O39" s="184">
        <v>7932</v>
      </c>
      <c r="P39" s="185">
        <v>9372</v>
      </c>
      <c r="Q39" s="186">
        <v>10000</v>
      </c>
      <c r="R39" s="174"/>
      <c r="S39" s="174"/>
    </row>
    <row r="40" spans="2:19" ht="21.75" customHeight="1" x14ac:dyDescent="0.25">
      <c r="B40" s="177">
        <v>37</v>
      </c>
      <c r="C40" s="183">
        <v>12</v>
      </c>
      <c r="D40" s="184">
        <v>12</v>
      </c>
      <c r="E40" s="184">
        <v>732</v>
      </c>
      <c r="F40" s="184">
        <v>1452</v>
      </c>
      <c r="G40" s="184">
        <v>2172</v>
      </c>
      <c r="H40" s="184">
        <v>2892</v>
      </c>
      <c r="I40" s="184">
        <v>3612</v>
      </c>
      <c r="J40" s="184">
        <v>4332</v>
      </c>
      <c r="K40" s="184">
        <v>5052</v>
      </c>
      <c r="L40" s="184">
        <v>5772</v>
      </c>
      <c r="M40" s="184">
        <v>6492</v>
      </c>
      <c r="N40" s="184">
        <v>7212</v>
      </c>
      <c r="O40" s="184">
        <v>7932</v>
      </c>
      <c r="P40" s="185">
        <v>9372</v>
      </c>
      <c r="Q40" s="187">
        <v>9372</v>
      </c>
      <c r="R40" s="174"/>
      <c r="S40" s="174"/>
    </row>
    <row r="41" spans="2:19" ht="21.75" customHeight="1" x14ac:dyDescent="0.25">
      <c r="B41" s="177">
        <v>38</v>
      </c>
      <c r="C41" s="183">
        <v>12</v>
      </c>
      <c r="D41" s="184">
        <v>12</v>
      </c>
      <c r="E41" s="184">
        <v>732</v>
      </c>
      <c r="F41" s="184">
        <v>1452</v>
      </c>
      <c r="G41" s="184">
        <v>2172</v>
      </c>
      <c r="H41" s="184">
        <v>2892</v>
      </c>
      <c r="I41" s="184">
        <v>3612</v>
      </c>
      <c r="J41" s="184">
        <v>4332</v>
      </c>
      <c r="K41" s="184">
        <v>5052</v>
      </c>
      <c r="L41" s="184">
        <v>5772</v>
      </c>
      <c r="M41" s="184">
        <v>6492</v>
      </c>
      <c r="N41" s="185">
        <v>7932</v>
      </c>
      <c r="O41" s="185">
        <v>8652</v>
      </c>
      <c r="P41" s="185">
        <v>9372</v>
      </c>
      <c r="Q41" s="187">
        <v>9372</v>
      </c>
      <c r="R41" s="174"/>
      <c r="S41" s="174"/>
    </row>
    <row r="42" spans="2:19" ht="21.75" customHeight="1" x14ac:dyDescent="0.25">
      <c r="B42" s="177">
        <v>39</v>
      </c>
      <c r="C42" s="183">
        <v>12</v>
      </c>
      <c r="D42" s="184">
        <v>12</v>
      </c>
      <c r="E42" s="184">
        <v>732</v>
      </c>
      <c r="F42" s="184">
        <v>1452</v>
      </c>
      <c r="G42" s="184">
        <v>2172</v>
      </c>
      <c r="H42" s="184">
        <v>2892</v>
      </c>
      <c r="I42" s="185">
        <v>4332</v>
      </c>
      <c r="J42" s="184">
        <v>4332</v>
      </c>
      <c r="K42" s="184">
        <v>5052</v>
      </c>
      <c r="L42" s="184">
        <v>5772</v>
      </c>
      <c r="M42" s="184">
        <v>6492</v>
      </c>
      <c r="N42" s="185">
        <v>7932</v>
      </c>
      <c r="O42" s="185">
        <v>8652</v>
      </c>
      <c r="P42" s="185">
        <v>9372</v>
      </c>
      <c r="Q42" s="187">
        <v>9372</v>
      </c>
      <c r="R42" s="174"/>
      <c r="S42" s="174"/>
    </row>
    <row r="43" spans="2:19" ht="21.75" customHeight="1" x14ac:dyDescent="0.25">
      <c r="B43" s="177">
        <v>40</v>
      </c>
      <c r="C43" s="183">
        <v>12</v>
      </c>
      <c r="D43" s="184">
        <v>12</v>
      </c>
      <c r="E43" s="184">
        <v>732</v>
      </c>
      <c r="F43" s="184">
        <v>1452</v>
      </c>
      <c r="G43" s="184">
        <v>2172</v>
      </c>
      <c r="H43" s="184">
        <v>2892</v>
      </c>
      <c r="I43" s="184">
        <v>3612</v>
      </c>
      <c r="J43" s="184">
        <v>4332</v>
      </c>
      <c r="K43" s="184">
        <v>5052</v>
      </c>
      <c r="L43" s="184">
        <v>5772</v>
      </c>
      <c r="M43" s="184">
        <v>6492</v>
      </c>
      <c r="N43" s="185">
        <v>7932</v>
      </c>
      <c r="O43" s="185">
        <v>8652</v>
      </c>
      <c r="P43" s="185">
        <v>9372</v>
      </c>
      <c r="Q43" s="187">
        <v>9372</v>
      </c>
      <c r="R43" s="174"/>
      <c r="S43" s="174"/>
    </row>
    <row r="44" spans="2:19" ht="21.75" customHeight="1" x14ac:dyDescent="0.25">
      <c r="B44" s="177">
        <v>41</v>
      </c>
      <c r="C44" s="183">
        <v>12</v>
      </c>
      <c r="D44" s="184">
        <v>12</v>
      </c>
      <c r="E44" s="184">
        <v>732</v>
      </c>
      <c r="F44" s="184">
        <v>1452</v>
      </c>
      <c r="G44" s="184">
        <v>2172</v>
      </c>
      <c r="H44" s="184">
        <v>2892</v>
      </c>
      <c r="I44" s="184">
        <v>3612</v>
      </c>
      <c r="J44" s="184">
        <v>4332</v>
      </c>
      <c r="K44" s="184">
        <v>5052</v>
      </c>
      <c r="L44" s="184">
        <v>5772</v>
      </c>
      <c r="M44" s="184">
        <v>6492</v>
      </c>
      <c r="N44" s="185">
        <v>7932</v>
      </c>
      <c r="O44" s="185">
        <v>8652</v>
      </c>
      <c r="P44" s="185">
        <v>9372</v>
      </c>
      <c r="Q44" s="187">
        <v>9372</v>
      </c>
      <c r="R44" s="174"/>
      <c r="S44" s="174"/>
    </row>
    <row r="45" spans="2:19" ht="21.75" customHeight="1" x14ac:dyDescent="0.25">
      <c r="B45" s="177">
        <v>42</v>
      </c>
      <c r="C45" s="183">
        <v>12</v>
      </c>
      <c r="D45" s="184">
        <v>12</v>
      </c>
      <c r="E45" s="184">
        <v>732</v>
      </c>
      <c r="F45" s="184">
        <v>1452</v>
      </c>
      <c r="G45" s="184">
        <v>2172</v>
      </c>
      <c r="H45" s="184">
        <v>2892</v>
      </c>
      <c r="I45" s="184">
        <v>3612</v>
      </c>
      <c r="J45" s="184">
        <v>4332</v>
      </c>
      <c r="K45" s="184">
        <v>5052</v>
      </c>
      <c r="L45" s="184">
        <v>5772</v>
      </c>
      <c r="M45" s="184">
        <v>6492</v>
      </c>
      <c r="N45" s="184">
        <v>7212</v>
      </c>
      <c r="O45" s="185">
        <v>8652</v>
      </c>
      <c r="P45" s="185">
        <v>9372</v>
      </c>
      <c r="Q45" s="187">
        <v>9372</v>
      </c>
      <c r="R45" s="174"/>
      <c r="S45" s="174"/>
    </row>
    <row r="46" spans="2:19" ht="21.75" customHeight="1" thickBot="1" x14ac:dyDescent="0.3">
      <c r="B46" s="178">
        <v>43</v>
      </c>
      <c r="C46" s="190">
        <v>12</v>
      </c>
      <c r="D46" s="191">
        <v>732</v>
      </c>
      <c r="E46" s="191">
        <v>1452</v>
      </c>
      <c r="F46" s="191">
        <v>2172</v>
      </c>
      <c r="G46" s="191">
        <v>2892</v>
      </c>
      <c r="H46" s="191">
        <v>3612</v>
      </c>
      <c r="I46" s="191">
        <v>4332</v>
      </c>
      <c r="J46" s="191">
        <v>5052</v>
      </c>
      <c r="K46" s="191">
        <v>5772</v>
      </c>
      <c r="L46" s="191">
        <v>6492</v>
      </c>
      <c r="M46" s="191">
        <v>7212</v>
      </c>
      <c r="N46" s="191">
        <v>7932</v>
      </c>
      <c r="O46" s="191">
        <v>8652</v>
      </c>
      <c r="P46" s="191">
        <v>9372</v>
      </c>
      <c r="Q46" s="192">
        <v>10000</v>
      </c>
      <c r="R46" s="174"/>
      <c r="S46" s="174"/>
    </row>
    <row r="49" spans="2:17" ht="15.75" thickBot="1" x14ac:dyDescent="0.3"/>
    <row r="50" spans="2:17" s="2" customFormat="1" ht="48" customHeight="1" thickBot="1" x14ac:dyDescent="0.3">
      <c r="C50" s="197" t="s">
        <v>132</v>
      </c>
      <c r="D50" s="198" t="s">
        <v>133</v>
      </c>
      <c r="E50" s="198" t="s">
        <v>134</v>
      </c>
      <c r="F50" s="198" t="s">
        <v>135</v>
      </c>
      <c r="G50" s="198" t="s">
        <v>136</v>
      </c>
      <c r="H50" s="198" t="s">
        <v>137</v>
      </c>
      <c r="I50" s="198" t="s">
        <v>138</v>
      </c>
      <c r="J50" s="198" t="s">
        <v>139</v>
      </c>
      <c r="K50" s="198" t="s">
        <v>140</v>
      </c>
      <c r="L50" s="198" t="s">
        <v>141</v>
      </c>
      <c r="M50" s="198" t="s">
        <v>142</v>
      </c>
      <c r="N50" s="198" t="s">
        <v>143</v>
      </c>
      <c r="O50" s="198" t="s">
        <v>144</v>
      </c>
      <c r="P50" s="198" t="s">
        <v>146</v>
      </c>
      <c r="Q50" s="199" t="s">
        <v>145</v>
      </c>
    </row>
    <row r="51" spans="2:17" ht="21.75" customHeight="1" x14ac:dyDescent="0.25">
      <c r="B51" s="176">
        <v>0</v>
      </c>
      <c r="C51" s="193">
        <v>12</v>
      </c>
      <c r="D51" s="194">
        <v>0</v>
      </c>
      <c r="E51" s="194">
        <v>720</v>
      </c>
      <c r="F51" s="194">
        <v>720</v>
      </c>
      <c r="G51" s="194">
        <v>720</v>
      </c>
      <c r="H51" s="194">
        <v>720</v>
      </c>
      <c r="I51" s="194">
        <v>720</v>
      </c>
      <c r="J51" s="194">
        <v>720</v>
      </c>
      <c r="K51" s="194">
        <v>720</v>
      </c>
      <c r="L51" s="194">
        <v>720</v>
      </c>
      <c r="M51" s="195">
        <v>1440</v>
      </c>
      <c r="N51" s="194">
        <v>0</v>
      </c>
      <c r="O51" s="194">
        <v>720</v>
      </c>
      <c r="P51" s="195">
        <v>1440</v>
      </c>
      <c r="Q51" s="196">
        <v>628</v>
      </c>
    </row>
    <row r="52" spans="2:17" ht="21.75" customHeight="1" x14ac:dyDescent="0.25">
      <c r="B52" s="177">
        <v>1</v>
      </c>
      <c r="C52" s="183">
        <v>12</v>
      </c>
      <c r="D52" s="184">
        <v>0</v>
      </c>
      <c r="E52" s="184">
        <v>720</v>
      </c>
      <c r="F52" s="184">
        <v>720</v>
      </c>
      <c r="G52" s="184">
        <v>720</v>
      </c>
      <c r="H52" s="185">
        <v>1440</v>
      </c>
      <c r="I52" s="184">
        <v>0</v>
      </c>
      <c r="J52" s="184">
        <v>720</v>
      </c>
      <c r="K52" s="184">
        <v>720</v>
      </c>
      <c r="L52" s="185">
        <v>1440</v>
      </c>
      <c r="M52" s="185">
        <v>720</v>
      </c>
      <c r="N52" s="184">
        <v>0</v>
      </c>
      <c r="O52" s="184">
        <v>720</v>
      </c>
      <c r="P52" s="185">
        <v>1440</v>
      </c>
      <c r="Q52" s="186">
        <v>628</v>
      </c>
    </row>
    <row r="53" spans="2:17" ht="21.75" customHeight="1" x14ac:dyDescent="0.25">
      <c r="B53" s="177">
        <v>2</v>
      </c>
      <c r="C53" s="183">
        <v>12</v>
      </c>
      <c r="D53" s="184">
        <v>0</v>
      </c>
      <c r="E53" s="184">
        <v>720</v>
      </c>
      <c r="F53" s="185">
        <v>1440</v>
      </c>
      <c r="G53" s="185">
        <v>720</v>
      </c>
      <c r="H53" s="185">
        <v>720</v>
      </c>
      <c r="I53" s="184">
        <v>0</v>
      </c>
      <c r="J53" s="184">
        <v>720</v>
      </c>
      <c r="K53" s="185">
        <v>1440</v>
      </c>
      <c r="L53" s="185">
        <v>720</v>
      </c>
      <c r="M53" s="185">
        <v>720</v>
      </c>
      <c r="N53" s="184">
        <v>0</v>
      </c>
      <c r="O53" s="184">
        <v>720</v>
      </c>
      <c r="P53" s="185">
        <v>1440</v>
      </c>
      <c r="Q53" s="186">
        <v>628</v>
      </c>
    </row>
    <row r="54" spans="2:17" ht="21.75" customHeight="1" x14ac:dyDescent="0.25">
      <c r="B54" s="177">
        <v>3</v>
      </c>
      <c r="C54" s="183">
        <v>12</v>
      </c>
      <c r="D54" s="184">
        <v>0</v>
      </c>
      <c r="E54" s="185">
        <v>1440</v>
      </c>
      <c r="F54" s="185">
        <v>720</v>
      </c>
      <c r="G54" s="185">
        <v>720</v>
      </c>
      <c r="H54" s="185">
        <v>720</v>
      </c>
      <c r="I54" s="184">
        <v>0</v>
      </c>
      <c r="J54" s="184">
        <v>720</v>
      </c>
      <c r="K54" s="185">
        <v>1440</v>
      </c>
      <c r="L54" s="185">
        <v>720</v>
      </c>
      <c r="M54" s="185">
        <v>720</v>
      </c>
      <c r="N54" s="184">
        <v>0</v>
      </c>
      <c r="O54" s="184">
        <v>720</v>
      </c>
      <c r="P54" s="185">
        <v>1440</v>
      </c>
      <c r="Q54" s="186">
        <v>628</v>
      </c>
    </row>
    <row r="55" spans="2:17" ht="21.75" customHeight="1" x14ac:dyDescent="0.25">
      <c r="B55" s="177">
        <v>4</v>
      </c>
      <c r="C55" s="183">
        <v>12</v>
      </c>
      <c r="D55" s="185">
        <v>720</v>
      </c>
      <c r="E55" s="185">
        <v>720</v>
      </c>
      <c r="F55" s="185">
        <v>720</v>
      </c>
      <c r="G55" s="185">
        <v>720</v>
      </c>
      <c r="H55" s="185">
        <v>720</v>
      </c>
      <c r="I55" s="185">
        <v>720</v>
      </c>
      <c r="J55" s="185">
        <v>720</v>
      </c>
      <c r="K55" s="185">
        <v>720</v>
      </c>
      <c r="L55" s="185">
        <v>720</v>
      </c>
      <c r="M55" s="185">
        <v>720</v>
      </c>
      <c r="N55" s="185">
        <v>720</v>
      </c>
      <c r="O55" s="185">
        <v>720</v>
      </c>
      <c r="P55" s="185">
        <v>720</v>
      </c>
      <c r="Q55" s="186">
        <v>628</v>
      </c>
    </row>
    <row r="56" spans="2:17" ht="21.75" customHeight="1" x14ac:dyDescent="0.25">
      <c r="B56" s="177">
        <v>5</v>
      </c>
      <c r="C56" s="183">
        <v>12</v>
      </c>
      <c r="D56" s="185">
        <v>720</v>
      </c>
      <c r="E56" s="185">
        <v>720</v>
      </c>
      <c r="F56" s="185">
        <v>720</v>
      </c>
      <c r="G56" s="185">
        <v>720</v>
      </c>
      <c r="H56" s="185">
        <v>720</v>
      </c>
      <c r="I56" s="185">
        <v>720</v>
      </c>
      <c r="J56" s="185">
        <v>720</v>
      </c>
      <c r="K56" s="185">
        <v>720</v>
      </c>
      <c r="L56" s="185">
        <v>720</v>
      </c>
      <c r="M56" s="185">
        <v>720</v>
      </c>
      <c r="N56" s="185">
        <v>720</v>
      </c>
      <c r="O56" s="185">
        <v>720</v>
      </c>
      <c r="P56" s="185">
        <v>720</v>
      </c>
      <c r="Q56" s="186">
        <v>628</v>
      </c>
    </row>
    <row r="57" spans="2:17" ht="21.75" customHeight="1" x14ac:dyDescent="0.25">
      <c r="B57" s="177">
        <v>6</v>
      </c>
      <c r="C57" s="183">
        <v>12</v>
      </c>
      <c r="D57" s="185">
        <v>720</v>
      </c>
      <c r="E57" s="185">
        <v>720</v>
      </c>
      <c r="F57" s="185">
        <v>720</v>
      </c>
      <c r="G57" s="185">
        <v>720</v>
      </c>
      <c r="H57" s="185">
        <v>720</v>
      </c>
      <c r="I57" s="185">
        <v>720</v>
      </c>
      <c r="J57" s="185">
        <v>720</v>
      </c>
      <c r="K57" s="185">
        <v>720</v>
      </c>
      <c r="L57" s="185">
        <v>720</v>
      </c>
      <c r="M57" s="184">
        <v>0</v>
      </c>
      <c r="N57" s="185">
        <v>1440</v>
      </c>
      <c r="O57" s="185">
        <v>720</v>
      </c>
      <c r="P57" s="185">
        <v>720</v>
      </c>
      <c r="Q57" s="187">
        <v>0</v>
      </c>
    </row>
    <row r="58" spans="2:17" ht="21.75" customHeight="1" x14ac:dyDescent="0.25">
      <c r="B58" s="177">
        <v>7</v>
      </c>
      <c r="C58" s="183">
        <v>12</v>
      </c>
      <c r="D58" s="185">
        <v>720</v>
      </c>
      <c r="E58" s="185">
        <v>720</v>
      </c>
      <c r="F58" s="185">
        <v>720</v>
      </c>
      <c r="G58" s="185">
        <v>720</v>
      </c>
      <c r="H58" s="184">
        <v>0</v>
      </c>
      <c r="I58" s="185">
        <v>1440</v>
      </c>
      <c r="J58" s="185">
        <v>720</v>
      </c>
      <c r="K58" s="185">
        <v>720</v>
      </c>
      <c r="L58" s="184">
        <v>0</v>
      </c>
      <c r="M58" s="184">
        <v>720</v>
      </c>
      <c r="N58" s="185">
        <v>1440</v>
      </c>
      <c r="O58" s="185">
        <v>720</v>
      </c>
      <c r="P58" s="185">
        <v>720</v>
      </c>
      <c r="Q58" s="187">
        <v>0</v>
      </c>
    </row>
    <row r="59" spans="2:17" ht="21.75" customHeight="1" x14ac:dyDescent="0.25">
      <c r="B59" s="177">
        <v>8</v>
      </c>
      <c r="C59" s="183">
        <v>12</v>
      </c>
      <c r="D59" s="185">
        <v>720</v>
      </c>
      <c r="E59" s="185">
        <v>720</v>
      </c>
      <c r="F59" s="184">
        <v>0</v>
      </c>
      <c r="G59" s="184">
        <v>720</v>
      </c>
      <c r="H59" s="184">
        <v>720</v>
      </c>
      <c r="I59" s="185">
        <v>1440</v>
      </c>
      <c r="J59" s="185">
        <v>720</v>
      </c>
      <c r="K59" s="185">
        <v>720</v>
      </c>
      <c r="L59" s="184">
        <v>0</v>
      </c>
      <c r="M59" s="184">
        <v>720</v>
      </c>
      <c r="N59" s="185">
        <v>1440</v>
      </c>
      <c r="O59" s="185">
        <v>720</v>
      </c>
      <c r="P59" s="185">
        <v>720</v>
      </c>
      <c r="Q59" s="187">
        <v>0</v>
      </c>
    </row>
    <row r="60" spans="2:17" ht="21.75" customHeight="1" x14ac:dyDescent="0.25">
      <c r="B60" s="177">
        <v>9</v>
      </c>
      <c r="C60" s="183">
        <v>12</v>
      </c>
      <c r="D60" s="184">
        <v>0</v>
      </c>
      <c r="E60" s="184">
        <v>720</v>
      </c>
      <c r="F60" s="184">
        <v>720</v>
      </c>
      <c r="G60" s="184">
        <v>720</v>
      </c>
      <c r="H60" s="184">
        <v>720</v>
      </c>
      <c r="I60" s="185">
        <v>1440</v>
      </c>
      <c r="J60" s="185">
        <v>720</v>
      </c>
      <c r="K60" s="184">
        <v>0</v>
      </c>
      <c r="L60" s="184">
        <v>720</v>
      </c>
      <c r="M60" s="184">
        <v>720</v>
      </c>
      <c r="N60" s="185">
        <v>1440</v>
      </c>
      <c r="O60" s="185">
        <v>720</v>
      </c>
      <c r="P60" s="184">
        <v>0</v>
      </c>
      <c r="Q60" s="187">
        <v>720</v>
      </c>
    </row>
    <row r="61" spans="2:17" ht="21.75" customHeight="1" x14ac:dyDescent="0.25">
      <c r="B61" s="177">
        <v>10</v>
      </c>
      <c r="C61" s="183">
        <v>12</v>
      </c>
      <c r="D61" s="185">
        <v>720</v>
      </c>
      <c r="E61" s="185">
        <v>720</v>
      </c>
      <c r="F61" s="185">
        <v>720</v>
      </c>
      <c r="G61" s="185">
        <v>720</v>
      </c>
      <c r="H61" s="185">
        <v>720</v>
      </c>
      <c r="I61" s="185">
        <v>720</v>
      </c>
      <c r="J61" s="185">
        <v>720</v>
      </c>
      <c r="K61" s="185">
        <v>720</v>
      </c>
      <c r="L61" s="185">
        <v>720</v>
      </c>
      <c r="M61" s="185">
        <v>720</v>
      </c>
      <c r="N61" s="185">
        <v>720</v>
      </c>
      <c r="O61" s="185">
        <v>720</v>
      </c>
      <c r="P61" s="185">
        <v>720</v>
      </c>
      <c r="Q61" s="186">
        <v>628</v>
      </c>
    </row>
    <row r="62" spans="2:17" ht="21.75" customHeight="1" x14ac:dyDescent="0.25">
      <c r="B62" s="177">
        <v>11</v>
      </c>
      <c r="C62" s="183">
        <v>12</v>
      </c>
      <c r="D62" s="184">
        <v>0</v>
      </c>
      <c r="E62" s="184">
        <v>720</v>
      </c>
      <c r="F62" s="184">
        <v>720</v>
      </c>
      <c r="G62" s="184">
        <v>720</v>
      </c>
      <c r="H62" s="184">
        <v>720</v>
      </c>
      <c r="I62" s="184">
        <v>720</v>
      </c>
      <c r="J62" s="184">
        <v>720</v>
      </c>
      <c r="K62" s="184">
        <v>720</v>
      </c>
      <c r="L62" s="184">
        <v>720</v>
      </c>
      <c r="M62" s="184">
        <v>720</v>
      </c>
      <c r="N62" s="184">
        <v>720</v>
      </c>
      <c r="O62" s="184">
        <v>720</v>
      </c>
      <c r="P62" s="184">
        <v>720</v>
      </c>
      <c r="Q62" s="186">
        <v>1348</v>
      </c>
    </row>
    <row r="63" spans="2:17" ht="21.75" customHeight="1" x14ac:dyDescent="0.25">
      <c r="B63" s="177">
        <v>12</v>
      </c>
      <c r="C63" s="183">
        <v>12</v>
      </c>
      <c r="D63" s="184">
        <v>0</v>
      </c>
      <c r="E63" s="184">
        <v>720</v>
      </c>
      <c r="F63" s="184">
        <v>720</v>
      </c>
      <c r="G63" s="184">
        <v>720</v>
      </c>
      <c r="H63" s="184">
        <v>720</v>
      </c>
      <c r="I63" s="184">
        <v>720</v>
      </c>
      <c r="J63" s="184">
        <v>720</v>
      </c>
      <c r="K63" s="184">
        <v>720</v>
      </c>
      <c r="L63" s="184">
        <v>720</v>
      </c>
      <c r="M63" s="184">
        <v>720</v>
      </c>
      <c r="N63" s="184">
        <v>720</v>
      </c>
      <c r="O63" s="184">
        <v>720</v>
      </c>
      <c r="P63" s="184">
        <v>720</v>
      </c>
      <c r="Q63" s="186">
        <v>1348</v>
      </c>
    </row>
    <row r="64" spans="2:17" ht="21.75" customHeight="1" x14ac:dyDescent="0.25">
      <c r="B64" s="177">
        <v>13</v>
      </c>
      <c r="C64" s="183">
        <v>12</v>
      </c>
      <c r="D64" s="184">
        <v>0</v>
      </c>
      <c r="E64" s="184">
        <v>720</v>
      </c>
      <c r="F64" s="184">
        <v>720</v>
      </c>
      <c r="G64" s="184">
        <v>720</v>
      </c>
      <c r="H64" s="184">
        <v>720</v>
      </c>
      <c r="I64" s="184">
        <v>720</v>
      </c>
      <c r="J64" s="184">
        <v>720</v>
      </c>
      <c r="K64" s="184">
        <v>720</v>
      </c>
      <c r="L64" s="184">
        <v>720</v>
      </c>
      <c r="M64" s="184">
        <v>720</v>
      </c>
      <c r="N64" s="184">
        <v>720</v>
      </c>
      <c r="O64" s="184">
        <v>720</v>
      </c>
      <c r="P64" s="185">
        <v>1440</v>
      </c>
      <c r="Q64" s="186">
        <v>628</v>
      </c>
    </row>
    <row r="65" spans="2:17" ht="21.75" customHeight="1" x14ac:dyDescent="0.25">
      <c r="B65" s="177">
        <v>14</v>
      </c>
      <c r="C65" s="183">
        <v>12</v>
      </c>
      <c r="D65" s="184">
        <v>0</v>
      </c>
      <c r="E65" s="184">
        <v>720</v>
      </c>
      <c r="F65" s="184">
        <v>720</v>
      </c>
      <c r="G65" s="184">
        <v>720</v>
      </c>
      <c r="H65" s="184">
        <v>720</v>
      </c>
      <c r="I65" s="184">
        <v>720</v>
      </c>
      <c r="J65" s="184">
        <v>720</v>
      </c>
      <c r="K65" s="184">
        <v>720</v>
      </c>
      <c r="L65" s="184">
        <v>720</v>
      </c>
      <c r="M65" s="184">
        <v>720</v>
      </c>
      <c r="N65" s="184">
        <v>720</v>
      </c>
      <c r="O65" s="184">
        <v>720</v>
      </c>
      <c r="P65" s="185">
        <v>1440</v>
      </c>
      <c r="Q65" s="186">
        <v>628</v>
      </c>
    </row>
    <row r="66" spans="2:17" ht="21.75" customHeight="1" x14ac:dyDescent="0.25">
      <c r="B66" s="177">
        <v>15</v>
      </c>
      <c r="C66" s="183">
        <v>12</v>
      </c>
      <c r="D66" s="184">
        <v>0</v>
      </c>
      <c r="E66" s="184">
        <v>720</v>
      </c>
      <c r="F66" s="184">
        <v>720</v>
      </c>
      <c r="G66" s="184">
        <v>720</v>
      </c>
      <c r="H66" s="184">
        <v>720</v>
      </c>
      <c r="I66" s="184">
        <v>720</v>
      </c>
      <c r="J66" s="184">
        <v>720</v>
      </c>
      <c r="K66" s="184">
        <v>720</v>
      </c>
      <c r="L66" s="184">
        <v>720</v>
      </c>
      <c r="M66" s="184">
        <v>720</v>
      </c>
      <c r="N66" s="184">
        <v>720</v>
      </c>
      <c r="O66" s="184">
        <v>720</v>
      </c>
      <c r="P66" s="185">
        <v>1440</v>
      </c>
      <c r="Q66" s="186">
        <v>628</v>
      </c>
    </row>
    <row r="67" spans="2:17" ht="21.75" customHeight="1" x14ac:dyDescent="0.25">
      <c r="B67" s="177">
        <v>16</v>
      </c>
      <c r="C67" s="183">
        <v>12</v>
      </c>
      <c r="D67" s="184">
        <v>0</v>
      </c>
      <c r="E67" s="184">
        <v>720</v>
      </c>
      <c r="F67" s="184">
        <v>720</v>
      </c>
      <c r="G67" s="184">
        <v>720</v>
      </c>
      <c r="H67" s="184">
        <v>720</v>
      </c>
      <c r="I67" s="184">
        <v>720</v>
      </c>
      <c r="J67" s="184">
        <v>720</v>
      </c>
      <c r="K67" s="184">
        <v>720</v>
      </c>
      <c r="L67" s="184">
        <v>720</v>
      </c>
      <c r="M67" s="184">
        <v>720</v>
      </c>
      <c r="N67" s="184">
        <v>720</v>
      </c>
      <c r="O67" s="185">
        <v>1440</v>
      </c>
      <c r="P67" s="185">
        <v>720</v>
      </c>
      <c r="Q67" s="187">
        <v>0</v>
      </c>
    </row>
    <row r="68" spans="2:17" ht="21.75" customHeight="1" x14ac:dyDescent="0.25">
      <c r="B68" s="177">
        <v>17</v>
      </c>
      <c r="C68" s="183">
        <v>12</v>
      </c>
      <c r="D68" s="184">
        <v>0</v>
      </c>
      <c r="E68" s="184">
        <v>720</v>
      </c>
      <c r="F68" s="184">
        <v>720</v>
      </c>
      <c r="G68" s="184">
        <v>720</v>
      </c>
      <c r="H68" s="184">
        <v>720</v>
      </c>
      <c r="I68" s="184">
        <v>720</v>
      </c>
      <c r="J68" s="184">
        <v>720</v>
      </c>
      <c r="K68" s="184">
        <v>720</v>
      </c>
      <c r="L68" s="184">
        <v>720</v>
      </c>
      <c r="M68" s="184">
        <v>720</v>
      </c>
      <c r="N68" s="185">
        <v>1440</v>
      </c>
      <c r="O68" s="185">
        <v>720</v>
      </c>
      <c r="P68" s="185">
        <v>720</v>
      </c>
      <c r="Q68" s="187">
        <v>0</v>
      </c>
    </row>
    <row r="69" spans="2:17" ht="21.75" customHeight="1" x14ac:dyDescent="0.25">
      <c r="B69" s="177">
        <v>18</v>
      </c>
      <c r="C69" s="183">
        <v>12</v>
      </c>
      <c r="D69" s="184">
        <v>0</v>
      </c>
      <c r="E69" s="184">
        <v>720</v>
      </c>
      <c r="F69" s="184">
        <v>720</v>
      </c>
      <c r="G69" s="184">
        <v>720</v>
      </c>
      <c r="H69" s="184">
        <v>720</v>
      </c>
      <c r="I69" s="184">
        <v>720</v>
      </c>
      <c r="J69" s="184">
        <v>720</v>
      </c>
      <c r="K69" s="184">
        <v>720</v>
      </c>
      <c r="L69" s="184">
        <v>720</v>
      </c>
      <c r="M69" s="184">
        <v>720</v>
      </c>
      <c r="N69" s="185">
        <v>1440</v>
      </c>
      <c r="O69" s="185">
        <v>720</v>
      </c>
      <c r="P69" s="185">
        <v>720</v>
      </c>
      <c r="Q69" s="187">
        <v>0</v>
      </c>
    </row>
    <row r="70" spans="2:17" ht="21.75" customHeight="1" x14ac:dyDescent="0.25">
      <c r="B70" s="177">
        <v>19</v>
      </c>
      <c r="C70" s="183">
        <v>12</v>
      </c>
      <c r="D70" s="184">
        <v>0</v>
      </c>
      <c r="E70" s="184">
        <v>720</v>
      </c>
      <c r="F70" s="184">
        <v>720</v>
      </c>
      <c r="G70" s="184">
        <v>720</v>
      </c>
      <c r="H70" s="184">
        <v>720</v>
      </c>
      <c r="I70" s="184">
        <v>720</v>
      </c>
      <c r="J70" s="184">
        <v>720</v>
      </c>
      <c r="K70" s="184">
        <v>720</v>
      </c>
      <c r="L70" s="184">
        <v>720</v>
      </c>
      <c r="M70" s="184">
        <v>720</v>
      </c>
      <c r="N70" s="185">
        <v>1440</v>
      </c>
      <c r="O70" s="185">
        <v>720</v>
      </c>
      <c r="P70" s="184">
        <v>0</v>
      </c>
      <c r="Q70" s="187">
        <v>720</v>
      </c>
    </row>
    <row r="71" spans="2:17" ht="21.75" customHeight="1" x14ac:dyDescent="0.25">
      <c r="B71" s="177">
        <v>20</v>
      </c>
      <c r="C71" s="183">
        <v>12</v>
      </c>
      <c r="D71" s="184">
        <v>0</v>
      </c>
      <c r="E71" s="184">
        <v>720</v>
      </c>
      <c r="F71" s="184">
        <v>720</v>
      </c>
      <c r="G71" s="184">
        <v>720</v>
      </c>
      <c r="H71" s="184">
        <v>720</v>
      </c>
      <c r="I71" s="184">
        <v>720</v>
      </c>
      <c r="J71" s="184">
        <v>720</v>
      </c>
      <c r="K71" s="184">
        <v>720</v>
      </c>
      <c r="L71" s="184">
        <v>720</v>
      </c>
      <c r="M71" s="184">
        <v>720</v>
      </c>
      <c r="N71" s="185">
        <v>1440</v>
      </c>
      <c r="O71" s="185">
        <v>720</v>
      </c>
      <c r="P71" s="184">
        <v>0</v>
      </c>
      <c r="Q71" s="187">
        <v>720</v>
      </c>
    </row>
    <row r="72" spans="2:17" ht="21.75" customHeight="1" x14ac:dyDescent="0.25">
      <c r="B72" s="177">
        <v>21</v>
      </c>
      <c r="C72" s="183">
        <v>12</v>
      </c>
      <c r="D72" s="184">
        <v>0</v>
      </c>
      <c r="E72" s="184">
        <v>720</v>
      </c>
      <c r="F72" s="184">
        <v>720</v>
      </c>
      <c r="G72" s="184">
        <v>720</v>
      </c>
      <c r="H72" s="184">
        <v>720</v>
      </c>
      <c r="I72" s="184">
        <v>720</v>
      </c>
      <c r="J72" s="184">
        <v>720</v>
      </c>
      <c r="K72" s="184">
        <v>720</v>
      </c>
      <c r="L72" s="184">
        <v>720</v>
      </c>
      <c r="M72" s="184">
        <v>720</v>
      </c>
      <c r="N72" s="185">
        <v>1440</v>
      </c>
      <c r="O72" s="185">
        <v>720</v>
      </c>
      <c r="P72" s="184">
        <v>0</v>
      </c>
      <c r="Q72" s="187">
        <v>720</v>
      </c>
    </row>
    <row r="73" spans="2:17" ht="21.75" customHeight="1" x14ac:dyDescent="0.25">
      <c r="B73" s="177">
        <v>22</v>
      </c>
      <c r="C73" s="183">
        <v>12</v>
      </c>
      <c r="D73" s="185">
        <v>720</v>
      </c>
      <c r="E73" s="185">
        <v>720</v>
      </c>
      <c r="F73" s="185">
        <v>720</v>
      </c>
      <c r="G73" s="185">
        <v>720</v>
      </c>
      <c r="H73" s="185">
        <v>720</v>
      </c>
      <c r="I73" s="185">
        <v>720</v>
      </c>
      <c r="J73" s="185">
        <v>720</v>
      </c>
      <c r="K73" s="185">
        <v>720</v>
      </c>
      <c r="L73" s="185">
        <v>720</v>
      </c>
      <c r="M73" s="185">
        <v>720</v>
      </c>
      <c r="N73" s="185">
        <v>720</v>
      </c>
      <c r="O73" s="185">
        <v>720</v>
      </c>
      <c r="P73" s="185">
        <v>720</v>
      </c>
      <c r="Q73" s="186">
        <v>628</v>
      </c>
    </row>
    <row r="74" spans="2:17" ht="21.75" customHeight="1" x14ac:dyDescent="0.25">
      <c r="B74" s="177">
        <v>23</v>
      </c>
      <c r="C74" s="183">
        <v>12</v>
      </c>
      <c r="D74" s="184">
        <v>0</v>
      </c>
      <c r="E74" s="184">
        <v>720</v>
      </c>
      <c r="F74" s="184">
        <v>720</v>
      </c>
      <c r="G74" s="185">
        <v>1440</v>
      </c>
      <c r="H74" s="185">
        <v>720</v>
      </c>
      <c r="I74" s="184">
        <v>0</v>
      </c>
      <c r="J74" s="184">
        <v>720</v>
      </c>
      <c r="K74" s="184">
        <v>720</v>
      </c>
      <c r="L74" s="185">
        <v>1440</v>
      </c>
      <c r="M74" s="185">
        <v>720</v>
      </c>
      <c r="N74" s="184">
        <v>0</v>
      </c>
      <c r="O74" s="184">
        <v>720</v>
      </c>
      <c r="P74" s="185">
        <v>1440</v>
      </c>
      <c r="Q74" s="186">
        <v>628</v>
      </c>
    </row>
    <row r="75" spans="2:17" ht="21.75" customHeight="1" x14ac:dyDescent="0.25">
      <c r="B75" s="177">
        <v>24</v>
      </c>
      <c r="C75" s="183">
        <v>12</v>
      </c>
      <c r="D75" s="184">
        <v>0</v>
      </c>
      <c r="E75" s="184">
        <v>720</v>
      </c>
      <c r="F75" s="185">
        <v>1440</v>
      </c>
      <c r="G75" s="185">
        <v>720</v>
      </c>
      <c r="H75" s="185">
        <v>720</v>
      </c>
      <c r="I75" s="184">
        <v>0</v>
      </c>
      <c r="J75" s="184">
        <v>720</v>
      </c>
      <c r="K75" s="185">
        <v>1440</v>
      </c>
      <c r="L75" s="185">
        <v>720</v>
      </c>
      <c r="M75" s="185">
        <v>720</v>
      </c>
      <c r="N75" s="184">
        <v>0</v>
      </c>
      <c r="O75" s="184">
        <v>720</v>
      </c>
      <c r="P75" s="185">
        <v>1440</v>
      </c>
      <c r="Q75" s="186">
        <v>628</v>
      </c>
    </row>
    <row r="76" spans="2:17" ht="21.75" customHeight="1" x14ac:dyDescent="0.25">
      <c r="B76" s="177">
        <v>25</v>
      </c>
      <c r="C76" s="183">
        <v>12</v>
      </c>
      <c r="D76" s="184">
        <v>0</v>
      </c>
      <c r="E76" s="185">
        <v>1440</v>
      </c>
      <c r="F76" s="185">
        <v>720</v>
      </c>
      <c r="G76" s="185">
        <v>720</v>
      </c>
      <c r="H76" s="185">
        <v>720</v>
      </c>
      <c r="I76" s="184">
        <v>0</v>
      </c>
      <c r="J76" s="184">
        <v>720</v>
      </c>
      <c r="K76" s="185">
        <v>1440</v>
      </c>
      <c r="L76" s="185">
        <v>720</v>
      </c>
      <c r="M76" s="185">
        <v>720</v>
      </c>
      <c r="N76" s="184">
        <v>0</v>
      </c>
      <c r="O76" s="184">
        <v>720</v>
      </c>
      <c r="P76" s="185">
        <v>1440</v>
      </c>
      <c r="Q76" s="186">
        <v>628</v>
      </c>
    </row>
    <row r="77" spans="2:17" ht="21.75" customHeight="1" x14ac:dyDescent="0.25">
      <c r="B77" s="177">
        <v>26</v>
      </c>
      <c r="C77" s="183">
        <v>12</v>
      </c>
      <c r="D77" s="185">
        <v>720</v>
      </c>
      <c r="E77" s="185">
        <v>720</v>
      </c>
      <c r="F77" s="185">
        <v>720</v>
      </c>
      <c r="G77" s="185">
        <v>720</v>
      </c>
      <c r="H77" s="185">
        <v>720</v>
      </c>
      <c r="I77" s="185">
        <v>720</v>
      </c>
      <c r="J77" s="185">
        <v>720</v>
      </c>
      <c r="K77" s="185">
        <v>720</v>
      </c>
      <c r="L77" s="185">
        <v>720</v>
      </c>
      <c r="M77" s="185">
        <v>720</v>
      </c>
      <c r="N77" s="185">
        <v>720</v>
      </c>
      <c r="O77" s="185">
        <v>720</v>
      </c>
      <c r="P77" s="185">
        <v>720</v>
      </c>
      <c r="Q77" s="186">
        <v>628</v>
      </c>
    </row>
    <row r="78" spans="2:17" ht="21.75" customHeight="1" x14ac:dyDescent="0.25">
      <c r="B78" s="177">
        <v>27</v>
      </c>
      <c r="C78" s="183">
        <v>12</v>
      </c>
      <c r="D78" s="185">
        <v>720</v>
      </c>
      <c r="E78" s="185">
        <v>720</v>
      </c>
      <c r="F78" s="185">
        <v>720</v>
      </c>
      <c r="G78" s="185">
        <v>720</v>
      </c>
      <c r="H78" s="185">
        <v>720</v>
      </c>
      <c r="I78" s="185">
        <v>720</v>
      </c>
      <c r="J78" s="185">
        <v>720</v>
      </c>
      <c r="K78" s="185">
        <v>720</v>
      </c>
      <c r="L78" s="185">
        <v>720</v>
      </c>
      <c r="M78" s="185">
        <v>720</v>
      </c>
      <c r="N78" s="185">
        <v>720</v>
      </c>
      <c r="O78" s="185">
        <v>720</v>
      </c>
      <c r="P78" s="185">
        <v>720</v>
      </c>
      <c r="Q78" s="186">
        <v>628</v>
      </c>
    </row>
    <row r="79" spans="2:17" ht="21.75" customHeight="1" x14ac:dyDescent="0.25">
      <c r="B79" s="177">
        <v>28</v>
      </c>
      <c r="C79" s="183">
        <v>12</v>
      </c>
      <c r="D79" s="185">
        <v>720</v>
      </c>
      <c r="E79" s="185">
        <v>720</v>
      </c>
      <c r="F79" s="185">
        <v>720</v>
      </c>
      <c r="G79" s="185">
        <v>720</v>
      </c>
      <c r="H79" s="185">
        <v>720</v>
      </c>
      <c r="I79" s="185">
        <v>720</v>
      </c>
      <c r="J79" s="185">
        <v>720</v>
      </c>
      <c r="K79" s="185">
        <v>720</v>
      </c>
      <c r="L79" s="185">
        <v>720</v>
      </c>
      <c r="M79" s="185">
        <v>720</v>
      </c>
      <c r="N79" s="185">
        <v>720</v>
      </c>
      <c r="O79" s="185">
        <v>720</v>
      </c>
      <c r="P79" s="185">
        <v>720</v>
      </c>
      <c r="Q79" s="186">
        <v>628</v>
      </c>
    </row>
    <row r="80" spans="2:17" ht="21.75" customHeight="1" x14ac:dyDescent="0.25">
      <c r="B80" s="177">
        <v>29</v>
      </c>
      <c r="C80" s="183">
        <v>12</v>
      </c>
      <c r="D80" s="185">
        <v>720</v>
      </c>
      <c r="E80" s="185">
        <v>720</v>
      </c>
      <c r="F80" s="185">
        <v>720</v>
      </c>
      <c r="G80" s="184">
        <v>0</v>
      </c>
      <c r="H80" s="184">
        <v>720</v>
      </c>
      <c r="I80" s="185">
        <v>1440</v>
      </c>
      <c r="J80" s="185">
        <v>720</v>
      </c>
      <c r="K80" s="185">
        <v>720</v>
      </c>
      <c r="L80" s="184">
        <v>0</v>
      </c>
      <c r="M80" s="184">
        <v>720</v>
      </c>
      <c r="N80" s="185">
        <v>1440</v>
      </c>
      <c r="O80" s="185">
        <v>720</v>
      </c>
      <c r="P80" s="185">
        <v>720</v>
      </c>
      <c r="Q80" s="187">
        <v>0</v>
      </c>
    </row>
    <row r="81" spans="2:17" ht="21.75" customHeight="1" x14ac:dyDescent="0.25">
      <c r="B81" s="177">
        <v>30</v>
      </c>
      <c r="C81" s="183">
        <v>12</v>
      </c>
      <c r="D81" s="185">
        <v>720</v>
      </c>
      <c r="E81" s="185">
        <v>720</v>
      </c>
      <c r="F81" s="184">
        <v>0</v>
      </c>
      <c r="G81" s="184">
        <v>720</v>
      </c>
      <c r="H81" s="184">
        <v>720</v>
      </c>
      <c r="I81" s="185">
        <v>1440</v>
      </c>
      <c r="J81" s="185">
        <v>720</v>
      </c>
      <c r="K81" s="184">
        <v>0</v>
      </c>
      <c r="L81" s="184">
        <v>720</v>
      </c>
      <c r="M81" s="184">
        <v>720</v>
      </c>
      <c r="N81" s="185">
        <v>1440</v>
      </c>
      <c r="O81" s="185">
        <v>720</v>
      </c>
      <c r="P81" s="185">
        <v>720</v>
      </c>
      <c r="Q81" s="187">
        <v>0</v>
      </c>
    </row>
    <row r="82" spans="2:17" ht="21.75" customHeight="1" x14ac:dyDescent="0.25">
      <c r="B82" s="177">
        <v>31</v>
      </c>
      <c r="C82" s="183">
        <v>12</v>
      </c>
      <c r="D82" s="185">
        <v>720</v>
      </c>
      <c r="E82" s="184">
        <v>0</v>
      </c>
      <c r="F82" s="184">
        <v>720</v>
      </c>
      <c r="G82" s="184">
        <v>720</v>
      </c>
      <c r="H82" s="184">
        <v>720</v>
      </c>
      <c r="I82" s="185">
        <v>1440</v>
      </c>
      <c r="J82" s="185">
        <v>720</v>
      </c>
      <c r="K82" s="184">
        <v>0</v>
      </c>
      <c r="L82" s="184">
        <v>720</v>
      </c>
      <c r="M82" s="184">
        <v>720</v>
      </c>
      <c r="N82" s="185">
        <v>1440</v>
      </c>
      <c r="O82" s="185">
        <v>720</v>
      </c>
      <c r="P82" s="185">
        <v>720</v>
      </c>
      <c r="Q82" s="187">
        <v>0</v>
      </c>
    </row>
    <row r="83" spans="2:17" ht="21.75" customHeight="1" x14ac:dyDescent="0.25">
      <c r="B83" s="177">
        <v>32</v>
      </c>
      <c r="C83" s="183">
        <v>12</v>
      </c>
      <c r="D83" s="185">
        <v>720</v>
      </c>
      <c r="E83" s="185">
        <v>720</v>
      </c>
      <c r="F83" s="185">
        <v>720</v>
      </c>
      <c r="G83" s="185">
        <v>720</v>
      </c>
      <c r="H83" s="185">
        <v>720</v>
      </c>
      <c r="I83" s="185">
        <v>720</v>
      </c>
      <c r="J83" s="185">
        <v>720</v>
      </c>
      <c r="K83" s="185">
        <v>720</v>
      </c>
      <c r="L83" s="185">
        <v>720</v>
      </c>
      <c r="M83" s="185">
        <v>720</v>
      </c>
      <c r="N83" s="185">
        <v>720</v>
      </c>
      <c r="O83" s="185">
        <v>720</v>
      </c>
      <c r="P83" s="185">
        <v>720</v>
      </c>
      <c r="Q83" s="186">
        <v>628</v>
      </c>
    </row>
    <row r="84" spans="2:17" ht="21.75" customHeight="1" x14ac:dyDescent="0.25">
      <c r="B84" s="177">
        <v>33</v>
      </c>
      <c r="C84" s="183">
        <v>12</v>
      </c>
      <c r="D84" s="184">
        <v>0</v>
      </c>
      <c r="E84" s="184">
        <v>720</v>
      </c>
      <c r="F84" s="184">
        <v>720</v>
      </c>
      <c r="G84" s="184">
        <v>720</v>
      </c>
      <c r="H84" s="184">
        <v>720</v>
      </c>
      <c r="I84" s="184">
        <v>720</v>
      </c>
      <c r="J84" s="184">
        <v>720</v>
      </c>
      <c r="K84" s="184">
        <v>720</v>
      </c>
      <c r="L84" s="184">
        <v>720</v>
      </c>
      <c r="M84" s="184">
        <v>720</v>
      </c>
      <c r="N84" s="184">
        <v>720</v>
      </c>
      <c r="O84" s="184">
        <v>720</v>
      </c>
      <c r="P84" s="185">
        <v>1440</v>
      </c>
      <c r="Q84" s="186">
        <v>628</v>
      </c>
    </row>
    <row r="85" spans="2:17" ht="21.75" customHeight="1" x14ac:dyDescent="0.25">
      <c r="B85" s="177">
        <v>34</v>
      </c>
      <c r="C85" s="183">
        <v>12</v>
      </c>
      <c r="D85" s="184">
        <v>0</v>
      </c>
      <c r="E85" s="184">
        <v>720</v>
      </c>
      <c r="F85" s="184">
        <v>720</v>
      </c>
      <c r="G85" s="184">
        <v>720</v>
      </c>
      <c r="H85" s="184">
        <v>720</v>
      </c>
      <c r="I85" s="184">
        <v>720</v>
      </c>
      <c r="J85" s="184">
        <v>720</v>
      </c>
      <c r="K85" s="184">
        <v>720</v>
      </c>
      <c r="L85" s="184">
        <v>720</v>
      </c>
      <c r="M85" s="184">
        <v>720</v>
      </c>
      <c r="N85" s="184">
        <v>720</v>
      </c>
      <c r="O85" s="184">
        <v>720</v>
      </c>
      <c r="P85" s="185">
        <v>1440</v>
      </c>
      <c r="Q85" s="186">
        <v>628</v>
      </c>
    </row>
    <row r="86" spans="2:17" ht="21.75" customHeight="1" x14ac:dyDescent="0.25">
      <c r="B86" s="177">
        <v>35</v>
      </c>
      <c r="C86" s="183">
        <v>12</v>
      </c>
      <c r="D86" s="184">
        <v>0</v>
      </c>
      <c r="E86" s="184">
        <v>720</v>
      </c>
      <c r="F86" s="184">
        <v>720</v>
      </c>
      <c r="G86" s="184">
        <v>720</v>
      </c>
      <c r="H86" s="184">
        <v>720</v>
      </c>
      <c r="I86" s="184">
        <v>720</v>
      </c>
      <c r="J86" s="184">
        <v>720</v>
      </c>
      <c r="K86" s="184">
        <v>720</v>
      </c>
      <c r="L86" s="184">
        <v>720</v>
      </c>
      <c r="M86" s="185">
        <v>1440</v>
      </c>
      <c r="N86" s="184">
        <v>0</v>
      </c>
      <c r="O86" s="184">
        <v>720</v>
      </c>
      <c r="P86" s="185">
        <v>1440</v>
      </c>
      <c r="Q86" s="186">
        <v>628</v>
      </c>
    </row>
    <row r="87" spans="2:17" ht="21.75" customHeight="1" x14ac:dyDescent="0.25">
      <c r="B87" s="177">
        <v>36</v>
      </c>
      <c r="C87" s="183">
        <v>12</v>
      </c>
      <c r="D87" s="184">
        <v>0</v>
      </c>
      <c r="E87" s="184">
        <v>720</v>
      </c>
      <c r="F87" s="184">
        <v>720</v>
      </c>
      <c r="G87" s="184">
        <v>720</v>
      </c>
      <c r="H87" s="184">
        <v>720</v>
      </c>
      <c r="I87" s="184">
        <v>720</v>
      </c>
      <c r="J87" s="184">
        <v>720</v>
      </c>
      <c r="K87" s="184">
        <v>720</v>
      </c>
      <c r="L87" s="184">
        <v>720</v>
      </c>
      <c r="M87" s="184">
        <v>720</v>
      </c>
      <c r="N87" s="184">
        <v>720</v>
      </c>
      <c r="O87" s="184">
        <v>720</v>
      </c>
      <c r="P87" s="185">
        <v>1440</v>
      </c>
      <c r="Q87" s="186">
        <v>628</v>
      </c>
    </row>
    <row r="88" spans="2:17" ht="21.75" customHeight="1" x14ac:dyDescent="0.25">
      <c r="B88" s="177">
        <v>37</v>
      </c>
      <c r="C88" s="183">
        <v>12</v>
      </c>
      <c r="D88" s="184">
        <v>0</v>
      </c>
      <c r="E88" s="184">
        <v>720</v>
      </c>
      <c r="F88" s="184">
        <v>720</v>
      </c>
      <c r="G88" s="184">
        <v>720</v>
      </c>
      <c r="H88" s="184">
        <v>720</v>
      </c>
      <c r="I88" s="184">
        <v>720</v>
      </c>
      <c r="J88" s="184">
        <v>720</v>
      </c>
      <c r="K88" s="184">
        <v>720</v>
      </c>
      <c r="L88" s="184">
        <v>720</v>
      </c>
      <c r="M88" s="184">
        <v>720</v>
      </c>
      <c r="N88" s="184">
        <v>720</v>
      </c>
      <c r="O88" s="184">
        <v>720</v>
      </c>
      <c r="P88" s="185">
        <v>1440</v>
      </c>
      <c r="Q88" s="187">
        <v>0</v>
      </c>
    </row>
    <row r="89" spans="2:17" ht="21.75" customHeight="1" x14ac:dyDescent="0.25">
      <c r="B89" s="177">
        <v>38</v>
      </c>
      <c r="C89" s="183">
        <v>12</v>
      </c>
      <c r="D89" s="184">
        <v>0</v>
      </c>
      <c r="E89" s="184">
        <v>720</v>
      </c>
      <c r="F89" s="184">
        <v>720</v>
      </c>
      <c r="G89" s="184">
        <v>720</v>
      </c>
      <c r="H89" s="184">
        <v>720</v>
      </c>
      <c r="I89" s="184">
        <v>720</v>
      </c>
      <c r="J89" s="184">
        <v>720</v>
      </c>
      <c r="K89" s="184">
        <v>720</v>
      </c>
      <c r="L89" s="184">
        <v>720</v>
      </c>
      <c r="M89" s="184">
        <v>720</v>
      </c>
      <c r="N89" s="185">
        <v>1440</v>
      </c>
      <c r="O89" s="185">
        <v>720</v>
      </c>
      <c r="P89" s="185">
        <v>720</v>
      </c>
      <c r="Q89" s="187">
        <v>0</v>
      </c>
    </row>
    <row r="90" spans="2:17" ht="21.75" customHeight="1" x14ac:dyDescent="0.25">
      <c r="B90" s="177">
        <v>39</v>
      </c>
      <c r="C90" s="183">
        <v>12</v>
      </c>
      <c r="D90" s="184">
        <v>0</v>
      </c>
      <c r="E90" s="184">
        <v>720</v>
      </c>
      <c r="F90" s="184">
        <v>720</v>
      </c>
      <c r="G90" s="184">
        <v>720</v>
      </c>
      <c r="H90" s="184">
        <v>720</v>
      </c>
      <c r="I90" s="185">
        <v>1440</v>
      </c>
      <c r="J90" s="184">
        <v>0</v>
      </c>
      <c r="K90" s="184">
        <v>720</v>
      </c>
      <c r="L90" s="184">
        <v>720</v>
      </c>
      <c r="M90" s="184">
        <v>720</v>
      </c>
      <c r="N90" s="185">
        <v>1440</v>
      </c>
      <c r="O90" s="185">
        <v>720</v>
      </c>
      <c r="P90" s="185">
        <v>720</v>
      </c>
      <c r="Q90" s="187">
        <v>0</v>
      </c>
    </row>
    <row r="91" spans="2:17" ht="21.75" customHeight="1" x14ac:dyDescent="0.25">
      <c r="B91" s="177">
        <v>40</v>
      </c>
      <c r="C91" s="183">
        <v>12</v>
      </c>
      <c r="D91" s="184">
        <v>0</v>
      </c>
      <c r="E91" s="184">
        <v>720</v>
      </c>
      <c r="F91" s="184">
        <v>720</v>
      </c>
      <c r="G91" s="184">
        <v>720</v>
      </c>
      <c r="H91" s="184">
        <v>720</v>
      </c>
      <c r="I91" s="184">
        <v>720</v>
      </c>
      <c r="J91" s="184">
        <v>720</v>
      </c>
      <c r="K91" s="184">
        <v>720</v>
      </c>
      <c r="L91" s="184">
        <v>720</v>
      </c>
      <c r="M91" s="184">
        <v>720</v>
      </c>
      <c r="N91" s="185">
        <v>1440</v>
      </c>
      <c r="O91" s="185">
        <v>720</v>
      </c>
      <c r="P91" s="185">
        <v>720</v>
      </c>
      <c r="Q91" s="187">
        <v>0</v>
      </c>
    </row>
    <row r="92" spans="2:17" ht="21.75" customHeight="1" x14ac:dyDescent="0.25">
      <c r="B92" s="177">
        <v>41</v>
      </c>
      <c r="C92" s="183">
        <v>12</v>
      </c>
      <c r="D92" s="184">
        <v>0</v>
      </c>
      <c r="E92" s="184">
        <v>720</v>
      </c>
      <c r="F92" s="184">
        <v>720</v>
      </c>
      <c r="G92" s="184">
        <v>720</v>
      </c>
      <c r="H92" s="184">
        <v>720</v>
      </c>
      <c r="I92" s="184">
        <v>720</v>
      </c>
      <c r="J92" s="184">
        <v>720</v>
      </c>
      <c r="K92" s="184">
        <v>720</v>
      </c>
      <c r="L92" s="184">
        <v>720</v>
      </c>
      <c r="M92" s="184">
        <v>720</v>
      </c>
      <c r="N92" s="185">
        <v>1440</v>
      </c>
      <c r="O92" s="185">
        <v>720</v>
      </c>
      <c r="P92" s="185">
        <v>720</v>
      </c>
      <c r="Q92" s="187">
        <v>0</v>
      </c>
    </row>
    <row r="93" spans="2:17" ht="21.75" customHeight="1" x14ac:dyDescent="0.25">
      <c r="B93" s="177">
        <v>42</v>
      </c>
      <c r="C93" s="183">
        <v>12</v>
      </c>
      <c r="D93" s="184">
        <v>0</v>
      </c>
      <c r="E93" s="184">
        <v>720</v>
      </c>
      <c r="F93" s="184">
        <v>720</v>
      </c>
      <c r="G93" s="184">
        <v>720</v>
      </c>
      <c r="H93" s="184">
        <v>720</v>
      </c>
      <c r="I93" s="184">
        <v>720</v>
      </c>
      <c r="J93" s="184">
        <v>720</v>
      </c>
      <c r="K93" s="184">
        <v>720</v>
      </c>
      <c r="L93" s="184">
        <v>720</v>
      </c>
      <c r="M93" s="184">
        <v>720</v>
      </c>
      <c r="N93" s="184">
        <v>720</v>
      </c>
      <c r="O93" s="185">
        <v>1440</v>
      </c>
      <c r="P93" s="185">
        <v>720</v>
      </c>
      <c r="Q93" s="187">
        <v>0</v>
      </c>
    </row>
    <row r="94" spans="2:17" ht="21.75" customHeight="1" thickBot="1" x14ac:dyDescent="0.3">
      <c r="B94" s="178">
        <v>43</v>
      </c>
      <c r="C94" s="190">
        <v>12</v>
      </c>
      <c r="D94" s="191">
        <v>720</v>
      </c>
      <c r="E94" s="191">
        <v>720</v>
      </c>
      <c r="F94" s="191">
        <v>720</v>
      </c>
      <c r="G94" s="191">
        <v>720</v>
      </c>
      <c r="H94" s="191">
        <v>720</v>
      </c>
      <c r="I94" s="191">
        <v>720</v>
      </c>
      <c r="J94" s="191">
        <v>720</v>
      </c>
      <c r="K94" s="191">
        <v>720</v>
      </c>
      <c r="L94" s="191">
        <v>720</v>
      </c>
      <c r="M94" s="191">
        <v>720</v>
      </c>
      <c r="N94" s="191">
        <v>720</v>
      </c>
      <c r="O94" s="191">
        <v>720</v>
      </c>
      <c r="P94" s="191">
        <v>720</v>
      </c>
      <c r="Q94" s="192">
        <v>628</v>
      </c>
    </row>
    <row r="95" spans="2:17" ht="15.75" thickBot="1" x14ac:dyDescent="0.3"/>
    <row r="96" spans="2:17" s="2" customFormat="1" ht="48" customHeight="1" thickBot="1" x14ac:dyDescent="0.3">
      <c r="C96" s="197" t="s">
        <v>145</v>
      </c>
      <c r="D96" s="198" t="s">
        <v>147</v>
      </c>
      <c r="E96" s="198" t="s">
        <v>148</v>
      </c>
      <c r="F96" s="198" t="s">
        <v>150</v>
      </c>
      <c r="G96" s="198" t="s">
        <v>149</v>
      </c>
      <c r="H96" s="198" t="s">
        <v>151</v>
      </c>
      <c r="I96" s="198" t="s">
        <v>152</v>
      </c>
      <c r="J96" s="198" t="s">
        <v>153</v>
      </c>
      <c r="K96" s="198" t="s">
        <v>154</v>
      </c>
      <c r="L96" s="198" t="s">
        <v>156</v>
      </c>
      <c r="M96" s="198" t="s">
        <v>155</v>
      </c>
      <c r="N96" s="198" t="s">
        <v>157</v>
      </c>
      <c r="O96" s="198" t="s">
        <v>158</v>
      </c>
      <c r="P96" s="198"/>
      <c r="Q96" s="199"/>
    </row>
    <row r="97" spans="2:25" ht="21.75" customHeight="1" x14ac:dyDescent="0.25">
      <c r="B97" s="175">
        <v>0</v>
      </c>
      <c r="C97" s="207">
        <v>628</v>
      </c>
      <c r="D97" s="195">
        <v>92</v>
      </c>
      <c r="E97" s="195">
        <v>720</v>
      </c>
      <c r="F97" s="194">
        <v>0</v>
      </c>
      <c r="G97" s="194">
        <v>720</v>
      </c>
      <c r="H97" s="194">
        <v>720</v>
      </c>
      <c r="I97" s="194">
        <v>720</v>
      </c>
      <c r="J97" s="194">
        <v>720</v>
      </c>
      <c r="K97" s="194">
        <v>720</v>
      </c>
      <c r="L97" s="194">
        <v>720</v>
      </c>
      <c r="M97" s="194">
        <v>720</v>
      </c>
      <c r="N97" s="194">
        <v>720</v>
      </c>
      <c r="O97" s="194">
        <v>720</v>
      </c>
      <c r="P97" s="208"/>
      <c r="Q97" s="209"/>
      <c r="S97" s="210" t="s">
        <v>115</v>
      </c>
      <c r="T97" s="210" t="s">
        <v>79</v>
      </c>
      <c r="U97" s="210" t="s">
        <v>80</v>
      </c>
      <c r="V97" s="210" t="s">
        <v>81</v>
      </c>
      <c r="W97" s="210" t="s">
        <v>118</v>
      </c>
      <c r="X97" s="210" t="s">
        <v>130</v>
      </c>
      <c r="Y97" s="210" t="s">
        <v>119</v>
      </c>
    </row>
    <row r="98" spans="2:25" ht="21.75" customHeight="1" x14ac:dyDescent="0.25">
      <c r="B98" s="211">
        <v>1</v>
      </c>
      <c r="C98" s="204">
        <v>628</v>
      </c>
      <c r="D98" s="185">
        <v>92</v>
      </c>
      <c r="E98" s="185">
        <v>720</v>
      </c>
      <c r="F98" s="184">
        <v>0</v>
      </c>
      <c r="G98" s="184">
        <v>720</v>
      </c>
      <c r="H98" s="184">
        <v>720</v>
      </c>
      <c r="I98" s="184">
        <v>720</v>
      </c>
      <c r="J98" s="185">
        <v>1440</v>
      </c>
      <c r="K98" s="184">
        <v>0</v>
      </c>
      <c r="L98" s="184">
        <v>720</v>
      </c>
      <c r="M98" s="184">
        <v>720</v>
      </c>
      <c r="N98" s="184">
        <v>720</v>
      </c>
      <c r="O98" s="184">
        <v>720</v>
      </c>
      <c r="P98" s="188"/>
      <c r="Q98" s="189"/>
      <c r="S98" s="155" t="s">
        <v>115</v>
      </c>
      <c r="T98" s="155" t="s">
        <v>82</v>
      </c>
      <c r="U98" s="155" t="s">
        <v>83</v>
      </c>
      <c r="V98" s="155" t="s">
        <v>84</v>
      </c>
      <c r="W98" s="155" t="s">
        <v>77</v>
      </c>
      <c r="X98" s="155" t="s">
        <v>159</v>
      </c>
      <c r="Y98" s="155" t="s">
        <v>78</v>
      </c>
    </row>
    <row r="99" spans="2:25" ht="21.75" customHeight="1" x14ac:dyDescent="0.25">
      <c r="B99" s="211">
        <v>2</v>
      </c>
      <c r="C99" s="204">
        <v>628</v>
      </c>
      <c r="D99" s="185">
        <v>92</v>
      </c>
      <c r="E99" s="185">
        <v>720</v>
      </c>
      <c r="F99" s="184">
        <v>0</v>
      </c>
      <c r="G99" s="184">
        <v>720</v>
      </c>
      <c r="H99" s="184">
        <v>720</v>
      </c>
      <c r="I99" s="185">
        <v>1440</v>
      </c>
      <c r="J99" s="185">
        <v>720</v>
      </c>
      <c r="K99" s="184">
        <v>0</v>
      </c>
      <c r="L99" s="184">
        <v>720</v>
      </c>
      <c r="M99" s="184">
        <v>720</v>
      </c>
      <c r="N99" s="184">
        <v>720</v>
      </c>
      <c r="O99" s="184">
        <v>720</v>
      </c>
      <c r="P99" s="188"/>
      <c r="Q99" s="189"/>
      <c r="S99" s="154" t="s">
        <v>131</v>
      </c>
      <c r="T99" s="154" t="s">
        <v>85</v>
      </c>
      <c r="U99" s="154" t="s">
        <v>86</v>
      </c>
      <c r="V99" s="154" t="s">
        <v>87</v>
      </c>
      <c r="W99" s="154" t="s">
        <v>77</v>
      </c>
      <c r="X99" s="154" t="s">
        <v>120</v>
      </c>
      <c r="Y99" s="154" t="s">
        <v>78</v>
      </c>
    </row>
    <row r="100" spans="2:25" ht="21.75" customHeight="1" x14ac:dyDescent="0.25">
      <c r="B100" s="202">
        <v>3</v>
      </c>
      <c r="C100" s="204">
        <v>628</v>
      </c>
      <c r="D100" s="185">
        <v>92</v>
      </c>
      <c r="E100" s="185">
        <v>720</v>
      </c>
      <c r="F100" s="184">
        <v>0</v>
      </c>
      <c r="G100" s="184">
        <v>720</v>
      </c>
      <c r="H100" s="184">
        <v>720</v>
      </c>
      <c r="I100" s="184">
        <v>720</v>
      </c>
      <c r="J100" s="184">
        <v>720</v>
      </c>
      <c r="K100" s="184">
        <v>720</v>
      </c>
      <c r="L100" s="184">
        <v>720</v>
      </c>
      <c r="M100" s="184">
        <v>720</v>
      </c>
      <c r="N100" s="184">
        <v>720</v>
      </c>
      <c r="O100" s="184">
        <v>720</v>
      </c>
      <c r="P100" s="188"/>
      <c r="Q100" s="189"/>
      <c r="S100" s="154" t="s">
        <v>131</v>
      </c>
      <c r="T100" s="154" t="s">
        <v>88</v>
      </c>
      <c r="U100" s="154" t="s">
        <v>89</v>
      </c>
      <c r="V100" s="154" t="s">
        <v>90</v>
      </c>
      <c r="W100" s="154" t="s">
        <v>77</v>
      </c>
      <c r="X100" s="154" t="s">
        <v>121</v>
      </c>
      <c r="Y100" s="154" t="s">
        <v>78</v>
      </c>
    </row>
    <row r="101" spans="2:25" ht="21.75" customHeight="1" x14ac:dyDescent="0.25">
      <c r="B101" s="202">
        <v>4</v>
      </c>
      <c r="C101" s="204">
        <v>628</v>
      </c>
      <c r="D101" s="185">
        <v>92</v>
      </c>
      <c r="E101" s="185">
        <v>720</v>
      </c>
      <c r="F101" s="185">
        <v>720</v>
      </c>
      <c r="G101" s="185">
        <v>720</v>
      </c>
      <c r="H101" s="185">
        <v>720</v>
      </c>
      <c r="I101" s="185">
        <v>720</v>
      </c>
      <c r="J101" s="185">
        <v>720</v>
      </c>
      <c r="K101" s="185">
        <v>720</v>
      </c>
      <c r="L101" s="185">
        <v>720</v>
      </c>
      <c r="M101" s="185">
        <v>720</v>
      </c>
      <c r="N101" s="185">
        <v>720</v>
      </c>
      <c r="O101" s="185">
        <v>720</v>
      </c>
      <c r="P101" s="188"/>
      <c r="Q101" s="189"/>
      <c r="S101" s="154" t="s">
        <v>131</v>
      </c>
      <c r="T101" s="154" t="s">
        <v>91</v>
      </c>
      <c r="U101" s="154" t="s">
        <v>92</v>
      </c>
      <c r="V101" s="154" t="s">
        <v>93</v>
      </c>
      <c r="W101" s="154" t="s">
        <v>77</v>
      </c>
      <c r="X101" s="154" t="s">
        <v>122</v>
      </c>
      <c r="Y101" s="154" t="s">
        <v>78</v>
      </c>
    </row>
    <row r="102" spans="2:25" ht="21.75" customHeight="1" x14ac:dyDescent="0.25">
      <c r="B102" s="202">
        <v>5</v>
      </c>
      <c r="C102" s="204">
        <v>628</v>
      </c>
      <c r="D102" s="185">
        <v>92</v>
      </c>
      <c r="E102" s="184">
        <v>0</v>
      </c>
      <c r="F102" s="185">
        <v>1440</v>
      </c>
      <c r="G102" s="184">
        <v>0</v>
      </c>
      <c r="H102" s="184">
        <v>720</v>
      </c>
      <c r="I102" s="184">
        <v>720</v>
      </c>
      <c r="J102" s="184">
        <v>720</v>
      </c>
      <c r="K102" s="184">
        <v>720</v>
      </c>
      <c r="L102" s="184">
        <v>720</v>
      </c>
      <c r="M102" s="184">
        <v>720</v>
      </c>
      <c r="N102" s="184">
        <v>720</v>
      </c>
      <c r="O102" s="184">
        <v>720</v>
      </c>
      <c r="P102" s="188"/>
      <c r="Q102" s="189"/>
      <c r="S102" s="154" t="s">
        <v>131</v>
      </c>
      <c r="T102" s="154" t="s">
        <v>94</v>
      </c>
      <c r="U102" s="154" t="s">
        <v>95</v>
      </c>
      <c r="V102" s="154" t="s">
        <v>96</v>
      </c>
      <c r="W102" s="154" t="s">
        <v>77</v>
      </c>
      <c r="X102" s="154" t="s">
        <v>123</v>
      </c>
      <c r="Y102" s="154" t="s">
        <v>78</v>
      </c>
    </row>
    <row r="103" spans="2:25" ht="21.75" customHeight="1" x14ac:dyDescent="0.25">
      <c r="B103" s="202">
        <v>6</v>
      </c>
      <c r="C103" s="205">
        <v>0</v>
      </c>
      <c r="D103" s="184">
        <v>0</v>
      </c>
      <c r="E103" s="184">
        <v>92</v>
      </c>
      <c r="F103" s="185">
        <v>1440</v>
      </c>
      <c r="G103" s="184">
        <v>0</v>
      </c>
      <c r="H103" s="184">
        <v>720</v>
      </c>
      <c r="I103" s="184">
        <v>720</v>
      </c>
      <c r="J103" s="184">
        <v>720</v>
      </c>
      <c r="K103" s="184">
        <v>720</v>
      </c>
      <c r="L103" s="184">
        <v>720</v>
      </c>
      <c r="M103" s="184">
        <v>720</v>
      </c>
      <c r="N103" s="184">
        <v>720</v>
      </c>
      <c r="O103" s="184">
        <v>720</v>
      </c>
      <c r="P103" s="188"/>
      <c r="Q103" s="189"/>
      <c r="S103" s="155" t="s">
        <v>115</v>
      </c>
      <c r="T103" s="155" t="s">
        <v>97</v>
      </c>
      <c r="U103" s="155" t="s">
        <v>98</v>
      </c>
      <c r="V103" s="155" t="s">
        <v>99</v>
      </c>
      <c r="W103" s="155" t="s">
        <v>77</v>
      </c>
      <c r="X103" s="155" t="s">
        <v>123</v>
      </c>
      <c r="Y103" s="155" t="s">
        <v>78</v>
      </c>
    </row>
    <row r="104" spans="2:25" ht="21.75" customHeight="1" x14ac:dyDescent="0.25">
      <c r="B104" s="211">
        <v>7</v>
      </c>
      <c r="C104" s="205">
        <v>0</v>
      </c>
      <c r="D104" s="184">
        <v>0</v>
      </c>
      <c r="E104" s="184">
        <v>92</v>
      </c>
      <c r="F104" s="185">
        <v>1440</v>
      </c>
      <c r="G104" s="185">
        <v>720</v>
      </c>
      <c r="H104" s="184">
        <v>0</v>
      </c>
      <c r="I104" s="184">
        <v>720</v>
      </c>
      <c r="J104" s="184">
        <v>720</v>
      </c>
      <c r="K104" s="184">
        <v>720</v>
      </c>
      <c r="L104" s="184">
        <v>720</v>
      </c>
      <c r="M104" s="184">
        <v>720</v>
      </c>
      <c r="N104" s="184">
        <v>720</v>
      </c>
      <c r="O104" s="184">
        <v>720</v>
      </c>
      <c r="P104" s="188"/>
      <c r="Q104" s="189"/>
      <c r="S104" s="154" t="s">
        <v>131</v>
      </c>
      <c r="T104" s="154" t="s">
        <v>100</v>
      </c>
      <c r="U104" s="154" t="s">
        <v>101</v>
      </c>
      <c r="V104" s="154" t="s">
        <v>102</v>
      </c>
      <c r="W104" s="154" t="s">
        <v>77</v>
      </c>
      <c r="X104" s="154" t="s">
        <v>125</v>
      </c>
      <c r="Y104" s="154" t="s">
        <v>78</v>
      </c>
    </row>
    <row r="105" spans="2:25" ht="21.75" customHeight="1" x14ac:dyDescent="0.25">
      <c r="B105" s="202">
        <v>8</v>
      </c>
      <c r="C105" s="205">
        <v>0</v>
      </c>
      <c r="D105" s="184">
        <v>0</v>
      </c>
      <c r="E105" s="184">
        <v>92</v>
      </c>
      <c r="F105" s="185">
        <v>1440</v>
      </c>
      <c r="G105" s="184">
        <v>0</v>
      </c>
      <c r="H105" s="184">
        <v>720</v>
      </c>
      <c r="I105" s="184">
        <v>720</v>
      </c>
      <c r="J105" s="184">
        <v>720</v>
      </c>
      <c r="K105" s="184">
        <v>720</v>
      </c>
      <c r="L105" s="184">
        <v>720</v>
      </c>
      <c r="M105" s="184">
        <v>720</v>
      </c>
      <c r="N105" s="184">
        <v>720</v>
      </c>
      <c r="O105" s="184">
        <v>720</v>
      </c>
      <c r="P105" s="188"/>
      <c r="Q105" s="189"/>
      <c r="S105" s="154" t="s">
        <v>131</v>
      </c>
      <c r="T105" s="154" t="s">
        <v>103</v>
      </c>
      <c r="U105" s="154" t="s">
        <v>104</v>
      </c>
      <c r="V105" s="154" t="s">
        <v>105</v>
      </c>
      <c r="W105" s="154" t="s">
        <v>77</v>
      </c>
      <c r="X105" s="154" t="s">
        <v>126</v>
      </c>
      <c r="Y105" s="154" t="s">
        <v>78</v>
      </c>
    </row>
    <row r="106" spans="2:25" ht="21.75" customHeight="1" x14ac:dyDescent="0.25">
      <c r="B106" s="202">
        <v>9</v>
      </c>
      <c r="C106" s="205">
        <v>720</v>
      </c>
      <c r="D106" s="185">
        <v>0</v>
      </c>
      <c r="E106" s="185">
        <v>92</v>
      </c>
      <c r="F106" s="185">
        <v>720</v>
      </c>
      <c r="G106" s="185">
        <v>720</v>
      </c>
      <c r="H106" s="185">
        <v>720</v>
      </c>
      <c r="I106" s="185">
        <v>720</v>
      </c>
      <c r="J106" s="185">
        <v>720</v>
      </c>
      <c r="K106" s="185">
        <v>720</v>
      </c>
      <c r="L106" s="185">
        <v>720</v>
      </c>
      <c r="M106" s="185">
        <v>720</v>
      </c>
      <c r="N106" s="185">
        <v>720</v>
      </c>
      <c r="O106" s="185">
        <v>720</v>
      </c>
      <c r="P106" s="188"/>
      <c r="Q106" s="189"/>
      <c r="S106" s="154" t="s">
        <v>131</v>
      </c>
      <c r="T106" s="154" t="s">
        <v>106</v>
      </c>
      <c r="U106" s="154" t="s">
        <v>107</v>
      </c>
      <c r="V106" s="154" t="s">
        <v>108</v>
      </c>
      <c r="W106" s="154" t="s">
        <v>77</v>
      </c>
      <c r="X106" s="154" t="s">
        <v>127</v>
      </c>
      <c r="Y106" s="154" t="s">
        <v>78</v>
      </c>
    </row>
    <row r="107" spans="2:25" ht="21.75" customHeight="1" x14ac:dyDescent="0.25">
      <c r="B107" s="202">
        <v>10</v>
      </c>
      <c r="C107" s="204">
        <v>628</v>
      </c>
      <c r="D107" s="185">
        <v>92</v>
      </c>
      <c r="E107" s="185">
        <v>720</v>
      </c>
      <c r="F107" s="185">
        <v>720</v>
      </c>
      <c r="G107" s="185">
        <v>720</v>
      </c>
      <c r="H107" s="185">
        <v>720</v>
      </c>
      <c r="I107" s="185">
        <v>720</v>
      </c>
      <c r="J107" s="185">
        <v>720</v>
      </c>
      <c r="K107" s="185">
        <v>720</v>
      </c>
      <c r="L107" s="185">
        <v>720</v>
      </c>
      <c r="M107" s="185">
        <v>720</v>
      </c>
      <c r="N107" s="185">
        <v>720</v>
      </c>
      <c r="O107" s="185">
        <v>720</v>
      </c>
      <c r="P107" s="188"/>
      <c r="Q107" s="189"/>
      <c r="S107" s="154" t="s">
        <v>131</v>
      </c>
      <c r="T107" s="154" t="s">
        <v>109</v>
      </c>
      <c r="U107" s="154" t="s">
        <v>110</v>
      </c>
      <c r="V107" s="154" t="s">
        <v>111</v>
      </c>
      <c r="W107" s="154" t="s">
        <v>77</v>
      </c>
      <c r="X107" s="154" t="s">
        <v>128</v>
      </c>
      <c r="Y107" s="154" t="s">
        <v>78</v>
      </c>
    </row>
    <row r="108" spans="2:25" ht="21.75" customHeight="1" x14ac:dyDescent="0.25">
      <c r="B108" s="202">
        <v>11</v>
      </c>
      <c r="C108" s="204">
        <v>1348</v>
      </c>
      <c r="D108" s="185">
        <v>92</v>
      </c>
      <c r="E108" s="185">
        <v>720</v>
      </c>
      <c r="F108" s="184">
        <v>0</v>
      </c>
      <c r="G108" s="184">
        <v>720</v>
      </c>
      <c r="H108" s="184">
        <v>720</v>
      </c>
      <c r="I108" s="184">
        <v>720</v>
      </c>
      <c r="J108" s="184">
        <v>720</v>
      </c>
      <c r="K108" s="184">
        <v>720</v>
      </c>
      <c r="L108" s="184">
        <v>720</v>
      </c>
      <c r="M108" s="184">
        <v>720</v>
      </c>
      <c r="N108" s="184">
        <v>720</v>
      </c>
      <c r="O108" s="184">
        <v>720</v>
      </c>
      <c r="P108" s="188"/>
      <c r="Q108" s="189"/>
      <c r="S108" s="154" t="s">
        <v>131</v>
      </c>
      <c r="T108" s="154" t="s">
        <v>112</v>
      </c>
      <c r="U108" s="154" t="s">
        <v>113</v>
      </c>
      <c r="V108" s="154" t="s">
        <v>114</v>
      </c>
      <c r="W108" s="154" t="s">
        <v>77</v>
      </c>
      <c r="X108" s="154" t="s">
        <v>129</v>
      </c>
      <c r="Y108" s="154" t="s">
        <v>78</v>
      </c>
    </row>
    <row r="109" spans="2:25" ht="21.75" customHeight="1" x14ac:dyDescent="0.25">
      <c r="B109" s="202">
        <v>12</v>
      </c>
      <c r="C109" s="204">
        <v>1348</v>
      </c>
      <c r="D109" s="185">
        <v>92</v>
      </c>
      <c r="E109" s="185">
        <v>720</v>
      </c>
      <c r="F109" s="184">
        <v>0</v>
      </c>
      <c r="G109" s="184">
        <v>720</v>
      </c>
      <c r="H109" s="184">
        <v>720</v>
      </c>
      <c r="I109" s="184">
        <v>720</v>
      </c>
      <c r="J109" s="185">
        <v>1440</v>
      </c>
      <c r="K109" s="184">
        <v>0</v>
      </c>
      <c r="L109" s="184">
        <v>720</v>
      </c>
      <c r="M109" s="184">
        <v>720</v>
      </c>
      <c r="N109" s="184">
        <v>720</v>
      </c>
      <c r="O109" s="184">
        <v>720</v>
      </c>
      <c r="P109" s="188"/>
      <c r="Q109" s="189"/>
    </row>
    <row r="110" spans="2:25" ht="21.75" customHeight="1" x14ac:dyDescent="0.25">
      <c r="B110" s="202">
        <v>13</v>
      </c>
      <c r="C110" s="204">
        <v>628</v>
      </c>
      <c r="D110" s="185">
        <v>92</v>
      </c>
      <c r="E110" s="185">
        <v>720</v>
      </c>
      <c r="F110" s="184">
        <v>0</v>
      </c>
      <c r="G110" s="184">
        <v>720</v>
      </c>
      <c r="H110" s="184">
        <v>720</v>
      </c>
      <c r="I110" s="185">
        <v>1440</v>
      </c>
      <c r="J110" s="185">
        <v>720</v>
      </c>
      <c r="K110" s="184">
        <v>0</v>
      </c>
      <c r="L110" s="184">
        <v>720</v>
      </c>
      <c r="M110" s="184">
        <v>720</v>
      </c>
      <c r="N110" s="184">
        <v>720</v>
      </c>
      <c r="O110" s="184">
        <v>720</v>
      </c>
      <c r="P110" s="188"/>
      <c r="Q110" s="189"/>
      <c r="S110" s="155" t="s">
        <v>116</v>
      </c>
      <c r="T110" s="155" t="s">
        <v>79</v>
      </c>
      <c r="U110" s="155" t="s">
        <v>80</v>
      </c>
      <c r="V110" s="155" t="s">
        <v>81</v>
      </c>
      <c r="W110" s="155" t="s">
        <v>118</v>
      </c>
      <c r="X110" s="155" t="s">
        <v>130</v>
      </c>
      <c r="Y110" s="155" t="s">
        <v>119</v>
      </c>
    </row>
    <row r="111" spans="2:25" ht="21.75" customHeight="1" x14ac:dyDescent="0.25">
      <c r="B111" s="202">
        <v>14</v>
      </c>
      <c r="C111" s="204">
        <v>628</v>
      </c>
      <c r="D111" s="185">
        <v>92</v>
      </c>
      <c r="E111" s="184">
        <v>0</v>
      </c>
      <c r="F111" s="184">
        <v>720</v>
      </c>
      <c r="G111" s="184">
        <v>720</v>
      </c>
      <c r="H111" s="184">
        <v>720</v>
      </c>
      <c r="I111" s="185">
        <v>1440</v>
      </c>
      <c r="J111" s="184">
        <v>0</v>
      </c>
      <c r="K111" s="184">
        <v>720</v>
      </c>
      <c r="L111" s="184">
        <v>720</v>
      </c>
      <c r="M111" s="184">
        <v>720</v>
      </c>
      <c r="N111" s="184">
        <v>720</v>
      </c>
      <c r="O111" s="184">
        <v>720</v>
      </c>
      <c r="P111" s="188"/>
      <c r="Q111" s="189"/>
      <c r="S111" s="155" t="s">
        <v>116</v>
      </c>
      <c r="T111" s="155" t="s">
        <v>82</v>
      </c>
      <c r="U111" s="155" t="s">
        <v>83</v>
      </c>
      <c r="V111" s="155" t="s">
        <v>84</v>
      </c>
      <c r="W111" s="155" t="s">
        <v>77</v>
      </c>
      <c r="X111" s="155" t="s">
        <v>159</v>
      </c>
      <c r="Y111" s="155" t="s">
        <v>78</v>
      </c>
    </row>
    <row r="112" spans="2:25" ht="21.75" customHeight="1" x14ac:dyDescent="0.25">
      <c r="B112" s="202">
        <v>15</v>
      </c>
      <c r="C112" s="204">
        <v>628</v>
      </c>
      <c r="D112" s="185">
        <v>92</v>
      </c>
      <c r="E112" s="184">
        <v>0</v>
      </c>
      <c r="F112" s="184">
        <v>720</v>
      </c>
      <c r="G112" s="184">
        <v>720</v>
      </c>
      <c r="H112" s="185">
        <v>1440</v>
      </c>
      <c r="I112" s="185">
        <v>720</v>
      </c>
      <c r="J112" s="184">
        <v>0</v>
      </c>
      <c r="K112" s="184">
        <v>720</v>
      </c>
      <c r="L112" s="184">
        <v>720</v>
      </c>
      <c r="M112" s="184">
        <v>720</v>
      </c>
      <c r="N112" s="184">
        <v>720</v>
      </c>
      <c r="O112" s="184">
        <v>720</v>
      </c>
      <c r="P112" s="188"/>
      <c r="Q112" s="189"/>
      <c r="S112" s="154" t="s">
        <v>160</v>
      </c>
      <c r="T112" s="154" t="s">
        <v>85</v>
      </c>
      <c r="U112" s="154" t="s">
        <v>86</v>
      </c>
      <c r="V112" s="154" t="s">
        <v>87</v>
      </c>
      <c r="W112" s="154" t="s">
        <v>77</v>
      </c>
      <c r="X112" s="154" t="s">
        <v>120</v>
      </c>
      <c r="Y112" s="154" t="s">
        <v>78</v>
      </c>
    </row>
    <row r="113" spans="2:25" ht="21.75" customHeight="1" x14ac:dyDescent="0.25">
      <c r="B113" s="202">
        <v>16</v>
      </c>
      <c r="C113" s="205">
        <v>0</v>
      </c>
      <c r="D113" s="184">
        <v>0</v>
      </c>
      <c r="E113" s="184">
        <v>92</v>
      </c>
      <c r="F113" s="184">
        <v>720</v>
      </c>
      <c r="G113" s="185">
        <v>1440</v>
      </c>
      <c r="H113" s="185">
        <v>720</v>
      </c>
      <c r="I113" s="184">
        <v>0</v>
      </c>
      <c r="J113" s="184">
        <v>720</v>
      </c>
      <c r="K113" s="184">
        <v>720</v>
      </c>
      <c r="L113" s="185">
        <v>1440</v>
      </c>
      <c r="M113" s="184">
        <v>0</v>
      </c>
      <c r="N113" s="184">
        <v>720</v>
      </c>
      <c r="O113" s="184">
        <v>720</v>
      </c>
      <c r="P113" s="188"/>
      <c r="Q113" s="189"/>
      <c r="S113" s="154" t="s">
        <v>160</v>
      </c>
      <c r="T113" s="154" t="s">
        <v>88</v>
      </c>
      <c r="U113" s="154" t="s">
        <v>89</v>
      </c>
      <c r="V113" s="154" t="s">
        <v>90</v>
      </c>
      <c r="W113" s="154" t="s">
        <v>77</v>
      </c>
      <c r="X113" s="154" t="s">
        <v>121</v>
      </c>
      <c r="Y113" s="154" t="s">
        <v>78</v>
      </c>
    </row>
    <row r="114" spans="2:25" ht="21.75" customHeight="1" x14ac:dyDescent="0.25">
      <c r="B114" s="202">
        <v>17</v>
      </c>
      <c r="C114" s="205">
        <v>0</v>
      </c>
      <c r="D114" s="184">
        <v>0</v>
      </c>
      <c r="E114" s="184">
        <v>92</v>
      </c>
      <c r="F114" s="185">
        <v>1440</v>
      </c>
      <c r="G114" s="185">
        <v>720</v>
      </c>
      <c r="H114" s="185">
        <v>720</v>
      </c>
      <c r="I114" s="184">
        <v>0</v>
      </c>
      <c r="J114" s="184">
        <v>720</v>
      </c>
      <c r="K114" s="185">
        <v>1440</v>
      </c>
      <c r="L114" s="185">
        <v>720</v>
      </c>
      <c r="M114" s="184">
        <v>0</v>
      </c>
      <c r="N114" s="184">
        <v>720</v>
      </c>
      <c r="O114" s="184">
        <v>720</v>
      </c>
      <c r="P114" s="188"/>
      <c r="Q114" s="189"/>
      <c r="S114" s="154" t="s">
        <v>160</v>
      </c>
      <c r="T114" s="154" t="s">
        <v>91</v>
      </c>
      <c r="U114" s="154" t="s">
        <v>92</v>
      </c>
      <c r="V114" s="154" t="s">
        <v>93</v>
      </c>
      <c r="W114" s="154" t="s">
        <v>77</v>
      </c>
      <c r="X114" s="154" t="s">
        <v>122</v>
      </c>
      <c r="Y114" s="154" t="s">
        <v>78</v>
      </c>
    </row>
    <row r="115" spans="2:25" ht="21.75" customHeight="1" x14ac:dyDescent="0.25">
      <c r="B115" s="202">
        <v>18</v>
      </c>
      <c r="C115" s="205">
        <v>0</v>
      </c>
      <c r="D115" s="184">
        <v>0</v>
      </c>
      <c r="E115" s="184">
        <v>92</v>
      </c>
      <c r="F115" s="185">
        <v>1440</v>
      </c>
      <c r="G115" s="185">
        <v>720</v>
      </c>
      <c r="H115" s="184">
        <v>0</v>
      </c>
      <c r="I115" s="184">
        <v>720</v>
      </c>
      <c r="J115" s="184">
        <v>720</v>
      </c>
      <c r="K115" s="184">
        <v>720</v>
      </c>
      <c r="L115" s="184">
        <v>720</v>
      </c>
      <c r="M115" s="184">
        <v>720</v>
      </c>
      <c r="N115" s="184">
        <v>720</v>
      </c>
      <c r="O115" s="184">
        <v>720</v>
      </c>
      <c r="P115" s="188"/>
      <c r="Q115" s="189"/>
      <c r="S115" s="155" t="s">
        <v>116</v>
      </c>
      <c r="T115" s="155" t="s">
        <v>94</v>
      </c>
      <c r="U115" s="155" t="s">
        <v>95</v>
      </c>
      <c r="V115" s="155" t="s">
        <v>96</v>
      </c>
      <c r="W115" s="155" t="s">
        <v>77</v>
      </c>
      <c r="X115" s="155" t="s">
        <v>122</v>
      </c>
      <c r="Y115" s="155" t="s">
        <v>78</v>
      </c>
    </row>
    <row r="116" spans="2:25" ht="21.75" customHeight="1" x14ac:dyDescent="0.25">
      <c r="B116" s="202">
        <v>19</v>
      </c>
      <c r="C116" s="205">
        <v>720</v>
      </c>
      <c r="D116" s="185">
        <v>0</v>
      </c>
      <c r="E116" s="185">
        <v>92</v>
      </c>
      <c r="F116" s="185">
        <v>1440</v>
      </c>
      <c r="G116" s="185">
        <v>720</v>
      </c>
      <c r="H116" s="184">
        <v>0</v>
      </c>
      <c r="I116" s="184">
        <v>720</v>
      </c>
      <c r="J116" s="184">
        <v>720</v>
      </c>
      <c r="K116" s="184">
        <v>720</v>
      </c>
      <c r="L116" s="184">
        <v>720</v>
      </c>
      <c r="M116" s="184">
        <v>720</v>
      </c>
      <c r="N116" s="184">
        <v>720</v>
      </c>
      <c r="O116" s="184">
        <v>720</v>
      </c>
      <c r="P116" s="188"/>
      <c r="Q116" s="189"/>
      <c r="S116" s="155" t="s">
        <v>116</v>
      </c>
      <c r="T116" s="155" t="s">
        <v>97</v>
      </c>
      <c r="U116" s="155" t="s">
        <v>98</v>
      </c>
      <c r="V116" s="155" t="s">
        <v>99</v>
      </c>
      <c r="W116" s="155" t="s">
        <v>77</v>
      </c>
      <c r="X116" s="155" t="s">
        <v>123</v>
      </c>
      <c r="Y116" s="155" t="s">
        <v>78</v>
      </c>
    </row>
    <row r="117" spans="2:25" ht="21.75" customHeight="1" x14ac:dyDescent="0.25">
      <c r="B117" s="202">
        <v>20</v>
      </c>
      <c r="C117" s="205">
        <v>720</v>
      </c>
      <c r="D117" s="185">
        <v>0</v>
      </c>
      <c r="E117" s="185">
        <v>92</v>
      </c>
      <c r="F117" s="185">
        <v>720</v>
      </c>
      <c r="G117" s="185">
        <v>720</v>
      </c>
      <c r="H117" s="185">
        <v>720</v>
      </c>
      <c r="I117" s="185">
        <v>720</v>
      </c>
      <c r="J117" s="185">
        <v>720</v>
      </c>
      <c r="K117" s="185">
        <v>720</v>
      </c>
      <c r="L117" s="185">
        <v>720</v>
      </c>
      <c r="M117" s="185">
        <v>720</v>
      </c>
      <c r="N117" s="185">
        <v>720</v>
      </c>
      <c r="O117" s="185">
        <v>720</v>
      </c>
      <c r="P117" s="188"/>
      <c r="Q117" s="189"/>
      <c r="S117" s="154" t="s">
        <v>160</v>
      </c>
      <c r="T117" s="154" t="s">
        <v>100</v>
      </c>
      <c r="U117" s="154" t="s">
        <v>101</v>
      </c>
      <c r="V117" s="154" t="s">
        <v>102</v>
      </c>
      <c r="W117" s="154" t="s">
        <v>77</v>
      </c>
      <c r="X117" s="154" t="s">
        <v>125</v>
      </c>
      <c r="Y117" s="154" t="s">
        <v>78</v>
      </c>
    </row>
    <row r="118" spans="2:25" ht="21.75" customHeight="1" x14ac:dyDescent="0.25">
      <c r="B118" s="202">
        <v>21</v>
      </c>
      <c r="C118" s="205">
        <v>720</v>
      </c>
      <c r="D118" s="185">
        <v>0</v>
      </c>
      <c r="E118" s="185">
        <v>92</v>
      </c>
      <c r="F118" s="185">
        <v>1440</v>
      </c>
      <c r="G118" s="184">
        <v>0</v>
      </c>
      <c r="H118" s="184">
        <v>720</v>
      </c>
      <c r="I118" s="184">
        <v>720</v>
      </c>
      <c r="J118" s="184">
        <v>720</v>
      </c>
      <c r="K118" s="184">
        <v>720</v>
      </c>
      <c r="L118" s="184">
        <v>720</v>
      </c>
      <c r="M118" s="184">
        <v>720</v>
      </c>
      <c r="N118" s="184">
        <v>720</v>
      </c>
      <c r="O118" s="184">
        <v>720</v>
      </c>
      <c r="P118" s="188"/>
      <c r="Q118" s="189"/>
      <c r="S118" s="154" t="s">
        <v>160</v>
      </c>
      <c r="T118" s="154" t="s">
        <v>103</v>
      </c>
      <c r="U118" s="154" t="s">
        <v>104</v>
      </c>
      <c r="V118" s="154" t="s">
        <v>105</v>
      </c>
      <c r="W118" s="154" t="s">
        <v>77</v>
      </c>
      <c r="X118" s="154" t="s">
        <v>126</v>
      </c>
      <c r="Y118" s="154" t="s">
        <v>78</v>
      </c>
    </row>
    <row r="119" spans="2:25" ht="21.75" customHeight="1" x14ac:dyDescent="0.25">
      <c r="B119" s="202">
        <v>22</v>
      </c>
      <c r="C119" s="204">
        <v>628</v>
      </c>
      <c r="D119" s="185">
        <v>92</v>
      </c>
      <c r="E119" s="185">
        <v>720</v>
      </c>
      <c r="F119" s="185">
        <v>720</v>
      </c>
      <c r="G119" s="185">
        <v>720</v>
      </c>
      <c r="H119" s="185">
        <v>720</v>
      </c>
      <c r="I119" s="185">
        <v>720</v>
      </c>
      <c r="J119" s="185">
        <v>720</v>
      </c>
      <c r="K119" s="185">
        <v>720</v>
      </c>
      <c r="L119" s="185">
        <v>720</v>
      </c>
      <c r="M119" s="185">
        <v>720</v>
      </c>
      <c r="N119" s="185">
        <v>720</v>
      </c>
      <c r="O119" s="185">
        <v>720</v>
      </c>
      <c r="P119" s="188"/>
      <c r="Q119" s="189"/>
      <c r="S119" s="154" t="s">
        <v>160</v>
      </c>
      <c r="T119" s="154" t="s">
        <v>106</v>
      </c>
      <c r="U119" s="154" t="s">
        <v>107</v>
      </c>
      <c r="V119" s="154" t="s">
        <v>108</v>
      </c>
      <c r="W119" s="154" t="s">
        <v>77</v>
      </c>
      <c r="X119" s="154" t="s">
        <v>127</v>
      </c>
      <c r="Y119" s="154" t="s">
        <v>78</v>
      </c>
    </row>
    <row r="120" spans="2:25" ht="21.75" customHeight="1" x14ac:dyDescent="0.25">
      <c r="B120" s="202">
        <v>23</v>
      </c>
      <c r="C120" s="204">
        <v>628</v>
      </c>
      <c r="D120" s="185">
        <v>92</v>
      </c>
      <c r="E120" s="185">
        <v>720</v>
      </c>
      <c r="F120" s="184">
        <v>0</v>
      </c>
      <c r="G120" s="184">
        <v>720</v>
      </c>
      <c r="H120" s="184">
        <v>720</v>
      </c>
      <c r="I120" s="184">
        <v>720</v>
      </c>
      <c r="J120" s="185">
        <v>1440</v>
      </c>
      <c r="K120" s="184">
        <v>0</v>
      </c>
      <c r="L120" s="184">
        <v>720</v>
      </c>
      <c r="M120" s="184">
        <v>720</v>
      </c>
      <c r="N120" s="184">
        <v>720</v>
      </c>
      <c r="O120" s="184">
        <v>720</v>
      </c>
      <c r="P120" s="188"/>
      <c r="Q120" s="189"/>
      <c r="S120" s="154" t="s">
        <v>160</v>
      </c>
      <c r="T120" s="154" t="s">
        <v>109</v>
      </c>
      <c r="U120" s="154" t="s">
        <v>110</v>
      </c>
      <c r="V120" s="154" t="s">
        <v>111</v>
      </c>
      <c r="W120" s="154" t="s">
        <v>77</v>
      </c>
      <c r="X120" s="154" t="s">
        <v>128</v>
      </c>
      <c r="Y120" s="154" t="s">
        <v>78</v>
      </c>
    </row>
    <row r="121" spans="2:25" ht="21.75" customHeight="1" x14ac:dyDescent="0.25">
      <c r="B121" s="202">
        <v>24</v>
      </c>
      <c r="C121" s="204">
        <v>628</v>
      </c>
      <c r="D121" s="185">
        <v>92</v>
      </c>
      <c r="E121" s="185">
        <v>720</v>
      </c>
      <c r="F121" s="184">
        <v>0</v>
      </c>
      <c r="G121" s="184">
        <v>720</v>
      </c>
      <c r="H121" s="184">
        <v>720</v>
      </c>
      <c r="I121" s="184">
        <v>720</v>
      </c>
      <c r="J121" s="185">
        <v>1440</v>
      </c>
      <c r="K121" s="184">
        <v>0</v>
      </c>
      <c r="L121" s="184">
        <v>720</v>
      </c>
      <c r="M121" s="184">
        <v>720</v>
      </c>
      <c r="N121" s="184">
        <v>720</v>
      </c>
      <c r="O121" s="184">
        <v>720</v>
      </c>
      <c r="P121" s="188"/>
      <c r="Q121" s="189"/>
      <c r="S121" s="154" t="s">
        <v>160</v>
      </c>
      <c r="T121" s="154" t="s">
        <v>112</v>
      </c>
      <c r="U121" s="154" t="s">
        <v>113</v>
      </c>
      <c r="V121" s="154" t="s">
        <v>114</v>
      </c>
      <c r="W121" s="154" t="s">
        <v>77</v>
      </c>
      <c r="X121" s="154" t="s">
        <v>129</v>
      </c>
      <c r="Y121" s="154" t="s">
        <v>78</v>
      </c>
    </row>
    <row r="122" spans="2:25" ht="21.75" customHeight="1" x14ac:dyDescent="0.25">
      <c r="B122" s="202">
        <v>25</v>
      </c>
      <c r="C122" s="204">
        <v>628</v>
      </c>
      <c r="D122" s="185">
        <v>92</v>
      </c>
      <c r="E122" s="185">
        <v>720</v>
      </c>
      <c r="F122" s="184">
        <v>0</v>
      </c>
      <c r="G122" s="184">
        <v>720</v>
      </c>
      <c r="H122" s="184">
        <v>720</v>
      </c>
      <c r="I122" s="184">
        <v>720</v>
      </c>
      <c r="J122" s="185">
        <v>1440</v>
      </c>
      <c r="K122" s="184">
        <v>0</v>
      </c>
      <c r="L122" s="184">
        <v>720</v>
      </c>
      <c r="M122" s="184">
        <v>720</v>
      </c>
      <c r="N122" s="184">
        <v>720</v>
      </c>
      <c r="O122" s="184">
        <v>720</v>
      </c>
      <c r="P122" s="188"/>
      <c r="Q122" s="189"/>
    </row>
    <row r="123" spans="2:25" ht="21.75" customHeight="1" x14ac:dyDescent="0.25">
      <c r="B123" s="202">
        <v>26</v>
      </c>
      <c r="C123" s="204">
        <v>628</v>
      </c>
      <c r="D123" s="185">
        <v>92</v>
      </c>
      <c r="E123" s="185">
        <v>720</v>
      </c>
      <c r="F123" s="185">
        <v>720</v>
      </c>
      <c r="G123" s="185">
        <v>720</v>
      </c>
      <c r="H123" s="185">
        <v>720</v>
      </c>
      <c r="I123" s="185">
        <v>720</v>
      </c>
      <c r="J123" s="185">
        <v>720</v>
      </c>
      <c r="K123" s="185">
        <v>720</v>
      </c>
      <c r="L123" s="185">
        <v>720</v>
      </c>
      <c r="M123" s="185">
        <v>720</v>
      </c>
      <c r="N123" s="185">
        <v>720</v>
      </c>
      <c r="O123" s="185">
        <v>720</v>
      </c>
      <c r="P123" s="188"/>
      <c r="Q123" s="189"/>
      <c r="S123" s="154" t="s">
        <v>162</v>
      </c>
      <c r="T123" s="154" t="s">
        <v>79</v>
      </c>
      <c r="U123" s="154" t="s">
        <v>80</v>
      </c>
      <c r="V123" s="154" t="s">
        <v>81</v>
      </c>
      <c r="W123" s="154" t="s">
        <v>118</v>
      </c>
      <c r="X123" s="154" t="s">
        <v>159</v>
      </c>
      <c r="Y123" s="154" t="s">
        <v>119</v>
      </c>
    </row>
    <row r="124" spans="2:25" ht="21.75" customHeight="1" x14ac:dyDescent="0.25">
      <c r="B124" s="202">
        <v>27</v>
      </c>
      <c r="C124" s="204">
        <v>628</v>
      </c>
      <c r="D124" s="185">
        <v>92</v>
      </c>
      <c r="E124" s="185">
        <v>720</v>
      </c>
      <c r="F124" s="185">
        <v>720</v>
      </c>
      <c r="G124" s="185">
        <v>720</v>
      </c>
      <c r="H124" s="185">
        <v>720</v>
      </c>
      <c r="I124" s="185">
        <v>720</v>
      </c>
      <c r="J124" s="185">
        <v>720</v>
      </c>
      <c r="K124" s="185">
        <v>720</v>
      </c>
      <c r="L124" s="185">
        <v>720</v>
      </c>
      <c r="M124" s="185">
        <v>720</v>
      </c>
      <c r="N124" s="185">
        <v>720</v>
      </c>
      <c r="O124" s="185">
        <v>720</v>
      </c>
      <c r="P124" s="188"/>
      <c r="Q124" s="189"/>
      <c r="S124" s="154" t="s">
        <v>162</v>
      </c>
      <c r="T124" s="154" t="s">
        <v>82</v>
      </c>
      <c r="U124" s="154" t="s">
        <v>83</v>
      </c>
      <c r="V124" s="154" t="s">
        <v>84</v>
      </c>
      <c r="W124" s="154" t="s">
        <v>77</v>
      </c>
      <c r="X124" s="154" t="s">
        <v>161</v>
      </c>
      <c r="Y124" s="154" t="s">
        <v>78</v>
      </c>
    </row>
    <row r="125" spans="2:25" ht="21.75" customHeight="1" x14ac:dyDescent="0.25">
      <c r="B125" s="202">
        <v>28</v>
      </c>
      <c r="C125" s="204">
        <v>628</v>
      </c>
      <c r="D125" s="185">
        <v>92</v>
      </c>
      <c r="E125" s="185">
        <v>720</v>
      </c>
      <c r="F125" s="185">
        <v>720</v>
      </c>
      <c r="G125" s="185">
        <v>720</v>
      </c>
      <c r="H125" s="185">
        <v>720</v>
      </c>
      <c r="I125" s="185">
        <v>720</v>
      </c>
      <c r="J125" s="185">
        <v>720</v>
      </c>
      <c r="K125" s="185">
        <v>720</v>
      </c>
      <c r="L125" s="185">
        <v>720</v>
      </c>
      <c r="M125" s="185">
        <v>720</v>
      </c>
      <c r="N125" s="185">
        <v>720</v>
      </c>
      <c r="O125" s="185">
        <v>720</v>
      </c>
      <c r="P125" s="188"/>
      <c r="Q125" s="189"/>
      <c r="S125" s="155" t="s">
        <v>117</v>
      </c>
      <c r="T125" s="155" t="s">
        <v>85</v>
      </c>
      <c r="U125" s="155" t="s">
        <v>86</v>
      </c>
      <c r="V125" s="155" t="s">
        <v>87</v>
      </c>
      <c r="W125" s="155" t="s">
        <v>77</v>
      </c>
      <c r="X125" s="155" t="s">
        <v>161</v>
      </c>
      <c r="Y125" s="155" t="s">
        <v>78</v>
      </c>
    </row>
    <row r="126" spans="2:25" ht="21.75" customHeight="1" x14ac:dyDescent="0.25">
      <c r="B126" s="202">
        <v>29</v>
      </c>
      <c r="C126" s="205">
        <v>0</v>
      </c>
      <c r="D126" s="184">
        <v>0</v>
      </c>
      <c r="E126" s="184">
        <v>92</v>
      </c>
      <c r="F126" s="185">
        <v>1440</v>
      </c>
      <c r="G126" s="184">
        <v>0</v>
      </c>
      <c r="H126" s="184">
        <v>720</v>
      </c>
      <c r="I126" s="184">
        <v>720</v>
      </c>
      <c r="J126" s="184">
        <v>720</v>
      </c>
      <c r="K126" s="184">
        <v>720</v>
      </c>
      <c r="L126" s="184">
        <v>720</v>
      </c>
      <c r="M126" s="184">
        <v>720</v>
      </c>
      <c r="N126" s="184">
        <v>720</v>
      </c>
      <c r="O126" s="184">
        <v>720</v>
      </c>
      <c r="P126" s="188"/>
      <c r="Q126" s="189"/>
      <c r="S126" s="155" t="s">
        <v>117</v>
      </c>
      <c r="T126" s="155" t="s">
        <v>88</v>
      </c>
      <c r="U126" s="155" t="s">
        <v>89</v>
      </c>
      <c r="V126" s="155" t="s">
        <v>90</v>
      </c>
      <c r="W126" s="155" t="s">
        <v>77</v>
      </c>
      <c r="X126" s="155" t="s">
        <v>120</v>
      </c>
      <c r="Y126" s="155" t="s">
        <v>78</v>
      </c>
    </row>
    <row r="127" spans="2:25" ht="21.75" customHeight="1" x14ac:dyDescent="0.25">
      <c r="B127" s="202">
        <v>30</v>
      </c>
      <c r="C127" s="205">
        <v>0</v>
      </c>
      <c r="D127" s="184">
        <v>0</v>
      </c>
      <c r="E127" s="184">
        <v>92</v>
      </c>
      <c r="F127" s="185">
        <v>1440</v>
      </c>
      <c r="G127" s="184">
        <v>0</v>
      </c>
      <c r="H127" s="184">
        <v>720</v>
      </c>
      <c r="I127" s="184">
        <v>720</v>
      </c>
      <c r="J127" s="184">
        <v>720</v>
      </c>
      <c r="K127" s="184">
        <v>720</v>
      </c>
      <c r="L127" s="184">
        <v>720</v>
      </c>
      <c r="M127" s="184">
        <v>720</v>
      </c>
      <c r="N127" s="184">
        <v>720</v>
      </c>
      <c r="O127" s="184">
        <v>720</v>
      </c>
      <c r="P127" s="188"/>
      <c r="Q127" s="189"/>
      <c r="S127" s="154" t="s">
        <v>162</v>
      </c>
      <c r="T127" s="154" t="s">
        <v>91</v>
      </c>
      <c r="U127" s="154" t="s">
        <v>92</v>
      </c>
      <c r="V127" s="154" t="s">
        <v>93</v>
      </c>
      <c r="W127" s="154" t="s">
        <v>77</v>
      </c>
      <c r="X127" s="154" t="s">
        <v>122</v>
      </c>
      <c r="Y127" s="154" t="s">
        <v>78</v>
      </c>
    </row>
    <row r="128" spans="2:25" ht="21.75" customHeight="1" x14ac:dyDescent="0.25">
      <c r="B128" s="202">
        <v>31</v>
      </c>
      <c r="C128" s="205">
        <v>0</v>
      </c>
      <c r="D128" s="184">
        <v>0</v>
      </c>
      <c r="E128" s="184">
        <v>92</v>
      </c>
      <c r="F128" s="185">
        <v>1440</v>
      </c>
      <c r="G128" s="184">
        <v>0</v>
      </c>
      <c r="H128" s="184">
        <v>720</v>
      </c>
      <c r="I128" s="184">
        <v>720</v>
      </c>
      <c r="J128" s="184">
        <v>720</v>
      </c>
      <c r="K128" s="184">
        <v>720</v>
      </c>
      <c r="L128" s="184">
        <v>720</v>
      </c>
      <c r="M128" s="184">
        <v>720</v>
      </c>
      <c r="N128" s="184">
        <v>720</v>
      </c>
      <c r="O128" s="184">
        <v>720</v>
      </c>
      <c r="P128" s="188"/>
      <c r="Q128" s="189"/>
      <c r="S128" s="154" t="s">
        <v>162</v>
      </c>
      <c r="T128" s="154" t="s">
        <v>94</v>
      </c>
      <c r="U128" s="154" t="s">
        <v>95</v>
      </c>
      <c r="V128" s="154" t="s">
        <v>96</v>
      </c>
      <c r="W128" s="154" t="s">
        <v>77</v>
      </c>
      <c r="X128" s="154" t="s">
        <v>123</v>
      </c>
      <c r="Y128" s="154" t="s">
        <v>78</v>
      </c>
    </row>
    <row r="129" spans="2:30" ht="21.75" customHeight="1" x14ac:dyDescent="0.25">
      <c r="B129" s="202">
        <v>32</v>
      </c>
      <c r="C129" s="204">
        <v>628</v>
      </c>
      <c r="D129" s="185">
        <v>92</v>
      </c>
      <c r="E129" s="185">
        <v>720</v>
      </c>
      <c r="F129" s="185">
        <v>720</v>
      </c>
      <c r="G129" s="185">
        <v>720</v>
      </c>
      <c r="H129" s="185">
        <v>720</v>
      </c>
      <c r="I129" s="185">
        <v>720</v>
      </c>
      <c r="J129" s="185">
        <v>720</v>
      </c>
      <c r="K129" s="185">
        <v>720</v>
      </c>
      <c r="L129" s="185">
        <v>720</v>
      </c>
      <c r="M129" s="185">
        <v>720</v>
      </c>
      <c r="N129" s="185">
        <v>720</v>
      </c>
      <c r="O129" s="185">
        <v>720</v>
      </c>
      <c r="P129" s="188"/>
      <c r="Q129" s="189"/>
      <c r="S129" s="154" t="s">
        <v>162</v>
      </c>
      <c r="T129" s="154" t="s">
        <v>97</v>
      </c>
      <c r="U129" s="154" t="s">
        <v>98</v>
      </c>
      <c r="V129" s="154" t="s">
        <v>99</v>
      </c>
      <c r="W129" s="154" t="s">
        <v>77</v>
      </c>
      <c r="X129" s="154" t="s">
        <v>124</v>
      </c>
      <c r="Y129" s="154" t="s">
        <v>78</v>
      </c>
    </row>
    <row r="130" spans="2:30" ht="21.75" customHeight="1" x14ac:dyDescent="0.25">
      <c r="B130" s="202">
        <v>33</v>
      </c>
      <c r="C130" s="204">
        <v>628</v>
      </c>
      <c r="D130" s="185">
        <v>92</v>
      </c>
      <c r="E130" s="185">
        <v>720</v>
      </c>
      <c r="F130" s="184">
        <v>0</v>
      </c>
      <c r="G130" s="184">
        <v>720</v>
      </c>
      <c r="H130" s="184">
        <v>720</v>
      </c>
      <c r="I130" s="185">
        <v>1440</v>
      </c>
      <c r="J130" s="185">
        <v>720</v>
      </c>
      <c r="K130" s="184">
        <v>0</v>
      </c>
      <c r="L130" s="184">
        <v>720</v>
      </c>
      <c r="M130" s="184">
        <v>720</v>
      </c>
      <c r="N130" s="184">
        <v>720</v>
      </c>
      <c r="O130" s="184">
        <v>720</v>
      </c>
      <c r="P130" s="188"/>
      <c r="Q130" s="189"/>
      <c r="S130" s="154" t="s">
        <v>162</v>
      </c>
      <c r="T130" s="154" t="s">
        <v>100</v>
      </c>
      <c r="U130" s="154" t="s">
        <v>101</v>
      </c>
      <c r="V130" s="154" t="s">
        <v>102</v>
      </c>
      <c r="W130" s="154" t="s">
        <v>77</v>
      </c>
      <c r="X130" s="154" t="s">
        <v>125</v>
      </c>
      <c r="Y130" s="154" t="s">
        <v>78</v>
      </c>
    </row>
    <row r="131" spans="2:30" ht="21.75" customHeight="1" x14ac:dyDescent="0.25">
      <c r="B131" s="202">
        <v>34</v>
      </c>
      <c r="C131" s="204">
        <v>628</v>
      </c>
      <c r="D131" s="185">
        <v>92</v>
      </c>
      <c r="E131" s="185">
        <v>720</v>
      </c>
      <c r="F131" s="184">
        <v>0</v>
      </c>
      <c r="G131" s="184">
        <v>720</v>
      </c>
      <c r="H131" s="184">
        <v>720</v>
      </c>
      <c r="I131" s="184">
        <v>720</v>
      </c>
      <c r="J131" s="184">
        <v>720</v>
      </c>
      <c r="K131" s="184">
        <v>720</v>
      </c>
      <c r="L131" s="184">
        <v>720</v>
      </c>
      <c r="M131" s="184">
        <v>720</v>
      </c>
      <c r="N131" s="184">
        <v>720</v>
      </c>
      <c r="O131" s="184">
        <v>720</v>
      </c>
      <c r="P131" s="188"/>
      <c r="Q131" s="189"/>
      <c r="S131" s="154" t="s">
        <v>162</v>
      </c>
      <c r="T131" s="154" t="s">
        <v>103</v>
      </c>
      <c r="U131" s="154" t="s">
        <v>104</v>
      </c>
      <c r="V131" s="154" t="s">
        <v>105</v>
      </c>
      <c r="W131" s="154" t="s">
        <v>77</v>
      </c>
      <c r="X131" s="154" t="s">
        <v>126</v>
      </c>
      <c r="Y131" s="154" t="s">
        <v>78</v>
      </c>
    </row>
    <row r="132" spans="2:30" ht="21.75" customHeight="1" x14ac:dyDescent="0.25">
      <c r="B132" s="202">
        <v>35</v>
      </c>
      <c r="C132" s="204">
        <v>628</v>
      </c>
      <c r="D132" s="185">
        <v>92</v>
      </c>
      <c r="E132" s="185">
        <v>720</v>
      </c>
      <c r="F132" s="184">
        <v>0</v>
      </c>
      <c r="G132" s="184">
        <v>720</v>
      </c>
      <c r="H132" s="184">
        <v>720</v>
      </c>
      <c r="I132" s="185">
        <v>1440</v>
      </c>
      <c r="J132" s="185">
        <v>720</v>
      </c>
      <c r="K132" s="184">
        <v>0</v>
      </c>
      <c r="L132" s="184">
        <v>720</v>
      </c>
      <c r="M132" s="184">
        <v>720</v>
      </c>
      <c r="N132" s="185">
        <v>1440</v>
      </c>
      <c r="O132" s="185">
        <v>720</v>
      </c>
      <c r="P132" s="188"/>
      <c r="Q132" s="189"/>
      <c r="S132" s="154" t="s">
        <v>162</v>
      </c>
      <c r="T132" s="154" t="s">
        <v>106</v>
      </c>
      <c r="U132" s="154" t="s">
        <v>107</v>
      </c>
      <c r="V132" s="154" t="s">
        <v>108</v>
      </c>
      <c r="W132" s="154" t="s">
        <v>77</v>
      </c>
      <c r="X132" s="154" t="s">
        <v>127</v>
      </c>
      <c r="Y132" s="154" t="s">
        <v>78</v>
      </c>
    </row>
    <row r="133" spans="2:30" ht="21.75" customHeight="1" x14ac:dyDescent="0.25">
      <c r="B133" s="202">
        <v>36</v>
      </c>
      <c r="C133" s="204">
        <v>628</v>
      </c>
      <c r="D133" s="185">
        <v>92</v>
      </c>
      <c r="E133" s="184">
        <v>0</v>
      </c>
      <c r="F133" s="184">
        <v>720</v>
      </c>
      <c r="G133" s="184">
        <v>720</v>
      </c>
      <c r="H133" s="184">
        <v>720</v>
      </c>
      <c r="I133" s="185">
        <v>1440</v>
      </c>
      <c r="J133" s="185">
        <v>720</v>
      </c>
      <c r="K133" s="184">
        <v>0</v>
      </c>
      <c r="L133" s="184">
        <v>720</v>
      </c>
      <c r="M133" s="184">
        <v>720</v>
      </c>
      <c r="N133" s="184">
        <v>720</v>
      </c>
      <c r="O133" s="184">
        <v>720</v>
      </c>
      <c r="P133" s="188"/>
      <c r="Q133" s="189"/>
      <c r="S133" s="154" t="s">
        <v>162</v>
      </c>
      <c r="T133" s="154" t="s">
        <v>109</v>
      </c>
      <c r="U133" s="154" t="s">
        <v>110</v>
      </c>
      <c r="V133" s="154" t="s">
        <v>111</v>
      </c>
      <c r="W133" s="154" t="s">
        <v>77</v>
      </c>
      <c r="X133" s="154" t="s">
        <v>128</v>
      </c>
      <c r="Y133" s="154" t="s">
        <v>78</v>
      </c>
    </row>
    <row r="134" spans="2:30" ht="21.75" customHeight="1" x14ac:dyDescent="0.25">
      <c r="B134" s="202">
        <v>37</v>
      </c>
      <c r="C134" s="205">
        <v>0</v>
      </c>
      <c r="D134" s="184">
        <v>0</v>
      </c>
      <c r="E134" s="184">
        <v>92</v>
      </c>
      <c r="F134" s="184">
        <v>720</v>
      </c>
      <c r="G134" s="184">
        <v>720</v>
      </c>
      <c r="H134" s="185">
        <v>1440</v>
      </c>
      <c r="I134" s="185">
        <v>720</v>
      </c>
      <c r="J134" s="185">
        <v>720</v>
      </c>
      <c r="K134" s="184">
        <v>0</v>
      </c>
      <c r="L134" s="184">
        <v>720</v>
      </c>
      <c r="M134" s="184">
        <v>720</v>
      </c>
      <c r="N134" s="185">
        <v>1440</v>
      </c>
      <c r="O134" s="185">
        <v>720</v>
      </c>
      <c r="P134" s="188"/>
      <c r="Q134" s="189"/>
      <c r="S134" s="154" t="s">
        <v>162</v>
      </c>
      <c r="T134" s="154" t="s">
        <v>112</v>
      </c>
      <c r="U134" s="154" t="s">
        <v>113</v>
      </c>
      <c r="V134" s="154" t="s">
        <v>114</v>
      </c>
      <c r="W134" s="154" t="s">
        <v>77</v>
      </c>
      <c r="X134" s="154" t="s">
        <v>129</v>
      </c>
      <c r="Y134" s="154" t="s">
        <v>78</v>
      </c>
    </row>
    <row r="135" spans="2:30" ht="21.75" customHeight="1" x14ac:dyDescent="0.25">
      <c r="B135" s="202">
        <v>38</v>
      </c>
      <c r="C135" s="205">
        <v>0</v>
      </c>
      <c r="D135" s="184">
        <v>0</v>
      </c>
      <c r="E135" s="184">
        <v>92</v>
      </c>
      <c r="F135" s="185">
        <v>1440</v>
      </c>
      <c r="G135" s="185">
        <v>720</v>
      </c>
      <c r="H135" s="185">
        <v>720</v>
      </c>
      <c r="I135" s="184">
        <v>0</v>
      </c>
      <c r="J135" s="184">
        <v>720</v>
      </c>
      <c r="K135" s="185">
        <v>1440</v>
      </c>
      <c r="L135" s="185">
        <v>720</v>
      </c>
      <c r="M135" s="185">
        <v>720</v>
      </c>
      <c r="N135" s="184">
        <v>0</v>
      </c>
      <c r="O135" s="184">
        <v>720</v>
      </c>
      <c r="P135" s="188"/>
      <c r="Q135" s="189"/>
    </row>
    <row r="136" spans="2:30" ht="21.75" customHeight="1" x14ac:dyDescent="0.25">
      <c r="B136" s="202">
        <v>39</v>
      </c>
      <c r="C136" s="205">
        <v>0</v>
      </c>
      <c r="D136" s="184">
        <v>0</v>
      </c>
      <c r="E136" s="184">
        <v>92</v>
      </c>
      <c r="F136" s="185">
        <v>1440</v>
      </c>
      <c r="G136" s="185">
        <v>720</v>
      </c>
      <c r="H136" s="184">
        <v>0</v>
      </c>
      <c r="I136" s="184">
        <v>720</v>
      </c>
      <c r="J136" s="184">
        <v>720</v>
      </c>
      <c r="K136" s="185">
        <v>1440</v>
      </c>
      <c r="L136" s="184">
        <v>0</v>
      </c>
      <c r="M136" s="184">
        <v>720</v>
      </c>
      <c r="N136" s="184">
        <v>720</v>
      </c>
      <c r="O136" s="184">
        <v>720</v>
      </c>
      <c r="P136" s="188"/>
      <c r="Q136" s="189"/>
    </row>
    <row r="137" spans="2:30" ht="21.75" customHeight="1" x14ac:dyDescent="0.25">
      <c r="B137" s="202">
        <v>40</v>
      </c>
      <c r="C137" s="205">
        <v>0</v>
      </c>
      <c r="D137" s="184">
        <v>0</v>
      </c>
      <c r="E137" s="184">
        <v>92</v>
      </c>
      <c r="F137" s="185">
        <v>1440</v>
      </c>
      <c r="G137" s="184">
        <v>0</v>
      </c>
      <c r="H137" s="184">
        <v>720</v>
      </c>
      <c r="I137" s="184">
        <v>720</v>
      </c>
      <c r="J137" s="184">
        <v>720</v>
      </c>
      <c r="K137" s="184">
        <v>720</v>
      </c>
      <c r="L137" s="184">
        <v>720</v>
      </c>
      <c r="M137" s="184">
        <v>720</v>
      </c>
      <c r="N137" s="184">
        <v>720</v>
      </c>
      <c r="O137" s="184">
        <v>720</v>
      </c>
      <c r="P137" s="188"/>
      <c r="Q137" s="189"/>
    </row>
    <row r="138" spans="2:30" ht="21.75" customHeight="1" x14ac:dyDescent="0.25">
      <c r="B138" s="202">
        <v>41</v>
      </c>
      <c r="C138" s="205">
        <v>0</v>
      </c>
      <c r="D138" s="184">
        <v>0</v>
      </c>
      <c r="E138" s="184">
        <v>92</v>
      </c>
      <c r="F138" s="185">
        <v>1440</v>
      </c>
      <c r="G138" s="184">
        <v>0</v>
      </c>
      <c r="H138" s="184">
        <v>720</v>
      </c>
      <c r="I138" s="184">
        <v>720</v>
      </c>
      <c r="J138" s="184">
        <v>720</v>
      </c>
      <c r="K138" s="184">
        <v>720</v>
      </c>
      <c r="L138" s="184">
        <v>720</v>
      </c>
      <c r="M138" s="184">
        <v>720</v>
      </c>
      <c r="N138" s="184">
        <v>720</v>
      </c>
      <c r="O138" s="184">
        <v>720</v>
      </c>
      <c r="P138" s="188"/>
      <c r="Q138" s="189"/>
    </row>
    <row r="139" spans="2:30" ht="21.75" customHeight="1" x14ac:dyDescent="0.25">
      <c r="B139" s="202">
        <v>42</v>
      </c>
      <c r="C139" s="205">
        <v>0</v>
      </c>
      <c r="D139" s="184">
        <v>0</v>
      </c>
      <c r="E139" s="184">
        <v>92</v>
      </c>
      <c r="F139" s="184">
        <v>720</v>
      </c>
      <c r="G139" s="184">
        <v>720</v>
      </c>
      <c r="H139" s="184">
        <v>720</v>
      </c>
      <c r="I139" s="184">
        <v>720</v>
      </c>
      <c r="J139" s="184">
        <v>720</v>
      </c>
      <c r="K139" s="184">
        <v>720</v>
      </c>
      <c r="L139" s="184">
        <v>720</v>
      </c>
      <c r="M139" s="184">
        <v>720</v>
      </c>
      <c r="N139" s="184">
        <v>720</v>
      </c>
      <c r="O139" s="184">
        <v>720</v>
      </c>
      <c r="P139" s="188"/>
      <c r="Q139" s="189"/>
      <c r="R139" s="212"/>
      <c r="S139" s="212"/>
      <c r="T139" s="212"/>
      <c r="U139" s="212"/>
      <c r="V139" s="212"/>
      <c r="W139" s="212"/>
      <c r="X139" s="212"/>
      <c r="Y139" s="212"/>
      <c r="Z139" s="212"/>
    </row>
    <row r="140" spans="2:30" ht="21.75" customHeight="1" thickBot="1" x14ac:dyDescent="0.3">
      <c r="B140" s="203">
        <v>43</v>
      </c>
      <c r="C140" s="206">
        <v>628</v>
      </c>
      <c r="D140" s="191">
        <v>92</v>
      </c>
      <c r="E140" s="191">
        <v>720</v>
      </c>
      <c r="F140" s="191">
        <v>720</v>
      </c>
      <c r="G140" s="191">
        <v>720</v>
      </c>
      <c r="H140" s="191">
        <v>720</v>
      </c>
      <c r="I140" s="191">
        <v>720</v>
      </c>
      <c r="J140" s="191">
        <v>720</v>
      </c>
      <c r="K140" s="191">
        <v>720</v>
      </c>
      <c r="L140" s="191">
        <v>720</v>
      </c>
      <c r="M140" s="191">
        <v>720</v>
      </c>
      <c r="N140" s="191">
        <v>720</v>
      </c>
      <c r="O140" s="191">
        <v>720</v>
      </c>
      <c r="P140" s="200"/>
      <c r="Q140" s="201"/>
      <c r="R140" s="212"/>
      <c r="S140" s="212"/>
      <c r="T140" s="212"/>
      <c r="U140" s="212"/>
      <c r="V140" s="212"/>
      <c r="W140" s="212"/>
      <c r="X140" s="212"/>
      <c r="Y140" s="212"/>
      <c r="Z140" s="212"/>
    </row>
    <row r="141" spans="2:30" ht="15.75" thickBot="1" x14ac:dyDescent="0.3">
      <c r="R141" s="212"/>
      <c r="S141" s="212"/>
      <c r="T141" s="212"/>
      <c r="U141" s="212"/>
      <c r="V141" s="212"/>
      <c r="W141" s="212"/>
      <c r="X141" s="212"/>
      <c r="Y141" s="212"/>
      <c r="Z141" s="212"/>
    </row>
    <row r="142" spans="2:30" s="2" customFormat="1" ht="48" customHeight="1" thickBot="1" x14ac:dyDescent="0.3">
      <c r="C142" s="197" t="s">
        <v>145</v>
      </c>
      <c r="D142" s="198" t="s">
        <v>147</v>
      </c>
      <c r="E142" s="198" t="s">
        <v>148</v>
      </c>
      <c r="F142" s="198" t="s">
        <v>150</v>
      </c>
      <c r="G142" s="198" t="s">
        <v>149</v>
      </c>
      <c r="H142" s="198" t="s">
        <v>151</v>
      </c>
      <c r="I142" s="198" t="s">
        <v>152</v>
      </c>
      <c r="J142" s="198" t="s">
        <v>153</v>
      </c>
      <c r="K142" s="198" t="s">
        <v>154</v>
      </c>
      <c r="L142" s="198" t="s">
        <v>156</v>
      </c>
      <c r="M142" s="198" t="s">
        <v>155</v>
      </c>
      <c r="N142" s="198" t="s">
        <v>157</v>
      </c>
      <c r="O142" s="198" t="s">
        <v>158</v>
      </c>
      <c r="P142" s="198"/>
      <c r="Q142" s="199"/>
      <c r="R142" s="213"/>
      <c r="S142" s="213"/>
      <c r="T142" s="213"/>
      <c r="U142" s="213"/>
      <c r="V142" s="213"/>
      <c r="W142" s="213"/>
      <c r="X142" s="213"/>
      <c r="Y142" s="213"/>
      <c r="Z142" s="213"/>
    </row>
    <row r="143" spans="2:30" ht="21.75" customHeight="1" x14ac:dyDescent="0.25">
      <c r="B143" s="175">
        <v>0</v>
      </c>
      <c r="C143" s="207">
        <v>628</v>
      </c>
      <c r="D143" s="195">
        <v>92</v>
      </c>
      <c r="E143" s="195">
        <v>812</v>
      </c>
      <c r="F143" s="194">
        <v>812</v>
      </c>
      <c r="G143" s="194">
        <v>1532</v>
      </c>
      <c r="H143" s="194">
        <v>2252</v>
      </c>
      <c r="I143" s="194">
        <v>2972</v>
      </c>
      <c r="J143" s="194">
        <v>3692</v>
      </c>
      <c r="K143" s="194">
        <v>4412</v>
      </c>
      <c r="L143" s="194">
        <v>5132</v>
      </c>
      <c r="M143" s="194">
        <v>5852</v>
      </c>
      <c r="N143" s="194">
        <v>6572</v>
      </c>
      <c r="O143" s="194">
        <v>7292</v>
      </c>
      <c r="P143" s="208"/>
      <c r="Q143" s="209"/>
      <c r="R143" s="212"/>
      <c r="S143" s="1" t="s">
        <v>163</v>
      </c>
      <c r="T143" s="1" t="s">
        <v>164</v>
      </c>
      <c r="U143" s="1" t="s">
        <v>165</v>
      </c>
      <c r="V143" s="1" t="s">
        <v>166</v>
      </c>
      <c r="W143" s="1" t="s">
        <v>167</v>
      </c>
      <c r="X143" s="1" t="s">
        <v>168</v>
      </c>
      <c r="Y143" s="1" t="s">
        <v>169</v>
      </c>
      <c r="Z143" s="1" t="s">
        <v>170</v>
      </c>
      <c r="AA143" s="1" t="s">
        <v>171</v>
      </c>
      <c r="AB143" s="1" t="s">
        <v>172</v>
      </c>
      <c r="AC143" s="1" t="s">
        <v>173</v>
      </c>
      <c r="AD143" s="1" t="s">
        <v>174</v>
      </c>
    </row>
    <row r="144" spans="2:30" ht="21.75" customHeight="1" x14ac:dyDescent="0.25">
      <c r="B144" s="211">
        <v>1</v>
      </c>
      <c r="C144" s="204">
        <v>628</v>
      </c>
      <c r="D144" s="185">
        <v>92</v>
      </c>
      <c r="E144" s="185">
        <v>812</v>
      </c>
      <c r="F144" s="184">
        <v>812</v>
      </c>
      <c r="G144" s="184">
        <v>1532</v>
      </c>
      <c r="H144" s="184">
        <v>2252</v>
      </c>
      <c r="I144" s="184">
        <v>2972</v>
      </c>
      <c r="J144" s="185">
        <v>4412</v>
      </c>
      <c r="K144" s="184">
        <v>4412</v>
      </c>
      <c r="L144" s="184">
        <v>5132</v>
      </c>
      <c r="M144" s="184">
        <v>5852</v>
      </c>
      <c r="N144" s="184">
        <v>6572</v>
      </c>
      <c r="O144" s="184">
        <v>7292</v>
      </c>
      <c r="P144" s="188"/>
      <c r="Q144" s="189"/>
      <c r="R144" s="212"/>
      <c r="S144" s="1" t="s">
        <v>175</v>
      </c>
      <c r="T144" s="1" t="s">
        <v>176</v>
      </c>
      <c r="U144" s="1" t="s">
        <v>177</v>
      </c>
      <c r="V144" s="1" t="s">
        <v>178</v>
      </c>
      <c r="W144" s="1" t="s">
        <v>179</v>
      </c>
      <c r="X144" s="1" t="s">
        <v>180</v>
      </c>
      <c r="Y144" s="1" t="s">
        <v>181</v>
      </c>
      <c r="Z144" s="1" t="s">
        <v>182</v>
      </c>
      <c r="AA144" s="1" t="s">
        <v>183</v>
      </c>
      <c r="AB144" s="1" t="s">
        <v>184</v>
      </c>
      <c r="AC144" s="1" t="s">
        <v>185</v>
      </c>
      <c r="AD144" s="1" t="s">
        <v>186</v>
      </c>
    </row>
    <row r="145" spans="2:30" ht="21.75" customHeight="1" x14ac:dyDescent="0.25">
      <c r="B145" s="211">
        <v>2</v>
      </c>
      <c r="C145" s="204">
        <v>628</v>
      </c>
      <c r="D145" s="185">
        <v>92</v>
      </c>
      <c r="E145" s="185">
        <v>812</v>
      </c>
      <c r="F145" s="184">
        <v>812</v>
      </c>
      <c r="G145" s="184">
        <v>1532</v>
      </c>
      <c r="H145" s="184">
        <v>2252</v>
      </c>
      <c r="I145" s="185">
        <v>3692</v>
      </c>
      <c r="J145" s="185">
        <v>4412</v>
      </c>
      <c r="K145" s="184">
        <v>4412</v>
      </c>
      <c r="L145" s="184">
        <v>5132</v>
      </c>
      <c r="M145" s="184">
        <v>5852</v>
      </c>
      <c r="N145" s="184">
        <v>6572</v>
      </c>
      <c r="O145" s="184">
        <v>7292</v>
      </c>
      <c r="P145" s="188"/>
      <c r="Q145" s="189"/>
      <c r="R145" s="212"/>
      <c r="S145" s="1" t="s">
        <v>187</v>
      </c>
      <c r="T145" s="1" t="s">
        <v>188</v>
      </c>
      <c r="U145" s="1" t="s">
        <v>189</v>
      </c>
      <c r="V145" s="1" t="s">
        <v>190</v>
      </c>
      <c r="W145" s="1" t="s">
        <v>191</v>
      </c>
      <c r="X145" s="1" t="s">
        <v>192</v>
      </c>
      <c r="Y145" s="1" t="s">
        <v>193</v>
      </c>
      <c r="Z145" s="1" t="s">
        <v>194</v>
      </c>
      <c r="AA145" s="1" t="s">
        <v>195</v>
      </c>
      <c r="AB145" s="1" t="s">
        <v>196</v>
      </c>
      <c r="AC145" s="1" t="s">
        <v>197</v>
      </c>
      <c r="AD145" s="1" t="s">
        <v>198</v>
      </c>
    </row>
    <row r="146" spans="2:30" ht="21.75" customHeight="1" x14ac:dyDescent="0.25">
      <c r="B146" s="202">
        <v>3</v>
      </c>
      <c r="C146" s="204">
        <v>628</v>
      </c>
      <c r="D146" s="185">
        <v>92</v>
      </c>
      <c r="E146" s="185">
        <v>812</v>
      </c>
      <c r="F146" s="184">
        <v>812</v>
      </c>
      <c r="G146" s="184">
        <v>1532</v>
      </c>
      <c r="H146" s="184">
        <v>2252</v>
      </c>
      <c r="I146" s="184">
        <v>2972</v>
      </c>
      <c r="J146" s="184">
        <v>3692</v>
      </c>
      <c r="K146" s="184">
        <v>4412</v>
      </c>
      <c r="L146" s="184">
        <v>5132</v>
      </c>
      <c r="M146" s="184">
        <v>5852</v>
      </c>
      <c r="N146" s="184">
        <v>6572</v>
      </c>
      <c r="O146" s="184">
        <v>7292</v>
      </c>
      <c r="P146" s="188"/>
      <c r="Q146" s="189"/>
      <c r="R146" s="212"/>
      <c r="S146" s="1" t="s">
        <v>199</v>
      </c>
      <c r="T146" s="1" t="s">
        <v>200</v>
      </c>
      <c r="U146" s="1" t="s">
        <v>201</v>
      </c>
      <c r="V146" s="1" t="s">
        <v>202</v>
      </c>
      <c r="W146" s="1" t="s">
        <v>203</v>
      </c>
      <c r="X146" s="1" t="s">
        <v>204</v>
      </c>
      <c r="Y146" s="1" t="s">
        <v>205</v>
      </c>
      <c r="Z146" s="1" t="s">
        <v>206</v>
      </c>
      <c r="AA146" s="1" t="s">
        <v>207</v>
      </c>
      <c r="AB146" s="1" t="s">
        <v>208</v>
      </c>
      <c r="AC146" s="1" t="s">
        <v>209</v>
      </c>
      <c r="AD146" s="1" t="s">
        <v>210</v>
      </c>
    </row>
    <row r="147" spans="2:30" ht="21.75" customHeight="1" x14ac:dyDescent="0.25">
      <c r="B147" s="202">
        <v>4</v>
      </c>
      <c r="C147" s="204">
        <v>628</v>
      </c>
      <c r="D147" s="185">
        <v>92</v>
      </c>
      <c r="E147" s="185">
        <v>812</v>
      </c>
      <c r="F147" s="185">
        <v>1532</v>
      </c>
      <c r="G147" s="185">
        <v>2252</v>
      </c>
      <c r="H147" s="185">
        <v>2972</v>
      </c>
      <c r="I147" s="185">
        <v>3692</v>
      </c>
      <c r="J147" s="185">
        <v>4412</v>
      </c>
      <c r="K147" s="185">
        <v>5132</v>
      </c>
      <c r="L147" s="185">
        <v>5852</v>
      </c>
      <c r="M147" s="185">
        <v>6572</v>
      </c>
      <c r="N147" s="185">
        <v>7292</v>
      </c>
      <c r="O147" s="185">
        <v>8012</v>
      </c>
      <c r="P147" s="188"/>
      <c r="Q147" s="189"/>
      <c r="R147" s="212"/>
      <c r="S147" s="1" t="s">
        <v>211</v>
      </c>
      <c r="T147" s="1" t="s">
        <v>212</v>
      </c>
      <c r="U147" s="1" t="s">
        <v>213</v>
      </c>
      <c r="V147" s="1" t="s">
        <v>214</v>
      </c>
      <c r="W147" s="1" t="s">
        <v>215</v>
      </c>
      <c r="X147" s="1" t="s">
        <v>216</v>
      </c>
      <c r="Y147" s="1" t="s">
        <v>217</v>
      </c>
      <c r="Z147" s="1" t="s">
        <v>218</v>
      </c>
      <c r="AA147" s="1" t="s">
        <v>219</v>
      </c>
      <c r="AB147" s="1" t="s">
        <v>220</v>
      </c>
      <c r="AC147" s="1" t="s">
        <v>221</v>
      </c>
      <c r="AD147" s="1" t="s">
        <v>222</v>
      </c>
    </row>
    <row r="148" spans="2:30" ht="21.75" customHeight="1" x14ac:dyDescent="0.25">
      <c r="B148" s="202">
        <v>5</v>
      </c>
      <c r="C148" s="204">
        <v>628</v>
      </c>
      <c r="D148" s="185">
        <v>92</v>
      </c>
      <c r="E148" s="184">
        <v>92</v>
      </c>
      <c r="F148" s="185">
        <v>1532</v>
      </c>
      <c r="G148" s="184">
        <v>1532</v>
      </c>
      <c r="H148" s="184">
        <v>2252</v>
      </c>
      <c r="I148" s="184">
        <v>2972</v>
      </c>
      <c r="J148" s="184">
        <v>3692</v>
      </c>
      <c r="K148" s="184">
        <v>4412</v>
      </c>
      <c r="L148" s="184">
        <v>5132</v>
      </c>
      <c r="M148" s="184">
        <v>5852</v>
      </c>
      <c r="N148" s="184">
        <v>6572</v>
      </c>
      <c r="O148" s="184">
        <v>7292</v>
      </c>
      <c r="P148" s="188"/>
      <c r="Q148" s="189"/>
      <c r="R148" s="212"/>
      <c r="S148" s="1" t="s">
        <v>223</v>
      </c>
      <c r="T148" s="1" t="s">
        <v>224</v>
      </c>
      <c r="U148" s="1" t="s">
        <v>225</v>
      </c>
      <c r="V148" s="1" t="s">
        <v>226</v>
      </c>
      <c r="W148" s="1" t="s">
        <v>227</v>
      </c>
      <c r="X148" s="1" t="s">
        <v>228</v>
      </c>
      <c r="Y148" s="1" t="s">
        <v>229</v>
      </c>
      <c r="Z148" s="1" t="s">
        <v>230</v>
      </c>
      <c r="AA148" s="1" t="s">
        <v>231</v>
      </c>
      <c r="AB148" s="1" t="s">
        <v>232</v>
      </c>
      <c r="AC148" s="1" t="s">
        <v>233</v>
      </c>
      <c r="AD148" s="1" t="s">
        <v>234</v>
      </c>
    </row>
    <row r="149" spans="2:30" ht="21.75" customHeight="1" x14ac:dyDescent="0.25">
      <c r="B149" s="202">
        <v>6</v>
      </c>
      <c r="C149" s="205">
        <v>0</v>
      </c>
      <c r="D149" s="184">
        <v>0</v>
      </c>
      <c r="E149" s="184">
        <v>92</v>
      </c>
      <c r="F149" s="185">
        <v>1532</v>
      </c>
      <c r="G149" s="184">
        <v>1532</v>
      </c>
      <c r="H149" s="184">
        <v>2252</v>
      </c>
      <c r="I149" s="184">
        <v>2972</v>
      </c>
      <c r="J149" s="184">
        <v>3692</v>
      </c>
      <c r="K149" s="184">
        <v>4412</v>
      </c>
      <c r="L149" s="184">
        <v>5132</v>
      </c>
      <c r="M149" s="184">
        <v>5852</v>
      </c>
      <c r="N149" s="184">
        <v>6572</v>
      </c>
      <c r="O149" s="184">
        <v>7292</v>
      </c>
      <c r="P149" s="188"/>
      <c r="Q149" s="189"/>
      <c r="R149" s="212"/>
      <c r="S149" s="1" t="s">
        <v>235</v>
      </c>
      <c r="T149" s="1" t="s">
        <v>236</v>
      </c>
      <c r="U149" s="1" t="s">
        <v>237</v>
      </c>
      <c r="V149" s="1" t="s">
        <v>238</v>
      </c>
      <c r="W149" s="1" t="s">
        <v>239</v>
      </c>
      <c r="X149" s="1" t="s">
        <v>240</v>
      </c>
      <c r="Y149" s="1" t="s">
        <v>241</v>
      </c>
      <c r="Z149" s="1" t="s">
        <v>242</v>
      </c>
      <c r="AA149" s="1" t="s">
        <v>243</v>
      </c>
      <c r="AB149" s="1" t="s">
        <v>244</v>
      </c>
      <c r="AC149" s="1" t="s">
        <v>245</v>
      </c>
      <c r="AD149" s="1" t="s">
        <v>246</v>
      </c>
    </row>
    <row r="150" spans="2:30" ht="21.75" customHeight="1" x14ac:dyDescent="0.25">
      <c r="B150" s="211">
        <v>7</v>
      </c>
      <c r="C150" s="205">
        <v>0</v>
      </c>
      <c r="D150" s="184">
        <v>0</v>
      </c>
      <c r="E150" s="184">
        <v>92</v>
      </c>
      <c r="F150" s="185">
        <v>1532</v>
      </c>
      <c r="G150" s="185">
        <v>2252</v>
      </c>
      <c r="H150" s="184">
        <v>2252</v>
      </c>
      <c r="I150" s="184">
        <v>2972</v>
      </c>
      <c r="J150" s="184">
        <v>3692</v>
      </c>
      <c r="K150" s="184">
        <v>4412</v>
      </c>
      <c r="L150" s="184">
        <v>5132</v>
      </c>
      <c r="M150" s="184">
        <v>5852</v>
      </c>
      <c r="N150" s="184">
        <v>6572</v>
      </c>
      <c r="O150" s="184">
        <v>7292</v>
      </c>
      <c r="P150" s="188"/>
      <c r="Q150" s="189"/>
      <c r="R150" s="212"/>
      <c r="S150" s="1" t="s">
        <v>247</v>
      </c>
      <c r="T150" s="1" t="s">
        <v>248</v>
      </c>
      <c r="U150" s="1" t="s">
        <v>249</v>
      </c>
      <c r="V150" s="1" t="s">
        <v>250</v>
      </c>
      <c r="W150" s="1" t="s">
        <v>251</v>
      </c>
      <c r="X150" s="1" t="s">
        <v>252</v>
      </c>
      <c r="Y150" s="1" t="s">
        <v>253</v>
      </c>
      <c r="Z150" s="1" t="s">
        <v>254</v>
      </c>
      <c r="AA150" s="1" t="s">
        <v>255</v>
      </c>
      <c r="AB150" s="1" t="s">
        <v>256</v>
      </c>
      <c r="AC150" s="1" t="s">
        <v>257</v>
      </c>
      <c r="AD150" s="1" t="s">
        <v>258</v>
      </c>
    </row>
    <row r="151" spans="2:30" ht="21.75" customHeight="1" x14ac:dyDescent="0.25">
      <c r="B151" s="202">
        <v>8</v>
      </c>
      <c r="C151" s="205">
        <v>0</v>
      </c>
      <c r="D151" s="184">
        <v>0</v>
      </c>
      <c r="E151" s="184">
        <v>92</v>
      </c>
      <c r="F151" s="185">
        <v>1532</v>
      </c>
      <c r="G151" s="184">
        <v>1532</v>
      </c>
      <c r="H151" s="184">
        <v>2252</v>
      </c>
      <c r="I151" s="184">
        <v>2972</v>
      </c>
      <c r="J151" s="184">
        <v>3692</v>
      </c>
      <c r="K151" s="184">
        <v>4412</v>
      </c>
      <c r="L151" s="184">
        <v>5132</v>
      </c>
      <c r="M151" s="184">
        <v>5852</v>
      </c>
      <c r="N151" s="184">
        <v>6572</v>
      </c>
      <c r="O151" s="184">
        <v>7292</v>
      </c>
      <c r="P151" s="188"/>
      <c r="Q151" s="189"/>
      <c r="R151" s="212"/>
      <c r="S151" s="1" t="s">
        <v>259</v>
      </c>
      <c r="T151" s="1" t="s">
        <v>260</v>
      </c>
      <c r="U151" s="1" t="s">
        <v>261</v>
      </c>
      <c r="V151" s="1" t="s">
        <v>262</v>
      </c>
      <c r="W151" s="1" t="s">
        <v>263</v>
      </c>
      <c r="X151" s="1" t="s">
        <v>264</v>
      </c>
      <c r="Y151" s="1" t="s">
        <v>265</v>
      </c>
      <c r="Z151" s="1" t="s">
        <v>266</v>
      </c>
      <c r="AA151" s="1" t="s">
        <v>267</v>
      </c>
      <c r="AB151" s="1" t="s">
        <v>268</v>
      </c>
      <c r="AC151" s="1" t="s">
        <v>269</v>
      </c>
      <c r="AD151" s="1" t="s">
        <v>270</v>
      </c>
    </row>
    <row r="152" spans="2:30" ht="21.75" customHeight="1" x14ac:dyDescent="0.25">
      <c r="B152" s="202">
        <v>9</v>
      </c>
      <c r="C152" s="205">
        <v>720</v>
      </c>
      <c r="D152" s="185">
        <v>0</v>
      </c>
      <c r="E152" s="185">
        <v>92</v>
      </c>
      <c r="F152" s="185">
        <v>812</v>
      </c>
      <c r="G152" s="185">
        <v>1532</v>
      </c>
      <c r="H152" s="185">
        <v>2252</v>
      </c>
      <c r="I152" s="185">
        <v>2972</v>
      </c>
      <c r="J152" s="185">
        <v>3692</v>
      </c>
      <c r="K152" s="185">
        <v>4412</v>
      </c>
      <c r="L152" s="185">
        <v>5132</v>
      </c>
      <c r="M152" s="185">
        <v>5852</v>
      </c>
      <c r="N152" s="185">
        <v>6572</v>
      </c>
      <c r="O152" s="185">
        <v>7292</v>
      </c>
      <c r="P152" s="188"/>
      <c r="Q152" s="189"/>
      <c r="R152" s="212"/>
      <c r="S152" s="1" t="s">
        <v>271</v>
      </c>
      <c r="T152" s="1" t="s">
        <v>272</v>
      </c>
      <c r="U152" s="1" t="s">
        <v>273</v>
      </c>
      <c r="V152" s="1" t="s">
        <v>274</v>
      </c>
      <c r="W152" s="1" t="s">
        <v>275</v>
      </c>
      <c r="X152" s="1" t="s">
        <v>276</v>
      </c>
      <c r="Y152" s="1" t="s">
        <v>277</v>
      </c>
      <c r="Z152" s="1" t="s">
        <v>278</v>
      </c>
      <c r="AA152" s="1" t="s">
        <v>279</v>
      </c>
      <c r="AB152" s="1" t="s">
        <v>280</v>
      </c>
      <c r="AC152" s="1" t="s">
        <v>281</v>
      </c>
      <c r="AD152" s="1" t="s">
        <v>282</v>
      </c>
    </row>
    <row r="153" spans="2:30" ht="21.75" customHeight="1" x14ac:dyDescent="0.25">
      <c r="B153" s="202">
        <v>10</v>
      </c>
      <c r="C153" s="204">
        <v>628</v>
      </c>
      <c r="D153" s="185">
        <v>92</v>
      </c>
      <c r="E153" s="185">
        <v>812</v>
      </c>
      <c r="F153" s="185">
        <v>1532</v>
      </c>
      <c r="G153" s="185">
        <v>2252</v>
      </c>
      <c r="H153" s="185">
        <v>2972</v>
      </c>
      <c r="I153" s="185">
        <v>3692</v>
      </c>
      <c r="J153" s="185">
        <v>4412</v>
      </c>
      <c r="K153" s="185">
        <v>5132</v>
      </c>
      <c r="L153" s="185">
        <v>5852</v>
      </c>
      <c r="M153" s="185">
        <v>6572</v>
      </c>
      <c r="N153" s="185">
        <v>7292</v>
      </c>
      <c r="O153" s="185">
        <v>8012</v>
      </c>
      <c r="P153" s="188"/>
      <c r="Q153" s="189"/>
      <c r="R153" s="212"/>
      <c r="S153" s="1" t="s">
        <v>283</v>
      </c>
      <c r="T153" s="1" t="s">
        <v>284</v>
      </c>
      <c r="U153" s="1" t="s">
        <v>285</v>
      </c>
      <c r="V153" s="1" t="s">
        <v>286</v>
      </c>
      <c r="W153" s="1" t="s">
        <v>287</v>
      </c>
      <c r="X153" s="1" t="s">
        <v>288</v>
      </c>
      <c r="Y153" s="1" t="s">
        <v>289</v>
      </c>
      <c r="Z153" s="1" t="s">
        <v>290</v>
      </c>
      <c r="AA153" s="1" t="s">
        <v>291</v>
      </c>
      <c r="AB153" s="1" t="s">
        <v>292</v>
      </c>
      <c r="AC153" s="1" t="s">
        <v>293</v>
      </c>
      <c r="AD153" s="1" t="s">
        <v>294</v>
      </c>
    </row>
    <row r="154" spans="2:30" ht="21.75" customHeight="1" x14ac:dyDescent="0.25">
      <c r="B154" s="202">
        <v>11</v>
      </c>
      <c r="C154" s="204">
        <v>1348</v>
      </c>
      <c r="D154" s="185">
        <v>92</v>
      </c>
      <c r="E154" s="185">
        <v>812</v>
      </c>
      <c r="F154" s="184">
        <v>812</v>
      </c>
      <c r="G154" s="184">
        <v>1532</v>
      </c>
      <c r="H154" s="184">
        <v>2252</v>
      </c>
      <c r="I154" s="184">
        <v>2972</v>
      </c>
      <c r="J154" s="184">
        <v>3692</v>
      </c>
      <c r="K154" s="184">
        <v>4412</v>
      </c>
      <c r="L154" s="184">
        <v>5132</v>
      </c>
      <c r="M154" s="184">
        <v>5852</v>
      </c>
      <c r="N154" s="184">
        <v>6572</v>
      </c>
      <c r="O154" s="184">
        <v>7292</v>
      </c>
      <c r="P154" s="188"/>
      <c r="Q154" s="189"/>
      <c r="R154" s="212"/>
      <c r="S154" s="1" t="s">
        <v>295</v>
      </c>
      <c r="T154" s="1" t="s">
        <v>296</v>
      </c>
      <c r="U154" s="1" t="s">
        <v>297</v>
      </c>
      <c r="V154" s="1" t="s">
        <v>298</v>
      </c>
      <c r="W154" s="1" t="s">
        <v>299</v>
      </c>
      <c r="X154" s="1" t="s">
        <v>300</v>
      </c>
      <c r="Y154" s="1" t="s">
        <v>301</v>
      </c>
      <c r="Z154" s="1" t="s">
        <v>302</v>
      </c>
      <c r="AA154" s="1" t="s">
        <v>303</v>
      </c>
      <c r="AB154" s="1" t="s">
        <v>304</v>
      </c>
      <c r="AC154" s="1" t="s">
        <v>305</v>
      </c>
      <c r="AD154" s="1" t="s">
        <v>306</v>
      </c>
    </row>
    <row r="155" spans="2:30" ht="21.75" customHeight="1" x14ac:dyDescent="0.25">
      <c r="B155" s="202">
        <v>12</v>
      </c>
      <c r="C155" s="204">
        <v>1348</v>
      </c>
      <c r="D155" s="185">
        <v>92</v>
      </c>
      <c r="E155" s="185">
        <v>812</v>
      </c>
      <c r="F155" s="184">
        <v>812</v>
      </c>
      <c r="G155" s="184">
        <v>1532</v>
      </c>
      <c r="H155" s="184">
        <v>2252</v>
      </c>
      <c r="I155" s="184">
        <v>2972</v>
      </c>
      <c r="J155" s="185">
        <v>4412</v>
      </c>
      <c r="K155" s="184">
        <v>4412</v>
      </c>
      <c r="L155" s="184">
        <v>5132</v>
      </c>
      <c r="M155" s="184">
        <v>5852</v>
      </c>
      <c r="N155" s="184">
        <v>6572</v>
      </c>
      <c r="O155" s="184">
        <v>7292</v>
      </c>
      <c r="P155" s="188"/>
      <c r="Q155" s="189"/>
      <c r="R155" s="212"/>
      <c r="S155" s="1" t="s">
        <v>307</v>
      </c>
      <c r="T155" s="1" t="s">
        <v>308</v>
      </c>
      <c r="U155" s="1" t="s">
        <v>309</v>
      </c>
      <c r="V155" s="1" t="s">
        <v>310</v>
      </c>
      <c r="W155" s="1" t="s">
        <v>311</v>
      </c>
      <c r="X155" s="1" t="s">
        <v>312</v>
      </c>
      <c r="Y155" s="1" t="s">
        <v>313</v>
      </c>
      <c r="Z155" s="1" t="s">
        <v>314</v>
      </c>
      <c r="AA155" s="1" t="s">
        <v>315</v>
      </c>
      <c r="AB155" s="1" t="s">
        <v>316</v>
      </c>
      <c r="AC155" s="1" t="s">
        <v>317</v>
      </c>
      <c r="AD155" s="1" t="s">
        <v>318</v>
      </c>
    </row>
    <row r="156" spans="2:30" ht="21.75" customHeight="1" x14ac:dyDescent="0.25">
      <c r="B156" s="202">
        <v>13</v>
      </c>
      <c r="C156" s="204">
        <v>628</v>
      </c>
      <c r="D156" s="185">
        <v>92</v>
      </c>
      <c r="E156" s="185">
        <v>812</v>
      </c>
      <c r="F156" s="184">
        <v>812</v>
      </c>
      <c r="G156" s="184">
        <v>1532</v>
      </c>
      <c r="H156" s="184">
        <v>2252</v>
      </c>
      <c r="I156" s="185">
        <v>3692</v>
      </c>
      <c r="J156" s="185">
        <v>4412</v>
      </c>
      <c r="K156" s="184">
        <v>4412</v>
      </c>
      <c r="L156" s="184">
        <v>5132</v>
      </c>
      <c r="M156" s="184">
        <v>5852</v>
      </c>
      <c r="N156" s="184">
        <v>6572</v>
      </c>
      <c r="O156" s="184">
        <v>7292</v>
      </c>
      <c r="P156" s="188"/>
      <c r="Q156" s="189"/>
      <c r="R156" s="212"/>
      <c r="S156" s="1" t="s">
        <v>319</v>
      </c>
      <c r="T156" s="1" t="s">
        <v>320</v>
      </c>
      <c r="U156" s="1" t="s">
        <v>321</v>
      </c>
      <c r="V156" s="1" t="s">
        <v>322</v>
      </c>
      <c r="W156" s="1" t="s">
        <v>323</v>
      </c>
      <c r="X156" s="1" t="s">
        <v>324</v>
      </c>
      <c r="Y156" s="1" t="s">
        <v>325</v>
      </c>
      <c r="Z156" s="1" t="s">
        <v>326</v>
      </c>
      <c r="AA156" s="1" t="s">
        <v>327</v>
      </c>
      <c r="AB156" s="1" t="s">
        <v>328</v>
      </c>
      <c r="AC156" s="1" t="s">
        <v>329</v>
      </c>
      <c r="AD156" s="1" t="s">
        <v>330</v>
      </c>
    </row>
    <row r="157" spans="2:30" ht="21.75" customHeight="1" x14ac:dyDescent="0.25">
      <c r="B157" s="202">
        <v>14</v>
      </c>
      <c r="C157" s="204">
        <v>628</v>
      </c>
      <c r="D157" s="185">
        <v>92</v>
      </c>
      <c r="E157" s="184">
        <v>92</v>
      </c>
      <c r="F157" s="184">
        <v>812</v>
      </c>
      <c r="G157" s="184">
        <v>1532</v>
      </c>
      <c r="H157" s="184">
        <v>2252</v>
      </c>
      <c r="I157" s="185">
        <v>3692</v>
      </c>
      <c r="J157" s="184">
        <v>3692</v>
      </c>
      <c r="K157" s="184">
        <v>4412</v>
      </c>
      <c r="L157" s="184">
        <v>5132</v>
      </c>
      <c r="M157" s="184">
        <v>5852</v>
      </c>
      <c r="N157" s="184">
        <v>6572</v>
      </c>
      <c r="O157" s="184">
        <v>7292</v>
      </c>
      <c r="P157" s="188"/>
      <c r="Q157" s="189"/>
      <c r="R157" s="212"/>
      <c r="S157" s="1" t="s">
        <v>331</v>
      </c>
      <c r="T157" s="1" t="s">
        <v>332</v>
      </c>
      <c r="U157" s="1" t="s">
        <v>333</v>
      </c>
      <c r="V157" s="1" t="s">
        <v>334</v>
      </c>
      <c r="W157" s="1" t="s">
        <v>335</v>
      </c>
      <c r="X157" s="1" t="s">
        <v>336</v>
      </c>
      <c r="Y157" s="1" t="s">
        <v>337</v>
      </c>
      <c r="Z157" s="1" t="s">
        <v>338</v>
      </c>
      <c r="AA157" s="1" t="s">
        <v>339</v>
      </c>
      <c r="AB157" s="1" t="s">
        <v>340</v>
      </c>
      <c r="AC157" s="1" t="s">
        <v>341</v>
      </c>
      <c r="AD157" s="1" t="s">
        <v>342</v>
      </c>
    </row>
    <row r="158" spans="2:30" ht="21.75" customHeight="1" x14ac:dyDescent="0.25">
      <c r="B158" s="202">
        <v>15</v>
      </c>
      <c r="C158" s="204">
        <v>628</v>
      </c>
      <c r="D158" s="185">
        <v>92</v>
      </c>
      <c r="E158" s="184">
        <v>92</v>
      </c>
      <c r="F158" s="184">
        <v>812</v>
      </c>
      <c r="G158" s="184">
        <v>1532</v>
      </c>
      <c r="H158" s="185">
        <v>2972</v>
      </c>
      <c r="I158" s="185">
        <v>3692</v>
      </c>
      <c r="J158" s="184">
        <v>3692</v>
      </c>
      <c r="K158" s="184">
        <v>4412</v>
      </c>
      <c r="L158" s="184">
        <v>5132</v>
      </c>
      <c r="M158" s="184">
        <v>5852</v>
      </c>
      <c r="N158" s="184">
        <v>6572</v>
      </c>
      <c r="O158" s="184">
        <v>7292</v>
      </c>
      <c r="P158" s="188"/>
      <c r="Q158" s="189"/>
      <c r="R158" s="212"/>
      <c r="S158" s="1" t="s">
        <v>343</v>
      </c>
      <c r="T158" s="1" t="s">
        <v>344</v>
      </c>
      <c r="U158" s="1" t="s">
        <v>345</v>
      </c>
      <c r="V158" s="1" t="s">
        <v>346</v>
      </c>
      <c r="W158" s="1" t="s">
        <v>347</v>
      </c>
      <c r="X158" s="1" t="s">
        <v>348</v>
      </c>
      <c r="Y158" s="1" t="s">
        <v>349</v>
      </c>
      <c r="Z158" s="1" t="s">
        <v>350</v>
      </c>
      <c r="AA158" s="1" t="s">
        <v>351</v>
      </c>
      <c r="AB158" s="1" t="s">
        <v>352</v>
      </c>
      <c r="AC158" s="1" t="s">
        <v>353</v>
      </c>
      <c r="AD158" s="1" t="s">
        <v>354</v>
      </c>
    </row>
    <row r="159" spans="2:30" ht="21.75" customHeight="1" x14ac:dyDescent="0.25">
      <c r="B159" s="202">
        <v>16</v>
      </c>
      <c r="C159" s="205">
        <v>0</v>
      </c>
      <c r="D159" s="184">
        <v>0</v>
      </c>
      <c r="E159" s="184">
        <v>92</v>
      </c>
      <c r="F159" s="184">
        <v>812</v>
      </c>
      <c r="G159" s="185">
        <v>2252</v>
      </c>
      <c r="H159" s="185">
        <v>2972</v>
      </c>
      <c r="I159" s="184">
        <v>2972</v>
      </c>
      <c r="J159" s="184">
        <v>3692</v>
      </c>
      <c r="K159" s="184">
        <v>4412</v>
      </c>
      <c r="L159" s="185">
        <v>5852</v>
      </c>
      <c r="M159" s="184">
        <v>5852</v>
      </c>
      <c r="N159" s="184">
        <v>6572</v>
      </c>
      <c r="O159" s="184">
        <v>7292</v>
      </c>
      <c r="P159" s="188"/>
      <c r="Q159" s="189"/>
      <c r="R159" s="212"/>
      <c r="S159" s="1" t="s">
        <v>355</v>
      </c>
      <c r="T159" s="1" t="s">
        <v>356</v>
      </c>
      <c r="U159" s="1" t="s">
        <v>357</v>
      </c>
      <c r="V159" s="1" t="s">
        <v>358</v>
      </c>
      <c r="W159" s="1" t="s">
        <v>359</v>
      </c>
      <c r="X159" s="1" t="s">
        <v>360</v>
      </c>
      <c r="Y159" s="1" t="s">
        <v>361</v>
      </c>
      <c r="Z159" s="1" t="s">
        <v>362</v>
      </c>
      <c r="AA159" s="1" t="s">
        <v>363</v>
      </c>
      <c r="AB159" s="1" t="s">
        <v>364</v>
      </c>
      <c r="AC159" s="1" t="s">
        <v>365</v>
      </c>
      <c r="AD159" s="1" t="s">
        <v>366</v>
      </c>
    </row>
    <row r="160" spans="2:30" ht="21.75" customHeight="1" x14ac:dyDescent="0.25">
      <c r="B160" s="202">
        <v>17</v>
      </c>
      <c r="C160" s="205">
        <v>0</v>
      </c>
      <c r="D160" s="184">
        <v>0</v>
      </c>
      <c r="E160" s="184">
        <v>92</v>
      </c>
      <c r="F160" s="185">
        <v>1532</v>
      </c>
      <c r="G160" s="185">
        <v>2252</v>
      </c>
      <c r="H160" s="185">
        <v>2972</v>
      </c>
      <c r="I160" s="184">
        <v>2972</v>
      </c>
      <c r="J160" s="184">
        <v>3692</v>
      </c>
      <c r="K160" s="185">
        <v>5132</v>
      </c>
      <c r="L160" s="185">
        <v>5852</v>
      </c>
      <c r="M160" s="184">
        <v>5852</v>
      </c>
      <c r="N160" s="184">
        <v>6572</v>
      </c>
      <c r="O160" s="184">
        <v>7292</v>
      </c>
      <c r="P160" s="188"/>
      <c r="Q160" s="189"/>
      <c r="R160" s="212"/>
      <c r="S160" s="1" t="s">
        <v>367</v>
      </c>
      <c r="T160" s="1" t="s">
        <v>368</v>
      </c>
      <c r="U160" s="1" t="s">
        <v>369</v>
      </c>
      <c r="V160" s="1" t="s">
        <v>370</v>
      </c>
      <c r="W160" s="1" t="s">
        <v>371</v>
      </c>
      <c r="X160" s="1" t="s">
        <v>372</v>
      </c>
      <c r="Y160" s="1" t="s">
        <v>373</v>
      </c>
      <c r="Z160" s="1" t="s">
        <v>374</v>
      </c>
      <c r="AA160" s="1" t="s">
        <v>375</v>
      </c>
      <c r="AB160" s="1" t="s">
        <v>376</v>
      </c>
      <c r="AC160" s="1" t="s">
        <v>377</v>
      </c>
      <c r="AD160" s="1" t="s">
        <v>378</v>
      </c>
    </row>
    <row r="161" spans="2:30" ht="21.75" customHeight="1" x14ac:dyDescent="0.25">
      <c r="B161" s="202">
        <v>18</v>
      </c>
      <c r="C161" s="205">
        <v>0</v>
      </c>
      <c r="D161" s="184">
        <v>0</v>
      </c>
      <c r="E161" s="184">
        <v>92</v>
      </c>
      <c r="F161" s="185">
        <v>1532</v>
      </c>
      <c r="G161" s="185">
        <v>2252</v>
      </c>
      <c r="H161" s="184">
        <v>2252</v>
      </c>
      <c r="I161" s="184">
        <v>2972</v>
      </c>
      <c r="J161" s="184">
        <v>3692</v>
      </c>
      <c r="K161" s="184">
        <v>4412</v>
      </c>
      <c r="L161" s="184">
        <v>5132</v>
      </c>
      <c r="M161" s="184">
        <v>5852</v>
      </c>
      <c r="N161" s="184">
        <v>6572</v>
      </c>
      <c r="O161" s="184">
        <v>7292</v>
      </c>
      <c r="P161" s="188"/>
      <c r="Q161" s="189"/>
      <c r="R161" s="212"/>
      <c r="S161" s="1" t="s">
        <v>379</v>
      </c>
      <c r="T161" s="1" t="s">
        <v>380</v>
      </c>
      <c r="U161" s="1" t="s">
        <v>381</v>
      </c>
      <c r="V161" s="1" t="s">
        <v>382</v>
      </c>
      <c r="W161" s="1" t="s">
        <v>383</v>
      </c>
      <c r="X161" s="1" t="s">
        <v>384</v>
      </c>
      <c r="Y161" s="1" t="s">
        <v>385</v>
      </c>
      <c r="Z161" s="1" t="s">
        <v>386</v>
      </c>
      <c r="AA161" s="1" t="s">
        <v>387</v>
      </c>
      <c r="AB161" s="1" t="s">
        <v>388</v>
      </c>
      <c r="AC161" s="1" t="s">
        <v>389</v>
      </c>
      <c r="AD161" s="1" t="s">
        <v>390</v>
      </c>
    </row>
    <row r="162" spans="2:30" ht="21.75" customHeight="1" x14ac:dyDescent="0.25">
      <c r="B162" s="202">
        <v>19</v>
      </c>
      <c r="C162" s="205">
        <v>720</v>
      </c>
      <c r="D162" s="185">
        <v>0</v>
      </c>
      <c r="E162" s="185">
        <v>92</v>
      </c>
      <c r="F162" s="185">
        <v>1532</v>
      </c>
      <c r="G162" s="185">
        <v>2252</v>
      </c>
      <c r="H162" s="184">
        <v>2252</v>
      </c>
      <c r="I162" s="184">
        <v>2972</v>
      </c>
      <c r="J162" s="184">
        <v>3692</v>
      </c>
      <c r="K162" s="184">
        <v>4412</v>
      </c>
      <c r="L162" s="184">
        <v>5132</v>
      </c>
      <c r="M162" s="184">
        <v>5852</v>
      </c>
      <c r="N162" s="184">
        <v>6572</v>
      </c>
      <c r="O162" s="184">
        <v>7292</v>
      </c>
      <c r="P162" s="188"/>
      <c r="Q162" s="189"/>
      <c r="R162" s="212"/>
      <c r="S162" s="1" t="s">
        <v>391</v>
      </c>
      <c r="T162" s="1" t="s">
        <v>392</v>
      </c>
      <c r="U162" s="1" t="s">
        <v>393</v>
      </c>
      <c r="V162" s="1" t="s">
        <v>394</v>
      </c>
      <c r="W162" s="1" t="s">
        <v>395</v>
      </c>
      <c r="X162" s="1" t="s">
        <v>396</v>
      </c>
      <c r="Y162" s="1" t="s">
        <v>397</v>
      </c>
      <c r="Z162" s="1" t="s">
        <v>398</v>
      </c>
      <c r="AA162" s="1" t="s">
        <v>399</v>
      </c>
      <c r="AB162" s="1" t="s">
        <v>400</v>
      </c>
      <c r="AC162" s="1" t="s">
        <v>401</v>
      </c>
      <c r="AD162" s="1" t="s">
        <v>402</v>
      </c>
    </row>
    <row r="163" spans="2:30" ht="21.75" customHeight="1" x14ac:dyDescent="0.25">
      <c r="B163" s="202">
        <v>20</v>
      </c>
      <c r="C163" s="205">
        <v>720</v>
      </c>
      <c r="D163" s="185">
        <v>0</v>
      </c>
      <c r="E163" s="185">
        <v>92</v>
      </c>
      <c r="F163" s="185">
        <v>812</v>
      </c>
      <c r="G163" s="185">
        <v>1532</v>
      </c>
      <c r="H163" s="185">
        <v>2252</v>
      </c>
      <c r="I163" s="185">
        <v>2972</v>
      </c>
      <c r="J163" s="185">
        <v>3692</v>
      </c>
      <c r="K163" s="185">
        <v>4412</v>
      </c>
      <c r="L163" s="185">
        <v>5132</v>
      </c>
      <c r="M163" s="185">
        <v>5852</v>
      </c>
      <c r="N163" s="185">
        <v>6572</v>
      </c>
      <c r="O163" s="185">
        <v>7292</v>
      </c>
      <c r="P163" s="188"/>
      <c r="Q163" s="189"/>
      <c r="R163" s="212"/>
      <c r="S163" s="1" t="s">
        <v>403</v>
      </c>
      <c r="T163" s="1" t="s">
        <v>404</v>
      </c>
      <c r="U163" s="1" t="s">
        <v>405</v>
      </c>
      <c r="V163" s="1" t="s">
        <v>406</v>
      </c>
      <c r="W163" s="1" t="s">
        <v>407</v>
      </c>
      <c r="X163" s="1" t="s">
        <v>408</v>
      </c>
      <c r="Y163" s="1" t="s">
        <v>409</v>
      </c>
      <c r="Z163" s="1" t="s">
        <v>410</v>
      </c>
      <c r="AA163" s="1" t="s">
        <v>411</v>
      </c>
      <c r="AB163" s="1" t="s">
        <v>412</v>
      </c>
      <c r="AC163" s="1" t="s">
        <v>413</v>
      </c>
      <c r="AD163" s="1" t="s">
        <v>414</v>
      </c>
    </row>
    <row r="164" spans="2:30" ht="21.75" customHeight="1" x14ac:dyDescent="0.25">
      <c r="B164" s="202">
        <v>21</v>
      </c>
      <c r="C164" s="205">
        <v>720</v>
      </c>
      <c r="D164" s="185">
        <v>0</v>
      </c>
      <c r="E164" s="185">
        <v>92</v>
      </c>
      <c r="F164" s="185">
        <v>1532</v>
      </c>
      <c r="G164" s="184">
        <v>1532</v>
      </c>
      <c r="H164" s="184">
        <v>2252</v>
      </c>
      <c r="I164" s="184">
        <v>2972</v>
      </c>
      <c r="J164" s="184">
        <v>3692</v>
      </c>
      <c r="K164" s="184">
        <v>4412</v>
      </c>
      <c r="L164" s="184">
        <v>5132</v>
      </c>
      <c r="M164" s="184">
        <v>5852</v>
      </c>
      <c r="N164" s="184">
        <v>6572</v>
      </c>
      <c r="O164" s="184">
        <v>7292</v>
      </c>
      <c r="P164" s="188"/>
      <c r="Q164" s="189"/>
      <c r="R164" s="212"/>
      <c r="S164" s="1" t="s">
        <v>415</v>
      </c>
      <c r="T164" s="1" t="s">
        <v>416</v>
      </c>
      <c r="U164" s="1" t="s">
        <v>417</v>
      </c>
      <c r="V164" s="1" t="s">
        <v>418</v>
      </c>
      <c r="W164" s="1" t="s">
        <v>419</v>
      </c>
      <c r="X164" s="1" t="s">
        <v>420</v>
      </c>
      <c r="Y164" s="1" t="s">
        <v>421</v>
      </c>
      <c r="Z164" s="1" t="s">
        <v>422</v>
      </c>
      <c r="AA164" s="1" t="s">
        <v>423</v>
      </c>
      <c r="AB164" s="1" t="s">
        <v>424</v>
      </c>
      <c r="AC164" s="1" t="s">
        <v>425</v>
      </c>
      <c r="AD164" s="1" t="s">
        <v>426</v>
      </c>
    </row>
    <row r="165" spans="2:30" ht="21.75" customHeight="1" x14ac:dyDescent="0.25">
      <c r="B165" s="202">
        <v>22</v>
      </c>
      <c r="C165" s="204">
        <v>628</v>
      </c>
      <c r="D165" s="185">
        <v>92</v>
      </c>
      <c r="E165" s="185">
        <v>812</v>
      </c>
      <c r="F165" s="185">
        <v>1532</v>
      </c>
      <c r="G165" s="185">
        <v>2252</v>
      </c>
      <c r="H165" s="185">
        <v>2972</v>
      </c>
      <c r="I165" s="185">
        <v>3692</v>
      </c>
      <c r="J165" s="185">
        <v>4412</v>
      </c>
      <c r="K165" s="185">
        <v>5132</v>
      </c>
      <c r="L165" s="185">
        <v>5852</v>
      </c>
      <c r="M165" s="185">
        <v>6572</v>
      </c>
      <c r="N165" s="185">
        <v>7292</v>
      </c>
      <c r="O165" s="185">
        <v>8012</v>
      </c>
      <c r="P165" s="188"/>
      <c r="Q165" s="189"/>
      <c r="R165" s="212"/>
      <c r="S165" s="1" t="s">
        <v>427</v>
      </c>
      <c r="T165" s="1" t="s">
        <v>428</v>
      </c>
      <c r="U165" s="1" t="s">
        <v>429</v>
      </c>
      <c r="V165" s="1" t="s">
        <v>430</v>
      </c>
      <c r="W165" s="1" t="s">
        <v>431</v>
      </c>
      <c r="X165" s="1" t="s">
        <v>432</v>
      </c>
      <c r="Y165" s="1" t="s">
        <v>433</v>
      </c>
      <c r="Z165" s="1" t="s">
        <v>434</v>
      </c>
      <c r="AA165" s="1" t="s">
        <v>435</v>
      </c>
      <c r="AB165" s="1" t="s">
        <v>436</v>
      </c>
      <c r="AC165" s="1" t="s">
        <v>437</v>
      </c>
      <c r="AD165" s="1" t="s">
        <v>438</v>
      </c>
    </row>
    <row r="166" spans="2:30" ht="21.75" customHeight="1" x14ac:dyDescent="0.25">
      <c r="B166" s="202">
        <v>23</v>
      </c>
      <c r="C166" s="204">
        <v>628</v>
      </c>
      <c r="D166" s="185">
        <v>92</v>
      </c>
      <c r="E166" s="185">
        <v>812</v>
      </c>
      <c r="F166" s="184">
        <v>812</v>
      </c>
      <c r="G166" s="184">
        <v>1532</v>
      </c>
      <c r="H166" s="184">
        <v>2252</v>
      </c>
      <c r="I166" s="184">
        <v>2972</v>
      </c>
      <c r="J166" s="185">
        <v>4412</v>
      </c>
      <c r="K166" s="184">
        <v>4412</v>
      </c>
      <c r="L166" s="184">
        <v>5132</v>
      </c>
      <c r="M166" s="184">
        <v>5852</v>
      </c>
      <c r="N166" s="184">
        <v>6572</v>
      </c>
      <c r="O166" s="184">
        <v>7292</v>
      </c>
      <c r="P166" s="188"/>
      <c r="Q166" s="189"/>
      <c r="R166" s="212"/>
      <c r="S166" s="1" t="s">
        <v>439</v>
      </c>
      <c r="T166" s="1" t="s">
        <v>440</v>
      </c>
      <c r="U166" s="1" t="s">
        <v>441</v>
      </c>
      <c r="V166" s="1" t="s">
        <v>442</v>
      </c>
      <c r="W166" s="1" t="s">
        <v>443</v>
      </c>
      <c r="X166" s="1" t="s">
        <v>444</v>
      </c>
      <c r="Y166" s="1" t="s">
        <v>445</v>
      </c>
      <c r="Z166" s="1" t="s">
        <v>446</v>
      </c>
      <c r="AA166" s="1" t="s">
        <v>447</v>
      </c>
      <c r="AB166" s="1" t="s">
        <v>448</v>
      </c>
      <c r="AC166" s="1" t="s">
        <v>449</v>
      </c>
      <c r="AD166" s="1" t="s">
        <v>450</v>
      </c>
    </row>
    <row r="167" spans="2:30" ht="21.75" customHeight="1" x14ac:dyDescent="0.25">
      <c r="B167" s="202">
        <v>24</v>
      </c>
      <c r="C167" s="204">
        <v>628</v>
      </c>
      <c r="D167" s="185">
        <v>92</v>
      </c>
      <c r="E167" s="185">
        <v>812</v>
      </c>
      <c r="F167" s="184">
        <v>812</v>
      </c>
      <c r="G167" s="184">
        <v>1532</v>
      </c>
      <c r="H167" s="184">
        <v>2252</v>
      </c>
      <c r="I167" s="184">
        <v>2972</v>
      </c>
      <c r="J167" s="185">
        <v>4412</v>
      </c>
      <c r="K167" s="184">
        <v>4412</v>
      </c>
      <c r="L167" s="184">
        <v>5132</v>
      </c>
      <c r="M167" s="184">
        <v>5852</v>
      </c>
      <c r="N167" s="184">
        <v>6572</v>
      </c>
      <c r="O167" s="184">
        <v>7292</v>
      </c>
      <c r="P167" s="188"/>
      <c r="Q167" s="189"/>
      <c r="R167" s="212"/>
      <c r="S167" s="1" t="s">
        <v>451</v>
      </c>
      <c r="T167" s="1" t="s">
        <v>452</v>
      </c>
      <c r="U167" s="1" t="s">
        <v>453</v>
      </c>
      <c r="V167" s="1" t="s">
        <v>454</v>
      </c>
      <c r="W167" s="1" t="s">
        <v>455</v>
      </c>
      <c r="X167" s="1" t="s">
        <v>456</v>
      </c>
      <c r="Y167" s="1" t="s">
        <v>457</v>
      </c>
      <c r="Z167" s="1" t="s">
        <v>458</v>
      </c>
      <c r="AA167" s="1" t="s">
        <v>459</v>
      </c>
      <c r="AB167" s="1" t="s">
        <v>460</v>
      </c>
      <c r="AC167" s="1" t="s">
        <v>461</v>
      </c>
      <c r="AD167" s="1" t="s">
        <v>462</v>
      </c>
    </row>
    <row r="168" spans="2:30" ht="21.75" customHeight="1" x14ac:dyDescent="0.25">
      <c r="B168" s="202">
        <v>25</v>
      </c>
      <c r="C168" s="204">
        <v>628</v>
      </c>
      <c r="D168" s="185">
        <v>92</v>
      </c>
      <c r="E168" s="185">
        <v>812</v>
      </c>
      <c r="F168" s="184">
        <v>812</v>
      </c>
      <c r="G168" s="184">
        <v>1532</v>
      </c>
      <c r="H168" s="184">
        <v>2252</v>
      </c>
      <c r="I168" s="184">
        <v>2972</v>
      </c>
      <c r="J168" s="185">
        <v>4412</v>
      </c>
      <c r="K168" s="184">
        <v>4412</v>
      </c>
      <c r="L168" s="184">
        <v>5132</v>
      </c>
      <c r="M168" s="184">
        <v>5852</v>
      </c>
      <c r="N168" s="184">
        <v>6572</v>
      </c>
      <c r="O168" s="184">
        <v>7292</v>
      </c>
      <c r="P168" s="188"/>
      <c r="Q168" s="189"/>
      <c r="R168" s="212"/>
      <c r="S168" s="1" t="s">
        <v>463</v>
      </c>
      <c r="T168" s="1" t="s">
        <v>464</v>
      </c>
      <c r="U168" s="1" t="s">
        <v>465</v>
      </c>
      <c r="V168" s="1" t="s">
        <v>466</v>
      </c>
      <c r="W168" s="1" t="s">
        <v>467</v>
      </c>
      <c r="X168" s="1" t="s">
        <v>468</v>
      </c>
      <c r="Y168" s="1" t="s">
        <v>469</v>
      </c>
      <c r="Z168" s="1" t="s">
        <v>470</v>
      </c>
      <c r="AA168" s="1" t="s">
        <v>471</v>
      </c>
      <c r="AB168" s="1" t="s">
        <v>472</v>
      </c>
      <c r="AC168" s="1" t="s">
        <v>473</v>
      </c>
      <c r="AD168" s="1" t="s">
        <v>474</v>
      </c>
    </row>
    <row r="169" spans="2:30" ht="21.75" customHeight="1" x14ac:dyDescent="0.25">
      <c r="B169" s="202">
        <v>26</v>
      </c>
      <c r="C169" s="204">
        <v>628</v>
      </c>
      <c r="D169" s="185">
        <v>92</v>
      </c>
      <c r="E169" s="185">
        <v>812</v>
      </c>
      <c r="F169" s="185">
        <v>1532</v>
      </c>
      <c r="G169" s="185">
        <v>2252</v>
      </c>
      <c r="H169" s="185">
        <v>2972</v>
      </c>
      <c r="I169" s="185">
        <v>3692</v>
      </c>
      <c r="J169" s="185">
        <v>4412</v>
      </c>
      <c r="K169" s="185">
        <v>5132</v>
      </c>
      <c r="L169" s="185">
        <v>5852</v>
      </c>
      <c r="M169" s="185">
        <v>6572</v>
      </c>
      <c r="N169" s="185">
        <v>7292</v>
      </c>
      <c r="O169" s="185">
        <v>8012</v>
      </c>
      <c r="P169" s="188"/>
      <c r="Q169" s="189"/>
      <c r="R169" s="212"/>
      <c r="S169" s="1" t="s">
        <v>475</v>
      </c>
      <c r="T169" s="1" t="s">
        <v>476</v>
      </c>
      <c r="U169" s="1" t="s">
        <v>477</v>
      </c>
      <c r="V169" s="1" t="s">
        <v>478</v>
      </c>
      <c r="W169" s="1" t="s">
        <v>479</v>
      </c>
      <c r="X169" s="1" t="s">
        <v>480</v>
      </c>
      <c r="Y169" s="1" t="s">
        <v>481</v>
      </c>
      <c r="Z169" s="1" t="s">
        <v>482</v>
      </c>
      <c r="AA169" s="1" t="s">
        <v>483</v>
      </c>
      <c r="AB169" s="1" t="s">
        <v>484</v>
      </c>
      <c r="AC169" s="1" t="s">
        <v>485</v>
      </c>
      <c r="AD169" s="1" t="s">
        <v>486</v>
      </c>
    </row>
    <row r="170" spans="2:30" ht="21.75" customHeight="1" x14ac:dyDescent="0.25">
      <c r="B170" s="202">
        <v>27</v>
      </c>
      <c r="C170" s="204">
        <v>628</v>
      </c>
      <c r="D170" s="185">
        <v>92</v>
      </c>
      <c r="E170" s="185">
        <v>812</v>
      </c>
      <c r="F170" s="185">
        <v>1532</v>
      </c>
      <c r="G170" s="185">
        <v>2252</v>
      </c>
      <c r="H170" s="185">
        <v>2972</v>
      </c>
      <c r="I170" s="185">
        <v>3692</v>
      </c>
      <c r="J170" s="185">
        <v>4412</v>
      </c>
      <c r="K170" s="185">
        <v>5132</v>
      </c>
      <c r="L170" s="185">
        <v>5852</v>
      </c>
      <c r="M170" s="185">
        <v>6572</v>
      </c>
      <c r="N170" s="185">
        <v>7292</v>
      </c>
      <c r="O170" s="185">
        <v>8012</v>
      </c>
      <c r="P170" s="188"/>
      <c r="Q170" s="189"/>
      <c r="R170" s="212"/>
      <c r="S170" s="1" t="s">
        <v>487</v>
      </c>
      <c r="T170" s="1" t="s">
        <v>488</v>
      </c>
      <c r="U170" s="1" t="s">
        <v>489</v>
      </c>
      <c r="V170" s="1" t="s">
        <v>490</v>
      </c>
      <c r="W170" s="1" t="s">
        <v>491</v>
      </c>
      <c r="X170" s="1" t="s">
        <v>492</v>
      </c>
      <c r="Y170" s="1" t="s">
        <v>493</v>
      </c>
      <c r="Z170" s="1" t="s">
        <v>494</v>
      </c>
      <c r="AA170" s="1" t="s">
        <v>495</v>
      </c>
      <c r="AB170" s="1" t="s">
        <v>496</v>
      </c>
      <c r="AC170" s="1" t="s">
        <v>497</v>
      </c>
      <c r="AD170" s="1" t="s">
        <v>498</v>
      </c>
    </row>
    <row r="171" spans="2:30" ht="21.75" customHeight="1" x14ac:dyDescent="0.25">
      <c r="B171" s="202">
        <v>28</v>
      </c>
      <c r="C171" s="204">
        <v>628</v>
      </c>
      <c r="D171" s="185">
        <v>92</v>
      </c>
      <c r="E171" s="185">
        <v>812</v>
      </c>
      <c r="F171" s="185">
        <v>1532</v>
      </c>
      <c r="G171" s="185">
        <v>2252</v>
      </c>
      <c r="H171" s="185">
        <v>2972</v>
      </c>
      <c r="I171" s="185">
        <v>3692</v>
      </c>
      <c r="J171" s="185">
        <v>4412</v>
      </c>
      <c r="K171" s="185">
        <v>5132</v>
      </c>
      <c r="L171" s="185">
        <v>5852</v>
      </c>
      <c r="M171" s="185">
        <v>6572</v>
      </c>
      <c r="N171" s="185">
        <v>7292</v>
      </c>
      <c r="O171" s="185">
        <v>8012</v>
      </c>
      <c r="P171" s="188"/>
      <c r="Q171" s="189"/>
      <c r="R171" s="212"/>
      <c r="S171" s="1" t="s">
        <v>499</v>
      </c>
      <c r="T171" s="1" t="s">
        <v>500</v>
      </c>
      <c r="U171" s="1" t="s">
        <v>501</v>
      </c>
      <c r="V171" s="1" t="s">
        <v>502</v>
      </c>
      <c r="W171" s="1" t="s">
        <v>503</v>
      </c>
      <c r="X171" s="1" t="s">
        <v>504</v>
      </c>
      <c r="Y171" s="1" t="s">
        <v>505</v>
      </c>
      <c r="Z171" s="1" t="s">
        <v>506</v>
      </c>
      <c r="AA171" s="1" t="s">
        <v>507</v>
      </c>
      <c r="AB171" s="1" t="s">
        <v>508</v>
      </c>
      <c r="AC171" s="1" t="s">
        <v>509</v>
      </c>
      <c r="AD171" s="1" t="s">
        <v>510</v>
      </c>
    </row>
    <row r="172" spans="2:30" ht="21.75" customHeight="1" x14ac:dyDescent="0.25">
      <c r="B172" s="202">
        <v>29</v>
      </c>
      <c r="C172" s="205">
        <v>0</v>
      </c>
      <c r="D172" s="184">
        <v>0</v>
      </c>
      <c r="E172" s="184">
        <v>92</v>
      </c>
      <c r="F172" s="185">
        <v>1532</v>
      </c>
      <c r="G172" s="184">
        <v>1532</v>
      </c>
      <c r="H172" s="184">
        <v>2252</v>
      </c>
      <c r="I172" s="184">
        <v>2972</v>
      </c>
      <c r="J172" s="184">
        <v>3692</v>
      </c>
      <c r="K172" s="184">
        <v>4412</v>
      </c>
      <c r="L172" s="184">
        <v>5132</v>
      </c>
      <c r="M172" s="184">
        <v>5852</v>
      </c>
      <c r="N172" s="184">
        <v>6572</v>
      </c>
      <c r="O172" s="184">
        <v>7292</v>
      </c>
      <c r="P172" s="188"/>
      <c r="Q172" s="189"/>
      <c r="R172" s="212"/>
      <c r="S172" s="1" t="s">
        <v>511</v>
      </c>
      <c r="T172" s="1" t="s">
        <v>512</v>
      </c>
      <c r="U172" s="1" t="s">
        <v>513</v>
      </c>
      <c r="V172" s="1" t="s">
        <v>514</v>
      </c>
      <c r="W172" s="1" t="s">
        <v>515</v>
      </c>
      <c r="X172" s="1" t="s">
        <v>516</v>
      </c>
      <c r="Y172" s="1" t="s">
        <v>517</v>
      </c>
      <c r="Z172" s="1" t="s">
        <v>518</v>
      </c>
      <c r="AA172" s="1" t="s">
        <v>519</v>
      </c>
      <c r="AB172" s="1" t="s">
        <v>520</v>
      </c>
      <c r="AC172" s="1" t="s">
        <v>521</v>
      </c>
      <c r="AD172" s="1" t="s">
        <v>522</v>
      </c>
    </row>
    <row r="173" spans="2:30" ht="21.75" customHeight="1" x14ac:dyDescent="0.25">
      <c r="B173" s="202">
        <v>30</v>
      </c>
      <c r="C173" s="205">
        <v>0</v>
      </c>
      <c r="D173" s="184">
        <v>0</v>
      </c>
      <c r="E173" s="184">
        <v>92</v>
      </c>
      <c r="F173" s="185">
        <v>1532</v>
      </c>
      <c r="G173" s="184">
        <v>1532</v>
      </c>
      <c r="H173" s="184">
        <v>2252</v>
      </c>
      <c r="I173" s="184">
        <v>2972</v>
      </c>
      <c r="J173" s="184">
        <v>3692</v>
      </c>
      <c r="K173" s="184">
        <v>4412</v>
      </c>
      <c r="L173" s="184">
        <v>5132</v>
      </c>
      <c r="M173" s="184">
        <v>5852</v>
      </c>
      <c r="N173" s="184">
        <v>6572</v>
      </c>
      <c r="O173" s="184">
        <v>7292</v>
      </c>
      <c r="P173" s="188"/>
      <c r="Q173" s="189"/>
      <c r="R173" s="212"/>
      <c r="S173" s="1" t="s">
        <v>523</v>
      </c>
      <c r="T173" s="1" t="s">
        <v>524</v>
      </c>
      <c r="U173" s="1" t="s">
        <v>525</v>
      </c>
      <c r="V173" s="1" t="s">
        <v>526</v>
      </c>
      <c r="W173" s="1" t="s">
        <v>527</v>
      </c>
      <c r="X173" s="1" t="s">
        <v>528</v>
      </c>
      <c r="Y173" s="1" t="s">
        <v>529</v>
      </c>
      <c r="Z173" s="1" t="s">
        <v>530</v>
      </c>
      <c r="AA173" s="1" t="s">
        <v>531</v>
      </c>
      <c r="AB173" s="1" t="s">
        <v>532</v>
      </c>
      <c r="AC173" s="1" t="s">
        <v>533</v>
      </c>
      <c r="AD173" s="1" t="s">
        <v>534</v>
      </c>
    </row>
    <row r="174" spans="2:30" ht="21.75" customHeight="1" x14ac:dyDescent="0.25">
      <c r="B174" s="202">
        <v>31</v>
      </c>
      <c r="C174" s="205">
        <v>0</v>
      </c>
      <c r="D174" s="184">
        <v>0</v>
      </c>
      <c r="E174" s="184">
        <v>92</v>
      </c>
      <c r="F174" s="185">
        <v>1532</v>
      </c>
      <c r="G174" s="184">
        <v>1532</v>
      </c>
      <c r="H174" s="184">
        <v>2252</v>
      </c>
      <c r="I174" s="184">
        <v>2972</v>
      </c>
      <c r="J174" s="184">
        <v>3692</v>
      </c>
      <c r="K174" s="184">
        <v>4412</v>
      </c>
      <c r="L174" s="184">
        <v>5132</v>
      </c>
      <c r="M174" s="184">
        <v>5852</v>
      </c>
      <c r="N174" s="184">
        <v>6572</v>
      </c>
      <c r="O174" s="184">
        <v>7292</v>
      </c>
      <c r="P174" s="188"/>
      <c r="Q174" s="189"/>
      <c r="R174" s="212"/>
      <c r="S174" s="1" t="s">
        <v>535</v>
      </c>
      <c r="T174" s="1" t="s">
        <v>536</v>
      </c>
      <c r="U174" s="1" t="s">
        <v>537</v>
      </c>
      <c r="V174" s="1" t="s">
        <v>538</v>
      </c>
      <c r="W174" s="1" t="s">
        <v>539</v>
      </c>
      <c r="X174" s="1" t="s">
        <v>540</v>
      </c>
      <c r="Y174" s="1" t="s">
        <v>541</v>
      </c>
      <c r="Z174" s="1" t="s">
        <v>542</v>
      </c>
      <c r="AA174" s="1" t="s">
        <v>543</v>
      </c>
      <c r="AB174" s="1" t="s">
        <v>544</v>
      </c>
      <c r="AC174" s="1" t="s">
        <v>545</v>
      </c>
      <c r="AD174" s="1" t="s">
        <v>546</v>
      </c>
    </row>
    <row r="175" spans="2:30" ht="21.75" customHeight="1" x14ac:dyDescent="0.25">
      <c r="B175" s="202">
        <v>32</v>
      </c>
      <c r="C175" s="204">
        <v>628</v>
      </c>
      <c r="D175" s="185">
        <v>92</v>
      </c>
      <c r="E175" s="185">
        <v>812</v>
      </c>
      <c r="F175" s="185">
        <v>1532</v>
      </c>
      <c r="G175" s="185">
        <v>2252</v>
      </c>
      <c r="H175" s="185">
        <v>2972</v>
      </c>
      <c r="I175" s="185">
        <v>3692</v>
      </c>
      <c r="J175" s="185">
        <v>4412</v>
      </c>
      <c r="K175" s="185">
        <v>5132</v>
      </c>
      <c r="L175" s="185">
        <v>5852</v>
      </c>
      <c r="M175" s="185">
        <v>6572</v>
      </c>
      <c r="N175" s="185">
        <v>7292</v>
      </c>
      <c r="O175" s="185">
        <v>8012</v>
      </c>
      <c r="P175" s="188"/>
      <c r="Q175" s="189"/>
      <c r="R175" s="212"/>
      <c r="S175" s="1" t="s">
        <v>547</v>
      </c>
      <c r="T175" s="1" t="s">
        <v>548</v>
      </c>
      <c r="U175" s="1" t="s">
        <v>549</v>
      </c>
      <c r="V175" s="1" t="s">
        <v>550</v>
      </c>
      <c r="W175" s="1" t="s">
        <v>551</v>
      </c>
      <c r="X175" s="1" t="s">
        <v>552</v>
      </c>
      <c r="Y175" s="1" t="s">
        <v>553</v>
      </c>
      <c r="Z175" s="1" t="s">
        <v>554</v>
      </c>
      <c r="AA175" s="1" t="s">
        <v>555</v>
      </c>
      <c r="AB175" s="1" t="s">
        <v>556</v>
      </c>
      <c r="AC175" s="1" t="s">
        <v>557</v>
      </c>
      <c r="AD175" s="1" t="s">
        <v>558</v>
      </c>
    </row>
    <row r="176" spans="2:30" ht="21.75" customHeight="1" x14ac:dyDescent="0.25">
      <c r="B176" s="202">
        <v>33</v>
      </c>
      <c r="C176" s="204">
        <v>628</v>
      </c>
      <c r="D176" s="185">
        <v>92</v>
      </c>
      <c r="E176" s="185">
        <v>812</v>
      </c>
      <c r="F176" s="184">
        <v>812</v>
      </c>
      <c r="G176" s="184">
        <v>1532</v>
      </c>
      <c r="H176" s="184">
        <v>2252</v>
      </c>
      <c r="I176" s="185">
        <v>3692</v>
      </c>
      <c r="J176" s="185">
        <v>4412</v>
      </c>
      <c r="K176" s="184">
        <v>4412</v>
      </c>
      <c r="L176" s="184">
        <v>5132</v>
      </c>
      <c r="M176" s="184">
        <v>5852</v>
      </c>
      <c r="N176" s="184">
        <v>6572</v>
      </c>
      <c r="O176" s="184">
        <v>7292</v>
      </c>
      <c r="P176" s="188"/>
      <c r="Q176" s="189"/>
      <c r="R176" s="212"/>
      <c r="S176" s="1" t="s">
        <v>559</v>
      </c>
      <c r="T176" s="1" t="s">
        <v>560</v>
      </c>
      <c r="U176" s="1" t="s">
        <v>561</v>
      </c>
      <c r="V176" s="1" t="s">
        <v>562</v>
      </c>
      <c r="W176" s="1" t="s">
        <v>563</v>
      </c>
      <c r="X176" s="1" t="s">
        <v>564</v>
      </c>
      <c r="Y176" s="1" t="s">
        <v>565</v>
      </c>
      <c r="Z176" s="1" t="s">
        <v>566</v>
      </c>
      <c r="AA176" s="1" t="s">
        <v>567</v>
      </c>
      <c r="AB176" s="1" t="s">
        <v>568</v>
      </c>
      <c r="AC176" s="1" t="s">
        <v>569</v>
      </c>
      <c r="AD176" s="1" t="s">
        <v>570</v>
      </c>
    </row>
    <row r="177" spans="2:30" ht="21.75" customHeight="1" x14ac:dyDescent="0.25">
      <c r="B177" s="202">
        <v>34</v>
      </c>
      <c r="C177" s="204">
        <v>628</v>
      </c>
      <c r="D177" s="185">
        <v>92</v>
      </c>
      <c r="E177" s="185">
        <v>812</v>
      </c>
      <c r="F177" s="184">
        <v>812</v>
      </c>
      <c r="G177" s="184">
        <v>1532</v>
      </c>
      <c r="H177" s="184">
        <v>2252</v>
      </c>
      <c r="I177" s="184">
        <v>2972</v>
      </c>
      <c r="J177" s="184">
        <v>3692</v>
      </c>
      <c r="K177" s="184">
        <v>4412</v>
      </c>
      <c r="L177" s="184">
        <v>5132</v>
      </c>
      <c r="M177" s="184">
        <v>5852</v>
      </c>
      <c r="N177" s="184">
        <v>6572</v>
      </c>
      <c r="O177" s="184">
        <v>7292</v>
      </c>
      <c r="P177" s="188"/>
      <c r="Q177" s="189"/>
      <c r="R177" s="212"/>
      <c r="S177" s="1" t="s">
        <v>571</v>
      </c>
      <c r="T177" s="1" t="s">
        <v>572</v>
      </c>
      <c r="U177" s="1" t="s">
        <v>573</v>
      </c>
      <c r="V177" s="1" t="s">
        <v>574</v>
      </c>
      <c r="W177" s="1" t="s">
        <v>575</v>
      </c>
      <c r="X177" s="1" t="s">
        <v>576</v>
      </c>
      <c r="Y177" s="1" t="s">
        <v>577</v>
      </c>
      <c r="Z177" s="1" t="s">
        <v>578</v>
      </c>
      <c r="AA177" s="1" t="s">
        <v>579</v>
      </c>
      <c r="AB177" s="1" t="s">
        <v>580</v>
      </c>
      <c r="AC177" s="1" t="s">
        <v>581</v>
      </c>
      <c r="AD177" s="1" t="s">
        <v>582</v>
      </c>
    </row>
    <row r="178" spans="2:30" ht="21.75" customHeight="1" x14ac:dyDescent="0.25">
      <c r="B178" s="202">
        <v>35</v>
      </c>
      <c r="C178" s="204">
        <v>628</v>
      </c>
      <c r="D178" s="185">
        <v>92</v>
      </c>
      <c r="E178" s="185">
        <v>812</v>
      </c>
      <c r="F178" s="184">
        <v>812</v>
      </c>
      <c r="G178" s="184">
        <v>1532</v>
      </c>
      <c r="H178" s="184">
        <v>2252</v>
      </c>
      <c r="I178" s="185">
        <v>3692</v>
      </c>
      <c r="J178" s="185">
        <v>4412</v>
      </c>
      <c r="K178" s="184">
        <v>4412</v>
      </c>
      <c r="L178" s="184">
        <v>5132</v>
      </c>
      <c r="M178" s="184">
        <v>5852</v>
      </c>
      <c r="N178" s="185">
        <v>7292</v>
      </c>
      <c r="O178" s="185">
        <v>8012</v>
      </c>
      <c r="P178" s="188"/>
      <c r="Q178" s="189"/>
      <c r="R178" s="212"/>
      <c r="S178" s="1" t="s">
        <v>583</v>
      </c>
      <c r="T178" s="1" t="s">
        <v>584</v>
      </c>
      <c r="U178" s="1" t="s">
        <v>585</v>
      </c>
      <c r="V178" s="1" t="s">
        <v>586</v>
      </c>
      <c r="W178" s="1" t="s">
        <v>587</v>
      </c>
      <c r="X178" s="1" t="s">
        <v>588</v>
      </c>
      <c r="Y178" s="1" t="s">
        <v>589</v>
      </c>
      <c r="Z178" s="1" t="s">
        <v>590</v>
      </c>
      <c r="AA178" s="1" t="s">
        <v>591</v>
      </c>
      <c r="AB178" s="1" t="s">
        <v>592</v>
      </c>
      <c r="AC178" s="1" t="s">
        <v>593</v>
      </c>
      <c r="AD178" s="1" t="s">
        <v>594</v>
      </c>
    </row>
    <row r="179" spans="2:30" ht="21.75" customHeight="1" x14ac:dyDescent="0.25">
      <c r="B179" s="202">
        <v>36</v>
      </c>
      <c r="C179" s="204">
        <v>628</v>
      </c>
      <c r="D179" s="185">
        <v>92</v>
      </c>
      <c r="E179" s="184">
        <v>92</v>
      </c>
      <c r="F179" s="184">
        <v>812</v>
      </c>
      <c r="G179" s="184">
        <v>1532</v>
      </c>
      <c r="H179" s="184">
        <v>2252</v>
      </c>
      <c r="I179" s="185">
        <v>3692</v>
      </c>
      <c r="J179" s="185">
        <v>4412</v>
      </c>
      <c r="K179" s="184">
        <v>4412</v>
      </c>
      <c r="L179" s="184">
        <v>5132</v>
      </c>
      <c r="M179" s="184">
        <v>5852</v>
      </c>
      <c r="N179" s="184">
        <v>6572</v>
      </c>
      <c r="O179" s="184">
        <v>7292</v>
      </c>
      <c r="P179" s="188"/>
      <c r="Q179" s="189"/>
      <c r="R179" s="212"/>
      <c r="S179" s="1" t="s">
        <v>595</v>
      </c>
      <c r="T179" s="1" t="s">
        <v>596</v>
      </c>
      <c r="U179" s="1" t="s">
        <v>597</v>
      </c>
      <c r="V179" s="1" t="s">
        <v>598</v>
      </c>
      <c r="W179" s="1" t="s">
        <v>599</v>
      </c>
      <c r="X179" s="1" t="s">
        <v>600</v>
      </c>
      <c r="Y179" s="1" t="s">
        <v>601</v>
      </c>
      <c r="Z179" s="1" t="s">
        <v>602</v>
      </c>
      <c r="AA179" s="1" t="s">
        <v>603</v>
      </c>
      <c r="AB179" s="1" t="s">
        <v>604</v>
      </c>
      <c r="AC179" s="1" t="s">
        <v>605</v>
      </c>
      <c r="AD179" s="1" t="s">
        <v>606</v>
      </c>
    </row>
    <row r="180" spans="2:30" ht="21.75" customHeight="1" x14ac:dyDescent="0.25">
      <c r="B180" s="202">
        <v>37</v>
      </c>
      <c r="C180" s="205">
        <v>0</v>
      </c>
      <c r="D180" s="184">
        <v>0</v>
      </c>
      <c r="E180" s="184">
        <v>92</v>
      </c>
      <c r="F180" s="184">
        <v>812</v>
      </c>
      <c r="G180" s="184">
        <v>1532</v>
      </c>
      <c r="H180" s="185">
        <v>2972</v>
      </c>
      <c r="I180" s="185">
        <v>3692</v>
      </c>
      <c r="J180" s="185">
        <v>4412</v>
      </c>
      <c r="K180" s="184">
        <v>4412</v>
      </c>
      <c r="L180" s="184">
        <v>5132</v>
      </c>
      <c r="M180" s="184">
        <v>5852</v>
      </c>
      <c r="N180" s="185">
        <v>7292</v>
      </c>
      <c r="O180" s="185">
        <v>8012</v>
      </c>
      <c r="P180" s="188"/>
      <c r="Q180" s="189"/>
      <c r="R180" s="212"/>
      <c r="S180" s="1" t="s">
        <v>607</v>
      </c>
      <c r="T180" s="1" t="s">
        <v>608</v>
      </c>
      <c r="U180" s="1" t="s">
        <v>609</v>
      </c>
      <c r="V180" s="1" t="s">
        <v>610</v>
      </c>
      <c r="W180" s="1" t="s">
        <v>611</v>
      </c>
      <c r="X180" s="1" t="s">
        <v>612</v>
      </c>
      <c r="Y180" s="1" t="s">
        <v>613</v>
      </c>
      <c r="Z180" s="1" t="s">
        <v>614</v>
      </c>
      <c r="AA180" s="1" t="s">
        <v>615</v>
      </c>
      <c r="AB180" s="1" t="s">
        <v>616</v>
      </c>
      <c r="AC180" s="1" t="s">
        <v>617</v>
      </c>
      <c r="AD180" s="1" t="s">
        <v>618</v>
      </c>
    </row>
    <row r="181" spans="2:30" ht="21.75" customHeight="1" x14ac:dyDescent="0.25">
      <c r="B181" s="202">
        <v>38</v>
      </c>
      <c r="C181" s="205">
        <v>0</v>
      </c>
      <c r="D181" s="184">
        <v>0</v>
      </c>
      <c r="E181" s="184">
        <v>92</v>
      </c>
      <c r="F181" s="185">
        <v>1532</v>
      </c>
      <c r="G181" s="185">
        <v>2252</v>
      </c>
      <c r="H181" s="185">
        <v>2972</v>
      </c>
      <c r="I181" s="184">
        <v>2972</v>
      </c>
      <c r="J181" s="184">
        <v>3692</v>
      </c>
      <c r="K181" s="185">
        <v>5132</v>
      </c>
      <c r="L181" s="185">
        <v>5852</v>
      </c>
      <c r="M181" s="185">
        <v>6572</v>
      </c>
      <c r="N181" s="184">
        <v>6572</v>
      </c>
      <c r="O181" s="184">
        <v>7292</v>
      </c>
      <c r="P181" s="188"/>
      <c r="Q181" s="189"/>
      <c r="R181" s="212"/>
      <c r="S181" s="1" t="s">
        <v>619</v>
      </c>
      <c r="T181" s="1" t="s">
        <v>620</v>
      </c>
      <c r="U181" s="1" t="s">
        <v>621</v>
      </c>
      <c r="V181" s="1" t="s">
        <v>622</v>
      </c>
      <c r="W181" s="1" t="s">
        <v>623</v>
      </c>
      <c r="X181" s="1" t="s">
        <v>624</v>
      </c>
      <c r="Y181" s="1" t="s">
        <v>625</v>
      </c>
      <c r="Z181" s="1" t="s">
        <v>626</v>
      </c>
      <c r="AA181" s="1" t="s">
        <v>627</v>
      </c>
      <c r="AB181" s="1" t="s">
        <v>628</v>
      </c>
      <c r="AC181" s="1" t="s">
        <v>629</v>
      </c>
      <c r="AD181" s="1" t="s">
        <v>630</v>
      </c>
    </row>
    <row r="182" spans="2:30" ht="21.75" customHeight="1" x14ac:dyDescent="0.25">
      <c r="B182" s="202">
        <v>39</v>
      </c>
      <c r="C182" s="205">
        <v>0</v>
      </c>
      <c r="D182" s="184">
        <v>0</v>
      </c>
      <c r="E182" s="184">
        <v>92</v>
      </c>
      <c r="F182" s="185">
        <v>1532</v>
      </c>
      <c r="G182" s="185">
        <v>2252</v>
      </c>
      <c r="H182" s="184">
        <v>2252</v>
      </c>
      <c r="I182" s="184">
        <v>2972</v>
      </c>
      <c r="J182" s="184">
        <v>3692</v>
      </c>
      <c r="K182" s="185">
        <v>5132</v>
      </c>
      <c r="L182" s="184">
        <v>5132</v>
      </c>
      <c r="M182" s="184">
        <v>5852</v>
      </c>
      <c r="N182" s="184">
        <v>6572</v>
      </c>
      <c r="O182" s="184">
        <v>7292</v>
      </c>
      <c r="P182" s="188"/>
      <c r="Q182" s="189"/>
      <c r="S182" s="1" t="s">
        <v>631</v>
      </c>
      <c r="T182" s="1" t="s">
        <v>632</v>
      </c>
      <c r="U182" s="1" t="s">
        <v>633</v>
      </c>
      <c r="V182" s="1" t="s">
        <v>634</v>
      </c>
      <c r="W182" s="1" t="s">
        <v>635</v>
      </c>
      <c r="X182" s="1" t="s">
        <v>636</v>
      </c>
      <c r="Y182" s="1" t="s">
        <v>637</v>
      </c>
      <c r="Z182" s="1" t="s">
        <v>638</v>
      </c>
      <c r="AA182" s="1" t="s">
        <v>639</v>
      </c>
      <c r="AB182" s="1" t="s">
        <v>640</v>
      </c>
      <c r="AC182" s="1" t="s">
        <v>641</v>
      </c>
      <c r="AD182" s="1" t="s">
        <v>642</v>
      </c>
    </row>
    <row r="183" spans="2:30" ht="21.75" customHeight="1" x14ac:dyDescent="0.25">
      <c r="B183" s="202">
        <v>40</v>
      </c>
      <c r="C183" s="205">
        <v>0</v>
      </c>
      <c r="D183" s="184">
        <v>0</v>
      </c>
      <c r="E183" s="184">
        <v>92</v>
      </c>
      <c r="F183" s="185">
        <v>1532</v>
      </c>
      <c r="G183" s="184">
        <v>1532</v>
      </c>
      <c r="H183" s="184">
        <v>2252</v>
      </c>
      <c r="I183" s="184">
        <v>2972</v>
      </c>
      <c r="J183" s="184">
        <v>3692</v>
      </c>
      <c r="K183" s="184">
        <v>4412</v>
      </c>
      <c r="L183" s="184">
        <v>5132</v>
      </c>
      <c r="M183" s="184">
        <v>5852</v>
      </c>
      <c r="N183" s="184">
        <v>6572</v>
      </c>
      <c r="O183" s="184">
        <v>7292</v>
      </c>
      <c r="P183" s="188"/>
      <c r="Q183" s="189"/>
      <c r="S183" s="1" t="s">
        <v>643</v>
      </c>
      <c r="T183" s="1" t="s">
        <v>644</v>
      </c>
      <c r="U183" s="1" t="s">
        <v>645</v>
      </c>
      <c r="V183" s="1" t="s">
        <v>646</v>
      </c>
      <c r="W183" s="1" t="s">
        <v>647</v>
      </c>
      <c r="X183" s="1" t="s">
        <v>648</v>
      </c>
      <c r="Y183" s="1" t="s">
        <v>649</v>
      </c>
      <c r="Z183" s="1" t="s">
        <v>650</v>
      </c>
      <c r="AA183" s="1" t="s">
        <v>651</v>
      </c>
      <c r="AB183" s="1" t="s">
        <v>652</v>
      </c>
      <c r="AC183" s="1" t="s">
        <v>653</v>
      </c>
      <c r="AD183" s="1" t="s">
        <v>654</v>
      </c>
    </row>
    <row r="184" spans="2:30" ht="21.75" customHeight="1" x14ac:dyDescent="0.25">
      <c r="B184" s="202">
        <v>41</v>
      </c>
      <c r="C184" s="205">
        <v>0</v>
      </c>
      <c r="D184" s="184">
        <v>0</v>
      </c>
      <c r="E184" s="184">
        <v>92</v>
      </c>
      <c r="F184" s="185">
        <v>1532</v>
      </c>
      <c r="G184" s="184">
        <v>1532</v>
      </c>
      <c r="H184" s="184">
        <v>2252</v>
      </c>
      <c r="I184" s="184">
        <v>2972</v>
      </c>
      <c r="J184" s="184">
        <v>3692</v>
      </c>
      <c r="K184" s="184">
        <v>4412</v>
      </c>
      <c r="L184" s="184">
        <v>5132</v>
      </c>
      <c r="M184" s="184">
        <v>5852</v>
      </c>
      <c r="N184" s="184">
        <v>6572</v>
      </c>
      <c r="O184" s="184">
        <v>7292</v>
      </c>
      <c r="P184" s="188"/>
      <c r="Q184" s="189"/>
      <c r="S184" s="1" t="s">
        <v>655</v>
      </c>
      <c r="T184" s="1" t="s">
        <v>656</v>
      </c>
      <c r="U184" s="1" t="s">
        <v>657</v>
      </c>
      <c r="V184" s="1" t="s">
        <v>658</v>
      </c>
      <c r="W184" s="1" t="s">
        <v>659</v>
      </c>
      <c r="X184" s="1" t="s">
        <v>660</v>
      </c>
      <c r="Y184" s="1" t="s">
        <v>661</v>
      </c>
      <c r="Z184" s="1" t="s">
        <v>662</v>
      </c>
      <c r="AA184" s="1" t="s">
        <v>663</v>
      </c>
      <c r="AB184" s="1" t="s">
        <v>664</v>
      </c>
      <c r="AC184" s="1" t="s">
        <v>665</v>
      </c>
      <c r="AD184" s="1" t="s">
        <v>666</v>
      </c>
    </row>
    <row r="185" spans="2:30" ht="21.75" customHeight="1" x14ac:dyDescent="0.25">
      <c r="B185" s="202">
        <v>42</v>
      </c>
      <c r="C185" s="205">
        <v>0</v>
      </c>
      <c r="D185" s="184">
        <v>0</v>
      </c>
      <c r="E185" s="184">
        <v>92</v>
      </c>
      <c r="F185" s="184">
        <v>812</v>
      </c>
      <c r="G185" s="184">
        <v>1532</v>
      </c>
      <c r="H185" s="184">
        <v>2252</v>
      </c>
      <c r="I185" s="184">
        <v>2972</v>
      </c>
      <c r="J185" s="184">
        <v>3692</v>
      </c>
      <c r="K185" s="184">
        <v>4412</v>
      </c>
      <c r="L185" s="184">
        <v>5132</v>
      </c>
      <c r="M185" s="184">
        <v>5852</v>
      </c>
      <c r="N185" s="184">
        <v>6572</v>
      </c>
      <c r="O185" s="184">
        <v>7292</v>
      </c>
      <c r="P185" s="188"/>
      <c r="Q185" s="189"/>
      <c r="S185" s="1" t="s">
        <v>667</v>
      </c>
      <c r="T185" s="1" t="s">
        <v>668</v>
      </c>
      <c r="U185" s="1" t="s">
        <v>669</v>
      </c>
      <c r="V185" s="1" t="s">
        <v>670</v>
      </c>
      <c r="W185" s="1" t="s">
        <v>671</v>
      </c>
      <c r="X185" s="1" t="s">
        <v>672</v>
      </c>
      <c r="Y185" s="1" t="s">
        <v>673</v>
      </c>
      <c r="Z185" s="1" t="s">
        <v>674</v>
      </c>
      <c r="AA185" s="1" t="s">
        <v>675</v>
      </c>
      <c r="AB185" s="1" t="s">
        <v>676</v>
      </c>
      <c r="AC185" s="1" t="s">
        <v>677</v>
      </c>
      <c r="AD185" s="1" t="s">
        <v>678</v>
      </c>
    </row>
    <row r="186" spans="2:30" ht="21.75" customHeight="1" thickBot="1" x14ac:dyDescent="0.3">
      <c r="B186" s="203">
        <v>43</v>
      </c>
      <c r="C186" s="206">
        <v>628</v>
      </c>
      <c r="D186" s="191">
        <v>92</v>
      </c>
      <c r="E186" s="191">
        <v>812</v>
      </c>
      <c r="F186" s="191">
        <v>1532</v>
      </c>
      <c r="G186" s="191">
        <v>2252</v>
      </c>
      <c r="H186" s="191">
        <v>2972</v>
      </c>
      <c r="I186" s="191">
        <v>3692</v>
      </c>
      <c r="J186" s="191">
        <v>4412</v>
      </c>
      <c r="K186" s="191">
        <v>5132</v>
      </c>
      <c r="L186" s="191">
        <v>5852</v>
      </c>
      <c r="M186" s="191">
        <v>6572</v>
      </c>
      <c r="N186" s="191">
        <v>7292</v>
      </c>
      <c r="O186" s="191">
        <v>8012</v>
      </c>
      <c r="P186" s="200"/>
      <c r="Q186" s="201"/>
      <c r="S186" s="1" t="s">
        <v>679</v>
      </c>
      <c r="T186" s="1" t="s">
        <v>680</v>
      </c>
      <c r="U186" s="1" t="s">
        <v>681</v>
      </c>
      <c r="V186" s="1" t="s">
        <v>682</v>
      </c>
      <c r="W186" s="1" t="s">
        <v>683</v>
      </c>
      <c r="X186" s="1" t="s">
        <v>684</v>
      </c>
      <c r="Y186" s="1" t="s">
        <v>685</v>
      </c>
      <c r="Z186" s="1" t="s">
        <v>686</v>
      </c>
      <c r="AA186" s="1" t="s">
        <v>687</v>
      </c>
      <c r="AB186" s="1" t="s">
        <v>688</v>
      </c>
      <c r="AC186" s="1" t="s">
        <v>689</v>
      </c>
      <c r="AD186" s="1" t="s">
        <v>690</v>
      </c>
    </row>
    <row r="187" spans="2:30" x14ac:dyDescent="0.25">
      <c r="C187" s="2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2"/>
  <sheetViews>
    <sheetView showGridLines="0" zoomScaleNormal="100" workbookViewId="0">
      <selection activeCell="AA13" sqref="AA13"/>
    </sheetView>
  </sheetViews>
  <sheetFormatPr defaultColWidth="5.42578125" defaultRowHeight="14.25" customHeight="1" x14ac:dyDescent="0.25"/>
  <cols>
    <col min="1" max="1" width="2.7109375" customWidth="1"/>
  </cols>
  <sheetData>
    <row r="1" spans="1:24" ht="14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ht="14.2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</row>
    <row r="3" spans="1:24" ht="14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</row>
    <row r="4" spans="1:24" ht="14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8" spans="1:24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4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4" ht="14.2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24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24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E1:R39"/>
  <sheetViews>
    <sheetView showGridLines="0" zoomScaleNormal="100" workbookViewId="0">
      <selection sqref="A1:R22"/>
    </sheetView>
  </sheetViews>
  <sheetFormatPr defaultColWidth="5.42578125" defaultRowHeight="14.25" customHeight="1" x14ac:dyDescent="0.25"/>
  <cols>
    <col min="1" max="1" width="2.7109375" customWidth="1"/>
    <col min="7" max="7" width="2.7109375" customWidth="1"/>
    <col min="18" max="18" width="5.4257812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5:18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5:18" ht="14.25" customHeight="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2:AD27"/>
  <sheetViews>
    <sheetView showGridLines="0" zoomScaleNormal="100" workbookViewId="0">
      <selection activeCell="Q42" sqref="Q42"/>
    </sheetView>
  </sheetViews>
  <sheetFormatPr defaultColWidth="5.42578125" defaultRowHeight="14.25" customHeight="1" x14ac:dyDescent="0.25"/>
  <cols>
    <col min="7" max="7" width="2.7109375" customWidth="1"/>
  </cols>
  <sheetData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</row>
    <row r="5" spans="5:30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5:30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8" spans="5:30" ht="14.25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5:30" ht="14.25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5:30" ht="14.25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5:30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4" spans="5:29" ht="14.25" customHeight="1" x14ac:dyDescent="0.25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5:29" ht="14.25" customHeight="1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5:29" ht="14.25" customHeight="1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5:29" ht="14.25" customHeight="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E1:R39"/>
  <sheetViews>
    <sheetView showGridLines="0" zoomScaleNormal="100" workbookViewId="0">
      <selection activeCell="U42" sqref="U42"/>
    </sheetView>
  </sheetViews>
  <sheetFormatPr defaultColWidth="5.42578125" defaultRowHeight="14.25" customHeight="1" x14ac:dyDescent="0.25"/>
  <cols>
    <col min="1" max="1" width="3" customWidth="1"/>
    <col min="7" max="7" width="2.7109375" customWidth="1"/>
  </cols>
  <sheetData>
    <row r="1" spans="5:18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5:18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5:18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5:18" ht="14.25" customHeight="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5:18" ht="14.25" customHeight="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5:18" ht="14.25" customHeight="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5:18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5:18" ht="14.25" customHeight="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5:18" ht="14.25" customHeight="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5:18" ht="14.25" customHeight="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5:18" ht="14.25" customHeight="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5:18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5:18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5:18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5:18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5:18" ht="14.25" customHeight="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ht="14.25" customHeight="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9" spans="5:18" ht="14.25" customHeight="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5:18" ht="14.25" customHeight="1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5:18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5:18" ht="14.25" customHeight="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9" spans="5:18" ht="14.25" customHeight="1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5:18" ht="14.25" customHeight="1" x14ac:dyDescent="0.25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5:18" ht="14.25" customHeight="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6" spans="5:18" ht="14.25" customHeight="1" x14ac:dyDescent="0.25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5:18" ht="14.25" customHeight="1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5:18" ht="14.25" customHeight="1" x14ac:dyDescent="0.2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5:18" ht="14.25" customHeight="1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E1:AD23"/>
  <sheetViews>
    <sheetView showGridLines="0" zoomScaleNormal="100" workbookViewId="0">
      <selection activeCell="T18" sqref="T18"/>
    </sheetView>
  </sheetViews>
  <sheetFormatPr defaultColWidth="5.42578125" defaultRowHeight="14.25" customHeight="1" x14ac:dyDescent="0.25"/>
  <cols>
    <col min="1" max="1" width="3.7109375" customWidth="1"/>
    <col min="7" max="7" width="2.7109375" customWidth="1"/>
  </cols>
  <sheetData>
    <row r="1" spans="5:30" ht="14.25" customHeight="1" x14ac:dyDescent="0.25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spans="5:30" ht="14.25" customHeight="1" x14ac:dyDescent="0.25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5:30" ht="14.25" customHeight="1" x14ac:dyDescent="0.25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spans="5:30" ht="14.25" customHeight="1" x14ac:dyDescent="0.25"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5:30" ht="14.25" customHeight="1" x14ac:dyDescent="0.25"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5:30" ht="14.25" customHeight="1" x14ac:dyDescent="0.25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5:30" ht="14.25" customHeight="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12" spans="5:30" ht="14.25" customHeight="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5:30" ht="14.25" customHeight="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5:30" ht="14.25" customHeight="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5:30" ht="14.25" customHeight="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5:30" ht="14.25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5:29" ht="14.25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5:29" ht="14.25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5:29" ht="14.25" customHeight="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5:29" ht="14.25" customHeight="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5:29" ht="14.25" customHeight="1" x14ac:dyDescent="0.25"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5:29" ht="14.25" customHeight="1" x14ac:dyDescent="0.25"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5:29" ht="14.25" customHeight="1" x14ac:dyDescent="0.25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2:M13"/>
  <sheetViews>
    <sheetView showGridLines="0" workbookViewId="0">
      <selection activeCell="P14" sqref="P14"/>
    </sheetView>
  </sheetViews>
  <sheetFormatPr defaultColWidth="7.7109375" defaultRowHeight="37.5" customHeight="1" x14ac:dyDescent="0.25"/>
  <sheetData>
    <row r="2" spans="3:13" ht="37.5" customHeight="1" thickBot="1" x14ac:dyDescent="0.3"/>
    <row r="3" spans="3:13" ht="37.5" customHeight="1" x14ac:dyDescent="0.25">
      <c r="C3" s="5"/>
      <c r="D3" s="6"/>
      <c r="E3" s="6"/>
      <c r="F3" s="6"/>
      <c r="G3" s="6"/>
      <c r="H3" s="6"/>
      <c r="I3" s="6"/>
      <c r="J3" s="6"/>
      <c r="K3" s="6"/>
      <c r="L3" s="7"/>
      <c r="M3" s="16" t="s">
        <v>1</v>
      </c>
    </row>
    <row r="4" spans="3:13" ht="37.5" customHeight="1" x14ac:dyDescent="0.25">
      <c r="C4" s="8"/>
      <c r="D4" s="4"/>
      <c r="E4" s="4"/>
      <c r="F4" s="4"/>
      <c r="G4" s="4"/>
      <c r="H4" s="4"/>
      <c r="I4" s="4"/>
      <c r="J4" s="4"/>
      <c r="K4" s="4"/>
      <c r="L4" s="9"/>
      <c r="M4" s="16"/>
    </row>
    <row r="5" spans="3:13" ht="37.5" customHeight="1" x14ac:dyDescent="0.25">
      <c r="C5" s="8"/>
      <c r="D5" s="4"/>
      <c r="E5" s="4"/>
      <c r="F5" s="4"/>
      <c r="G5" s="4"/>
      <c r="H5" s="4"/>
      <c r="I5" s="4"/>
      <c r="J5" s="4"/>
      <c r="K5" s="4"/>
      <c r="L5" s="9"/>
      <c r="M5" s="16"/>
    </row>
    <row r="6" spans="3:13" ht="37.5" customHeight="1" x14ac:dyDescent="0.25">
      <c r="C6" s="8"/>
      <c r="D6" s="4"/>
      <c r="E6" s="4"/>
      <c r="F6" s="4"/>
      <c r="G6" s="4"/>
      <c r="H6" s="4"/>
      <c r="I6" s="4"/>
      <c r="J6" s="4"/>
      <c r="K6" s="4"/>
      <c r="L6" s="9"/>
      <c r="M6" s="16"/>
    </row>
    <row r="7" spans="3:13" ht="37.5" customHeight="1" x14ac:dyDescent="0.25">
      <c r="C7" s="8"/>
      <c r="D7" s="4"/>
      <c r="E7" s="4"/>
      <c r="F7" s="4"/>
      <c r="G7" s="4"/>
      <c r="H7" s="4"/>
      <c r="I7" s="4"/>
      <c r="J7" s="4"/>
      <c r="K7" s="4"/>
      <c r="L7" s="9"/>
      <c r="M7" s="16"/>
    </row>
    <row r="8" spans="3:13" ht="37.5" customHeight="1" x14ac:dyDescent="0.25">
      <c r="C8" s="8"/>
      <c r="D8" s="4"/>
      <c r="E8" s="4"/>
      <c r="F8" s="4"/>
      <c r="G8" s="4"/>
      <c r="H8" s="4"/>
      <c r="I8" s="4"/>
      <c r="J8" s="4"/>
      <c r="K8" s="4"/>
      <c r="L8" s="9"/>
      <c r="M8" s="16"/>
    </row>
    <row r="9" spans="3:13" ht="37.5" customHeight="1" x14ac:dyDescent="0.25">
      <c r="C9" s="8"/>
      <c r="D9" s="4"/>
      <c r="E9" s="4"/>
      <c r="F9" s="4"/>
      <c r="G9" s="4"/>
      <c r="H9" s="4"/>
      <c r="I9" s="4"/>
      <c r="J9" s="4"/>
      <c r="K9" s="4"/>
      <c r="L9" s="9"/>
      <c r="M9" s="16"/>
    </row>
    <row r="10" spans="3:13" ht="37.5" customHeight="1" x14ac:dyDescent="0.25">
      <c r="C10" s="8"/>
      <c r="D10" s="4"/>
      <c r="E10" s="4"/>
      <c r="F10" s="4"/>
      <c r="G10" s="4"/>
      <c r="H10" s="4"/>
      <c r="I10" s="4"/>
      <c r="J10" s="4"/>
      <c r="K10" s="4"/>
      <c r="L10" s="9"/>
      <c r="M10" s="16"/>
    </row>
    <row r="11" spans="3:13" ht="37.5" customHeight="1" x14ac:dyDescent="0.25">
      <c r="C11" s="8"/>
      <c r="D11" s="4"/>
      <c r="E11" s="4"/>
      <c r="F11" s="4"/>
      <c r="G11" s="4"/>
      <c r="H11" s="4"/>
      <c r="I11" s="4"/>
      <c r="J11" s="4"/>
      <c r="K11" s="4"/>
      <c r="L11" s="9"/>
      <c r="M11" s="16"/>
    </row>
    <row r="12" spans="3:13" ht="37.5" customHeight="1" thickBot="1" x14ac:dyDescent="0.3">
      <c r="C12" s="10"/>
      <c r="D12" s="11"/>
      <c r="E12" s="11"/>
      <c r="F12" s="11"/>
      <c r="G12" s="11"/>
      <c r="H12" s="11"/>
      <c r="I12" s="11"/>
      <c r="J12" s="11"/>
      <c r="K12" s="11"/>
      <c r="L12" s="12"/>
      <c r="M12" s="16"/>
    </row>
    <row r="13" spans="3:13" ht="37.5" customHeight="1" x14ac:dyDescent="0.25">
      <c r="C13" s="15" t="s">
        <v>0</v>
      </c>
      <c r="D13" s="15"/>
      <c r="E13" s="15"/>
      <c r="F13" s="15"/>
      <c r="G13" s="15"/>
      <c r="H13" s="15"/>
      <c r="I13" s="15"/>
      <c r="J13" s="15"/>
      <c r="K13" s="15"/>
      <c r="L13" s="15"/>
    </row>
  </sheetData>
  <mergeCells count="2">
    <mergeCell ref="C13:L13"/>
    <mergeCell ref="M3:M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2:M13"/>
  <sheetViews>
    <sheetView showGridLines="0" zoomScaleNormal="100" workbookViewId="0">
      <selection activeCell="O14" sqref="A1:O14"/>
    </sheetView>
  </sheetViews>
  <sheetFormatPr defaultColWidth="7.7109375" defaultRowHeight="37.5" customHeight="1" x14ac:dyDescent="0.25"/>
  <sheetData>
    <row r="2" spans="3:13" ht="37.5" customHeight="1" thickBot="1" x14ac:dyDescent="0.3"/>
    <row r="3" spans="3:13" ht="37.5" customHeight="1" x14ac:dyDescent="0.25">
      <c r="C3" s="5"/>
      <c r="D3" s="6"/>
      <c r="E3" s="6"/>
      <c r="F3" s="6"/>
      <c r="G3" s="6"/>
      <c r="H3" s="6"/>
      <c r="I3" s="6"/>
      <c r="J3" s="6"/>
      <c r="K3" s="6"/>
      <c r="L3" s="7"/>
      <c r="M3" s="16" t="s">
        <v>1</v>
      </c>
    </row>
    <row r="4" spans="3:13" ht="37.5" customHeight="1" x14ac:dyDescent="0.25">
      <c r="C4" s="8"/>
      <c r="D4" s="4"/>
      <c r="E4" s="4"/>
      <c r="F4" s="4"/>
      <c r="G4" s="4"/>
      <c r="H4" s="4"/>
      <c r="I4" s="4"/>
      <c r="J4" s="4"/>
      <c r="K4" s="4"/>
      <c r="L4" s="9"/>
      <c r="M4" s="16"/>
    </row>
    <row r="5" spans="3:13" ht="37.5" customHeight="1" x14ac:dyDescent="0.25">
      <c r="C5" s="8"/>
      <c r="D5" s="4"/>
      <c r="E5" s="4"/>
      <c r="F5" s="4"/>
      <c r="G5" s="4"/>
      <c r="H5" s="4"/>
      <c r="I5" s="4"/>
      <c r="J5" s="4"/>
      <c r="K5" s="4"/>
      <c r="L5" s="9"/>
      <c r="M5" s="16"/>
    </row>
    <row r="6" spans="3:13" ht="37.5" customHeight="1" x14ac:dyDescent="0.25">
      <c r="C6" s="8"/>
      <c r="D6" s="4"/>
      <c r="E6" s="4"/>
      <c r="F6" s="4"/>
      <c r="G6" s="4"/>
      <c r="H6" s="4"/>
      <c r="I6" s="4"/>
      <c r="J6" s="4"/>
      <c r="K6" s="4"/>
      <c r="L6" s="9"/>
      <c r="M6" s="16"/>
    </row>
    <row r="7" spans="3:13" ht="37.5" customHeight="1" x14ac:dyDescent="0.25">
      <c r="C7" s="8"/>
      <c r="D7" s="4"/>
      <c r="E7" s="4"/>
      <c r="F7" s="4"/>
      <c r="G7" s="4"/>
      <c r="H7" s="4"/>
      <c r="I7" s="4"/>
      <c r="J7" s="4"/>
      <c r="K7" s="4"/>
      <c r="L7" s="9"/>
      <c r="M7" s="16"/>
    </row>
    <row r="8" spans="3:13" ht="37.5" customHeight="1" x14ac:dyDescent="0.25">
      <c r="C8" s="8"/>
      <c r="D8" s="4"/>
      <c r="E8" s="4"/>
      <c r="F8" s="4"/>
      <c r="G8" s="4"/>
      <c r="H8" s="4"/>
      <c r="I8" s="4"/>
      <c r="J8" s="4"/>
      <c r="K8" s="4"/>
      <c r="L8" s="9"/>
      <c r="M8" s="16"/>
    </row>
    <row r="9" spans="3:13" ht="37.5" customHeight="1" x14ac:dyDescent="0.25">
      <c r="C9" s="8"/>
      <c r="D9" s="4"/>
      <c r="E9" s="4"/>
      <c r="F9" s="4"/>
      <c r="G9" s="4"/>
      <c r="H9" s="4"/>
      <c r="I9" s="4"/>
      <c r="J9" s="4"/>
      <c r="K9" s="4"/>
      <c r="L9" s="9"/>
      <c r="M9" s="16"/>
    </row>
    <row r="10" spans="3:13" ht="37.5" customHeight="1" x14ac:dyDescent="0.25">
      <c r="C10" s="8"/>
      <c r="D10" s="4"/>
      <c r="E10" s="4"/>
      <c r="F10" s="4"/>
      <c r="G10" s="4"/>
      <c r="H10" s="4"/>
      <c r="I10" s="4"/>
      <c r="J10" s="4"/>
      <c r="K10" s="4"/>
      <c r="L10" s="9"/>
      <c r="M10" s="16"/>
    </row>
    <row r="11" spans="3:13" ht="37.5" customHeight="1" x14ac:dyDescent="0.25">
      <c r="C11" s="8"/>
      <c r="D11" s="4"/>
      <c r="E11" s="4"/>
      <c r="F11" s="4"/>
      <c r="G11" s="4"/>
      <c r="H11" s="4"/>
      <c r="I11" s="4"/>
      <c r="J11" s="4"/>
      <c r="K11" s="4"/>
      <c r="L11" s="9"/>
      <c r="M11" s="16"/>
    </row>
    <row r="12" spans="3:13" ht="37.5" customHeight="1" thickBot="1" x14ac:dyDescent="0.3">
      <c r="C12" s="10"/>
      <c r="D12" s="11"/>
      <c r="E12" s="11"/>
      <c r="F12" s="11"/>
      <c r="G12" s="11"/>
      <c r="H12" s="11"/>
      <c r="I12" s="11"/>
      <c r="J12" s="11"/>
      <c r="K12" s="11"/>
      <c r="L12" s="12"/>
      <c r="M12" s="16"/>
    </row>
    <row r="13" spans="3:13" ht="37.5" customHeight="1" x14ac:dyDescent="0.25">
      <c r="C13" s="15" t="s">
        <v>2</v>
      </c>
      <c r="D13" s="15"/>
      <c r="E13" s="15"/>
      <c r="F13" s="15"/>
      <c r="G13" s="15"/>
      <c r="H13" s="15"/>
      <c r="I13" s="15"/>
      <c r="J13" s="15"/>
      <c r="K13" s="15"/>
      <c r="L13" s="15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3:M13"/>
  <sheetViews>
    <sheetView showGridLines="0" zoomScaleNormal="100" workbookViewId="0">
      <selection activeCell="N4" sqref="N4"/>
    </sheetView>
  </sheetViews>
  <sheetFormatPr defaultColWidth="7.7109375" defaultRowHeight="37.5" customHeight="1" x14ac:dyDescent="0.25"/>
  <cols>
    <col min="1" max="16384" width="7.7109375" style="14"/>
  </cols>
  <sheetData>
    <row r="3" spans="3:13" ht="37.5" customHeight="1" x14ac:dyDescent="0.25">
      <c r="C3" s="13"/>
      <c r="D3" s="13"/>
      <c r="E3" s="13"/>
      <c r="F3" s="13"/>
      <c r="G3" s="13"/>
      <c r="H3" s="13"/>
      <c r="I3" s="13"/>
      <c r="J3" s="13"/>
      <c r="K3" s="13"/>
      <c r="L3" s="13"/>
      <c r="M3" s="17" t="s">
        <v>1</v>
      </c>
    </row>
    <row r="4" spans="3:13" ht="37.5" customHeight="1" x14ac:dyDescent="0.25">
      <c r="C4" s="13"/>
      <c r="D4" s="13"/>
      <c r="E4" s="13"/>
      <c r="F4" s="13"/>
      <c r="G4" s="13"/>
      <c r="H4" s="13"/>
      <c r="I4" s="13"/>
      <c r="J4" s="13"/>
      <c r="K4" s="13"/>
      <c r="L4" s="13"/>
      <c r="M4" s="17"/>
    </row>
    <row r="5" spans="3:13" ht="37.5" customHeight="1" x14ac:dyDescent="0.25">
      <c r="C5" s="13"/>
      <c r="D5" s="13"/>
      <c r="E5" s="13"/>
      <c r="F5" s="13"/>
      <c r="G5" s="13"/>
      <c r="H5" s="13"/>
      <c r="I5" s="13"/>
      <c r="J5" s="13"/>
      <c r="K5" s="13"/>
      <c r="L5" s="13"/>
      <c r="M5" s="17"/>
    </row>
    <row r="6" spans="3:13" ht="37.5" customHeight="1" x14ac:dyDescent="0.25">
      <c r="C6" s="13"/>
      <c r="D6" s="13"/>
      <c r="E6" s="13"/>
      <c r="F6" s="13"/>
      <c r="G6" s="13"/>
      <c r="H6" s="13"/>
      <c r="I6" s="13"/>
      <c r="J6" s="13"/>
      <c r="K6" s="13"/>
      <c r="L6" s="13"/>
      <c r="M6" s="17"/>
    </row>
    <row r="7" spans="3:13" ht="37.5" customHeight="1" x14ac:dyDescent="0.25">
      <c r="C7" s="13"/>
      <c r="D7" s="13"/>
      <c r="E7" s="13"/>
      <c r="F7" s="13"/>
      <c r="G7" s="13"/>
      <c r="H7" s="13"/>
      <c r="I7" s="13"/>
      <c r="J7" s="13"/>
      <c r="K7" s="13"/>
      <c r="L7" s="13"/>
      <c r="M7" s="17"/>
    </row>
    <row r="8" spans="3:13" ht="37.5" customHeight="1" x14ac:dyDescent="0.25">
      <c r="C8" s="13"/>
      <c r="D8" s="13"/>
      <c r="E8" s="13"/>
      <c r="F8" s="13"/>
      <c r="G8" s="13"/>
      <c r="H8" s="13"/>
      <c r="I8" s="13"/>
      <c r="J8" s="13"/>
      <c r="K8" s="13"/>
      <c r="L8" s="13"/>
      <c r="M8" s="17"/>
    </row>
    <row r="9" spans="3:13" ht="37.5" customHeight="1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M9" s="17"/>
    </row>
    <row r="10" spans="3:13" ht="37.5" customHeight="1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7"/>
    </row>
    <row r="11" spans="3:13" ht="37.5" customHeight="1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7"/>
    </row>
    <row r="12" spans="3:13" ht="37.5" customHeight="1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7"/>
    </row>
    <row r="13" spans="3:13" ht="37.5" customHeight="1" x14ac:dyDescent="0.25">
      <c r="C13" s="18" t="s">
        <v>2</v>
      </c>
      <c r="D13" s="18"/>
      <c r="E13" s="18"/>
      <c r="F13" s="18"/>
      <c r="G13" s="18"/>
      <c r="H13" s="18"/>
      <c r="I13" s="18"/>
      <c r="J13" s="18"/>
      <c r="K13" s="18"/>
      <c r="L13" s="18"/>
    </row>
  </sheetData>
  <mergeCells count="2">
    <mergeCell ref="M3:M12"/>
    <mergeCell ref="C13:L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Algorithm Overview</vt:lpstr>
      <vt:lpstr>Ray Hashing</vt:lpstr>
      <vt:lpstr>Ray Trimming</vt:lpstr>
      <vt:lpstr>Sorting Overview</vt:lpstr>
      <vt:lpstr>Ray Compression</vt:lpstr>
      <vt:lpstr>Ray Decompression</vt:lpstr>
      <vt:lpstr>Bounding Sphere 2D</vt:lpstr>
      <vt:lpstr>Bounding Cones 2D</vt:lpstr>
      <vt:lpstr>Cone-Ray Union</vt:lpstr>
      <vt:lpstr>Memory Table</vt:lpstr>
      <vt:lpstr>Test Table</vt:lpstr>
      <vt:lpstr>Test Table 2</vt:lpstr>
      <vt:lpstr>Bounding Sphere Indexing</vt:lpstr>
      <vt:lpstr>Bounding Sphere Indexing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g_tiago_1991@hotmail.com</dc:creator>
  <cp:lastModifiedBy>g_tiago_1991@hotmail.com</cp:lastModifiedBy>
  <dcterms:created xsi:type="dcterms:W3CDTF">2015-01-04T18:44:35Z</dcterms:created>
  <dcterms:modified xsi:type="dcterms:W3CDTF">2015-09-21T01:17:29Z</dcterms:modified>
</cp:coreProperties>
</file>