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3" activeTab="8"/>
  </bookViews>
  <sheets>
    <sheet name="office-n8-d2" sheetId="49" r:id="rId1"/>
    <sheet name="cornell-n8-d2" sheetId="64" r:id="rId2"/>
    <sheet name="sponza-n8-d2" sheetId="65" r:id="rId3"/>
    <sheet name="office-n8-d3" sheetId="66" r:id="rId4"/>
    <sheet name="cornell-n8-d3" sheetId="67" r:id="rId5"/>
    <sheet name="sponza-n8-d3" sheetId="68" r:id="rId6"/>
    <sheet name="office-n8-d4" sheetId="69" r:id="rId7"/>
    <sheet name="cornell-n8-d4" sheetId="70" r:id="rId8"/>
    <sheet name="sponza-n8-d4" sheetId="71" r:id="rId9"/>
  </sheets>
  <definedNames>
    <definedName name="btg" localSheetId="1">#REF!</definedName>
    <definedName name="btg" localSheetId="4">#REF!</definedName>
    <definedName name="btg" localSheetId="7">#REF!</definedName>
    <definedName name="btg" localSheetId="0">#REF!</definedName>
    <definedName name="btg" localSheetId="3">#REF!</definedName>
    <definedName name="btg" localSheetId="6">#REF!</definedName>
    <definedName name="btg" localSheetId="2">#REF!</definedName>
    <definedName name="btg" localSheetId="5">#REF!</definedName>
    <definedName name="btg" localSheetId="8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69" l="1"/>
  <c r="D11" i="67"/>
  <c r="AG11" i="64"/>
  <c r="AG12" i="49"/>
  <c r="AF41" i="64" l="1"/>
  <c r="AB22" i="64"/>
  <c r="I22" i="64"/>
  <c r="C19" i="70" l="1"/>
  <c r="V19" i="70"/>
  <c r="AB40" i="69"/>
  <c r="AB39" i="69"/>
  <c r="AB38" i="69"/>
  <c r="AB37" i="69"/>
  <c r="AB36" i="69"/>
  <c r="AB35" i="69"/>
  <c r="AB34" i="69"/>
  <c r="AB33" i="69"/>
  <c r="AB32" i="69"/>
  <c r="N53" i="70"/>
  <c r="N52" i="70"/>
  <c r="I80" i="70"/>
  <c r="I79" i="70"/>
  <c r="I54" i="70" s="1"/>
  <c r="I78" i="70"/>
  <c r="N54" i="70" s="1"/>
  <c r="I77" i="70"/>
  <c r="I76" i="70"/>
  <c r="I53" i="70" s="1"/>
  <c r="I75" i="70"/>
  <c r="I74" i="70"/>
  <c r="AB77" i="70"/>
  <c r="AB76" i="70"/>
  <c r="AB53" i="70" s="1"/>
  <c r="AB75" i="70"/>
  <c r="AG53" i="70" s="1"/>
  <c r="AB12" i="70"/>
  <c r="I37" i="70"/>
  <c r="I36" i="70"/>
  <c r="I35" i="70"/>
  <c r="I12" i="70" s="1"/>
  <c r="I34" i="70"/>
  <c r="N12" i="70" s="1"/>
  <c r="AB36" i="70"/>
  <c r="AB35" i="70"/>
  <c r="AB34" i="70"/>
  <c r="AG12" i="70" s="1"/>
  <c r="W12" i="70" s="1"/>
  <c r="AB41" i="71"/>
  <c r="I41" i="71"/>
  <c r="AB40" i="71"/>
  <c r="I40" i="71"/>
  <c r="AB39" i="71"/>
  <c r="I39" i="71"/>
  <c r="AB38" i="71"/>
  <c r="AB13" i="71" s="1"/>
  <c r="I38" i="71"/>
  <c r="I13" i="71" s="1"/>
  <c r="AB37" i="71"/>
  <c r="I37" i="71"/>
  <c r="AB36" i="71"/>
  <c r="I36" i="71"/>
  <c r="AB35" i="71"/>
  <c r="I35" i="71"/>
  <c r="AB34" i="71"/>
  <c r="AG12" i="71" s="1"/>
  <c r="W12" i="71" s="1"/>
  <c r="I34" i="71"/>
  <c r="N12" i="71" s="1"/>
  <c r="AB33" i="71"/>
  <c r="I33" i="71"/>
  <c r="AB32" i="71"/>
  <c r="AB11" i="71" s="1"/>
  <c r="I32" i="71"/>
  <c r="AB31" i="71"/>
  <c r="I31" i="71"/>
  <c r="N11" i="71" s="1"/>
  <c r="AB30" i="71"/>
  <c r="I30" i="71"/>
  <c r="AB29" i="71"/>
  <c r="I29" i="71"/>
  <c r="I10" i="71" s="1"/>
  <c r="AB28" i="71"/>
  <c r="I28" i="71"/>
  <c r="AB27" i="71"/>
  <c r="I27" i="71"/>
  <c r="AB26" i="71"/>
  <c r="I26" i="71"/>
  <c r="AB25" i="71"/>
  <c r="I25" i="71"/>
  <c r="AB24" i="71"/>
  <c r="AB4" i="71" s="1"/>
  <c r="V16" i="71" s="1"/>
  <c r="I24" i="71"/>
  <c r="I4" i="71" s="1"/>
  <c r="C16" i="71" s="1"/>
  <c r="AB23" i="71"/>
  <c r="I23" i="71"/>
  <c r="AB16" i="71"/>
  <c r="I16" i="71"/>
  <c r="AG13" i="71"/>
  <c r="N13" i="71"/>
  <c r="AB12" i="71"/>
  <c r="I12" i="71"/>
  <c r="AG11" i="71"/>
  <c r="I11" i="71"/>
  <c r="AG10" i="71"/>
  <c r="W10" i="71" s="1"/>
  <c r="AB10" i="71"/>
  <c r="N10" i="71"/>
  <c r="AF7" i="71"/>
  <c r="M7" i="71"/>
  <c r="AF4" i="71"/>
  <c r="M4" i="71"/>
  <c r="AB13" i="69"/>
  <c r="AG13" i="69"/>
  <c r="W13" i="69" s="1"/>
  <c r="V19" i="69" s="1"/>
  <c r="I13" i="69"/>
  <c r="D13" i="69" s="1"/>
  <c r="N13" i="69"/>
  <c r="I39" i="69"/>
  <c r="I38" i="69"/>
  <c r="I37" i="69"/>
  <c r="I36" i="69"/>
  <c r="I35" i="69"/>
  <c r="I34" i="69"/>
  <c r="N12" i="69" s="1"/>
  <c r="D12" i="69" s="1"/>
  <c r="AG12" i="69"/>
  <c r="I12" i="69"/>
  <c r="AB82" i="70"/>
  <c r="I82" i="70"/>
  <c r="AB81" i="70"/>
  <c r="I81" i="70"/>
  <c r="AB80" i="70"/>
  <c r="AB79" i="70"/>
  <c r="AB54" i="70" s="1"/>
  <c r="AB78" i="70"/>
  <c r="AG54" i="70" s="1"/>
  <c r="AB74" i="70"/>
  <c r="AB73" i="70"/>
  <c r="I73" i="70"/>
  <c r="I52" i="70" s="1"/>
  <c r="AB72" i="70"/>
  <c r="AG52" i="70" s="1"/>
  <c r="I72" i="70"/>
  <c r="AB71" i="70"/>
  <c r="I71" i="70"/>
  <c r="AB70" i="70"/>
  <c r="I70" i="70"/>
  <c r="I51" i="70" s="1"/>
  <c r="AB69" i="70"/>
  <c r="AG51" i="70" s="1"/>
  <c r="I69" i="70"/>
  <c r="N51" i="70" s="1"/>
  <c r="AB68" i="70"/>
  <c r="I68" i="70"/>
  <c r="AB67" i="70"/>
  <c r="I67" i="70"/>
  <c r="AB66" i="70"/>
  <c r="I66" i="70"/>
  <c r="AB65" i="70"/>
  <c r="I65" i="70"/>
  <c r="I45" i="70" s="1"/>
  <c r="AB64" i="70"/>
  <c r="I64" i="70"/>
  <c r="M48" i="70" s="1"/>
  <c r="AB57" i="70"/>
  <c r="I57" i="70"/>
  <c r="AB52" i="70"/>
  <c r="AB51" i="70"/>
  <c r="AF48" i="70"/>
  <c r="AF45" i="70"/>
  <c r="AB45" i="70"/>
  <c r="M45" i="70"/>
  <c r="AB41" i="70"/>
  <c r="I41" i="70"/>
  <c r="AB40" i="70"/>
  <c r="I40" i="70"/>
  <c r="AB39" i="70"/>
  <c r="I39" i="70"/>
  <c r="AB38" i="70"/>
  <c r="I38" i="70"/>
  <c r="AB37" i="70"/>
  <c r="AG13" i="70" s="1"/>
  <c r="W13" i="70" s="1"/>
  <c r="AB33" i="70"/>
  <c r="I33" i="70"/>
  <c r="AB32" i="70"/>
  <c r="AB11" i="70" s="1"/>
  <c r="I32" i="70"/>
  <c r="AB31" i="70"/>
  <c r="AG11" i="70" s="1"/>
  <c r="I31" i="70"/>
  <c r="N11" i="70" s="1"/>
  <c r="AB30" i="70"/>
  <c r="I30" i="70"/>
  <c r="AB29" i="70"/>
  <c r="I29" i="70"/>
  <c r="I10" i="70" s="1"/>
  <c r="AB28" i="70"/>
  <c r="AG10" i="70" s="1"/>
  <c r="I28" i="70"/>
  <c r="AB27" i="70"/>
  <c r="I27" i="70"/>
  <c r="AB26" i="70"/>
  <c r="I26" i="70"/>
  <c r="AB25" i="70"/>
  <c r="I25" i="70"/>
  <c r="AB24" i="70"/>
  <c r="AB4" i="70" s="1"/>
  <c r="V16" i="70" s="1"/>
  <c r="I24" i="70"/>
  <c r="I4" i="70" s="1"/>
  <c r="AB23" i="70"/>
  <c r="I23" i="70"/>
  <c r="M7" i="70" s="1"/>
  <c r="AB16" i="70"/>
  <c r="I16" i="70"/>
  <c r="AB13" i="70"/>
  <c r="N13" i="70"/>
  <c r="D13" i="70" s="1"/>
  <c r="I13" i="70"/>
  <c r="I11" i="70"/>
  <c r="AB10" i="70"/>
  <c r="N10" i="70"/>
  <c r="AF7" i="70"/>
  <c r="AF4" i="70"/>
  <c r="M4" i="70"/>
  <c r="AB41" i="69"/>
  <c r="I41" i="69"/>
  <c r="I40" i="69"/>
  <c r="AB12" i="69"/>
  <c r="W12" i="69" s="1"/>
  <c r="I33" i="69"/>
  <c r="AB11" i="69"/>
  <c r="I32" i="69"/>
  <c r="AB31" i="69"/>
  <c r="I31" i="69"/>
  <c r="N11" i="69" s="1"/>
  <c r="D11" i="69" s="1"/>
  <c r="AB30" i="69"/>
  <c r="I30" i="69"/>
  <c r="AB29" i="69"/>
  <c r="AB10" i="69" s="1"/>
  <c r="I29" i="69"/>
  <c r="AB28" i="69"/>
  <c r="I28" i="69"/>
  <c r="N10" i="69" s="1"/>
  <c r="D10" i="69" s="1"/>
  <c r="AB27" i="69"/>
  <c r="I27" i="69"/>
  <c r="AB26" i="69"/>
  <c r="I26" i="69"/>
  <c r="AB25" i="69"/>
  <c r="I25" i="69"/>
  <c r="AB24" i="69"/>
  <c r="I24" i="69"/>
  <c r="AB23" i="69"/>
  <c r="I23" i="69"/>
  <c r="AB16" i="69"/>
  <c r="I16" i="69"/>
  <c r="AG11" i="69"/>
  <c r="W11" i="69" s="1"/>
  <c r="I11" i="69"/>
  <c r="AG10" i="69"/>
  <c r="AF7" i="69"/>
  <c r="M7" i="69"/>
  <c r="AF4" i="69"/>
  <c r="AB4" i="69"/>
  <c r="V16" i="69" s="1"/>
  <c r="M4" i="69"/>
  <c r="I4" i="69"/>
  <c r="C16" i="69" s="1"/>
  <c r="AB37" i="68"/>
  <c r="I37" i="68"/>
  <c r="AB36" i="68"/>
  <c r="I36" i="68"/>
  <c r="AB35" i="68"/>
  <c r="I35" i="68"/>
  <c r="AB34" i="68"/>
  <c r="AB12" i="68" s="1"/>
  <c r="W12" i="68" s="1"/>
  <c r="I34" i="68"/>
  <c r="I12" i="68" s="1"/>
  <c r="AB33" i="68"/>
  <c r="I33" i="68"/>
  <c r="N12" i="68" s="1"/>
  <c r="AB32" i="68"/>
  <c r="I32" i="68"/>
  <c r="AB31" i="68"/>
  <c r="AB11" i="68" s="1"/>
  <c r="I31" i="68"/>
  <c r="I11" i="68" s="1"/>
  <c r="AB30" i="68"/>
  <c r="AG11" i="68" s="1"/>
  <c r="W11" i="68" s="1"/>
  <c r="I30" i="68"/>
  <c r="N11" i="68" s="1"/>
  <c r="D11" i="68" s="1"/>
  <c r="AB29" i="68"/>
  <c r="I29" i="68"/>
  <c r="AB28" i="68"/>
  <c r="I28" i="68"/>
  <c r="I10" i="68" s="1"/>
  <c r="AB27" i="68"/>
  <c r="AG10" i="68" s="1"/>
  <c r="W10" i="68" s="1"/>
  <c r="I27" i="68"/>
  <c r="N10" i="68" s="1"/>
  <c r="AB26" i="68"/>
  <c r="I26" i="68"/>
  <c r="AB25" i="68"/>
  <c r="I25" i="68"/>
  <c r="AB24" i="68"/>
  <c r="I24" i="68"/>
  <c r="AB23" i="68"/>
  <c r="AB4" i="68" s="1"/>
  <c r="I23" i="68"/>
  <c r="I4" i="68" s="1"/>
  <c r="AB22" i="68"/>
  <c r="AF7" i="68" s="1"/>
  <c r="I22" i="68"/>
  <c r="M7" i="68" s="1"/>
  <c r="AB15" i="68"/>
  <c r="I15" i="68"/>
  <c r="AG12" i="68"/>
  <c r="AB10" i="68"/>
  <c r="AF4" i="68"/>
  <c r="M4" i="68"/>
  <c r="I47" i="67"/>
  <c r="AB73" i="67"/>
  <c r="AB62" i="67"/>
  <c r="AB63" i="67"/>
  <c r="AB64" i="67"/>
  <c r="AB65" i="67"/>
  <c r="AB66" i="67"/>
  <c r="AB67" i="67"/>
  <c r="AG48" i="67" s="1"/>
  <c r="AB68" i="67"/>
  <c r="AB48" i="67" s="1"/>
  <c r="AB69" i="67"/>
  <c r="AB70" i="67"/>
  <c r="AG49" i="67" s="1"/>
  <c r="AB71" i="67"/>
  <c r="AB72" i="67"/>
  <c r="AB74" i="67"/>
  <c r="AB49" i="67"/>
  <c r="AB61" i="67"/>
  <c r="I74" i="67"/>
  <c r="AF44" i="67"/>
  <c r="I73" i="67"/>
  <c r="I72" i="67"/>
  <c r="I62" i="67"/>
  <c r="I63" i="67"/>
  <c r="I64" i="67"/>
  <c r="N47" i="67" s="1"/>
  <c r="I65" i="67"/>
  <c r="I66" i="67"/>
  <c r="I67" i="67"/>
  <c r="I68" i="67"/>
  <c r="I48" i="67" s="1"/>
  <c r="I69" i="67"/>
  <c r="I70" i="67"/>
  <c r="N49" i="67" s="1"/>
  <c r="I71" i="67"/>
  <c r="I49" i="67" s="1"/>
  <c r="I61" i="67"/>
  <c r="AB60" i="67"/>
  <c r="AB41" i="67" s="1"/>
  <c r="I60" i="67"/>
  <c r="I41" i="67" s="1"/>
  <c r="I59" i="67"/>
  <c r="M44" i="67" s="1"/>
  <c r="C52" i="67" s="1"/>
  <c r="AB59" i="67"/>
  <c r="N48" i="67"/>
  <c r="AG47" i="67"/>
  <c r="AB47" i="67"/>
  <c r="AB52" i="67"/>
  <c r="I52" i="67"/>
  <c r="AF41" i="67"/>
  <c r="M41" i="67"/>
  <c r="AB12" i="67"/>
  <c r="AB11" i="67"/>
  <c r="AG12" i="67"/>
  <c r="I12" i="67"/>
  <c r="N12" i="67"/>
  <c r="N11" i="67"/>
  <c r="N10" i="67"/>
  <c r="W12" i="67"/>
  <c r="V18" i="67" s="1"/>
  <c r="AB18" i="67" s="1"/>
  <c r="V15" i="67"/>
  <c r="C15" i="67"/>
  <c r="AB32" i="67"/>
  <c r="AB31" i="67"/>
  <c r="AB30" i="67"/>
  <c r="AB29" i="67"/>
  <c r="AB28" i="67"/>
  <c r="AB10" i="67" s="1"/>
  <c r="AB27" i="67"/>
  <c r="AG10" i="67" s="1"/>
  <c r="AB26" i="67"/>
  <c r="AB25" i="67"/>
  <c r="AB24" i="67"/>
  <c r="AB23" i="67"/>
  <c r="AB22" i="67"/>
  <c r="I35" i="67"/>
  <c r="I34" i="67"/>
  <c r="I33" i="67"/>
  <c r="AB37" i="67"/>
  <c r="I37" i="67"/>
  <c r="AB36" i="67"/>
  <c r="I36" i="67"/>
  <c r="AB35" i="67"/>
  <c r="AB34" i="67"/>
  <c r="AB33" i="67"/>
  <c r="I32" i="67"/>
  <c r="I31" i="67"/>
  <c r="AG11" i="67"/>
  <c r="I30" i="67"/>
  <c r="I29" i="67"/>
  <c r="I28" i="67"/>
  <c r="I27" i="67"/>
  <c r="D10" i="67" s="1"/>
  <c r="I26" i="67"/>
  <c r="I25" i="67"/>
  <c r="I24" i="67"/>
  <c r="I23" i="67"/>
  <c r="I4" i="67" s="1"/>
  <c r="I22" i="67"/>
  <c r="M7" i="67" s="1"/>
  <c r="I11" i="67"/>
  <c r="I10" i="67"/>
  <c r="AB12" i="66"/>
  <c r="AB37" i="66"/>
  <c r="AB36" i="66"/>
  <c r="AB35" i="66"/>
  <c r="AB34" i="66"/>
  <c r="AB33" i="66"/>
  <c r="AB32" i="66"/>
  <c r="AB31" i="66"/>
  <c r="AB11" i="66" s="1"/>
  <c r="AB30" i="66"/>
  <c r="AB29" i="66"/>
  <c r="AB28" i="66"/>
  <c r="AB10" i="66" s="1"/>
  <c r="AB27" i="66"/>
  <c r="AB26" i="66"/>
  <c r="AB25" i="66"/>
  <c r="AB24" i="66"/>
  <c r="AG12" i="66"/>
  <c r="AG11" i="66"/>
  <c r="AG10" i="66"/>
  <c r="C18" i="66"/>
  <c r="D12" i="66"/>
  <c r="I12" i="66"/>
  <c r="I11" i="66"/>
  <c r="I10" i="66"/>
  <c r="N12" i="66"/>
  <c r="N11" i="66"/>
  <c r="N10" i="66"/>
  <c r="I35" i="66"/>
  <c r="I34" i="66"/>
  <c r="I33" i="66"/>
  <c r="I32" i="66"/>
  <c r="I28" i="66"/>
  <c r="I26" i="66"/>
  <c r="AB15" i="67"/>
  <c r="I15" i="67"/>
  <c r="AF7" i="67"/>
  <c r="AF4" i="67"/>
  <c r="AB4" i="67"/>
  <c r="M4" i="67"/>
  <c r="I37" i="66"/>
  <c r="I36" i="66"/>
  <c r="I31" i="66"/>
  <c r="I30" i="66"/>
  <c r="I29" i="66"/>
  <c r="I27" i="66"/>
  <c r="I25" i="66"/>
  <c r="I24" i="66"/>
  <c r="AB23" i="66"/>
  <c r="I23" i="66"/>
  <c r="I4" i="66" s="1"/>
  <c r="AB22" i="66"/>
  <c r="AF7" i="66" s="1"/>
  <c r="I22" i="66"/>
  <c r="M7" i="66" s="1"/>
  <c r="AB15" i="66"/>
  <c r="I15" i="66"/>
  <c r="AF4" i="66"/>
  <c r="AB4" i="66"/>
  <c r="M4" i="66"/>
  <c r="AB34" i="65"/>
  <c r="I34" i="65"/>
  <c r="AB33" i="65"/>
  <c r="I33" i="65"/>
  <c r="AB32" i="65"/>
  <c r="I32" i="65"/>
  <c r="AB31" i="65"/>
  <c r="AB12" i="65" s="1"/>
  <c r="I31" i="65"/>
  <c r="AB30" i="65"/>
  <c r="AG12" i="65" s="1"/>
  <c r="I30" i="65"/>
  <c r="N12" i="65" s="1"/>
  <c r="D12" i="65" s="1"/>
  <c r="AB29" i="65"/>
  <c r="I29" i="65"/>
  <c r="AB28" i="65"/>
  <c r="I28" i="65"/>
  <c r="I11" i="65" s="1"/>
  <c r="AB27" i="65"/>
  <c r="AG11" i="65" s="1"/>
  <c r="W11" i="65" s="1"/>
  <c r="I27" i="65"/>
  <c r="AB26" i="65"/>
  <c r="I26" i="65"/>
  <c r="AB25" i="65"/>
  <c r="I25" i="65"/>
  <c r="AB24" i="65"/>
  <c r="I24" i="65"/>
  <c r="AB23" i="65"/>
  <c r="AB4" i="65" s="1"/>
  <c r="I23" i="65"/>
  <c r="AB22" i="65"/>
  <c r="I22" i="65"/>
  <c r="M7" i="65" s="1"/>
  <c r="AB15" i="65"/>
  <c r="I15" i="65"/>
  <c r="I12" i="65"/>
  <c r="AB11" i="65"/>
  <c r="N11" i="65"/>
  <c r="AF7" i="65"/>
  <c r="AF4" i="65"/>
  <c r="M4" i="65"/>
  <c r="I4" i="65"/>
  <c r="AB33" i="64"/>
  <c r="AB32" i="64"/>
  <c r="AB31" i="64"/>
  <c r="AB30" i="64"/>
  <c r="AB29" i="64"/>
  <c r="AB28" i="64"/>
  <c r="AB27" i="64"/>
  <c r="AB25" i="64"/>
  <c r="AB24" i="64"/>
  <c r="AB34" i="64"/>
  <c r="I34" i="64"/>
  <c r="I33" i="64"/>
  <c r="I31" i="64"/>
  <c r="I30" i="64"/>
  <c r="I28" i="64"/>
  <c r="I27" i="64"/>
  <c r="I26" i="64"/>
  <c r="I25" i="64"/>
  <c r="I24" i="64"/>
  <c r="I32" i="64"/>
  <c r="I29" i="64"/>
  <c r="AB26" i="64"/>
  <c r="AB23" i="64"/>
  <c r="I23" i="64"/>
  <c r="M41" i="64"/>
  <c r="C49" i="64" s="1"/>
  <c r="V49" i="64"/>
  <c r="W11" i="71" l="1"/>
  <c r="D11" i="71"/>
  <c r="D13" i="71"/>
  <c r="C19" i="71" s="1"/>
  <c r="I19" i="71" s="1"/>
  <c r="D12" i="71"/>
  <c r="D10" i="71"/>
  <c r="W54" i="70"/>
  <c r="V60" i="70" s="1"/>
  <c r="AB60" i="70" s="1"/>
  <c r="W53" i="70"/>
  <c r="D53" i="70"/>
  <c r="W51" i="70"/>
  <c r="W52" i="70"/>
  <c r="V57" i="70"/>
  <c r="D51" i="70"/>
  <c r="D52" i="70"/>
  <c r="W11" i="70"/>
  <c r="W10" i="70"/>
  <c r="D12" i="70"/>
  <c r="D11" i="70"/>
  <c r="D10" i="70"/>
  <c r="C16" i="70"/>
  <c r="C57" i="70"/>
  <c r="I19" i="70"/>
  <c r="W10" i="69"/>
  <c r="C19" i="69"/>
  <c r="I19" i="69" s="1"/>
  <c r="D54" i="70"/>
  <c r="C60" i="70" s="1"/>
  <c r="AB19" i="70"/>
  <c r="W13" i="71"/>
  <c r="V19" i="71" s="1"/>
  <c r="AB19" i="71" s="1"/>
  <c r="AB19" i="69"/>
  <c r="V18" i="68"/>
  <c r="C15" i="68"/>
  <c r="D10" i="68"/>
  <c r="D12" i="68"/>
  <c r="C18" i="68" s="1"/>
  <c r="I18" i="68" s="1"/>
  <c r="V15" i="68"/>
  <c r="AB18" i="68" s="1"/>
  <c r="D48" i="67"/>
  <c r="D47" i="67"/>
  <c r="D49" i="67"/>
  <c r="W49" i="67"/>
  <c r="V55" i="67" s="1"/>
  <c r="C55" i="67"/>
  <c r="I55" i="67" s="1"/>
  <c r="V52" i="67"/>
  <c r="W48" i="67"/>
  <c r="W47" i="67"/>
  <c r="W11" i="67"/>
  <c r="W10" i="67"/>
  <c r="D12" i="67"/>
  <c r="C18" i="67" s="1"/>
  <c r="I18" i="67" s="1"/>
  <c r="V15" i="66"/>
  <c r="W12" i="66"/>
  <c r="W10" i="66"/>
  <c r="W11" i="66"/>
  <c r="C15" i="66"/>
  <c r="D10" i="66"/>
  <c r="D11" i="66"/>
  <c r="V15" i="65"/>
  <c r="C15" i="65"/>
  <c r="C18" i="65"/>
  <c r="I18" i="65" s="1"/>
  <c r="D11" i="65"/>
  <c r="W12" i="65"/>
  <c r="V18" i="65" s="1"/>
  <c r="AB18" i="65" s="1"/>
  <c r="C15" i="49"/>
  <c r="AG45" i="64"/>
  <c r="AG46" i="64"/>
  <c r="AB67" i="64"/>
  <c r="I67" i="64"/>
  <c r="AB59" i="64"/>
  <c r="AB60" i="64"/>
  <c r="AB61" i="64"/>
  <c r="AB62" i="64"/>
  <c r="AB63" i="64"/>
  <c r="AB64" i="64"/>
  <c r="AB65" i="64"/>
  <c r="AB66" i="64"/>
  <c r="AB68" i="64"/>
  <c r="AB46" i="64"/>
  <c r="AB58" i="64"/>
  <c r="AB56" i="64"/>
  <c r="AB57" i="64"/>
  <c r="I56" i="64"/>
  <c r="I66" i="64"/>
  <c r="I65" i="64"/>
  <c r="I64" i="64"/>
  <c r="N46" i="64" s="1"/>
  <c r="I63" i="64"/>
  <c r="I62" i="64"/>
  <c r="I61" i="64"/>
  <c r="I60" i="64"/>
  <c r="I59" i="64"/>
  <c r="I58" i="64"/>
  <c r="I46" i="64"/>
  <c r="I68" i="64"/>
  <c r="I57" i="64"/>
  <c r="AB34" i="49"/>
  <c r="AB33" i="49"/>
  <c r="AB32" i="49"/>
  <c r="AB31" i="49"/>
  <c r="AB12" i="49" s="1"/>
  <c r="AB30" i="49"/>
  <c r="AB29" i="49"/>
  <c r="AB28" i="49"/>
  <c r="AB11" i="49" s="1"/>
  <c r="AB27" i="49"/>
  <c r="AG11" i="49" s="1"/>
  <c r="AB26" i="49"/>
  <c r="AB25" i="49"/>
  <c r="AB24" i="49"/>
  <c r="AB23" i="49"/>
  <c r="AB4" i="49" s="1"/>
  <c r="AB22" i="49"/>
  <c r="AF7" i="49" s="1"/>
  <c r="I34" i="49"/>
  <c r="I33" i="49"/>
  <c r="I32" i="49"/>
  <c r="I31" i="49"/>
  <c r="I12" i="49" s="1"/>
  <c r="I30" i="49"/>
  <c r="N12" i="49" s="1"/>
  <c r="I29" i="49"/>
  <c r="I28" i="49"/>
  <c r="I11" i="49" s="1"/>
  <c r="I27" i="49"/>
  <c r="I26" i="49"/>
  <c r="I25" i="49"/>
  <c r="I24" i="49"/>
  <c r="I23" i="49"/>
  <c r="I4" i="49" s="1"/>
  <c r="I22" i="49"/>
  <c r="M7" i="49" s="1"/>
  <c r="AB49" i="64"/>
  <c r="I49" i="64"/>
  <c r="AB45" i="64"/>
  <c r="N45" i="64"/>
  <c r="I45" i="64"/>
  <c r="AF38" i="64"/>
  <c r="AB38" i="64"/>
  <c r="M38" i="64"/>
  <c r="I38" i="64"/>
  <c r="AB15" i="64"/>
  <c r="I15" i="64"/>
  <c r="AG12" i="64"/>
  <c r="AB12" i="64"/>
  <c r="N12" i="64"/>
  <c r="I12" i="64"/>
  <c r="AB11" i="64"/>
  <c r="N11" i="64"/>
  <c r="I11" i="64"/>
  <c r="AF7" i="64"/>
  <c r="M7" i="64"/>
  <c r="AF4" i="64"/>
  <c r="AB4" i="64"/>
  <c r="M4" i="64"/>
  <c r="I4" i="64"/>
  <c r="N11" i="49"/>
  <c r="I60" i="70" l="1"/>
  <c r="AB55" i="67"/>
  <c r="V18" i="66"/>
  <c r="AB18" i="66" s="1"/>
  <c r="I18" i="66"/>
  <c r="W11" i="64"/>
  <c r="D12" i="64"/>
  <c r="C18" i="64" s="1"/>
  <c r="W12" i="64"/>
  <c r="D11" i="64"/>
  <c r="C15" i="64"/>
  <c r="V15" i="64"/>
  <c r="W46" i="64"/>
  <c r="V52" i="64" s="1"/>
  <c r="D46" i="64"/>
  <c r="C52" i="64" s="1"/>
  <c r="V15" i="49"/>
  <c r="D45" i="64"/>
  <c r="W45" i="64"/>
  <c r="V18" i="64"/>
  <c r="AB18" i="64" s="1"/>
  <c r="I18" i="64" l="1"/>
  <c r="AB52" i="64"/>
  <c r="I52" i="64"/>
  <c r="W12" i="49"/>
  <c r="V18" i="49" s="1"/>
  <c r="AB15" i="49"/>
  <c r="W11" i="49"/>
  <c r="AF4" i="49"/>
  <c r="I15" i="49"/>
  <c r="D12" i="49"/>
  <c r="C18" i="49" s="1"/>
  <c r="D11" i="49"/>
  <c r="M4" i="49"/>
  <c r="AB18" i="49" l="1"/>
  <c r="I18" i="49"/>
</calcChain>
</file>

<file path=xl/sharedStrings.xml><?xml version="1.0" encoding="utf-8"?>
<sst xmlns="http://schemas.openxmlformats.org/spreadsheetml/2006/main" count="1026" uniqueCount="43">
  <si>
    <t>Width</t>
  </si>
  <si>
    <t>Height</t>
  </si>
  <si>
    <t>Triangles</t>
  </si>
  <si>
    <t>Rays per Iteration</t>
  </si>
  <si>
    <t>Shadow Rays</t>
  </si>
  <si>
    <t>Reflection Rays</t>
  </si>
  <si>
    <t>N</t>
  </si>
  <si>
    <t>Connected Hits</t>
  </si>
  <si>
    <t>Missed Hits</t>
  </si>
  <si>
    <t>Maximum Hits</t>
  </si>
  <si>
    <t>%</t>
  </si>
  <si>
    <t>Brute Force Intersections</t>
  </si>
  <si>
    <t>Algorithm Intersections</t>
  </si>
  <si>
    <t>CRSH</t>
  </si>
  <si>
    <t>RAH</t>
  </si>
  <si>
    <t xml:space="preserve">RAH </t>
  </si>
  <si>
    <t>Shadow Ray Iteration</t>
  </si>
  <si>
    <t>Ray Total:</t>
  </si>
  <si>
    <t>TriangleTotal:</t>
  </si>
  <si>
    <t>[Accumulated] Maximum Hit Total:</t>
  </si>
  <si>
    <t>[Accumulated] Missed Hit Total:</t>
  </si>
  <si>
    <t>[Accumulated] Connected Hit Total:</t>
  </si>
  <si>
    <t>[Final 0] Maximum Hit Total:</t>
  </si>
  <si>
    <t>[Final 0] Missed Hit Total:</t>
  </si>
  <si>
    <t>[Final 0] Connected Hit Total:</t>
  </si>
  <si>
    <t>[Final 1] Maximum Hit Total:</t>
  </si>
  <si>
    <t>[Final 1] Missed Hit Total:</t>
  </si>
  <si>
    <t>[Final 1] Connected Hit Total:</t>
  </si>
  <si>
    <t>[Algorithm] Brute Force Total:</t>
  </si>
  <si>
    <t>[Algorithm] Algorithm Total:</t>
  </si>
  <si>
    <t>Shadow Ray Iteration [RAH]</t>
  </si>
  <si>
    <t>Shadow Ray Iteration [CRSH]</t>
  </si>
  <si>
    <t>Division</t>
  </si>
  <si>
    <t>Depth</t>
  </si>
  <si>
    <t>Reflection Ray Iteration [RAH]</t>
  </si>
  <si>
    <t>Reflection Ray Iteration [CRSH]</t>
  </si>
  <si>
    <t>Reflection Ray Iteration</t>
  </si>
  <si>
    <t>[Final 2] Maximum Hit Total:</t>
  </si>
  <si>
    <t>[Final 2] Missed Hit Total:</t>
  </si>
  <si>
    <t>[Final 2] Connected Hit Total:</t>
  </si>
  <si>
    <t>[Final 3] Maximum Hit Total:</t>
  </si>
  <si>
    <t>[Final 3] Missed Hit Total:</t>
  </si>
  <si>
    <t>[Final 3] Connected Hit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</si>
</sst>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3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5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36"/>
  <sheetViews>
    <sheetView zoomScaleNormal="100" workbookViewId="0">
      <selection activeCell="I14" sqref="I14:J14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25253240</v>
      </c>
      <c r="E11" s="53"/>
      <c r="F11" s="53"/>
      <c r="G11" s="53"/>
      <c r="H11" s="54"/>
      <c r="I11" s="52">
        <f>$I28</f>
        <v>117473508</v>
      </c>
      <c r="J11" s="53"/>
      <c r="K11" s="53"/>
      <c r="L11" s="53"/>
      <c r="M11" s="54"/>
      <c r="N11" s="53">
        <f>$I27</f>
        <v>142726748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10696552</v>
      </c>
      <c r="X11" s="53"/>
      <c r="Y11" s="53"/>
      <c r="Z11" s="53"/>
      <c r="AA11" s="54"/>
      <c r="AB11" s="52">
        <f>$AB28</f>
        <v>862836</v>
      </c>
      <c r="AC11" s="53"/>
      <c r="AD11" s="53"/>
      <c r="AE11" s="53"/>
      <c r="AF11" s="54"/>
      <c r="AG11" s="53">
        <f>$AB27</f>
        <v>11559388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15616357</v>
      </c>
      <c r="E12" s="50"/>
      <c r="F12" s="50"/>
      <c r="G12" s="50"/>
      <c r="H12" s="51"/>
      <c r="I12" s="49">
        <f>$I31</f>
        <v>186409563</v>
      </c>
      <c r="J12" s="50"/>
      <c r="K12" s="50"/>
      <c r="L12" s="50"/>
      <c r="M12" s="51"/>
      <c r="N12" s="50">
        <f>$I30</f>
        <v>202025920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9117393</v>
      </c>
      <c r="X12" s="50"/>
      <c r="Y12" s="50"/>
      <c r="Z12" s="50"/>
      <c r="AA12" s="51"/>
      <c r="AB12" s="49">
        <f>$AB31</f>
        <v>76455023</v>
      </c>
      <c r="AC12" s="50"/>
      <c r="AD12" s="50"/>
      <c r="AE12" s="50"/>
      <c r="AF12" s="51"/>
      <c r="AG12" s="50">
        <f>$AB30</f>
        <v>85572416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469683524</v>
      </c>
      <c r="D18" s="36"/>
      <c r="E18" s="36"/>
      <c r="F18" s="36"/>
      <c r="G18" s="36"/>
      <c r="H18" s="37"/>
      <c r="I18" s="38">
        <f>$C18/$C15</f>
        <v>5.14263360433612E-2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170070948</v>
      </c>
      <c r="W18" s="36"/>
      <c r="X18" s="36"/>
      <c r="Y18" s="36"/>
      <c r="Z18" s="36"/>
      <c r="AA18" s="37"/>
      <c r="AB18" s="38">
        <f>$V18/$V15</f>
        <v>1.862131685730796E-2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9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9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344752668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97131804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344752668</v>
      </c>
      <c r="AP24" s="30"/>
      <c r="AQ24" s="29">
        <v>97131804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303883071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77317859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303883071</v>
      </c>
      <c r="AP25" s="30"/>
      <c r="AQ25" s="29">
        <v>77317859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40869597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19813945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40869597</v>
      </c>
      <c r="AP26" s="30"/>
      <c r="AQ26" s="29">
        <v>19813945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142726748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11559388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142726748</v>
      </c>
      <c r="AP27" s="30"/>
      <c r="AQ27" s="29">
        <v>11559388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117473508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862836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117473508</v>
      </c>
      <c r="AP28" s="30"/>
      <c r="AQ28" s="29">
        <v>862836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25253240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10696552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25253240</v>
      </c>
      <c r="AP29" s="30"/>
      <c r="AQ29" s="29">
        <v>10696552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202025920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85572416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202025920</v>
      </c>
      <c r="AP30" s="30"/>
      <c r="AQ30" s="29">
        <v>85572416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186409563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76455023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186409563</v>
      </c>
      <c r="AP31" s="30"/>
      <c r="AQ31" s="29">
        <v>76455023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15616357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9117393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15616357</v>
      </c>
      <c r="AP32" s="30"/>
      <c r="AQ32" s="29">
        <v>9117393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543197576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543197576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543197576</v>
      </c>
      <c r="AP33" s="30"/>
      <c r="AQ33" s="29">
        <v>543197576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546778588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182704220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546778588</v>
      </c>
      <c r="AP34" s="30"/>
      <c r="AQ34" s="29">
        <v>182704220</v>
      </c>
      <c r="AR34" s="30"/>
      <c r="AS34" s="30"/>
      <c r="AT34" s="30"/>
      <c r="AU34" s="30"/>
    </row>
    <row r="35" spans="2:47" x14ac:dyDescent="0.25">
      <c r="T35" s="23"/>
    </row>
    <row r="36" spans="2:47" x14ac:dyDescent="0.25">
      <c r="T36" s="23"/>
    </row>
  </sheetData>
  <mergeCells count="125">
    <mergeCell ref="U21:AL21"/>
    <mergeCell ref="U22:AA22"/>
    <mergeCell ref="AB22:AL22"/>
    <mergeCell ref="U23:AA23"/>
    <mergeCell ref="AB23:AL23"/>
    <mergeCell ref="U24:AA24"/>
    <mergeCell ref="AB24:AL24"/>
    <mergeCell ref="U25:AA25"/>
    <mergeCell ref="AB25:AL25"/>
    <mergeCell ref="AB30:AL30"/>
    <mergeCell ref="AB31:AL31"/>
    <mergeCell ref="AB32:AL32"/>
    <mergeCell ref="AB33:AL33"/>
    <mergeCell ref="AB34:AL34"/>
    <mergeCell ref="B30:H30"/>
    <mergeCell ref="B33:H33"/>
    <mergeCell ref="B32:H32"/>
    <mergeCell ref="B31:H31"/>
    <mergeCell ref="U31:AA31"/>
    <mergeCell ref="U32:AA32"/>
    <mergeCell ref="U33:AA33"/>
    <mergeCell ref="U34:AA34"/>
    <mergeCell ref="U30:AA30"/>
    <mergeCell ref="I30:S30"/>
    <mergeCell ref="I31:S31"/>
    <mergeCell ref="I32:S32"/>
    <mergeCell ref="I25:S25"/>
    <mergeCell ref="B26:H26"/>
    <mergeCell ref="I26:S26"/>
    <mergeCell ref="B27:H27"/>
    <mergeCell ref="I27:S27"/>
    <mergeCell ref="B28:H28"/>
    <mergeCell ref="I28:S28"/>
    <mergeCell ref="B29:H29"/>
    <mergeCell ref="AB27:AL27"/>
    <mergeCell ref="AB28:AL28"/>
    <mergeCell ref="AB29:AL29"/>
    <mergeCell ref="U27:AA27"/>
    <mergeCell ref="U28:AA28"/>
    <mergeCell ref="U29:AA29"/>
    <mergeCell ref="I29:S29"/>
    <mergeCell ref="AB26:AL26"/>
    <mergeCell ref="U26:AA26"/>
    <mergeCell ref="C7:L7"/>
    <mergeCell ref="M7:R7"/>
    <mergeCell ref="B34:H34"/>
    <mergeCell ref="I34:S34"/>
    <mergeCell ref="B21:S21"/>
    <mergeCell ref="D9:H9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3:S33"/>
    <mergeCell ref="B22:H22"/>
    <mergeCell ref="I22:S22"/>
    <mergeCell ref="B23:H23"/>
    <mergeCell ref="I23:S23"/>
    <mergeCell ref="B24:H24"/>
    <mergeCell ref="I24:S24"/>
    <mergeCell ref="B25:H25"/>
    <mergeCell ref="D12:H12"/>
    <mergeCell ref="I12:M12"/>
    <mergeCell ref="N12:R12"/>
    <mergeCell ref="D11:H11"/>
    <mergeCell ref="I11:M11"/>
    <mergeCell ref="N11:R11"/>
    <mergeCell ref="D10:H10"/>
    <mergeCell ref="I10:M10"/>
    <mergeCell ref="N10:R10"/>
    <mergeCell ref="L14:R15"/>
    <mergeCell ref="C17:H17"/>
    <mergeCell ref="I17:J17"/>
    <mergeCell ref="C18:H18"/>
    <mergeCell ref="I18:J18"/>
    <mergeCell ref="C15:H15"/>
    <mergeCell ref="I15:J15"/>
    <mergeCell ref="C14:H14"/>
    <mergeCell ref="I14:J14"/>
    <mergeCell ref="L17:N17"/>
    <mergeCell ref="P17:R17"/>
    <mergeCell ref="L18:N18"/>
    <mergeCell ref="P18:R18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W11:AA11"/>
    <mergeCell ref="AB11:AF11"/>
    <mergeCell ref="AG11:AK11"/>
    <mergeCell ref="W10:AA10"/>
    <mergeCell ref="AB10:AF10"/>
    <mergeCell ref="AG10:AK10"/>
    <mergeCell ref="W9:AA9"/>
    <mergeCell ref="AB9:AF9"/>
    <mergeCell ref="AG9:AK9"/>
    <mergeCell ref="AR20:AT20"/>
    <mergeCell ref="V15:AA15"/>
    <mergeCell ref="AB15:AC15"/>
    <mergeCell ref="V14:AA14"/>
    <mergeCell ref="AB14:AC14"/>
    <mergeCell ref="AE14:AK15"/>
    <mergeCell ref="W12:AA12"/>
    <mergeCell ref="AB12:AF12"/>
    <mergeCell ref="AG12:AK12"/>
    <mergeCell ref="AE17:AG17"/>
    <mergeCell ref="AE18:AG18"/>
    <mergeCell ref="AI17:AK17"/>
    <mergeCell ref="AI18:AK18"/>
    <mergeCell ref="V17:AA17"/>
    <mergeCell ref="AB17:AC17"/>
    <mergeCell ref="V18:AA18"/>
    <mergeCell ref="AB18:A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8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0</v>
      </c>
      <c r="D11" s="52">
        <f t="shared" ref="D11:D12" si="0">$N11-$I11</f>
        <v>645954</v>
      </c>
      <c r="E11" s="53"/>
      <c r="F11" s="53"/>
      <c r="G11" s="53"/>
      <c r="H11" s="54"/>
      <c r="I11" s="52">
        <f>$I28</f>
        <v>2349390</v>
      </c>
      <c r="J11" s="53"/>
      <c r="K11" s="53"/>
      <c r="L11" s="53"/>
      <c r="M11" s="54"/>
      <c r="N11" s="53">
        <f>$I27</f>
        <v>2995344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296987</v>
      </c>
      <c r="X11" s="53"/>
      <c r="Y11" s="53"/>
      <c r="Z11" s="53"/>
      <c r="AA11" s="54"/>
      <c r="AB11" s="52">
        <f>$AB28</f>
        <v>453397</v>
      </c>
      <c r="AC11" s="53"/>
      <c r="AD11" s="53"/>
      <c r="AE11" s="53"/>
      <c r="AF11" s="54"/>
      <c r="AG11" s="53">
        <f>$AB27</f>
        <v>750384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thickBot="1" x14ac:dyDescent="0.3">
      <c r="B12" s="5"/>
      <c r="C12" s="11">
        <v>1</v>
      </c>
      <c r="D12" s="49">
        <f t="shared" si="0"/>
        <v>1561555</v>
      </c>
      <c r="E12" s="50"/>
      <c r="F12" s="50"/>
      <c r="G12" s="50"/>
      <c r="H12" s="51"/>
      <c r="I12" s="49">
        <f>$I31</f>
        <v>3606077</v>
      </c>
      <c r="J12" s="50"/>
      <c r="K12" s="50"/>
      <c r="L12" s="50"/>
      <c r="M12" s="51"/>
      <c r="N12" s="50">
        <f>$I30</f>
        <v>5167632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1394752</v>
      </c>
      <c r="X12" s="50"/>
      <c r="Y12" s="50"/>
      <c r="Z12" s="50"/>
      <c r="AA12" s="51"/>
      <c r="AB12" s="49">
        <f>$AB31</f>
        <v>981144</v>
      </c>
      <c r="AC12" s="50"/>
      <c r="AD12" s="50"/>
      <c r="AE12" s="50"/>
      <c r="AF12" s="51"/>
      <c r="AG12" s="50">
        <f>$AB30</f>
        <v>2375896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8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8" ht="16.5" customHeight="1" thickBot="1" x14ac:dyDescent="0.3">
      <c r="B18" s="12"/>
      <c r="C18" s="35">
        <f>SUM($N10:$R12)+$D12*$L18</f>
        <v>20655416</v>
      </c>
      <c r="D18" s="36"/>
      <c r="E18" s="36"/>
      <c r="F18" s="36"/>
      <c r="G18" s="36"/>
      <c r="H18" s="37"/>
      <c r="I18" s="38">
        <f>$C18/$C15</f>
        <v>0.10776220774361385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14284296</v>
      </c>
      <c r="W18" s="36"/>
      <c r="X18" s="36"/>
      <c r="Y18" s="36"/>
      <c r="Z18" s="36"/>
      <c r="AA18" s="37"/>
      <c r="AB18" s="38">
        <f>$V18/$V15</f>
        <v>7.4523179442296028E-2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8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8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8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30"/>
      <c r="AR21" s="22" t="s">
        <v>13</v>
      </c>
      <c r="AS21" s="30"/>
      <c r="AT21" s="30"/>
      <c r="AU21" s="30"/>
      <c r="AV21" s="30"/>
    </row>
    <row r="22" spans="2:48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Q22" s="30"/>
      <c r="AR22" s="22">
        <v>242015</v>
      </c>
      <c r="AS22" s="30"/>
      <c r="AT22" s="30"/>
      <c r="AU22" s="30"/>
      <c r="AV22" s="30"/>
    </row>
    <row r="23" spans="2:48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$AO$57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$AR$57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792</v>
      </c>
      <c r="AP23" s="30"/>
      <c r="AQ23" s="30"/>
      <c r="AR23" s="22">
        <v>792</v>
      </c>
      <c r="AS23" s="30"/>
      <c r="AT23" s="30"/>
      <c r="AU23" s="30"/>
      <c r="AV23" s="30"/>
    </row>
    <row r="24" spans="2:48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 t="shared" ref="I24:I32" si="1">SUM($AO24:$AP24)</f>
        <v>8162976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SUM($AR24:$AS24)</f>
        <v>3126280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8162976</v>
      </c>
      <c r="AP24" s="30"/>
      <c r="AQ24" s="30"/>
      <c r="AR24" s="22">
        <v>3126280</v>
      </c>
      <c r="AS24" s="30"/>
      <c r="AT24" s="30"/>
      <c r="AU24" s="30"/>
      <c r="AV24" s="30"/>
    </row>
    <row r="25" spans="2:48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 t="shared" si="1"/>
        <v>5955467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SUM($AR25:$AS25)</f>
        <v>1434541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5955467</v>
      </c>
      <c r="AP25" s="30"/>
      <c r="AQ25" s="30"/>
      <c r="AR25" s="22">
        <v>1434541</v>
      </c>
      <c r="AS25" s="30"/>
      <c r="AT25" s="30"/>
      <c r="AU25" s="30"/>
      <c r="AV25" s="30"/>
    </row>
    <row r="26" spans="2:48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 t="shared" si="1"/>
        <v>2207509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 t="shared" ref="AB26" si="2">SUM($AR26:$AS26)</f>
        <v>1691739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8">
        <v>2207509</v>
      </c>
      <c r="AP26" s="30"/>
      <c r="AQ26" s="30"/>
      <c r="AR26" s="28">
        <v>1691739</v>
      </c>
      <c r="AS26" s="30"/>
      <c r="AT26" s="30"/>
      <c r="AU26" s="30"/>
      <c r="AV26" s="30"/>
    </row>
    <row r="27" spans="2:48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 t="shared" si="1"/>
        <v>2995344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 t="shared" ref="AB27:AB32" si="3">SUM($AR27:$AS27)</f>
        <v>750384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2">
        <v>2995344</v>
      </c>
      <c r="AP27" s="30"/>
      <c r="AQ27" s="30"/>
      <c r="AR27" s="22">
        <v>750384</v>
      </c>
      <c r="AS27" s="30"/>
      <c r="AT27" s="30"/>
      <c r="AU27" s="30"/>
      <c r="AV27" s="30"/>
    </row>
    <row r="28" spans="2:48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 t="shared" si="1"/>
        <v>2349390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 t="shared" si="3"/>
        <v>453397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2">
        <v>2349390</v>
      </c>
      <c r="AP28" s="30"/>
      <c r="AQ28" s="30"/>
      <c r="AR28" s="22">
        <v>453397</v>
      </c>
      <c r="AS28" s="30"/>
      <c r="AT28" s="30"/>
      <c r="AU28" s="30"/>
      <c r="AV28" s="30"/>
    </row>
    <row r="29" spans="2:48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 t="shared" si="1"/>
        <v>645954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 t="shared" si="3"/>
        <v>296987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2">
        <v>645954</v>
      </c>
      <c r="AP29" s="30"/>
      <c r="AQ29" s="30"/>
      <c r="AR29" s="22">
        <v>296987</v>
      </c>
      <c r="AS29" s="30"/>
      <c r="AT29" s="30"/>
      <c r="AU29" s="30"/>
      <c r="AV29" s="30"/>
    </row>
    <row r="30" spans="2:48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 t="shared" si="1"/>
        <v>5167632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 t="shared" si="3"/>
        <v>2375896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5167632</v>
      </c>
      <c r="AP30" s="30"/>
      <c r="AQ30" s="30"/>
      <c r="AR30" s="22">
        <v>2375896</v>
      </c>
      <c r="AS30" s="30"/>
      <c r="AT30" s="30"/>
      <c r="AU30" s="30"/>
      <c r="AV30" s="30"/>
    </row>
    <row r="31" spans="2:48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 t="shared" si="1"/>
        <v>3606077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 t="shared" si="3"/>
        <v>981144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3606077</v>
      </c>
      <c r="AP31" s="30"/>
      <c r="AQ31" s="30"/>
      <c r="AR31" s="22">
        <v>981144</v>
      </c>
      <c r="AS31" s="30"/>
      <c r="AT31" s="30"/>
      <c r="AU31" s="30"/>
      <c r="AV31" s="30"/>
    </row>
    <row r="32" spans="2:48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 t="shared" si="1"/>
        <v>1561555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 t="shared" si="3"/>
        <v>1394752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1561555</v>
      </c>
      <c r="AP32" s="30"/>
      <c r="AQ32" s="30"/>
      <c r="AR32" s="22">
        <v>1394752</v>
      </c>
      <c r="AS32" s="30"/>
      <c r="AT32" s="30"/>
      <c r="AU32" s="30"/>
      <c r="AV32" s="30"/>
    </row>
    <row r="33" spans="2:48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$AO33</f>
        <v>191675880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$AR33</f>
        <v>191675880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2">
        <v>191675880</v>
      </c>
      <c r="AP33" s="30"/>
      <c r="AQ33" s="30"/>
      <c r="AR33" s="22">
        <v>191675880</v>
      </c>
      <c r="AS33" s="30"/>
      <c r="AT33" s="30"/>
      <c r="AU33" s="30"/>
      <c r="AV33" s="30"/>
    </row>
    <row r="34" spans="2:48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SUM($AO34:$AP34)</f>
        <v>20655416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SUM($AR34:$AS34)</f>
        <v>14284296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2">
        <v>20655416</v>
      </c>
      <c r="AP34" s="30"/>
      <c r="AQ34" s="30"/>
      <c r="AR34" s="22">
        <v>14284296</v>
      </c>
      <c r="AS34" s="30"/>
      <c r="AT34" s="30"/>
      <c r="AU34" s="30"/>
      <c r="AV34" s="30"/>
    </row>
    <row r="35" spans="2:48" ht="15.75" thickBot="1" x14ac:dyDescent="0.3">
      <c r="T35" s="23"/>
    </row>
    <row r="36" spans="2:48" ht="9" customHeight="1" thickBot="1" x14ac:dyDescent="0.3">
      <c r="B36" s="2"/>
      <c r="C36" s="3"/>
      <c r="D36" s="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5"/>
      <c r="T36" s="21"/>
      <c r="U36" s="2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5"/>
    </row>
    <row r="37" spans="2:48" ht="16.5" customHeight="1" thickBot="1" x14ac:dyDescent="0.3">
      <c r="B37" s="5"/>
      <c r="C37" s="58" t="s">
        <v>0</v>
      </c>
      <c r="D37" s="59"/>
      <c r="E37" s="59"/>
      <c r="F37" s="59" t="s">
        <v>1</v>
      </c>
      <c r="G37" s="59"/>
      <c r="H37" s="59"/>
      <c r="I37" s="41" t="s">
        <v>2</v>
      </c>
      <c r="J37" s="41"/>
      <c r="K37" s="42"/>
      <c r="L37" s="6"/>
      <c r="M37" s="40" t="s">
        <v>3</v>
      </c>
      <c r="N37" s="41"/>
      <c r="O37" s="41"/>
      <c r="P37" s="41"/>
      <c r="Q37" s="41"/>
      <c r="R37" s="42"/>
      <c r="S37" s="26"/>
      <c r="T37" s="21"/>
      <c r="U37" s="5"/>
      <c r="V37" s="58" t="s">
        <v>0</v>
      </c>
      <c r="W37" s="59"/>
      <c r="X37" s="59"/>
      <c r="Y37" s="59" t="s">
        <v>1</v>
      </c>
      <c r="Z37" s="59"/>
      <c r="AA37" s="59"/>
      <c r="AB37" s="41" t="s">
        <v>2</v>
      </c>
      <c r="AC37" s="41"/>
      <c r="AD37" s="42"/>
      <c r="AE37" s="6"/>
      <c r="AF37" s="40" t="s">
        <v>3</v>
      </c>
      <c r="AG37" s="41"/>
      <c r="AH37" s="41"/>
      <c r="AI37" s="41"/>
      <c r="AJ37" s="41"/>
      <c r="AK37" s="42"/>
      <c r="AL37" s="26"/>
      <c r="AM37" s="23"/>
      <c r="AN37" s="23"/>
      <c r="AO37" s="28"/>
      <c r="AP37" s="23"/>
      <c r="AQ37" s="23"/>
      <c r="AR37" s="28"/>
      <c r="AS37" s="23"/>
      <c r="AT37" s="23"/>
    </row>
    <row r="38" spans="2:48" ht="16.5" customHeight="1" x14ac:dyDescent="0.25">
      <c r="B38" s="5"/>
      <c r="C38" s="61">
        <v>512</v>
      </c>
      <c r="D38" s="62"/>
      <c r="E38" s="62"/>
      <c r="F38" s="62">
        <v>512</v>
      </c>
      <c r="G38" s="62"/>
      <c r="H38" s="62"/>
      <c r="I38" s="62">
        <f>$I57</f>
        <v>792</v>
      </c>
      <c r="J38" s="62"/>
      <c r="K38" s="63"/>
      <c r="L38" s="6"/>
      <c r="M38" s="61">
        <f>C38*F38</f>
        <v>262144</v>
      </c>
      <c r="N38" s="62"/>
      <c r="O38" s="62"/>
      <c r="P38" s="62"/>
      <c r="Q38" s="62"/>
      <c r="R38" s="63"/>
      <c r="S38" s="26"/>
      <c r="T38" s="21"/>
      <c r="U38" s="5"/>
      <c r="V38" s="61">
        <v>512</v>
      </c>
      <c r="W38" s="62"/>
      <c r="X38" s="62"/>
      <c r="Y38" s="62">
        <v>512</v>
      </c>
      <c r="Z38" s="62"/>
      <c r="AA38" s="62"/>
      <c r="AB38" s="62">
        <f>$AB57</f>
        <v>792</v>
      </c>
      <c r="AC38" s="62"/>
      <c r="AD38" s="63"/>
      <c r="AE38" s="6"/>
      <c r="AF38" s="61">
        <f>V38*Y38</f>
        <v>262144</v>
      </c>
      <c r="AG38" s="62"/>
      <c r="AH38" s="62"/>
      <c r="AI38" s="62"/>
      <c r="AJ38" s="62"/>
      <c r="AK38" s="63"/>
      <c r="AL38" s="26"/>
      <c r="AR38" s="28"/>
      <c r="AS38" s="23"/>
      <c r="AT38" s="23"/>
    </row>
    <row r="39" spans="2:48" ht="16.5" customHeight="1" thickBot="1" x14ac:dyDescent="0.3">
      <c r="B39" s="5"/>
      <c r="C39" s="49"/>
      <c r="D39" s="50"/>
      <c r="E39" s="50"/>
      <c r="F39" s="50"/>
      <c r="G39" s="50"/>
      <c r="H39" s="50"/>
      <c r="I39" s="50"/>
      <c r="J39" s="50"/>
      <c r="K39" s="51"/>
      <c r="L39" s="6"/>
      <c r="M39" s="49"/>
      <c r="N39" s="50"/>
      <c r="O39" s="50"/>
      <c r="P39" s="50"/>
      <c r="Q39" s="50"/>
      <c r="R39" s="51"/>
      <c r="S39" s="26"/>
      <c r="T39" s="21"/>
      <c r="U39" s="5"/>
      <c r="V39" s="49"/>
      <c r="W39" s="50"/>
      <c r="X39" s="50"/>
      <c r="Y39" s="50"/>
      <c r="Z39" s="50"/>
      <c r="AA39" s="50"/>
      <c r="AB39" s="50"/>
      <c r="AC39" s="50"/>
      <c r="AD39" s="51"/>
      <c r="AE39" s="6"/>
      <c r="AF39" s="49"/>
      <c r="AG39" s="50"/>
      <c r="AH39" s="50"/>
      <c r="AI39" s="50"/>
      <c r="AJ39" s="50"/>
      <c r="AK39" s="51"/>
      <c r="AL39" s="26"/>
      <c r="AR39" s="28"/>
      <c r="AS39" s="23"/>
      <c r="AT39" s="23"/>
      <c r="AV39" s="23"/>
    </row>
    <row r="40" spans="2:48" ht="9" customHeight="1" thickBot="1" x14ac:dyDescent="0.3">
      <c r="B40" s="5"/>
      <c r="C40" s="8"/>
      <c r="D40" s="8"/>
      <c r="E40" s="8"/>
      <c r="F40" s="8"/>
      <c r="G40" s="8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6"/>
      <c r="T40" s="21"/>
      <c r="U40" s="5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8"/>
      <c r="AG40" s="8"/>
      <c r="AH40" s="8"/>
      <c r="AI40" s="8"/>
      <c r="AJ40" s="8"/>
      <c r="AK40" s="8"/>
      <c r="AL40" s="26"/>
      <c r="AR40" s="28"/>
      <c r="AS40" s="23"/>
      <c r="AT40" s="23"/>
      <c r="AV40" s="23"/>
    </row>
    <row r="41" spans="2:48" ht="16.5" customHeight="1" thickBot="1" x14ac:dyDescent="0.3">
      <c r="B41" s="5"/>
      <c r="C41" s="40" t="s">
        <v>4</v>
      </c>
      <c r="D41" s="41"/>
      <c r="E41" s="41"/>
      <c r="F41" s="41"/>
      <c r="G41" s="41"/>
      <c r="H41" s="41"/>
      <c r="I41" s="41"/>
      <c r="J41" s="41"/>
      <c r="K41" s="41"/>
      <c r="L41" s="41"/>
      <c r="M41" s="35">
        <f>$I56*2</f>
        <v>524288</v>
      </c>
      <c r="N41" s="36"/>
      <c r="O41" s="36"/>
      <c r="P41" s="36"/>
      <c r="Q41" s="36"/>
      <c r="R41" s="37"/>
      <c r="S41" s="26"/>
      <c r="T41" s="21"/>
      <c r="U41" s="5"/>
      <c r="V41" s="40" t="s">
        <v>4</v>
      </c>
      <c r="W41" s="41"/>
      <c r="X41" s="41"/>
      <c r="Y41" s="41"/>
      <c r="Z41" s="41"/>
      <c r="AA41" s="41"/>
      <c r="AB41" s="41"/>
      <c r="AC41" s="41"/>
      <c r="AD41" s="41"/>
      <c r="AE41" s="41"/>
      <c r="AF41" s="35">
        <f>$AB56*2</f>
        <v>524288</v>
      </c>
      <c r="AG41" s="36"/>
      <c r="AH41" s="36"/>
      <c r="AI41" s="36"/>
      <c r="AJ41" s="36"/>
      <c r="AK41" s="37"/>
      <c r="AL41" s="26"/>
      <c r="AM41" s="23"/>
      <c r="AR41" s="28"/>
      <c r="AS41" s="23"/>
      <c r="AT41" s="23"/>
      <c r="AV41" s="23"/>
    </row>
    <row r="42" spans="2:48" ht="9" customHeight="1" thickBot="1" x14ac:dyDescent="0.3">
      <c r="B42" s="5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6"/>
      <c r="T42" s="21"/>
      <c r="U42" s="5"/>
      <c r="V42" s="8"/>
      <c r="W42" s="8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26"/>
      <c r="AM42" s="23"/>
      <c r="AN42" s="23"/>
      <c r="AO42" s="28"/>
      <c r="AP42" s="23"/>
      <c r="AQ42" s="23"/>
      <c r="AR42" s="28"/>
      <c r="AS42" s="23"/>
      <c r="AT42" s="23"/>
      <c r="AV42" s="23"/>
    </row>
    <row r="43" spans="2:48" ht="16.5" customHeight="1" thickBot="1" x14ac:dyDescent="0.3">
      <c r="B43" s="5"/>
      <c r="C43" s="20" t="s">
        <v>6</v>
      </c>
      <c r="D43" s="58" t="s">
        <v>7</v>
      </c>
      <c r="E43" s="59"/>
      <c r="F43" s="59"/>
      <c r="G43" s="59"/>
      <c r="H43" s="60"/>
      <c r="I43" s="59" t="s">
        <v>8</v>
      </c>
      <c r="J43" s="59"/>
      <c r="K43" s="59"/>
      <c r="L43" s="59"/>
      <c r="M43" s="60"/>
      <c r="N43" s="59" t="s">
        <v>9</v>
      </c>
      <c r="O43" s="59"/>
      <c r="P43" s="59"/>
      <c r="Q43" s="59"/>
      <c r="R43" s="60"/>
      <c r="S43" s="26"/>
      <c r="T43" s="21"/>
      <c r="U43" s="5"/>
      <c r="V43" s="20" t="s">
        <v>6</v>
      </c>
      <c r="W43" s="58" t="s">
        <v>7</v>
      </c>
      <c r="X43" s="59"/>
      <c r="Y43" s="59"/>
      <c r="Z43" s="59"/>
      <c r="AA43" s="60"/>
      <c r="AB43" s="59" t="s">
        <v>8</v>
      </c>
      <c r="AC43" s="59"/>
      <c r="AD43" s="59"/>
      <c r="AE43" s="59"/>
      <c r="AF43" s="60"/>
      <c r="AG43" s="59" t="s">
        <v>9</v>
      </c>
      <c r="AH43" s="59"/>
      <c r="AI43" s="59"/>
      <c r="AJ43" s="59"/>
      <c r="AK43" s="60"/>
      <c r="AL43" s="26"/>
      <c r="AM43" s="23"/>
      <c r="AN43" s="30"/>
      <c r="AP43" s="30"/>
      <c r="AQ43" s="30"/>
      <c r="AR43" s="28"/>
      <c r="AS43" s="23"/>
      <c r="AT43" s="23"/>
      <c r="AV43" s="23"/>
    </row>
    <row r="44" spans="2:48" ht="16.5" customHeight="1" x14ac:dyDescent="0.25">
      <c r="B44" s="5"/>
      <c r="C44" s="31"/>
      <c r="D44" s="55"/>
      <c r="E44" s="56"/>
      <c r="F44" s="56"/>
      <c r="G44" s="56"/>
      <c r="H44" s="56"/>
      <c r="I44" s="55"/>
      <c r="J44" s="56"/>
      <c r="K44" s="56"/>
      <c r="L44" s="56"/>
      <c r="M44" s="57"/>
      <c r="N44" s="56"/>
      <c r="O44" s="56"/>
      <c r="P44" s="56"/>
      <c r="Q44" s="56"/>
      <c r="R44" s="57"/>
      <c r="S44" s="7"/>
      <c r="T44" s="21"/>
      <c r="U44" s="5"/>
      <c r="V44" s="31"/>
      <c r="W44" s="55"/>
      <c r="X44" s="56"/>
      <c r="Y44" s="56"/>
      <c r="Z44" s="56"/>
      <c r="AA44" s="57"/>
      <c r="AB44" s="55"/>
      <c r="AC44" s="56"/>
      <c r="AD44" s="56"/>
      <c r="AE44" s="56"/>
      <c r="AF44" s="57"/>
      <c r="AG44" s="55"/>
      <c r="AH44" s="56"/>
      <c r="AI44" s="56"/>
      <c r="AJ44" s="56"/>
      <c r="AK44" s="57"/>
      <c r="AL44" s="7"/>
      <c r="AM44" s="23"/>
      <c r="AN44" s="30"/>
      <c r="AP44" s="30"/>
      <c r="AQ44" s="30"/>
      <c r="AR44" s="28"/>
      <c r="AS44" s="23"/>
      <c r="AT44" s="23"/>
      <c r="AV44" s="23"/>
    </row>
    <row r="45" spans="2:48" ht="16.5" customHeight="1" x14ac:dyDescent="0.25">
      <c r="B45" s="5"/>
      <c r="C45" s="10">
        <v>0</v>
      </c>
      <c r="D45" s="52">
        <f t="shared" ref="D45:D46" si="4">$N45-$I45</f>
        <v>2225287</v>
      </c>
      <c r="E45" s="53"/>
      <c r="F45" s="53"/>
      <c r="G45" s="53"/>
      <c r="H45" s="54"/>
      <c r="I45" s="52">
        <f>$I62</f>
        <v>4262777</v>
      </c>
      <c r="J45" s="53"/>
      <c r="K45" s="53"/>
      <c r="L45" s="53"/>
      <c r="M45" s="54"/>
      <c r="N45" s="53">
        <f>$I61</f>
        <v>6488064</v>
      </c>
      <c r="O45" s="53"/>
      <c r="P45" s="53"/>
      <c r="Q45" s="53"/>
      <c r="R45" s="54"/>
      <c r="S45" s="7"/>
      <c r="T45" s="21"/>
      <c r="U45" s="5"/>
      <c r="V45" s="10">
        <v>0</v>
      </c>
      <c r="W45" s="52">
        <f>$AG45-$AB45</f>
        <v>1283657</v>
      </c>
      <c r="X45" s="53"/>
      <c r="Y45" s="53"/>
      <c r="Z45" s="53"/>
      <c r="AA45" s="54"/>
      <c r="AB45" s="52">
        <f>$AB62</f>
        <v>1454215</v>
      </c>
      <c r="AC45" s="53"/>
      <c r="AD45" s="53"/>
      <c r="AE45" s="53"/>
      <c r="AF45" s="54"/>
      <c r="AG45" s="53">
        <f>$AB61</f>
        <v>2737872</v>
      </c>
      <c r="AH45" s="53"/>
      <c r="AI45" s="53"/>
      <c r="AJ45" s="53"/>
      <c r="AK45" s="54"/>
      <c r="AL45" s="7"/>
      <c r="AN45" s="30"/>
      <c r="AP45" s="30"/>
      <c r="AQ45" s="30"/>
    </row>
    <row r="46" spans="2:48" ht="16.5" customHeight="1" thickBot="1" x14ac:dyDescent="0.3">
      <c r="B46" s="5"/>
      <c r="C46" s="11">
        <v>1</v>
      </c>
      <c r="D46" s="49">
        <f t="shared" si="4"/>
        <v>3490484</v>
      </c>
      <c r="E46" s="50"/>
      <c r="F46" s="50"/>
      <c r="G46" s="50"/>
      <c r="H46" s="51"/>
      <c r="I46" s="49">
        <f>$I65</f>
        <v>14311812</v>
      </c>
      <c r="J46" s="50"/>
      <c r="K46" s="50"/>
      <c r="L46" s="50"/>
      <c r="M46" s="51"/>
      <c r="N46" s="50">
        <f>$I64</f>
        <v>17802296</v>
      </c>
      <c r="O46" s="50"/>
      <c r="P46" s="50"/>
      <c r="Q46" s="50"/>
      <c r="R46" s="51"/>
      <c r="S46" s="7"/>
      <c r="T46" s="21"/>
      <c r="U46" s="5"/>
      <c r="V46" s="11">
        <v>1</v>
      </c>
      <c r="W46" s="49">
        <f>$AG46-$AB46</f>
        <v>3285846</v>
      </c>
      <c r="X46" s="50"/>
      <c r="Y46" s="50"/>
      <c r="Z46" s="50"/>
      <c r="AA46" s="51"/>
      <c r="AB46" s="49">
        <f>$AB65</f>
        <v>6983410</v>
      </c>
      <c r="AC46" s="50"/>
      <c r="AD46" s="50"/>
      <c r="AE46" s="50"/>
      <c r="AF46" s="51"/>
      <c r="AG46" s="50">
        <f>$AB64</f>
        <v>10269256</v>
      </c>
      <c r="AH46" s="50"/>
      <c r="AI46" s="50"/>
      <c r="AJ46" s="50"/>
      <c r="AK46" s="51"/>
      <c r="AL46" s="7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7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7"/>
    </row>
    <row r="48" spans="2:48" ht="16.5" customHeight="1" thickBot="1" x14ac:dyDescent="0.3">
      <c r="B48" s="12"/>
      <c r="C48" s="40" t="s">
        <v>11</v>
      </c>
      <c r="D48" s="41"/>
      <c r="E48" s="41"/>
      <c r="F48" s="41"/>
      <c r="G48" s="41"/>
      <c r="H48" s="42"/>
      <c r="I48" s="40" t="s">
        <v>10</v>
      </c>
      <c r="J48" s="42"/>
      <c r="K48" s="13"/>
      <c r="L48" s="43" t="s">
        <v>15</v>
      </c>
      <c r="M48" s="44"/>
      <c r="N48" s="44"/>
      <c r="O48" s="44"/>
      <c r="P48" s="44"/>
      <c r="Q48" s="44"/>
      <c r="R48" s="45"/>
      <c r="S48" s="26"/>
      <c r="T48" s="21"/>
      <c r="U48" s="12"/>
      <c r="V48" s="40" t="s">
        <v>11</v>
      </c>
      <c r="W48" s="41"/>
      <c r="X48" s="41"/>
      <c r="Y48" s="41"/>
      <c r="Z48" s="41"/>
      <c r="AA48" s="42"/>
      <c r="AB48" s="40" t="s">
        <v>10</v>
      </c>
      <c r="AC48" s="42"/>
      <c r="AD48" s="13"/>
      <c r="AE48" s="43" t="s">
        <v>13</v>
      </c>
      <c r="AF48" s="44"/>
      <c r="AG48" s="44"/>
      <c r="AH48" s="44"/>
      <c r="AI48" s="44"/>
      <c r="AJ48" s="44"/>
      <c r="AK48" s="45"/>
      <c r="AL48" s="26"/>
      <c r="AN48" s="30"/>
      <c r="AP48" s="30"/>
      <c r="AQ48" s="30"/>
    </row>
    <row r="49" spans="2:48" ht="16.5" customHeight="1" thickBot="1" x14ac:dyDescent="0.3">
      <c r="B49" s="12"/>
      <c r="C49" s="35">
        <f>$I38*$M41</f>
        <v>415236096</v>
      </c>
      <c r="D49" s="36"/>
      <c r="E49" s="36"/>
      <c r="F49" s="36"/>
      <c r="G49" s="36"/>
      <c r="H49" s="37"/>
      <c r="I49" s="38">
        <f>100%</f>
        <v>1</v>
      </c>
      <c r="J49" s="39"/>
      <c r="K49" s="13"/>
      <c r="L49" s="46"/>
      <c r="M49" s="47"/>
      <c r="N49" s="47"/>
      <c r="O49" s="47"/>
      <c r="P49" s="47"/>
      <c r="Q49" s="47"/>
      <c r="R49" s="48"/>
      <c r="S49" s="15"/>
      <c r="T49" s="27"/>
      <c r="U49" s="12"/>
      <c r="V49" s="35">
        <f>$AB38*$AF41</f>
        <v>415236096</v>
      </c>
      <c r="W49" s="36"/>
      <c r="X49" s="36"/>
      <c r="Y49" s="36"/>
      <c r="Z49" s="36"/>
      <c r="AA49" s="37"/>
      <c r="AB49" s="38">
        <f>100%</f>
        <v>1</v>
      </c>
      <c r="AC49" s="39"/>
      <c r="AD49" s="13"/>
      <c r="AE49" s="46"/>
      <c r="AF49" s="47"/>
      <c r="AG49" s="47"/>
      <c r="AH49" s="47"/>
      <c r="AI49" s="47"/>
      <c r="AJ49" s="47"/>
      <c r="AK49" s="48"/>
      <c r="AL49" s="15"/>
      <c r="AN49" s="30"/>
      <c r="AP49" s="30"/>
      <c r="AQ49" s="30"/>
    </row>
    <row r="50" spans="2:48" ht="9" customHeight="1" thickBot="1" x14ac:dyDescent="0.3">
      <c r="B50" s="12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24"/>
      <c r="U50" s="12"/>
      <c r="V50" s="14"/>
      <c r="W50" s="14"/>
      <c r="X50" s="14"/>
      <c r="Y50" s="14"/>
      <c r="Z50" s="14"/>
      <c r="AA50" s="14"/>
      <c r="AB50" s="14"/>
      <c r="AC50" s="14"/>
      <c r="AD50" s="13"/>
      <c r="AE50" s="13"/>
      <c r="AF50" s="13"/>
      <c r="AG50" s="13"/>
      <c r="AH50" s="13"/>
      <c r="AI50" s="13"/>
      <c r="AJ50" s="13"/>
      <c r="AK50" s="13"/>
      <c r="AL50" s="15"/>
    </row>
    <row r="51" spans="2:48" ht="16.5" customHeight="1" thickBot="1" x14ac:dyDescent="0.3">
      <c r="B51" s="12"/>
      <c r="C51" s="40" t="s">
        <v>12</v>
      </c>
      <c r="D51" s="41"/>
      <c r="E51" s="41"/>
      <c r="F51" s="41"/>
      <c r="G51" s="41"/>
      <c r="H51" s="42"/>
      <c r="I51" s="40" t="s">
        <v>10</v>
      </c>
      <c r="J51" s="42"/>
      <c r="K51" s="14"/>
      <c r="L51" s="40" t="s">
        <v>32</v>
      </c>
      <c r="M51" s="41"/>
      <c r="N51" s="42"/>
      <c r="O51" s="13"/>
      <c r="P51" s="40" t="s">
        <v>33</v>
      </c>
      <c r="Q51" s="41"/>
      <c r="R51" s="42"/>
      <c r="S51" s="15"/>
      <c r="T51" s="21"/>
      <c r="U51" s="12"/>
      <c r="V51" s="40" t="s">
        <v>12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0" t="s">
        <v>32</v>
      </c>
      <c r="AF51" s="41"/>
      <c r="AG51" s="42"/>
      <c r="AH51" s="13"/>
      <c r="AI51" s="40" t="s">
        <v>33</v>
      </c>
      <c r="AJ51" s="41"/>
      <c r="AK51" s="42"/>
      <c r="AL51" s="15"/>
    </row>
    <row r="52" spans="2:48" ht="16.5" customHeight="1" thickBot="1" x14ac:dyDescent="0.3">
      <c r="B52" s="12"/>
      <c r="C52" s="35">
        <f>SUM($N44:$R46)+$D46*$L52</f>
        <v>52214232</v>
      </c>
      <c r="D52" s="36"/>
      <c r="E52" s="36"/>
      <c r="F52" s="36"/>
      <c r="G52" s="36"/>
      <c r="H52" s="37"/>
      <c r="I52" s="38">
        <f>$C52/$C49</f>
        <v>0.12574588891231653</v>
      </c>
      <c r="J52" s="39"/>
      <c r="K52" s="14"/>
      <c r="L52" s="79">
        <v>8</v>
      </c>
      <c r="M52" s="80"/>
      <c r="N52" s="81"/>
      <c r="O52" s="13"/>
      <c r="P52" s="79">
        <v>2</v>
      </c>
      <c r="Q52" s="80"/>
      <c r="R52" s="81"/>
      <c r="S52" s="15"/>
      <c r="T52" s="21"/>
      <c r="U52" s="12"/>
      <c r="V52" s="35">
        <f>SUM($AG44:$AK46)+$W46*$AE52</f>
        <v>39293896</v>
      </c>
      <c r="W52" s="36"/>
      <c r="X52" s="36"/>
      <c r="Y52" s="36"/>
      <c r="Z52" s="36"/>
      <c r="AA52" s="37"/>
      <c r="AB52" s="38">
        <f>$V52/$V49</f>
        <v>9.4630251027116877E-2</v>
      </c>
      <c r="AC52" s="39"/>
      <c r="AD52" s="13"/>
      <c r="AE52" s="79">
        <v>8</v>
      </c>
      <c r="AF52" s="80"/>
      <c r="AG52" s="81"/>
      <c r="AH52" s="13"/>
      <c r="AI52" s="79">
        <v>2</v>
      </c>
      <c r="AJ52" s="80"/>
      <c r="AK52" s="81"/>
      <c r="AL52" s="15"/>
    </row>
    <row r="53" spans="2:48" ht="9" customHeight="1" thickBot="1" x14ac:dyDescent="0.3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24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2:48" ht="15.75" thickBot="1" x14ac:dyDescent="0.3">
      <c r="C54" s="19"/>
      <c r="D54" s="19"/>
      <c r="E54" s="19"/>
      <c r="F54" s="19"/>
      <c r="G54" s="19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N54" s="30"/>
      <c r="AP54" s="29"/>
      <c r="AQ54" s="29"/>
      <c r="AS54" s="34"/>
      <c r="AT54" s="34"/>
      <c r="AU54" s="34"/>
    </row>
    <row r="55" spans="2:48" ht="29.25" customHeight="1" thickBot="1" x14ac:dyDescent="0.3">
      <c r="B55" s="68" t="s">
        <v>34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70"/>
      <c r="T55" s="32"/>
      <c r="U55" s="68" t="s">
        <v>35</v>
      </c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70"/>
      <c r="AN55" s="30" t="s">
        <v>36</v>
      </c>
      <c r="AO55" s="22" t="s">
        <v>14</v>
      </c>
      <c r="AP55" s="22" t="s">
        <v>14</v>
      </c>
      <c r="AQ55" s="30"/>
      <c r="AR55" s="22" t="s">
        <v>13</v>
      </c>
      <c r="AS55" s="22" t="s">
        <v>13</v>
      </c>
      <c r="AT55" s="30"/>
      <c r="AU55" s="30"/>
      <c r="AV55" s="30"/>
    </row>
    <row r="56" spans="2:48" ht="16.5" customHeight="1" x14ac:dyDescent="0.25">
      <c r="B56" s="73" t="s">
        <v>17</v>
      </c>
      <c r="C56" s="74"/>
      <c r="D56" s="74"/>
      <c r="E56" s="74"/>
      <c r="F56" s="74"/>
      <c r="G56" s="74"/>
      <c r="H56" s="74"/>
      <c r="I56" s="74">
        <f>$AO$56</f>
        <v>262144</v>
      </c>
      <c r="J56" s="74"/>
      <c r="K56" s="74"/>
      <c r="L56" s="74"/>
      <c r="M56" s="74"/>
      <c r="N56" s="74"/>
      <c r="O56" s="74"/>
      <c r="P56" s="74"/>
      <c r="Q56" s="74"/>
      <c r="R56" s="74"/>
      <c r="S56" s="75"/>
      <c r="T56" s="23"/>
      <c r="U56" s="73" t="s">
        <v>17</v>
      </c>
      <c r="V56" s="74"/>
      <c r="W56" s="74"/>
      <c r="X56" s="74"/>
      <c r="Y56" s="74"/>
      <c r="Z56" s="74"/>
      <c r="AA56" s="74"/>
      <c r="AB56" s="74">
        <f>$AR$56</f>
        <v>262144</v>
      </c>
      <c r="AC56" s="74"/>
      <c r="AD56" s="74"/>
      <c r="AE56" s="74"/>
      <c r="AF56" s="74"/>
      <c r="AG56" s="74"/>
      <c r="AH56" s="74"/>
      <c r="AI56" s="74"/>
      <c r="AJ56" s="74"/>
      <c r="AK56" s="74"/>
      <c r="AL56" s="75"/>
      <c r="AN56" s="30" t="s">
        <v>17</v>
      </c>
      <c r="AO56" s="22">
        <v>262144</v>
      </c>
      <c r="AP56" s="22">
        <v>262144</v>
      </c>
      <c r="AQ56" s="30"/>
      <c r="AR56" s="29">
        <v>262144</v>
      </c>
      <c r="AS56" s="1">
        <v>262144</v>
      </c>
      <c r="AT56" s="30"/>
      <c r="AU56" s="30"/>
      <c r="AV56" s="30"/>
    </row>
    <row r="57" spans="2:48" ht="16.5" customHeight="1" x14ac:dyDescent="0.25">
      <c r="B57" s="76" t="s">
        <v>18</v>
      </c>
      <c r="C57" s="77"/>
      <c r="D57" s="77"/>
      <c r="E57" s="77"/>
      <c r="F57" s="77"/>
      <c r="G57" s="77"/>
      <c r="H57" s="77"/>
      <c r="I57" s="77">
        <f>$AO$57</f>
        <v>792</v>
      </c>
      <c r="J57" s="77"/>
      <c r="K57" s="77"/>
      <c r="L57" s="77"/>
      <c r="M57" s="77"/>
      <c r="N57" s="77"/>
      <c r="O57" s="77"/>
      <c r="P57" s="77"/>
      <c r="Q57" s="77"/>
      <c r="R57" s="77"/>
      <c r="S57" s="78"/>
      <c r="T57" s="23"/>
      <c r="U57" s="76" t="s">
        <v>18</v>
      </c>
      <c r="V57" s="77"/>
      <c r="W57" s="77"/>
      <c r="X57" s="77"/>
      <c r="Y57" s="77"/>
      <c r="Z57" s="77"/>
      <c r="AA57" s="77"/>
      <c r="AB57" s="77">
        <f>$AR$57</f>
        <v>792</v>
      </c>
      <c r="AC57" s="77"/>
      <c r="AD57" s="77"/>
      <c r="AE57" s="77"/>
      <c r="AF57" s="77"/>
      <c r="AG57" s="77"/>
      <c r="AH57" s="77"/>
      <c r="AI57" s="77"/>
      <c r="AJ57" s="77"/>
      <c r="AK57" s="77"/>
      <c r="AL57" s="78"/>
      <c r="AN57" s="30" t="s">
        <v>18</v>
      </c>
      <c r="AO57" s="22">
        <v>792</v>
      </c>
      <c r="AP57" s="22">
        <v>792</v>
      </c>
      <c r="AQ57" s="30"/>
      <c r="AR57" s="29">
        <v>792</v>
      </c>
      <c r="AS57" s="1">
        <v>792</v>
      </c>
      <c r="AT57" s="30"/>
      <c r="AU57" s="30"/>
      <c r="AV57" s="30"/>
    </row>
    <row r="58" spans="2:48" ht="16.5" customHeight="1" x14ac:dyDescent="0.25">
      <c r="B58" s="76" t="s">
        <v>19</v>
      </c>
      <c r="C58" s="77"/>
      <c r="D58" s="77"/>
      <c r="E58" s="77"/>
      <c r="F58" s="77"/>
      <c r="G58" s="77"/>
      <c r="H58" s="77"/>
      <c r="I58" s="71">
        <f t="shared" ref="I58:I66" si="5">SUM($AO58:$AP58)</f>
        <v>24290360</v>
      </c>
      <c r="J58" s="71"/>
      <c r="K58" s="71"/>
      <c r="L58" s="71"/>
      <c r="M58" s="71"/>
      <c r="N58" s="71"/>
      <c r="O58" s="71"/>
      <c r="P58" s="71"/>
      <c r="Q58" s="71"/>
      <c r="R58" s="71"/>
      <c r="S58" s="72"/>
      <c r="T58" s="23"/>
      <c r="U58" s="76" t="s">
        <v>19</v>
      </c>
      <c r="V58" s="77"/>
      <c r="W58" s="77"/>
      <c r="X58" s="77"/>
      <c r="Y58" s="77"/>
      <c r="Z58" s="77"/>
      <c r="AA58" s="77"/>
      <c r="AB58" s="71">
        <f>SUM($AR58:$AS58)</f>
        <v>13007128</v>
      </c>
      <c r="AC58" s="71"/>
      <c r="AD58" s="71"/>
      <c r="AE58" s="71"/>
      <c r="AF58" s="71"/>
      <c r="AG58" s="71"/>
      <c r="AH58" s="71"/>
      <c r="AI58" s="71"/>
      <c r="AJ58" s="71"/>
      <c r="AK58" s="71"/>
      <c r="AL58" s="72"/>
      <c r="AN58" s="30" t="s">
        <v>19</v>
      </c>
      <c r="AO58" s="22">
        <v>9593264</v>
      </c>
      <c r="AP58" s="22">
        <v>14697096</v>
      </c>
      <c r="AQ58" s="30"/>
      <c r="AR58" s="29">
        <v>4819532</v>
      </c>
      <c r="AS58" s="1">
        <v>8187596</v>
      </c>
      <c r="AT58" s="30"/>
      <c r="AU58" s="30"/>
      <c r="AV58" s="30"/>
    </row>
    <row r="59" spans="2:48" ht="16.5" customHeight="1" x14ac:dyDescent="0.25">
      <c r="B59" s="76" t="s">
        <v>20</v>
      </c>
      <c r="C59" s="77"/>
      <c r="D59" s="77"/>
      <c r="E59" s="77"/>
      <c r="F59" s="77"/>
      <c r="G59" s="77"/>
      <c r="H59" s="77"/>
      <c r="I59" s="71">
        <f t="shared" si="5"/>
        <v>18574589</v>
      </c>
      <c r="J59" s="71"/>
      <c r="K59" s="71"/>
      <c r="L59" s="71"/>
      <c r="M59" s="71"/>
      <c r="N59" s="71"/>
      <c r="O59" s="71"/>
      <c r="P59" s="71"/>
      <c r="Q59" s="71"/>
      <c r="R59" s="71"/>
      <c r="S59" s="72"/>
      <c r="T59" s="23"/>
      <c r="U59" s="76" t="s">
        <v>20</v>
      </c>
      <c r="V59" s="77"/>
      <c r="W59" s="77"/>
      <c r="X59" s="77"/>
      <c r="Y59" s="77"/>
      <c r="Z59" s="77"/>
      <c r="AA59" s="77"/>
      <c r="AB59" s="71">
        <f t="shared" ref="AB59:AB68" si="6">SUM($AR59:$AS59)</f>
        <v>8437625</v>
      </c>
      <c r="AC59" s="71"/>
      <c r="AD59" s="71"/>
      <c r="AE59" s="71"/>
      <c r="AF59" s="71"/>
      <c r="AG59" s="71"/>
      <c r="AH59" s="71"/>
      <c r="AI59" s="71"/>
      <c r="AJ59" s="71"/>
      <c r="AK59" s="71"/>
      <c r="AL59" s="72"/>
      <c r="AN59" s="30" t="s">
        <v>20</v>
      </c>
      <c r="AO59" s="22">
        <v>7287010</v>
      </c>
      <c r="AP59" s="22">
        <v>11287579</v>
      </c>
      <c r="AQ59" s="30"/>
      <c r="AR59" s="29">
        <v>2891414</v>
      </c>
      <c r="AS59" s="1">
        <v>5546211</v>
      </c>
      <c r="AT59" s="30"/>
      <c r="AU59" s="30"/>
      <c r="AV59" s="30"/>
    </row>
    <row r="60" spans="2:48" ht="16.5" customHeight="1" x14ac:dyDescent="0.25">
      <c r="B60" s="76" t="s">
        <v>21</v>
      </c>
      <c r="C60" s="77"/>
      <c r="D60" s="77"/>
      <c r="E60" s="77"/>
      <c r="F60" s="77"/>
      <c r="G60" s="77"/>
      <c r="H60" s="77"/>
      <c r="I60" s="71">
        <f t="shared" si="5"/>
        <v>5715771</v>
      </c>
      <c r="J60" s="71"/>
      <c r="K60" s="71"/>
      <c r="L60" s="71"/>
      <c r="M60" s="71"/>
      <c r="N60" s="71"/>
      <c r="O60" s="71"/>
      <c r="P60" s="71"/>
      <c r="Q60" s="71"/>
      <c r="R60" s="71"/>
      <c r="S60" s="72"/>
      <c r="T60" s="23"/>
      <c r="U60" s="76" t="s">
        <v>21</v>
      </c>
      <c r="V60" s="77"/>
      <c r="W60" s="77"/>
      <c r="X60" s="77"/>
      <c r="Y60" s="77"/>
      <c r="Z60" s="77"/>
      <c r="AA60" s="77"/>
      <c r="AB60" s="71">
        <f t="shared" si="6"/>
        <v>4569503</v>
      </c>
      <c r="AC60" s="71"/>
      <c r="AD60" s="71"/>
      <c r="AE60" s="71"/>
      <c r="AF60" s="71"/>
      <c r="AG60" s="71"/>
      <c r="AH60" s="71"/>
      <c r="AI60" s="71"/>
      <c r="AJ60" s="71"/>
      <c r="AK60" s="71"/>
      <c r="AL60" s="72"/>
      <c r="AN60" s="30" t="s">
        <v>21</v>
      </c>
      <c r="AO60" s="22">
        <v>2306254</v>
      </c>
      <c r="AP60" s="22">
        <v>3409517</v>
      </c>
      <c r="AQ60" s="30"/>
      <c r="AR60" s="29">
        <v>1928118</v>
      </c>
      <c r="AS60" s="1">
        <v>2641385</v>
      </c>
      <c r="AT60" s="30"/>
      <c r="AU60" s="30"/>
      <c r="AV60" s="30"/>
    </row>
    <row r="61" spans="2:48" ht="16.5" customHeight="1" x14ac:dyDescent="0.25">
      <c r="B61" s="76" t="s">
        <v>22</v>
      </c>
      <c r="C61" s="77"/>
      <c r="D61" s="77"/>
      <c r="E61" s="77"/>
      <c r="F61" s="77"/>
      <c r="G61" s="77"/>
      <c r="H61" s="77"/>
      <c r="I61" s="71">
        <f t="shared" si="5"/>
        <v>6488064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22</v>
      </c>
      <c r="V61" s="77"/>
      <c r="W61" s="77"/>
      <c r="X61" s="77"/>
      <c r="Y61" s="77"/>
      <c r="Z61" s="77"/>
      <c r="AA61" s="77"/>
      <c r="AB61" s="71">
        <f t="shared" si="6"/>
        <v>2737872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22</v>
      </c>
      <c r="AO61" s="22">
        <v>3244032</v>
      </c>
      <c r="AP61" s="22">
        <v>3244032</v>
      </c>
      <c r="AQ61" s="30"/>
      <c r="AR61" s="29">
        <v>1341660</v>
      </c>
      <c r="AS61" s="1">
        <v>1396212</v>
      </c>
      <c r="AT61" s="30"/>
      <c r="AU61" s="30"/>
      <c r="AV61" s="30"/>
    </row>
    <row r="62" spans="2:48" ht="16.5" customHeight="1" x14ac:dyDescent="0.25">
      <c r="B62" s="76" t="s">
        <v>23</v>
      </c>
      <c r="C62" s="77"/>
      <c r="D62" s="77"/>
      <c r="E62" s="77"/>
      <c r="F62" s="77"/>
      <c r="G62" s="77"/>
      <c r="H62" s="77"/>
      <c r="I62" s="71">
        <f t="shared" si="5"/>
        <v>4262777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23</v>
      </c>
      <c r="V62" s="77"/>
      <c r="W62" s="77"/>
      <c r="X62" s="77"/>
      <c r="Y62" s="77"/>
      <c r="Z62" s="77"/>
      <c r="AA62" s="77"/>
      <c r="AB62" s="71">
        <f t="shared" si="6"/>
        <v>1454215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23</v>
      </c>
      <c r="AO62" s="22">
        <v>2450378</v>
      </c>
      <c r="AP62" s="22">
        <v>1812399</v>
      </c>
      <c r="AQ62" s="30"/>
      <c r="AR62" s="29">
        <v>906926</v>
      </c>
      <c r="AS62" s="1">
        <v>547289</v>
      </c>
      <c r="AT62" s="30"/>
      <c r="AU62" s="30"/>
      <c r="AV62" s="30"/>
    </row>
    <row r="63" spans="2:48" ht="16.5" customHeight="1" x14ac:dyDescent="0.25">
      <c r="B63" s="76" t="s">
        <v>24</v>
      </c>
      <c r="C63" s="77"/>
      <c r="D63" s="77"/>
      <c r="E63" s="77"/>
      <c r="F63" s="77"/>
      <c r="G63" s="77"/>
      <c r="H63" s="77"/>
      <c r="I63" s="71">
        <f t="shared" si="5"/>
        <v>2225287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24</v>
      </c>
      <c r="V63" s="77"/>
      <c r="W63" s="77"/>
      <c r="X63" s="77"/>
      <c r="Y63" s="77"/>
      <c r="Z63" s="77"/>
      <c r="AA63" s="77"/>
      <c r="AB63" s="71">
        <f t="shared" si="6"/>
        <v>1283657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24</v>
      </c>
      <c r="AO63" s="22">
        <v>793654</v>
      </c>
      <c r="AP63" s="22">
        <v>1431633</v>
      </c>
      <c r="AQ63" s="30"/>
      <c r="AR63" s="29">
        <v>434734</v>
      </c>
      <c r="AS63" s="1">
        <v>848923</v>
      </c>
      <c r="AT63" s="30"/>
      <c r="AU63" s="30"/>
      <c r="AV63" s="30"/>
    </row>
    <row r="64" spans="2:48" ht="16.5" customHeight="1" x14ac:dyDescent="0.25">
      <c r="B64" s="76" t="s">
        <v>25</v>
      </c>
      <c r="C64" s="77"/>
      <c r="D64" s="77"/>
      <c r="E64" s="77"/>
      <c r="F64" s="77"/>
      <c r="G64" s="77"/>
      <c r="H64" s="77"/>
      <c r="I64" s="71">
        <f t="shared" si="5"/>
        <v>17802296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25</v>
      </c>
      <c r="V64" s="77"/>
      <c r="W64" s="77"/>
      <c r="X64" s="77"/>
      <c r="Y64" s="77"/>
      <c r="Z64" s="77"/>
      <c r="AA64" s="77"/>
      <c r="AB64" s="71">
        <f t="shared" si="6"/>
        <v>10269256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25</v>
      </c>
      <c r="AO64" s="22">
        <v>6349232</v>
      </c>
      <c r="AP64" s="22">
        <v>11453064</v>
      </c>
      <c r="AQ64" s="30"/>
      <c r="AR64" s="29">
        <v>3477872</v>
      </c>
      <c r="AS64" s="1">
        <v>6791384</v>
      </c>
      <c r="AT64" s="30"/>
      <c r="AU64" s="30"/>
      <c r="AV64" s="30"/>
    </row>
    <row r="65" spans="2:48" ht="16.5" customHeight="1" x14ac:dyDescent="0.25">
      <c r="B65" s="76" t="s">
        <v>26</v>
      </c>
      <c r="C65" s="77"/>
      <c r="D65" s="77"/>
      <c r="E65" s="77"/>
      <c r="F65" s="77"/>
      <c r="G65" s="77"/>
      <c r="H65" s="77"/>
      <c r="I65" s="71">
        <f t="shared" si="5"/>
        <v>14311812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26</v>
      </c>
      <c r="V65" s="77"/>
      <c r="W65" s="77"/>
      <c r="X65" s="77"/>
      <c r="Y65" s="77"/>
      <c r="Z65" s="77"/>
      <c r="AA65" s="77"/>
      <c r="AB65" s="71">
        <f t="shared" si="6"/>
        <v>6983410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26</v>
      </c>
      <c r="AO65" s="22">
        <v>4836632</v>
      </c>
      <c r="AP65" s="22">
        <v>9475180</v>
      </c>
      <c r="AQ65" s="30"/>
      <c r="AR65" s="29">
        <v>1984488</v>
      </c>
      <c r="AS65" s="1">
        <v>4998922</v>
      </c>
      <c r="AT65" s="30"/>
      <c r="AU65" s="30"/>
      <c r="AV65" s="30"/>
    </row>
    <row r="66" spans="2:48" ht="16.5" customHeight="1" x14ac:dyDescent="0.25">
      <c r="B66" s="76" t="s">
        <v>27</v>
      </c>
      <c r="C66" s="77"/>
      <c r="D66" s="77"/>
      <c r="E66" s="77"/>
      <c r="F66" s="77"/>
      <c r="G66" s="77"/>
      <c r="H66" s="77"/>
      <c r="I66" s="71">
        <f t="shared" si="5"/>
        <v>3490484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27</v>
      </c>
      <c r="V66" s="77"/>
      <c r="W66" s="77"/>
      <c r="X66" s="77"/>
      <c r="Y66" s="77"/>
      <c r="Z66" s="77"/>
      <c r="AA66" s="77"/>
      <c r="AB66" s="71">
        <f t="shared" si="6"/>
        <v>3285846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27</v>
      </c>
      <c r="AO66" s="22">
        <v>1512600</v>
      </c>
      <c r="AP66" s="22">
        <v>1977884</v>
      </c>
      <c r="AQ66" s="30"/>
      <c r="AR66" s="29">
        <v>1493384</v>
      </c>
      <c r="AS66" s="1">
        <v>1792462</v>
      </c>
      <c r="AT66" s="30"/>
      <c r="AU66" s="30"/>
      <c r="AV66" s="30"/>
    </row>
    <row r="67" spans="2:48" ht="16.5" customHeight="1" x14ac:dyDescent="0.25">
      <c r="B67" s="76" t="s">
        <v>28</v>
      </c>
      <c r="C67" s="77"/>
      <c r="D67" s="77"/>
      <c r="E67" s="77"/>
      <c r="F67" s="77"/>
      <c r="G67" s="77"/>
      <c r="H67" s="77"/>
      <c r="I67" s="71">
        <f>$AO$67</f>
        <v>207618048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28</v>
      </c>
      <c r="V67" s="77"/>
      <c r="W67" s="77"/>
      <c r="X67" s="77"/>
      <c r="Y67" s="77"/>
      <c r="Z67" s="77"/>
      <c r="AA67" s="77"/>
      <c r="AB67" s="71">
        <f>$AR$67</f>
        <v>207618048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28</v>
      </c>
      <c r="AO67" s="22">
        <v>207618048</v>
      </c>
      <c r="AP67" s="22">
        <v>207618048</v>
      </c>
      <c r="AQ67" s="30"/>
      <c r="AR67" s="29">
        <v>207618048</v>
      </c>
      <c r="AS67" s="1">
        <v>207618048</v>
      </c>
      <c r="AT67" s="30"/>
      <c r="AU67" s="30"/>
      <c r="AV67" s="30"/>
    </row>
    <row r="68" spans="2:48" ht="16.5" customHeight="1" thickBot="1" x14ac:dyDescent="0.3">
      <c r="B68" s="64" t="s">
        <v>29</v>
      </c>
      <c r="C68" s="65"/>
      <c r="D68" s="65"/>
      <c r="E68" s="65"/>
      <c r="F68" s="65"/>
      <c r="G68" s="65"/>
      <c r="H68" s="65"/>
      <c r="I68" s="66">
        <f t="shared" ref="I68" si="7">SUM($AO68:$AP68)</f>
        <v>52214232</v>
      </c>
      <c r="J68" s="66"/>
      <c r="K68" s="66"/>
      <c r="L68" s="66"/>
      <c r="M68" s="66"/>
      <c r="N68" s="66"/>
      <c r="O68" s="66"/>
      <c r="P68" s="66"/>
      <c r="Q68" s="66"/>
      <c r="R68" s="66"/>
      <c r="S68" s="67"/>
      <c r="T68" s="33"/>
      <c r="U68" s="64" t="s">
        <v>29</v>
      </c>
      <c r="V68" s="65"/>
      <c r="W68" s="65"/>
      <c r="X68" s="65"/>
      <c r="Y68" s="65"/>
      <c r="Z68" s="65"/>
      <c r="AA68" s="65"/>
      <c r="AB68" s="66">
        <f t="shared" si="6"/>
        <v>39293896</v>
      </c>
      <c r="AC68" s="66"/>
      <c r="AD68" s="66"/>
      <c r="AE68" s="66"/>
      <c r="AF68" s="66"/>
      <c r="AG68" s="66"/>
      <c r="AH68" s="66"/>
      <c r="AI68" s="66"/>
      <c r="AJ68" s="66"/>
      <c r="AK68" s="66"/>
      <c r="AL68" s="67"/>
      <c r="AN68" s="30" t="s">
        <v>29</v>
      </c>
      <c r="AO68" s="22">
        <v>21694064</v>
      </c>
      <c r="AP68" s="22">
        <v>30520168</v>
      </c>
      <c r="AQ68" s="30"/>
      <c r="AR68" s="29">
        <v>16766604</v>
      </c>
      <c r="AS68" s="1">
        <v>22527292</v>
      </c>
      <c r="AT68" s="30"/>
      <c r="AU68" s="30"/>
      <c r="AV68" s="30"/>
    </row>
  </sheetData>
  <mergeCells count="250"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B63:H63"/>
    <mergeCell ref="I63:S63"/>
    <mergeCell ref="U63:AA63"/>
    <mergeCell ref="AB63:AL63"/>
    <mergeCell ref="B64:H64"/>
    <mergeCell ref="I64:S64"/>
    <mergeCell ref="U64:AA64"/>
    <mergeCell ref="AB64:AL64"/>
    <mergeCell ref="B61:H61"/>
    <mergeCell ref="I61:S61"/>
    <mergeCell ref="U61:AA61"/>
    <mergeCell ref="AB61:AL61"/>
    <mergeCell ref="B62:H62"/>
    <mergeCell ref="I62:S62"/>
    <mergeCell ref="U62:AA62"/>
    <mergeCell ref="AB62:AL62"/>
    <mergeCell ref="B59:H59"/>
    <mergeCell ref="I59:S59"/>
    <mergeCell ref="U59:AA59"/>
    <mergeCell ref="AB59:AL59"/>
    <mergeCell ref="B60:H60"/>
    <mergeCell ref="I60:S60"/>
    <mergeCell ref="U60:AA60"/>
    <mergeCell ref="AB60:AL60"/>
    <mergeCell ref="B57:H57"/>
    <mergeCell ref="I57:S57"/>
    <mergeCell ref="U57:AA57"/>
    <mergeCell ref="AB57:AL57"/>
    <mergeCell ref="B58:H58"/>
    <mergeCell ref="I58:S58"/>
    <mergeCell ref="U58:AA58"/>
    <mergeCell ref="AB58:AL58"/>
    <mergeCell ref="AS54:AU54"/>
    <mergeCell ref="B55:S55"/>
    <mergeCell ref="U55:AL55"/>
    <mergeCell ref="B56:H56"/>
    <mergeCell ref="I56:S56"/>
    <mergeCell ref="U56:AA56"/>
    <mergeCell ref="AB56:AL56"/>
    <mergeCell ref="AE51:AG51"/>
    <mergeCell ref="AI51:AK51"/>
    <mergeCell ref="C52:H52"/>
    <mergeCell ref="I52:J52"/>
    <mergeCell ref="L52:N52"/>
    <mergeCell ref="P52:R52"/>
    <mergeCell ref="V52:AA52"/>
    <mergeCell ref="AB52:AC52"/>
    <mergeCell ref="AE52:AG52"/>
    <mergeCell ref="AI52:AK52"/>
    <mergeCell ref="C51:H51"/>
    <mergeCell ref="I51:J51"/>
    <mergeCell ref="L51:N51"/>
    <mergeCell ref="P51:R51"/>
    <mergeCell ref="V51:AA51"/>
    <mergeCell ref="AB51:AC51"/>
    <mergeCell ref="C48:H48"/>
    <mergeCell ref="I48:J48"/>
    <mergeCell ref="L48:R49"/>
    <mergeCell ref="V48:AA48"/>
    <mergeCell ref="AB48:AC48"/>
    <mergeCell ref="AE48:AK49"/>
    <mergeCell ref="C49:H49"/>
    <mergeCell ref="I49:J49"/>
    <mergeCell ref="V49:AA49"/>
    <mergeCell ref="AB49:AC49"/>
    <mergeCell ref="D46:H46"/>
    <mergeCell ref="I46:M46"/>
    <mergeCell ref="N46:R46"/>
    <mergeCell ref="W46:AA46"/>
    <mergeCell ref="AB46:AF46"/>
    <mergeCell ref="AG46:AK46"/>
    <mergeCell ref="D45:H45"/>
    <mergeCell ref="I45:M45"/>
    <mergeCell ref="N45:R45"/>
    <mergeCell ref="W45:AA45"/>
    <mergeCell ref="AB45:AF45"/>
    <mergeCell ref="AG45:AK45"/>
    <mergeCell ref="D44:H44"/>
    <mergeCell ref="I44:M44"/>
    <mergeCell ref="N44:R44"/>
    <mergeCell ref="W44:AA44"/>
    <mergeCell ref="AB44:AF44"/>
    <mergeCell ref="AG44:AK44"/>
    <mergeCell ref="C41:L41"/>
    <mergeCell ref="M41:R41"/>
    <mergeCell ref="V41:AE41"/>
    <mergeCell ref="AF41:AK41"/>
    <mergeCell ref="D43:H43"/>
    <mergeCell ref="I43:M43"/>
    <mergeCell ref="N43:R43"/>
    <mergeCell ref="W43:AA43"/>
    <mergeCell ref="AB43:AF43"/>
    <mergeCell ref="AG43:AK43"/>
    <mergeCell ref="AB37:AD37"/>
    <mergeCell ref="AF37:AK37"/>
    <mergeCell ref="C38:E39"/>
    <mergeCell ref="F38:H39"/>
    <mergeCell ref="I38:K39"/>
    <mergeCell ref="M38:R39"/>
    <mergeCell ref="V38:X39"/>
    <mergeCell ref="Y38:AA39"/>
    <mergeCell ref="AB38:AD39"/>
    <mergeCell ref="AF38:AK39"/>
    <mergeCell ref="C37:E37"/>
    <mergeCell ref="F37:H37"/>
    <mergeCell ref="I37:K37"/>
    <mergeCell ref="M37:R37"/>
    <mergeCell ref="V37:X37"/>
    <mergeCell ref="Y37:AA37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6"/>
  <sheetViews>
    <sheetView topLeftCell="K1" zoomScaleNormal="100" workbookViewId="0">
      <selection activeCell="AG11" sqref="AG11:AK11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40" t="s">
        <v>7</v>
      </c>
      <c r="E9" s="41"/>
      <c r="F9" s="41"/>
      <c r="G9" s="41"/>
      <c r="H9" s="42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31"/>
      <c r="D10" s="55"/>
      <c r="E10" s="56"/>
      <c r="F10" s="56"/>
      <c r="G10" s="56"/>
      <c r="H10" s="56"/>
      <c r="I10" s="55"/>
      <c r="J10" s="56"/>
      <c r="K10" s="56"/>
      <c r="L10" s="56"/>
      <c r="M10" s="57"/>
      <c r="N10" s="56"/>
      <c r="O10" s="56"/>
      <c r="P10" s="56"/>
      <c r="Q10" s="56"/>
      <c r="R10" s="57"/>
      <c r="S10" s="7"/>
      <c r="T10" s="21"/>
      <c r="U10" s="5"/>
      <c r="V10" s="31"/>
      <c r="W10" s="55"/>
      <c r="X10" s="56"/>
      <c r="Y10" s="56"/>
      <c r="Z10" s="56"/>
      <c r="AA10" s="57"/>
      <c r="AB10" s="55"/>
      <c r="AC10" s="56"/>
      <c r="AD10" s="56"/>
      <c r="AE10" s="56"/>
      <c r="AF10" s="57"/>
      <c r="AG10" s="55"/>
      <c r="AH10" s="56"/>
      <c r="AI10" s="56"/>
      <c r="AJ10" s="56"/>
      <c r="AK10" s="57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0</v>
      </c>
      <c r="D11" s="52">
        <f t="shared" ref="D11:D12" si="0">$N11-$I11</f>
        <v>32686844</v>
      </c>
      <c r="E11" s="53"/>
      <c r="F11" s="53"/>
      <c r="G11" s="53"/>
      <c r="H11" s="54"/>
      <c r="I11" s="52">
        <f>$I28</f>
        <v>233910556</v>
      </c>
      <c r="J11" s="53"/>
      <c r="K11" s="53"/>
      <c r="L11" s="53"/>
      <c r="M11" s="54"/>
      <c r="N11" s="53">
        <f>$I27</f>
        <v>266597400</v>
      </c>
      <c r="O11" s="53"/>
      <c r="P11" s="53"/>
      <c r="Q11" s="53"/>
      <c r="R11" s="54"/>
      <c r="S11" s="7"/>
      <c r="T11" s="21"/>
      <c r="U11" s="5"/>
      <c r="V11" s="10">
        <v>0</v>
      </c>
      <c r="W11" s="52">
        <f>$AG11-$AB11</f>
        <v>7833187</v>
      </c>
      <c r="X11" s="53"/>
      <c r="Y11" s="53"/>
      <c r="Z11" s="53"/>
      <c r="AA11" s="54"/>
      <c r="AB11" s="52">
        <f>$AB28</f>
        <v>258764213</v>
      </c>
      <c r="AC11" s="53"/>
      <c r="AD11" s="53"/>
      <c r="AE11" s="53"/>
      <c r="AF11" s="54"/>
      <c r="AG11" s="53">
        <f>$AB27</f>
        <v>266597400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1</v>
      </c>
      <c r="D12" s="49">
        <f t="shared" si="0"/>
        <v>13039589</v>
      </c>
      <c r="E12" s="50"/>
      <c r="F12" s="50"/>
      <c r="G12" s="50"/>
      <c r="H12" s="51"/>
      <c r="I12" s="49">
        <f>$I31</f>
        <v>248455163</v>
      </c>
      <c r="J12" s="50"/>
      <c r="K12" s="50"/>
      <c r="L12" s="50"/>
      <c r="M12" s="51"/>
      <c r="N12" s="50">
        <f>$I30</f>
        <v>261494752</v>
      </c>
      <c r="O12" s="50"/>
      <c r="P12" s="50"/>
      <c r="Q12" s="50"/>
      <c r="R12" s="51"/>
      <c r="S12" s="7"/>
      <c r="T12" s="21"/>
      <c r="U12" s="5"/>
      <c r="V12" s="11">
        <v>1</v>
      </c>
      <c r="W12" s="49">
        <f>$AG12-$AB12</f>
        <v>9544625</v>
      </c>
      <c r="X12" s="50"/>
      <c r="Y12" s="50"/>
      <c r="Z12" s="50"/>
      <c r="AA12" s="51"/>
      <c r="AB12" s="49">
        <f>$AB31</f>
        <v>53120871</v>
      </c>
      <c r="AC12" s="50"/>
      <c r="AD12" s="50"/>
      <c r="AE12" s="50"/>
      <c r="AF12" s="51"/>
      <c r="AG12" s="50">
        <f>$AB30</f>
        <v>62665496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632408864</v>
      </c>
      <c r="D18" s="36"/>
      <c r="E18" s="36"/>
      <c r="F18" s="36"/>
      <c r="G18" s="36"/>
      <c r="H18" s="37"/>
      <c r="I18" s="38">
        <f>$C18/$C15</f>
        <v>3.7072775496770058E-2</v>
      </c>
      <c r="J18" s="39"/>
      <c r="K18" s="14"/>
      <c r="L18" s="79">
        <v>8</v>
      </c>
      <c r="M18" s="80"/>
      <c r="N18" s="81"/>
      <c r="O18" s="13"/>
      <c r="P18" s="79">
        <v>2</v>
      </c>
      <c r="Q18" s="80"/>
      <c r="R18" s="81"/>
      <c r="S18" s="15"/>
      <c r="T18" s="21"/>
      <c r="U18" s="12"/>
      <c r="V18" s="35">
        <f>SUM($AG10:$AK12)+$W12*$AE18</f>
        <v>405619896</v>
      </c>
      <c r="W18" s="36"/>
      <c r="X18" s="36"/>
      <c r="Y18" s="36"/>
      <c r="Z18" s="36"/>
      <c r="AA18" s="37"/>
      <c r="AB18" s="38">
        <f>$V18/$V15</f>
        <v>2.3778059096640398E-2</v>
      </c>
      <c r="AC18" s="39"/>
      <c r="AD18" s="13"/>
      <c r="AE18" s="79">
        <v>8</v>
      </c>
      <c r="AF18" s="80"/>
      <c r="AG18" s="81"/>
      <c r="AH18" s="13"/>
      <c r="AI18" s="79">
        <v>2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29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9">
        <v>256713</v>
      </c>
      <c r="AP22" s="29"/>
      <c r="AQ22" s="29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9">
        <v>66450</v>
      </c>
      <c r="AP23" s="29"/>
      <c r="AQ23" s="29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528092152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329262896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9">
        <v>528092152</v>
      </c>
      <c r="AP24" s="29"/>
      <c r="AQ24" s="29">
        <v>329262896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482365719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311885084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9">
        <v>482365719</v>
      </c>
      <c r="AP25" s="29"/>
      <c r="AQ25" s="29">
        <v>311885084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45726433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17377812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9">
        <v>45726433</v>
      </c>
      <c r="AP26" s="29"/>
      <c r="AQ26" s="29">
        <v>17377812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266597400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266597400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22</v>
      </c>
      <c r="AO27" s="29">
        <v>266597400</v>
      </c>
      <c r="AP27" s="29"/>
      <c r="AQ27" s="29">
        <v>266597400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233910556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258764213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23</v>
      </c>
      <c r="AO28" s="29">
        <v>233910556</v>
      </c>
      <c r="AP28" s="29"/>
      <c r="AQ28" s="29">
        <v>258764213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32686844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7833187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24</v>
      </c>
      <c r="AO29" s="29">
        <v>32686844</v>
      </c>
      <c r="AP29" s="29"/>
      <c r="AQ29" s="29">
        <v>7833187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261494752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62665496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9">
        <v>261494752</v>
      </c>
      <c r="AP30" s="29"/>
      <c r="AQ30" s="29">
        <v>62665496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248455163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53120871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9">
        <v>248455163</v>
      </c>
      <c r="AP31" s="29"/>
      <c r="AQ31" s="29">
        <v>53120871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13039589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9544625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9">
        <v>13039589</v>
      </c>
      <c r="AP32" s="29"/>
      <c r="AQ32" s="29">
        <v>9544625</v>
      </c>
      <c r="AR32" s="30"/>
      <c r="AS32" s="30"/>
      <c r="AT32" s="30"/>
      <c r="AU32" s="30"/>
    </row>
    <row r="33" spans="2:47" ht="16.5" customHeight="1" x14ac:dyDescent="0.25">
      <c r="B33" s="76" t="s">
        <v>28</v>
      </c>
      <c r="C33" s="77"/>
      <c r="D33" s="77"/>
      <c r="E33" s="77"/>
      <c r="F33" s="77"/>
      <c r="G33" s="77"/>
      <c r="H33" s="77"/>
      <c r="I33" s="71">
        <f>$AO$33</f>
        <v>-121290334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28</v>
      </c>
      <c r="V33" s="77"/>
      <c r="W33" s="77"/>
      <c r="X33" s="77"/>
      <c r="Y33" s="77"/>
      <c r="Z33" s="77"/>
      <c r="AA33" s="77"/>
      <c r="AB33" s="71">
        <f>$AQ$33</f>
        <v>-121290334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28</v>
      </c>
      <c r="AO33" s="29">
        <v>-121290334</v>
      </c>
      <c r="AP33" s="29"/>
      <c r="AQ33" s="29">
        <v>-121290334</v>
      </c>
      <c r="AR33" s="30"/>
      <c r="AS33" s="30"/>
      <c r="AT33" s="30"/>
      <c r="AU33" s="30"/>
    </row>
    <row r="34" spans="2:47" ht="16.5" customHeight="1" thickBot="1" x14ac:dyDescent="0.3">
      <c r="B34" s="64" t="s">
        <v>29</v>
      </c>
      <c r="C34" s="65"/>
      <c r="D34" s="65"/>
      <c r="E34" s="65"/>
      <c r="F34" s="65"/>
      <c r="G34" s="65"/>
      <c r="H34" s="65"/>
      <c r="I34" s="66">
        <f>$AO$34</f>
        <v>632408864</v>
      </c>
      <c r="J34" s="66"/>
      <c r="K34" s="66"/>
      <c r="L34" s="66"/>
      <c r="M34" s="66"/>
      <c r="N34" s="66"/>
      <c r="O34" s="66"/>
      <c r="P34" s="66"/>
      <c r="Q34" s="66"/>
      <c r="R34" s="66"/>
      <c r="S34" s="67"/>
      <c r="T34" s="33"/>
      <c r="U34" s="64" t="s">
        <v>29</v>
      </c>
      <c r="V34" s="65"/>
      <c r="W34" s="65"/>
      <c r="X34" s="65"/>
      <c r="Y34" s="65"/>
      <c r="Z34" s="65"/>
      <c r="AA34" s="65"/>
      <c r="AB34" s="66">
        <f>$AQ$34</f>
        <v>405619896</v>
      </c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N34" s="30" t="s">
        <v>29</v>
      </c>
      <c r="AO34" s="29">
        <v>632408864</v>
      </c>
      <c r="AP34" s="29"/>
      <c r="AQ34" s="29">
        <v>405619896</v>
      </c>
      <c r="AR34" s="30"/>
      <c r="AS34" s="30"/>
      <c r="AT34" s="30"/>
      <c r="AU34" s="30"/>
    </row>
    <row r="35" spans="2:47" x14ac:dyDescent="0.25">
      <c r="T35" s="23"/>
      <c r="AP35" s="29"/>
    </row>
    <row r="36" spans="2:47" x14ac:dyDescent="0.25">
      <c r="T36" s="23"/>
    </row>
  </sheetData>
  <mergeCells count="125"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16403546</v>
      </c>
      <c r="E10" s="83"/>
      <c r="F10" s="83"/>
      <c r="G10" s="83"/>
      <c r="H10" s="83"/>
      <c r="I10" s="82">
        <f>$I28</f>
        <v>1459990</v>
      </c>
      <c r="J10" s="83"/>
      <c r="K10" s="83"/>
      <c r="L10" s="83"/>
      <c r="M10" s="84"/>
      <c r="N10" s="83">
        <f>$I27</f>
        <v>17863536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3983016</v>
      </c>
      <c r="X10" s="83"/>
      <c r="Y10" s="83"/>
      <c r="Z10" s="83"/>
      <c r="AA10" s="84"/>
      <c r="AB10" s="82">
        <f>$AB28</f>
        <v>125148</v>
      </c>
      <c r="AC10" s="83"/>
      <c r="AD10" s="83"/>
      <c r="AE10" s="83"/>
      <c r="AF10" s="84"/>
      <c r="AG10" s="82">
        <f>$AB27</f>
        <v>4108164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25253240</v>
      </c>
      <c r="E11" s="53"/>
      <c r="F11" s="53"/>
      <c r="G11" s="53"/>
      <c r="H11" s="54"/>
      <c r="I11" s="52">
        <f>$I31</f>
        <v>105975128</v>
      </c>
      <c r="J11" s="53"/>
      <c r="K11" s="53"/>
      <c r="L11" s="53"/>
      <c r="M11" s="54"/>
      <c r="N11" s="53">
        <f>$I30</f>
        <v>131228368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10719498</v>
      </c>
      <c r="X11" s="53"/>
      <c r="Y11" s="53"/>
      <c r="Z11" s="53"/>
      <c r="AA11" s="54"/>
      <c r="AB11" s="52">
        <f>$AB31</f>
        <v>21144630</v>
      </c>
      <c r="AC11" s="53"/>
      <c r="AD11" s="53"/>
      <c r="AE11" s="53"/>
      <c r="AF11" s="54"/>
      <c r="AG11" s="52">
        <f>$AB30</f>
        <v>31864128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15616357</v>
      </c>
      <c r="E12" s="50"/>
      <c r="F12" s="50"/>
      <c r="G12" s="50"/>
      <c r="H12" s="51"/>
      <c r="I12" s="49">
        <f>$I34</f>
        <v>186409563</v>
      </c>
      <c r="J12" s="50"/>
      <c r="K12" s="50"/>
      <c r="L12" s="50"/>
      <c r="M12" s="51"/>
      <c r="N12" s="50">
        <f>$I33</f>
        <v>202025920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9076962</v>
      </c>
      <c r="X12" s="50"/>
      <c r="Y12" s="50"/>
      <c r="Z12" s="50"/>
      <c r="AA12" s="51"/>
      <c r="AB12" s="49">
        <f>$AB34</f>
        <v>76679022</v>
      </c>
      <c r="AC12" s="50"/>
      <c r="AD12" s="50"/>
      <c r="AE12" s="50"/>
      <c r="AF12" s="51"/>
      <c r="AG12" s="50">
        <f>$AB33</f>
        <v>85755984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9133132168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9133132168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476048680</v>
      </c>
      <c r="D18" s="36"/>
      <c r="E18" s="36"/>
      <c r="F18" s="36"/>
      <c r="G18" s="36"/>
      <c r="H18" s="37"/>
      <c r="I18" s="38">
        <f>$C18/$C15</f>
        <v>5.2123266284040487E-2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194343972</v>
      </c>
      <c r="W18" s="36"/>
      <c r="X18" s="36"/>
      <c r="Y18" s="36"/>
      <c r="Z18" s="36"/>
      <c r="AA18" s="37"/>
      <c r="AB18" s="38">
        <f>$V18/$V15</f>
        <v>2.1279005758936476E-2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251546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251546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251546</v>
      </c>
      <c r="AP22" s="30"/>
      <c r="AQ22" s="29">
        <v>251546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36308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36308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36308</v>
      </c>
      <c r="AP23" s="30"/>
      <c r="AQ23" s="29">
        <v>36308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351117824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121728276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351117824</v>
      </c>
      <c r="AP24" s="30"/>
      <c r="AQ24" s="29">
        <v>121728276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293844681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97948800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293844681</v>
      </c>
      <c r="AP25" s="30"/>
      <c r="AQ25" s="29">
        <v>97948800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57273143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23779476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57273143</v>
      </c>
      <c r="AP26" s="30"/>
      <c r="AQ26" s="29">
        <v>23779476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17863536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4108164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17863536</v>
      </c>
      <c r="AP27" s="30"/>
      <c r="AQ27" s="29">
        <v>4108164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1459990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125148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1459990</v>
      </c>
      <c r="AP28" s="30"/>
      <c r="AQ28" s="29">
        <v>125148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16403546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3983016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16403546</v>
      </c>
      <c r="AP29" s="30"/>
      <c r="AQ29" s="29">
        <v>3983016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131228368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31864128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131228368</v>
      </c>
      <c r="AP30" s="30"/>
      <c r="AQ30" s="29">
        <v>31864128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105975128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21144630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105975128</v>
      </c>
      <c r="AP31" s="30"/>
      <c r="AQ31" s="29">
        <v>21144630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25253240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10719498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25253240</v>
      </c>
      <c r="AP32" s="30"/>
      <c r="AQ32" s="29">
        <v>10719498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202025920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85755984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202025920</v>
      </c>
      <c r="AP33" s="30"/>
      <c r="AQ33" s="29">
        <v>85755984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186409563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76679022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186409563</v>
      </c>
      <c r="AP34" s="30"/>
      <c r="AQ34" s="29">
        <v>76679022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15616357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9076962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15616357</v>
      </c>
      <c r="AP35" s="30"/>
      <c r="AQ35" s="29">
        <v>9076962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543197576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543197576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543197576</v>
      </c>
      <c r="AP36" s="30"/>
      <c r="AQ36" s="29">
        <v>543197576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476048680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194343972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476048680</v>
      </c>
      <c r="AP37" s="30"/>
      <c r="AQ37" s="29">
        <v>194343972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3:H33"/>
    <mergeCell ref="B34:H34"/>
    <mergeCell ref="B35:H35"/>
    <mergeCell ref="B36:H36"/>
    <mergeCell ref="I36:S36"/>
    <mergeCell ref="U36:AA36"/>
    <mergeCell ref="AB36:AL36"/>
    <mergeCell ref="B37:H37"/>
    <mergeCell ref="I37:S37"/>
    <mergeCell ref="U37:AA37"/>
    <mergeCell ref="AB37:AL37"/>
    <mergeCell ref="U33:AA33"/>
    <mergeCell ref="AB33:AL33"/>
    <mergeCell ref="U34:AA34"/>
    <mergeCell ref="AB34:AL34"/>
    <mergeCell ref="U35:AA35"/>
    <mergeCell ref="AB35:AL35"/>
    <mergeCell ref="I33:S33"/>
    <mergeCell ref="I34:S34"/>
    <mergeCell ref="I35:S35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74"/>
  <sheetViews>
    <sheetView topLeftCell="S7" zoomScaleNormal="100" workbookViewId="0">
      <selection activeCell="AC39" sqref="AC39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327247</v>
      </c>
      <c r="E10" s="83"/>
      <c r="F10" s="83"/>
      <c r="G10" s="83"/>
      <c r="H10" s="83"/>
      <c r="I10" s="82">
        <f>$I28</f>
        <v>47369</v>
      </c>
      <c r="J10" s="83"/>
      <c r="K10" s="83"/>
      <c r="L10" s="83"/>
      <c r="M10" s="84"/>
      <c r="N10" s="83">
        <f>$I27</f>
        <v>374616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100901</v>
      </c>
      <c r="X10" s="83"/>
      <c r="Y10" s="83"/>
      <c r="Z10" s="83"/>
      <c r="AA10" s="84"/>
      <c r="AB10" s="82">
        <f>$AB28</f>
        <v>80755</v>
      </c>
      <c r="AC10" s="83"/>
      <c r="AD10" s="83"/>
      <c r="AE10" s="83"/>
      <c r="AF10" s="84"/>
      <c r="AG10" s="82">
        <f>$AB27</f>
        <v>181656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>$N11-$I11</f>
        <v>644610</v>
      </c>
      <c r="E11" s="53"/>
      <c r="F11" s="53"/>
      <c r="G11" s="53"/>
      <c r="H11" s="54"/>
      <c r="I11" s="52">
        <f>$I31</f>
        <v>1973366</v>
      </c>
      <c r="J11" s="53"/>
      <c r="K11" s="53"/>
      <c r="L11" s="53"/>
      <c r="M11" s="54"/>
      <c r="N11" s="53">
        <f>$I30</f>
        <v>2617976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295785</v>
      </c>
      <c r="X11" s="53"/>
      <c r="Y11" s="53"/>
      <c r="Z11" s="53"/>
      <c r="AA11" s="54"/>
      <c r="AB11" s="52">
        <f>$AB31</f>
        <v>511423</v>
      </c>
      <c r="AC11" s="53"/>
      <c r="AD11" s="53"/>
      <c r="AE11" s="53"/>
      <c r="AF11" s="54"/>
      <c r="AG11" s="52">
        <f>$AB30</f>
        <v>807208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thickBot="1" x14ac:dyDescent="0.3">
      <c r="B12" s="5"/>
      <c r="C12" s="11">
        <v>2</v>
      </c>
      <c r="D12" s="49">
        <f>$N12-$I12</f>
        <v>1550803</v>
      </c>
      <c r="E12" s="50"/>
      <c r="F12" s="50"/>
      <c r="G12" s="50"/>
      <c r="H12" s="51"/>
      <c r="I12" s="49">
        <f>$I34</f>
        <v>3606077</v>
      </c>
      <c r="J12" s="50"/>
      <c r="K12" s="50"/>
      <c r="L12" s="50"/>
      <c r="M12" s="51"/>
      <c r="N12" s="50">
        <f>$I33</f>
        <v>5156880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1374325</v>
      </c>
      <c r="X12" s="50"/>
      <c r="Y12" s="50"/>
      <c r="Z12" s="50"/>
      <c r="AA12" s="51"/>
      <c r="AB12" s="49">
        <f>$AB34</f>
        <v>991955</v>
      </c>
      <c r="AC12" s="50"/>
      <c r="AD12" s="50"/>
      <c r="AE12" s="50"/>
      <c r="AF12" s="51"/>
      <c r="AG12" s="50">
        <f>$AB33</f>
        <v>2366280</v>
      </c>
      <c r="AH12" s="50"/>
      <c r="AI12" s="50"/>
      <c r="AJ12" s="50"/>
      <c r="AK12" s="51"/>
      <c r="AL12" s="7"/>
    </row>
    <row r="13" spans="2:48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8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  <c r="AQ14" s="30"/>
    </row>
    <row r="15" spans="2:48" ht="16.5" customHeight="1" thickBot="1" x14ac:dyDescent="0.3">
      <c r="B15" s="12"/>
      <c r="C15" s="35">
        <f>$I$4*$M7</f>
        <v>191675880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191675880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  <c r="AQ15" s="30"/>
    </row>
    <row r="16" spans="2:48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20555896</v>
      </c>
      <c r="D18" s="36"/>
      <c r="E18" s="36"/>
      <c r="F18" s="36"/>
      <c r="G18" s="36"/>
      <c r="H18" s="37"/>
      <c r="I18" s="38">
        <f>$C18/$C15</f>
        <v>0.10724299791919567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14349744</v>
      </c>
      <c r="W18" s="36"/>
      <c r="X18" s="36"/>
      <c r="Y18" s="36"/>
      <c r="Z18" s="36"/>
      <c r="AA18" s="37"/>
      <c r="AB18" s="38">
        <f>$V18/$V15</f>
        <v>7.4864630854962033E-2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Q20" s="29"/>
      <c r="AS20" s="34"/>
      <c r="AT20" s="34"/>
      <c r="AU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22" t="s">
        <v>16</v>
      </c>
      <c r="AO21" s="22" t="s">
        <v>14</v>
      </c>
      <c r="AP21" s="30"/>
      <c r="AQ21" s="22"/>
      <c r="AR21" s="22" t="s">
        <v>13</v>
      </c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242015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$AR$22</f>
        <v>242015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242015</v>
      </c>
      <c r="AP22" s="30"/>
      <c r="AR22" s="22">
        <v>242015</v>
      </c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792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$AR$23</f>
        <v>792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792</v>
      </c>
      <c r="AP23" s="30"/>
      <c r="AR23" s="22">
        <v>792</v>
      </c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8149472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$AR$24</f>
        <v>3355144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8149472</v>
      </c>
      <c r="AP24" s="30"/>
      <c r="AR24" s="22">
        <v>3355144</v>
      </c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5626812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$AR$25</f>
        <v>1584133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5626812</v>
      </c>
      <c r="AP25" s="30"/>
      <c r="AR25" s="22">
        <v>1584133</v>
      </c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2522660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$AR$26</f>
        <v>1771011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8">
        <v>2522660</v>
      </c>
      <c r="AP26" s="30"/>
      <c r="AR26" s="28">
        <v>1771011</v>
      </c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374616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$AR$27</f>
        <v>181656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374616</v>
      </c>
      <c r="AP27" s="30"/>
      <c r="AR27" s="22">
        <v>181656</v>
      </c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47369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$AR$28</f>
        <v>80755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47369</v>
      </c>
      <c r="AP28" s="30"/>
      <c r="AR28" s="22">
        <v>80755</v>
      </c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327247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$AR$29</f>
        <v>100901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327247</v>
      </c>
      <c r="AP29" s="30"/>
      <c r="AR29" s="22">
        <v>100901</v>
      </c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2617976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$AR$30</f>
        <v>807208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2617976</v>
      </c>
      <c r="AP30" s="30"/>
      <c r="AR30" s="22">
        <v>807208</v>
      </c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1973366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$AR$31</f>
        <v>511423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1973366</v>
      </c>
      <c r="AP31" s="30"/>
      <c r="AR31" s="22">
        <v>511423</v>
      </c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644610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$AR$32</f>
        <v>295785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644610</v>
      </c>
      <c r="AP32" s="30"/>
      <c r="AR32" s="22">
        <v>295785</v>
      </c>
      <c r="AS32" s="30"/>
      <c r="AT32" s="30"/>
      <c r="AU32" s="30"/>
    </row>
    <row r="33" spans="2:48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5156880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$AR$33</f>
        <v>2366280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5156880</v>
      </c>
      <c r="AP33" s="30"/>
      <c r="AR33" s="22">
        <v>2366280</v>
      </c>
      <c r="AS33" s="30"/>
      <c r="AT33" s="30"/>
      <c r="AU33" s="30"/>
    </row>
    <row r="34" spans="2:48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3606077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$AR$34</f>
        <v>991955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3606077</v>
      </c>
      <c r="AP34" s="30"/>
      <c r="AR34" s="22">
        <v>991955</v>
      </c>
      <c r="AS34" s="30"/>
      <c r="AT34" s="30"/>
      <c r="AU34" s="30"/>
    </row>
    <row r="35" spans="2:48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1550803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$AR$35</f>
        <v>1374325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1550803</v>
      </c>
      <c r="AP35" s="30"/>
      <c r="AR35" s="22">
        <v>1374325</v>
      </c>
      <c r="AS35" s="30"/>
      <c r="AT35" s="30"/>
      <c r="AU35" s="30"/>
    </row>
    <row r="36" spans="2:48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191675880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$AR$36</f>
        <v>191675880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191675880</v>
      </c>
      <c r="AP36" s="30"/>
      <c r="AR36" s="22">
        <v>191675880</v>
      </c>
      <c r="AS36" s="30"/>
      <c r="AT36" s="30"/>
      <c r="AU36" s="30"/>
    </row>
    <row r="37" spans="2:48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20555896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$AR$37</f>
        <v>14349744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20555896</v>
      </c>
      <c r="AP37" s="30"/>
      <c r="AR37" s="22">
        <v>14349744</v>
      </c>
      <c r="AS37" s="30"/>
      <c r="AT37" s="30"/>
      <c r="AU37" s="30"/>
    </row>
    <row r="38" spans="2:48" ht="15.75" thickBot="1" x14ac:dyDescent="0.3">
      <c r="T38" s="23"/>
    </row>
    <row r="39" spans="2:48" ht="9" customHeight="1" thickBot="1" x14ac:dyDescent="0.3">
      <c r="B39" s="2"/>
      <c r="C39" s="3"/>
      <c r="D39" s="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5"/>
      <c r="T39" s="21"/>
      <c r="U39" s="2"/>
      <c r="V39" s="3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5"/>
    </row>
    <row r="40" spans="2:48" ht="16.5" customHeight="1" thickBot="1" x14ac:dyDescent="0.3">
      <c r="B40" s="5"/>
      <c r="C40" s="58" t="s">
        <v>0</v>
      </c>
      <c r="D40" s="59"/>
      <c r="E40" s="59"/>
      <c r="F40" s="59" t="s">
        <v>1</v>
      </c>
      <c r="G40" s="59"/>
      <c r="H40" s="59"/>
      <c r="I40" s="41" t="s">
        <v>2</v>
      </c>
      <c r="J40" s="41"/>
      <c r="K40" s="42"/>
      <c r="L40" s="6"/>
      <c r="M40" s="40" t="s">
        <v>3</v>
      </c>
      <c r="N40" s="41"/>
      <c r="O40" s="41"/>
      <c r="P40" s="41"/>
      <c r="Q40" s="41"/>
      <c r="R40" s="42"/>
      <c r="S40" s="26"/>
      <c r="T40" s="21"/>
      <c r="U40" s="5"/>
      <c r="V40" s="58" t="s">
        <v>0</v>
      </c>
      <c r="W40" s="59"/>
      <c r="X40" s="59"/>
      <c r="Y40" s="59" t="s">
        <v>1</v>
      </c>
      <c r="Z40" s="59"/>
      <c r="AA40" s="59"/>
      <c r="AB40" s="41" t="s">
        <v>2</v>
      </c>
      <c r="AC40" s="41"/>
      <c r="AD40" s="42"/>
      <c r="AE40" s="6"/>
      <c r="AF40" s="40" t="s">
        <v>3</v>
      </c>
      <c r="AG40" s="41"/>
      <c r="AH40" s="41"/>
      <c r="AI40" s="41"/>
      <c r="AJ40" s="41"/>
      <c r="AK40" s="42"/>
      <c r="AL40" s="26"/>
      <c r="AM40" s="23"/>
      <c r="AN40" s="23"/>
      <c r="AO40" s="28"/>
      <c r="AP40" s="23"/>
      <c r="AQ40" s="23"/>
      <c r="AR40" s="28"/>
      <c r="AS40" s="23"/>
      <c r="AT40" s="23"/>
    </row>
    <row r="41" spans="2:48" ht="16.5" customHeight="1" x14ac:dyDescent="0.25">
      <c r="B41" s="5"/>
      <c r="C41" s="61">
        <v>512</v>
      </c>
      <c r="D41" s="62"/>
      <c r="E41" s="62"/>
      <c r="F41" s="62">
        <v>512</v>
      </c>
      <c r="G41" s="62"/>
      <c r="H41" s="62"/>
      <c r="I41" s="62">
        <f>$I60</f>
        <v>792</v>
      </c>
      <c r="J41" s="62"/>
      <c r="K41" s="63"/>
      <c r="L41" s="6"/>
      <c r="M41" s="61">
        <f>C41*F41</f>
        <v>262144</v>
      </c>
      <c r="N41" s="62"/>
      <c r="O41" s="62"/>
      <c r="P41" s="62"/>
      <c r="Q41" s="62"/>
      <c r="R41" s="63"/>
      <c r="S41" s="26"/>
      <c r="T41" s="21"/>
      <c r="U41" s="5"/>
      <c r="V41" s="61">
        <v>512</v>
      </c>
      <c r="W41" s="62"/>
      <c r="X41" s="62"/>
      <c r="Y41" s="62">
        <v>512</v>
      </c>
      <c r="Z41" s="62"/>
      <c r="AA41" s="62"/>
      <c r="AB41" s="62">
        <f>$AB60</f>
        <v>792</v>
      </c>
      <c r="AC41" s="62"/>
      <c r="AD41" s="63"/>
      <c r="AE41" s="6"/>
      <c r="AF41" s="61">
        <f>V41*Y41</f>
        <v>262144</v>
      </c>
      <c r="AG41" s="62"/>
      <c r="AH41" s="62"/>
      <c r="AI41" s="62"/>
      <c r="AJ41" s="62"/>
      <c r="AK41" s="63"/>
      <c r="AL41" s="26"/>
      <c r="AR41" s="28"/>
      <c r="AS41" s="23"/>
      <c r="AT41" s="23"/>
    </row>
    <row r="42" spans="2:48" ht="16.5" customHeight="1" thickBot="1" x14ac:dyDescent="0.3">
      <c r="B42" s="5"/>
      <c r="C42" s="49"/>
      <c r="D42" s="50"/>
      <c r="E42" s="50"/>
      <c r="F42" s="50"/>
      <c r="G42" s="50"/>
      <c r="H42" s="50"/>
      <c r="I42" s="50"/>
      <c r="J42" s="50"/>
      <c r="K42" s="51"/>
      <c r="L42" s="6"/>
      <c r="M42" s="49"/>
      <c r="N42" s="50"/>
      <c r="O42" s="50"/>
      <c r="P42" s="50"/>
      <c r="Q42" s="50"/>
      <c r="R42" s="51"/>
      <c r="S42" s="26"/>
      <c r="T42" s="21"/>
      <c r="U42" s="5"/>
      <c r="V42" s="49"/>
      <c r="W42" s="50"/>
      <c r="X42" s="50"/>
      <c r="Y42" s="50"/>
      <c r="Z42" s="50"/>
      <c r="AA42" s="50"/>
      <c r="AB42" s="50"/>
      <c r="AC42" s="50"/>
      <c r="AD42" s="51"/>
      <c r="AE42" s="6"/>
      <c r="AF42" s="49"/>
      <c r="AG42" s="50"/>
      <c r="AH42" s="50"/>
      <c r="AI42" s="50"/>
      <c r="AJ42" s="50"/>
      <c r="AK42" s="51"/>
      <c r="AL42" s="26"/>
      <c r="AR42" s="28"/>
      <c r="AS42" s="23"/>
      <c r="AT42" s="23"/>
      <c r="AV42" s="23"/>
    </row>
    <row r="43" spans="2:48" ht="9" customHeight="1" thickBot="1" x14ac:dyDescent="0.3">
      <c r="B43" s="5"/>
      <c r="C43" s="8"/>
      <c r="D43" s="8"/>
      <c r="E43" s="8"/>
      <c r="F43" s="8"/>
      <c r="G43" s="8"/>
      <c r="H43" s="8"/>
      <c r="I43" s="8"/>
      <c r="J43" s="8"/>
      <c r="K43" s="8"/>
      <c r="L43" s="6"/>
      <c r="M43" s="8"/>
      <c r="N43" s="8"/>
      <c r="O43" s="8"/>
      <c r="P43" s="8"/>
      <c r="Q43" s="8"/>
      <c r="R43" s="8"/>
      <c r="S43" s="26"/>
      <c r="T43" s="21"/>
      <c r="U43" s="5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8"/>
      <c r="AG43" s="8"/>
      <c r="AH43" s="8"/>
      <c r="AI43" s="8"/>
      <c r="AJ43" s="8"/>
      <c r="AK43" s="8"/>
      <c r="AL43" s="26"/>
      <c r="AR43" s="28"/>
      <c r="AS43" s="23"/>
      <c r="AT43" s="23"/>
      <c r="AV43" s="23"/>
    </row>
    <row r="44" spans="2:48" ht="16.5" customHeight="1" thickBot="1" x14ac:dyDescent="0.3">
      <c r="B44" s="5"/>
      <c r="C44" s="40" t="s">
        <v>5</v>
      </c>
      <c r="D44" s="41"/>
      <c r="E44" s="41"/>
      <c r="F44" s="41"/>
      <c r="G44" s="41"/>
      <c r="H44" s="41"/>
      <c r="I44" s="41"/>
      <c r="J44" s="41"/>
      <c r="K44" s="41"/>
      <c r="L44" s="41"/>
      <c r="M44" s="35">
        <f>$I59*2</f>
        <v>524288</v>
      </c>
      <c r="N44" s="36"/>
      <c r="O44" s="36"/>
      <c r="P44" s="36"/>
      <c r="Q44" s="36"/>
      <c r="R44" s="37"/>
      <c r="S44" s="26"/>
      <c r="T44" s="21"/>
      <c r="U44" s="5"/>
      <c r="V44" s="40" t="s">
        <v>5</v>
      </c>
      <c r="W44" s="41"/>
      <c r="X44" s="41"/>
      <c r="Y44" s="41"/>
      <c r="Z44" s="41"/>
      <c r="AA44" s="41"/>
      <c r="AB44" s="41"/>
      <c r="AC44" s="41"/>
      <c r="AD44" s="41"/>
      <c r="AE44" s="41"/>
      <c r="AF44" s="35">
        <f>$AB59*2</f>
        <v>524288</v>
      </c>
      <c r="AG44" s="36"/>
      <c r="AH44" s="36"/>
      <c r="AI44" s="36"/>
      <c r="AJ44" s="36"/>
      <c r="AK44" s="37"/>
      <c r="AL44" s="26"/>
      <c r="AM44" s="23"/>
      <c r="AR44" s="28"/>
      <c r="AS44" s="23"/>
      <c r="AT44" s="23"/>
      <c r="AV44" s="23"/>
    </row>
    <row r="45" spans="2:48" ht="9" customHeight="1" thickBot="1" x14ac:dyDescent="0.3">
      <c r="B45" s="5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6"/>
      <c r="T45" s="21"/>
      <c r="U45" s="5"/>
      <c r="V45" s="8"/>
      <c r="W45" s="8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26"/>
      <c r="AM45" s="23"/>
      <c r="AN45" s="23"/>
      <c r="AO45" s="28"/>
      <c r="AP45" s="23"/>
      <c r="AQ45" s="23"/>
      <c r="AR45" s="28"/>
      <c r="AS45" s="23"/>
      <c r="AT45" s="23"/>
      <c r="AV45" s="23"/>
    </row>
    <row r="46" spans="2:48" ht="16.5" customHeight="1" thickBot="1" x14ac:dyDescent="0.3">
      <c r="B46" s="5"/>
      <c r="C46" s="20" t="s">
        <v>6</v>
      </c>
      <c r="D46" s="58" t="s">
        <v>7</v>
      </c>
      <c r="E46" s="59"/>
      <c r="F46" s="59"/>
      <c r="G46" s="59"/>
      <c r="H46" s="60"/>
      <c r="I46" s="59" t="s">
        <v>8</v>
      </c>
      <c r="J46" s="59"/>
      <c r="K46" s="59"/>
      <c r="L46" s="59"/>
      <c r="M46" s="60"/>
      <c r="N46" s="59" t="s">
        <v>9</v>
      </c>
      <c r="O46" s="59"/>
      <c r="P46" s="59"/>
      <c r="Q46" s="59"/>
      <c r="R46" s="60"/>
      <c r="S46" s="26"/>
      <c r="T46" s="21"/>
      <c r="U46" s="5"/>
      <c r="V46" s="20" t="s">
        <v>6</v>
      </c>
      <c r="W46" s="58" t="s">
        <v>7</v>
      </c>
      <c r="X46" s="59"/>
      <c r="Y46" s="59"/>
      <c r="Z46" s="59"/>
      <c r="AA46" s="60"/>
      <c r="AB46" s="59" t="s">
        <v>8</v>
      </c>
      <c r="AC46" s="59"/>
      <c r="AD46" s="59"/>
      <c r="AE46" s="59"/>
      <c r="AF46" s="60"/>
      <c r="AG46" s="59" t="s">
        <v>9</v>
      </c>
      <c r="AH46" s="59"/>
      <c r="AI46" s="59"/>
      <c r="AJ46" s="59"/>
      <c r="AK46" s="60"/>
      <c r="AL46" s="26"/>
      <c r="AM46" s="23"/>
      <c r="AN46" s="30"/>
      <c r="AP46" s="30"/>
      <c r="AQ46" s="30"/>
      <c r="AR46" s="28"/>
      <c r="AS46" s="23"/>
      <c r="AT46" s="23"/>
      <c r="AV46" s="23"/>
    </row>
    <row r="47" spans="2:48" ht="16.5" customHeight="1" x14ac:dyDescent="0.25">
      <c r="B47" s="5"/>
      <c r="C47" s="9">
        <v>0</v>
      </c>
      <c r="D47" s="82">
        <f>$N47-$I47</f>
        <v>809704</v>
      </c>
      <c r="E47" s="83"/>
      <c r="F47" s="83"/>
      <c r="G47" s="83"/>
      <c r="H47" s="83"/>
      <c r="I47" s="82">
        <f>$I65</f>
        <v>1304</v>
      </c>
      <c r="J47" s="83"/>
      <c r="K47" s="83"/>
      <c r="L47" s="83"/>
      <c r="M47" s="84"/>
      <c r="N47" s="83">
        <f>$I64</f>
        <v>811008</v>
      </c>
      <c r="O47" s="83"/>
      <c r="P47" s="83"/>
      <c r="Q47" s="83"/>
      <c r="R47" s="84"/>
      <c r="S47" s="7"/>
      <c r="T47" s="21"/>
      <c r="U47" s="5"/>
      <c r="V47" s="9">
        <v>0</v>
      </c>
      <c r="W47" s="82">
        <f>$AG47-$AB47</f>
        <v>517926</v>
      </c>
      <c r="X47" s="83"/>
      <c r="Y47" s="83"/>
      <c r="Z47" s="83"/>
      <c r="AA47" s="84"/>
      <c r="AB47" s="82">
        <f>$AB65</f>
        <v>96126</v>
      </c>
      <c r="AC47" s="83"/>
      <c r="AD47" s="83"/>
      <c r="AE47" s="83"/>
      <c r="AF47" s="84"/>
      <c r="AG47" s="82">
        <f>$AB64</f>
        <v>614052</v>
      </c>
      <c r="AH47" s="83"/>
      <c r="AI47" s="83"/>
      <c r="AJ47" s="83"/>
      <c r="AK47" s="84"/>
      <c r="AL47" s="7"/>
      <c r="AM47" s="23"/>
      <c r="AN47" s="30"/>
      <c r="AP47" s="30"/>
      <c r="AQ47" s="30"/>
      <c r="AR47" s="28"/>
      <c r="AS47" s="23"/>
      <c r="AT47" s="23"/>
      <c r="AV47" s="23"/>
    </row>
    <row r="48" spans="2:48" ht="16.5" customHeight="1" x14ac:dyDescent="0.25">
      <c r="B48" s="5"/>
      <c r="C48" s="10">
        <v>1</v>
      </c>
      <c r="D48" s="52">
        <f t="shared" ref="D48" si="0">$N48-$I48</f>
        <v>2225287</v>
      </c>
      <c r="E48" s="53"/>
      <c r="F48" s="53"/>
      <c r="G48" s="53"/>
      <c r="H48" s="54"/>
      <c r="I48" s="52">
        <f>$I68</f>
        <v>4252345</v>
      </c>
      <c r="J48" s="53"/>
      <c r="K48" s="53"/>
      <c r="L48" s="53"/>
      <c r="M48" s="54"/>
      <c r="N48" s="53">
        <f>$I67</f>
        <v>6477632</v>
      </c>
      <c r="O48" s="53"/>
      <c r="P48" s="53"/>
      <c r="Q48" s="53"/>
      <c r="R48" s="54"/>
      <c r="S48" s="7"/>
      <c r="T48" s="21"/>
      <c r="U48" s="5"/>
      <c r="V48" s="10">
        <v>1</v>
      </c>
      <c r="W48" s="52">
        <f>$AG48-$AB48</f>
        <v>1284793</v>
      </c>
      <c r="X48" s="53"/>
      <c r="Y48" s="53"/>
      <c r="Z48" s="53"/>
      <c r="AA48" s="54"/>
      <c r="AB48" s="52">
        <f>$AB68</f>
        <v>2858615</v>
      </c>
      <c r="AC48" s="53"/>
      <c r="AD48" s="53"/>
      <c r="AE48" s="53"/>
      <c r="AF48" s="54"/>
      <c r="AG48" s="52">
        <f>$AB67</f>
        <v>4143408</v>
      </c>
      <c r="AH48" s="53"/>
      <c r="AI48" s="53"/>
      <c r="AJ48" s="53"/>
      <c r="AK48" s="54"/>
      <c r="AL48" s="7"/>
      <c r="AN48" s="30"/>
      <c r="AP48" s="30"/>
      <c r="AQ48" s="30"/>
    </row>
    <row r="49" spans="2:47" ht="16.5" customHeight="1" thickBot="1" x14ac:dyDescent="0.3">
      <c r="B49" s="5"/>
      <c r="C49" s="11">
        <v>2</v>
      </c>
      <c r="D49" s="49">
        <f>$N49-$I49</f>
        <v>3490484</v>
      </c>
      <c r="E49" s="50"/>
      <c r="F49" s="50"/>
      <c r="G49" s="50"/>
      <c r="H49" s="51"/>
      <c r="I49" s="49">
        <f>$I71</f>
        <v>14311812</v>
      </c>
      <c r="J49" s="50"/>
      <c r="K49" s="50"/>
      <c r="L49" s="50"/>
      <c r="M49" s="51"/>
      <c r="N49" s="50">
        <f>$I70</f>
        <v>17802296</v>
      </c>
      <c r="O49" s="50"/>
      <c r="P49" s="50"/>
      <c r="Q49" s="50"/>
      <c r="R49" s="51"/>
      <c r="S49" s="7"/>
      <c r="T49" s="21"/>
      <c r="U49" s="5"/>
      <c r="V49" s="11">
        <v>2</v>
      </c>
      <c r="W49" s="49">
        <f>$AG49-$AB49</f>
        <v>3285567</v>
      </c>
      <c r="X49" s="50"/>
      <c r="Y49" s="50"/>
      <c r="Z49" s="50"/>
      <c r="AA49" s="51"/>
      <c r="AB49" s="49">
        <f>$AB71</f>
        <v>6992777</v>
      </c>
      <c r="AC49" s="50"/>
      <c r="AD49" s="50"/>
      <c r="AE49" s="50"/>
      <c r="AF49" s="51"/>
      <c r="AG49" s="50">
        <f>$AB70</f>
        <v>10278344</v>
      </c>
      <c r="AH49" s="50"/>
      <c r="AI49" s="50"/>
      <c r="AJ49" s="50"/>
      <c r="AK49" s="51"/>
      <c r="AL49" s="7"/>
    </row>
    <row r="50" spans="2:47" ht="9" customHeight="1" thickBot="1" x14ac:dyDescent="0.3"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7"/>
      <c r="T50" s="21"/>
      <c r="U50" s="5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7"/>
    </row>
    <row r="51" spans="2:47" ht="16.5" customHeight="1" thickBot="1" x14ac:dyDescent="0.3">
      <c r="B51" s="12"/>
      <c r="C51" s="40" t="s">
        <v>11</v>
      </c>
      <c r="D51" s="41"/>
      <c r="E51" s="41"/>
      <c r="F51" s="41"/>
      <c r="G51" s="41"/>
      <c r="H51" s="42"/>
      <c r="I51" s="40" t="s">
        <v>10</v>
      </c>
      <c r="J51" s="42"/>
      <c r="K51" s="13"/>
      <c r="L51" s="43" t="s">
        <v>15</v>
      </c>
      <c r="M51" s="44"/>
      <c r="N51" s="44"/>
      <c r="O51" s="44"/>
      <c r="P51" s="44"/>
      <c r="Q51" s="44"/>
      <c r="R51" s="45"/>
      <c r="S51" s="26"/>
      <c r="T51" s="21"/>
      <c r="U51" s="12"/>
      <c r="V51" s="40" t="s">
        <v>11</v>
      </c>
      <c r="W51" s="41"/>
      <c r="X51" s="41"/>
      <c r="Y51" s="41"/>
      <c r="Z51" s="41"/>
      <c r="AA51" s="42"/>
      <c r="AB51" s="40" t="s">
        <v>10</v>
      </c>
      <c r="AC51" s="42"/>
      <c r="AD51" s="13"/>
      <c r="AE51" s="43" t="s">
        <v>13</v>
      </c>
      <c r="AF51" s="44"/>
      <c r="AG51" s="44"/>
      <c r="AH51" s="44"/>
      <c r="AI51" s="44"/>
      <c r="AJ51" s="44"/>
      <c r="AK51" s="45"/>
      <c r="AL51" s="26"/>
      <c r="AN51" s="30"/>
      <c r="AP51" s="30"/>
      <c r="AQ51" s="30"/>
    </row>
    <row r="52" spans="2:47" ht="16.5" customHeight="1" thickBot="1" x14ac:dyDescent="0.3">
      <c r="B52" s="12"/>
      <c r="C52" s="35">
        <f>$I$4*$M44</f>
        <v>415236096</v>
      </c>
      <c r="D52" s="36"/>
      <c r="E52" s="36"/>
      <c r="F52" s="36"/>
      <c r="G52" s="36"/>
      <c r="H52" s="37"/>
      <c r="I52" s="38">
        <f>100%</f>
        <v>1</v>
      </c>
      <c r="J52" s="39"/>
      <c r="K52" s="13"/>
      <c r="L52" s="46"/>
      <c r="M52" s="47"/>
      <c r="N52" s="47"/>
      <c r="O52" s="47"/>
      <c r="P52" s="47"/>
      <c r="Q52" s="47"/>
      <c r="R52" s="48"/>
      <c r="S52" s="15"/>
      <c r="T52" s="27"/>
      <c r="U52" s="12"/>
      <c r="V52" s="35">
        <f>$AB41*$AF44</f>
        <v>415236096</v>
      </c>
      <c r="W52" s="36"/>
      <c r="X52" s="36"/>
      <c r="Y52" s="36"/>
      <c r="Z52" s="36"/>
      <c r="AA52" s="37"/>
      <c r="AB52" s="38">
        <f>100%</f>
        <v>1</v>
      </c>
      <c r="AC52" s="39"/>
      <c r="AD52" s="13"/>
      <c r="AE52" s="46"/>
      <c r="AF52" s="47"/>
      <c r="AG52" s="47"/>
      <c r="AH52" s="47"/>
      <c r="AI52" s="47"/>
      <c r="AJ52" s="47"/>
      <c r="AK52" s="48"/>
      <c r="AL52" s="15"/>
      <c r="AN52" s="30"/>
      <c r="AP52" s="30"/>
      <c r="AQ52" s="30"/>
    </row>
    <row r="53" spans="2:47" ht="9" customHeight="1" thickBot="1" x14ac:dyDescent="0.3">
      <c r="B53" s="1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24"/>
      <c r="U53" s="12"/>
      <c r="V53" s="14"/>
      <c r="W53" s="14"/>
      <c r="X53" s="14"/>
      <c r="Y53" s="14"/>
      <c r="Z53" s="14"/>
      <c r="AA53" s="14"/>
      <c r="AB53" s="14"/>
      <c r="AC53" s="14"/>
      <c r="AD53" s="13"/>
      <c r="AE53" s="13"/>
      <c r="AF53" s="13"/>
      <c r="AG53" s="13"/>
      <c r="AH53" s="13"/>
      <c r="AI53" s="13"/>
      <c r="AJ53" s="13"/>
      <c r="AK53" s="13"/>
      <c r="AL53" s="15"/>
    </row>
    <row r="54" spans="2:47" ht="16.5" customHeight="1" thickBot="1" x14ac:dyDescent="0.3">
      <c r="B54" s="12"/>
      <c r="C54" s="40" t="s">
        <v>12</v>
      </c>
      <c r="D54" s="41"/>
      <c r="E54" s="41"/>
      <c r="F54" s="41"/>
      <c r="G54" s="41"/>
      <c r="H54" s="42"/>
      <c r="I54" s="40" t="s">
        <v>10</v>
      </c>
      <c r="J54" s="42"/>
      <c r="K54" s="14"/>
      <c r="L54" s="40" t="s">
        <v>32</v>
      </c>
      <c r="M54" s="41"/>
      <c r="N54" s="42"/>
      <c r="O54" s="13"/>
      <c r="P54" s="40" t="s">
        <v>33</v>
      </c>
      <c r="Q54" s="41"/>
      <c r="R54" s="42"/>
      <c r="S54" s="15"/>
      <c r="T54" s="21"/>
      <c r="U54" s="12"/>
      <c r="V54" s="40" t="s">
        <v>12</v>
      </c>
      <c r="W54" s="41"/>
      <c r="X54" s="41"/>
      <c r="Y54" s="41"/>
      <c r="Z54" s="41"/>
      <c r="AA54" s="42"/>
      <c r="AB54" s="40" t="s">
        <v>10</v>
      </c>
      <c r="AC54" s="42"/>
      <c r="AD54" s="13"/>
      <c r="AE54" s="40" t="s">
        <v>32</v>
      </c>
      <c r="AF54" s="41"/>
      <c r="AG54" s="42"/>
      <c r="AH54" s="13"/>
      <c r="AI54" s="40" t="s">
        <v>33</v>
      </c>
      <c r="AJ54" s="41"/>
      <c r="AK54" s="42"/>
      <c r="AL54" s="15"/>
    </row>
    <row r="55" spans="2:47" ht="16.5" customHeight="1" thickBot="1" x14ac:dyDescent="0.3">
      <c r="B55" s="12"/>
      <c r="C55" s="35">
        <f>SUM($N47:$R49)+$D49*$L55</f>
        <v>53014808</v>
      </c>
      <c r="D55" s="36"/>
      <c r="E55" s="36"/>
      <c r="F55" s="36"/>
      <c r="G55" s="36"/>
      <c r="H55" s="37"/>
      <c r="I55" s="38">
        <f>$C55/$C52</f>
        <v>0.12767389085557726</v>
      </c>
      <c r="J55" s="39"/>
      <c r="K55" s="14"/>
      <c r="L55" s="79">
        <v>8</v>
      </c>
      <c r="M55" s="80"/>
      <c r="N55" s="81"/>
      <c r="O55" s="13"/>
      <c r="P55" s="79">
        <v>3</v>
      </c>
      <c r="Q55" s="80"/>
      <c r="R55" s="81"/>
      <c r="S55" s="15"/>
      <c r="T55" s="21"/>
      <c r="U55" s="12"/>
      <c r="V55" s="35">
        <f>SUM($AG47:$AK49)+$W49*$AE55</f>
        <v>41320340</v>
      </c>
      <c r="W55" s="36"/>
      <c r="X55" s="36"/>
      <c r="Y55" s="36"/>
      <c r="Z55" s="36"/>
      <c r="AA55" s="37"/>
      <c r="AB55" s="38">
        <f>$V55/$V52</f>
        <v>9.9510472230236943E-2</v>
      </c>
      <c r="AC55" s="39"/>
      <c r="AD55" s="13"/>
      <c r="AE55" s="79">
        <v>8</v>
      </c>
      <c r="AF55" s="80"/>
      <c r="AG55" s="81"/>
      <c r="AH55" s="13"/>
      <c r="AI55" s="79">
        <v>3</v>
      </c>
      <c r="AJ55" s="80"/>
      <c r="AK55" s="81"/>
      <c r="AL55" s="15"/>
    </row>
    <row r="56" spans="2:47" ht="9" customHeight="1" thickBot="1" x14ac:dyDescent="0.3"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24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8"/>
    </row>
    <row r="57" spans="2:47" ht="15.75" thickBot="1" x14ac:dyDescent="0.3">
      <c r="C57" s="19"/>
      <c r="D57" s="19"/>
      <c r="E57" s="19"/>
      <c r="F57" s="19"/>
      <c r="G57" s="19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N57" s="30"/>
      <c r="AP57" s="29"/>
      <c r="AQ57" s="29"/>
      <c r="AS57" s="34"/>
      <c r="AT57" s="34"/>
      <c r="AU57" s="34"/>
    </row>
    <row r="58" spans="2:47" ht="29.25" customHeight="1" thickBot="1" x14ac:dyDescent="0.3">
      <c r="B58" s="68" t="s">
        <v>34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70"/>
      <c r="T58" s="32"/>
      <c r="U58" s="68" t="s">
        <v>35</v>
      </c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70"/>
      <c r="AN58" s="22" t="s">
        <v>36</v>
      </c>
      <c r="AO58" s="22" t="s">
        <v>14</v>
      </c>
      <c r="AP58" s="22" t="s">
        <v>14</v>
      </c>
      <c r="AQ58" s="22"/>
      <c r="AR58" s="22" t="s">
        <v>13</v>
      </c>
      <c r="AS58" s="22" t="s">
        <v>13</v>
      </c>
      <c r="AT58" s="30"/>
      <c r="AU58" s="30"/>
    </row>
    <row r="59" spans="2:47" ht="16.5" customHeight="1" x14ac:dyDescent="0.25">
      <c r="B59" s="73" t="s">
        <v>17</v>
      </c>
      <c r="C59" s="74"/>
      <c r="D59" s="74"/>
      <c r="E59" s="74"/>
      <c r="F59" s="74"/>
      <c r="G59" s="74"/>
      <c r="H59" s="74"/>
      <c r="I59" s="74">
        <f>$AO$59</f>
        <v>262144</v>
      </c>
      <c r="J59" s="74"/>
      <c r="K59" s="74"/>
      <c r="L59" s="74"/>
      <c r="M59" s="74"/>
      <c r="N59" s="74"/>
      <c r="O59" s="74"/>
      <c r="P59" s="74"/>
      <c r="Q59" s="74"/>
      <c r="R59" s="74"/>
      <c r="S59" s="75"/>
      <c r="T59" s="23"/>
      <c r="U59" s="73" t="s">
        <v>17</v>
      </c>
      <c r="V59" s="74"/>
      <c r="W59" s="74"/>
      <c r="X59" s="74"/>
      <c r="Y59" s="74"/>
      <c r="Z59" s="74"/>
      <c r="AA59" s="74"/>
      <c r="AB59" s="74">
        <f>$AR$59</f>
        <v>262144</v>
      </c>
      <c r="AC59" s="74"/>
      <c r="AD59" s="74"/>
      <c r="AE59" s="74"/>
      <c r="AF59" s="74"/>
      <c r="AG59" s="74"/>
      <c r="AH59" s="74"/>
      <c r="AI59" s="74"/>
      <c r="AJ59" s="74"/>
      <c r="AK59" s="74"/>
      <c r="AL59" s="75"/>
      <c r="AN59" s="30" t="s">
        <v>17</v>
      </c>
      <c r="AO59" s="1">
        <v>262144</v>
      </c>
      <c r="AP59" s="1">
        <v>262144</v>
      </c>
      <c r="AR59" s="1">
        <v>262144</v>
      </c>
      <c r="AS59" s="1">
        <v>262144</v>
      </c>
      <c r="AT59" s="30"/>
      <c r="AU59" s="30"/>
    </row>
    <row r="60" spans="2:47" ht="16.5" customHeight="1" x14ac:dyDescent="0.25">
      <c r="B60" s="76" t="s">
        <v>18</v>
      </c>
      <c r="C60" s="77"/>
      <c r="D60" s="77"/>
      <c r="E60" s="77"/>
      <c r="F60" s="77"/>
      <c r="G60" s="77"/>
      <c r="H60" s="77"/>
      <c r="I60" s="77">
        <f>$AO$60</f>
        <v>792</v>
      </c>
      <c r="J60" s="77"/>
      <c r="K60" s="77"/>
      <c r="L60" s="77"/>
      <c r="M60" s="77"/>
      <c r="N60" s="77"/>
      <c r="O60" s="77"/>
      <c r="P60" s="77"/>
      <c r="Q60" s="77"/>
      <c r="R60" s="77"/>
      <c r="S60" s="78"/>
      <c r="T60" s="23"/>
      <c r="U60" s="76" t="s">
        <v>18</v>
      </c>
      <c r="V60" s="77"/>
      <c r="W60" s="77"/>
      <c r="X60" s="77"/>
      <c r="Y60" s="77"/>
      <c r="Z60" s="77"/>
      <c r="AA60" s="77"/>
      <c r="AB60" s="77">
        <f>$AR$60</f>
        <v>792</v>
      </c>
      <c r="AC60" s="77"/>
      <c r="AD60" s="77"/>
      <c r="AE60" s="77"/>
      <c r="AF60" s="77"/>
      <c r="AG60" s="77"/>
      <c r="AH60" s="77"/>
      <c r="AI60" s="77"/>
      <c r="AJ60" s="77"/>
      <c r="AK60" s="77"/>
      <c r="AL60" s="78"/>
      <c r="AN60" s="30" t="s">
        <v>18</v>
      </c>
      <c r="AO60" s="1">
        <v>792</v>
      </c>
      <c r="AP60" s="1">
        <v>792</v>
      </c>
      <c r="AR60" s="1">
        <v>792</v>
      </c>
      <c r="AS60" s="1">
        <v>792</v>
      </c>
      <c r="AT60" s="30"/>
      <c r="AU60" s="30"/>
    </row>
    <row r="61" spans="2:47" ht="16.5" customHeight="1" x14ac:dyDescent="0.25">
      <c r="B61" s="76" t="s">
        <v>19</v>
      </c>
      <c r="C61" s="77"/>
      <c r="D61" s="77"/>
      <c r="E61" s="77"/>
      <c r="F61" s="77"/>
      <c r="G61" s="77"/>
      <c r="H61" s="77"/>
      <c r="I61" s="71">
        <f>SUM($AO61:$AP61)</f>
        <v>25090936</v>
      </c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23"/>
      <c r="U61" s="76" t="s">
        <v>19</v>
      </c>
      <c r="V61" s="77"/>
      <c r="W61" s="77"/>
      <c r="X61" s="77"/>
      <c r="Y61" s="77"/>
      <c r="Z61" s="77"/>
      <c r="AA61" s="77"/>
      <c r="AB61" s="71">
        <f>SUM($AR61:$AS61)</f>
        <v>15035804</v>
      </c>
      <c r="AC61" s="71"/>
      <c r="AD61" s="71"/>
      <c r="AE61" s="71"/>
      <c r="AF61" s="71"/>
      <c r="AG61" s="71"/>
      <c r="AH61" s="71"/>
      <c r="AI61" s="71"/>
      <c r="AJ61" s="71"/>
      <c r="AK61" s="71"/>
      <c r="AL61" s="72"/>
      <c r="AN61" s="30" t="s">
        <v>19</v>
      </c>
      <c r="AO61" s="1">
        <v>9988336</v>
      </c>
      <c r="AP61" s="1">
        <v>15102600</v>
      </c>
      <c r="AR61" s="1">
        <v>5522544</v>
      </c>
      <c r="AS61" s="1">
        <v>9513260</v>
      </c>
      <c r="AT61" s="30"/>
      <c r="AU61" s="30"/>
    </row>
    <row r="62" spans="2:47" ht="16.5" customHeight="1" x14ac:dyDescent="0.25">
      <c r="B62" s="76" t="s">
        <v>20</v>
      </c>
      <c r="C62" s="77"/>
      <c r="D62" s="77"/>
      <c r="E62" s="77"/>
      <c r="F62" s="77"/>
      <c r="G62" s="77"/>
      <c r="H62" s="77"/>
      <c r="I62" s="71">
        <f t="shared" ref="I62:I71" si="1">SUM($AO62:$AP62)</f>
        <v>18565461</v>
      </c>
      <c r="J62" s="71"/>
      <c r="K62" s="71"/>
      <c r="L62" s="71"/>
      <c r="M62" s="71"/>
      <c r="N62" s="71"/>
      <c r="O62" s="71"/>
      <c r="P62" s="71"/>
      <c r="Q62" s="71"/>
      <c r="R62" s="71"/>
      <c r="S62" s="72"/>
      <c r="T62" s="23"/>
      <c r="U62" s="76" t="s">
        <v>20</v>
      </c>
      <c r="V62" s="77"/>
      <c r="W62" s="77"/>
      <c r="X62" s="77"/>
      <c r="Y62" s="77"/>
      <c r="Z62" s="77"/>
      <c r="AA62" s="77"/>
      <c r="AB62" s="71">
        <f t="shared" ref="AB62:AB74" si="2">SUM($AR62:$AS62)</f>
        <v>9947518</v>
      </c>
      <c r="AC62" s="71"/>
      <c r="AD62" s="71"/>
      <c r="AE62" s="71"/>
      <c r="AF62" s="71"/>
      <c r="AG62" s="71"/>
      <c r="AH62" s="71"/>
      <c r="AI62" s="71"/>
      <c r="AJ62" s="71"/>
      <c r="AK62" s="71"/>
      <c r="AL62" s="72"/>
      <c r="AN62" s="30" t="s">
        <v>20</v>
      </c>
      <c r="AO62" s="1">
        <v>7277882</v>
      </c>
      <c r="AP62" s="1">
        <v>11287579</v>
      </c>
      <c r="AR62" s="1">
        <v>3375048</v>
      </c>
      <c r="AS62" s="1">
        <v>6572470</v>
      </c>
      <c r="AT62" s="30"/>
      <c r="AU62" s="30"/>
    </row>
    <row r="63" spans="2:47" ht="16.5" customHeight="1" x14ac:dyDescent="0.25">
      <c r="B63" s="76" t="s">
        <v>21</v>
      </c>
      <c r="C63" s="77"/>
      <c r="D63" s="77"/>
      <c r="E63" s="77"/>
      <c r="F63" s="77"/>
      <c r="G63" s="77"/>
      <c r="H63" s="77"/>
      <c r="I63" s="71">
        <f t="shared" si="1"/>
        <v>6525475</v>
      </c>
      <c r="J63" s="71"/>
      <c r="K63" s="71"/>
      <c r="L63" s="71"/>
      <c r="M63" s="71"/>
      <c r="N63" s="71"/>
      <c r="O63" s="71"/>
      <c r="P63" s="71"/>
      <c r="Q63" s="71"/>
      <c r="R63" s="71"/>
      <c r="S63" s="72"/>
      <c r="T63" s="23"/>
      <c r="U63" s="76" t="s">
        <v>21</v>
      </c>
      <c r="V63" s="77"/>
      <c r="W63" s="77"/>
      <c r="X63" s="77"/>
      <c r="Y63" s="77"/>
      <c r="Z63" s="77"/>
      <c r="AA63" s="77"/>
      <c r="AB63" s="71">
        <f t="shared" si="2"/>
        <v>5088286</v>
      </c>
      <c r="AC63" s="71"/>
      <c r="AD63" s="71"/>
      <c r="AE63" s="71"/>
      <c r="AF63" s="71"/>
      <c r="AG63" s="71"/>
      <c r="AH63" s="71"/>
      <c r="AI63" s="71"/>
      <c r="AJ63" s="71"/>
      <c r="AK63" s="71"/>
      <c r="AL63" s="72"/>
      <c r="AN63" s="30" t="s">
        <v>21</v>
      </c>
      <c r="AO63" s="1">
        <v>2710454</v>
      </c>
      <c r="AP63" s="1">
        <v>3815021</v>
      </c>
      <c r="AR63" s="1">
        <v>2147496</v>
      </c>
      <c r="AS63" s="1">
        <v>2940790</v>
      </c>
      <c r="AT63" s="30"/>
      <c r="AU63" s="30"/>
    </row>
    <row r="64" spans="2:47" ht="16.5" customHeight="1" x14ac:dyDescent="0.25">
      <c r="B64" s="76" t="s">
        <v>22</v>
      </c>
      <c r="C64" s="77"/>
      <c r="D64" s="77"/>
      <c r="E64" s="77"/>
      <c r="F64" s="77"/>
      <c r="G64" s="77"/>
      <c r="H64" s="77"/>
      <c r="I64" s="71">
        <f t="shared" si="1"/>
        <v>811008</v>
      </c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23"/>
      <c r="U64" s="76" t="s">
        <v>22</v>
      </c>
      <c r="V64" s="77"/>
      <c r="W64" s="77"/>
      <c r="X64" s="77"/>
      <c r="Y64" s="77"/>
      <c r="Z64" s="77"/>
      <c r="AA64" s="77"/>
      <c r="AB64" s="71">
        <f t="shared" si="2"/>
        <v>614052</v>
      </c>
      <c r="AC64" s="71"/>
      <c r="AD64" s="71"/>
      <c r="AE64" s="71"/>
      <c r="AF64" s="71"/>
      <c r="AG64" s="71"/>
      <c r="AH64" s="71"/>
      <c r="AI64" s="71"/>
      <c r="AJ64" s="71"/>
      <c r="AK64" s="71"/>
      <c r="AL64" s="72"/>
      <c r="AN64" s="30" t="s">
        <v>37</v>
      </c>
      <c r="AO64" s="1">
        <v>405504</v>
      </c>
      <c r="AP64" s="1">
        <v>405504</v>
      </c>
      <c r="AR64" s="1">
        <v>286608</v>
      </c>
      <c r="AS64" s="1">
        <v>327444</v>
      </c>
      <c r="AT64" s="30"/>
      <c r="AU64" s="30"/>
    </row>
    <row r="65" spans="2:47" ht="16.5" customHeight="1" x14ac:dyDescent="0.25">
      <c r="B65" s="76" t="s">
        <v>23</v>
      </c>
      <c r="C65" s="77"/>
      <c r="D65" s="77"/>
      <c r="E65" s="77"/>
      <c r="F65" s="77"/>
      <c r="G65" s="77"/>
      <c r="H65" s="77"/>
      <c r="I65" s="71">
        <f t="shared" si="1"/>
        <v>1304</v>
      </c>
      <c r="J65" s="71"/>
      <c r="K65" s="71"/>
      <c r="L65" s="71"/>
      <c r="M65" s="71"/>
      <c r="N65" s="71"/>
      <c r="O65" s="71"/>
      <c r="P65" s="71"/>
      <c r="Q65" s="71"/>
      <c r="R65" s="71"/>
      <c r="S65" s="72"/>
      <c r="T65" s="23"/>
      <c r="U65" s="76" t="s">
        <v>23</v>
      </c>
      <c r="V65" s="77"/>
      <c r="W65" s="77"/>
      <c r="X65" s="77"/>
      <c r="Y65" s="77"/>
      <c r="Z65" s="77"/>
      <c r="AA65" s="77"/>
      <c r="AB65" s="71">
        <f t="shared" si="2"/>
        <v>96126</v>
      </c>
      <c r="AC65" s="71"/>
      <c r="AD65" s="71"/>
      <c r="AE65" s="71"/>
      <c r="AF65" s="71"/>
      <c r="AG65" s="71"/>
      <c r="AH65" s="71"/>
      <c r="AI65" s="71"/>
      <c r="AJ65" s="71"/>
      <c r="AK65" s="71"/>
      <c r="AL65" s="72"/>
      <c r="AN65" s="30" t="s">
        <v>38</v>
      </c>
      <c r="AO65" s="1">
        <v>1304</v>
      </c>
      <c r="AP65" s="1">
        <v>0</v>
      </c>
      <c r="AR65" s="1">
        <v>67239</v>
      </c>
      <c r="AS65" s="1">
        <v>28887</v>
      </c>
      <c r="AT65" s="30"/>
      <c r="AU65" s="30"/>
    </row>
    <row r="66" spans="2:47" ht="16.5" customHeight="1" x14ac:dyDescent="0.25">
      <c r="B66" s="76" t="s">
        <v>24</v>
      </c>
      <c r="C66" s="77"/>
      <c r="D66" s="77"/>
      <c r="E66" s="77"/>
      <c r="F66" s="77"/>
      <c r="G66" s="77"/>
      <c r="H66" s="77"/>
      <c r="I66" s="71">
        <f t="shared" si="1"/>
        <v>809704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24</v>
      </c>
      <c r="V66" s="77"/>
      <c r="W66" s="77"/>
      <c r="X66" s="77"/>
      <c r="Y66" s="77"/>
      <c r="Z66" s="77"/>
      <c r="AA66" s="77"/>
      <c r="AB66" s="71">
        <f t="shared" si="2"/>
        <v>517926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39</v>
      </c>
      <c r="AO66" s="1">
        <v>404200</v>
      </c>
      <c r="AP66" s="1">
        <v>405504</v>
      </c>
      <c r="AR66" s="1">
        <v>219369</v>
      </c>
      <c r="AS66" s="1">
        <v>298557</v>
      </c>
      <c r="AT66" s="30"/>
      <c r="AU66" s="30"/>
    </row>
    <row r="67" spans="2:47" ht="16.5" customHeight="1" x14ac:dyDescent="0.25">
      <c r="B67" s="76" t="s">
        <v>25</v>
      </c>
      <c r="C67" s="77"/>
      <c r="D67" s="77"/>
      <c r="E67" s="77"/>
      <c r="F67" s="77"/>
      <c r="G67" s="77"/>
      <c r="H67" s="77"/>
      <c r="I67" s="71">
        <f t="shared" si="1"/>
        <v>6477632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25</v>
      </c>
      <c r="V67" s="77"/>
      <c r="W67" s="77"/>
      <c r="X67" s="77"/>
      <c r="Y67" s="77"/>
      <c r="Z67" s="77"/>
      <c r="AA67" s="77"/>
      <c r="AB67" s="71">
        <f t="shared" si="2"/>
        <v>4143408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25</v>
      </c>
      <c r="AO67" s="1">
        <v>3233600</v>
      </c>
      <c r="AP67" s="1">
        <v>3244032</v>
      </c>
      <c r="AR67" s="1">
        <v>1754952</v>
      </c>
      <c r="AS67" s="1">
        <v>2388456</v>
      </c>
      <c r="AT67" s="30"/>
      <c r="AU67" s="30"/>
    </row>
    <row r="68" spans="2:47" ht="16.5" customHeight="1" x14ac:dyDescent="0.25">
      <c r="B68" s="76" t="s">
        <v>26</v>
      </c>
      <c r="C68" s="77"/>
      <c r="D68" s="77"/>
      <c r="E68" s="77"/>
      <c r="F68" s="77"/>
      <c r="G68" s="77"/>
      <c r="H68" s="77"/>
      <c r="I68" s="71">
        <f t="shared" si="1"/>
        <v>4252345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26</v>
      </c>
      <c r="V68" s="77"/>
      <c r="W68" s="77"/>
      <c r="X68" s="77"/>
      <c r="Y68" s="77"/>
      <c r="Z68" s="77"/>
      <c r="AA68" s="77"/>
      <c r="AB68" s="71">
        <f t="shared" si="2"/>
        <v>2858615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26</v>
      </c>
      <c r="AO68" s="1">
        <v>2439946</v>
      </c>
      <c r="AP68" s="1">
        <v>1812399</v>
      </c>
      <c r="AR68" s="1">
        <v>1319829</v>
      </c>
      <c r="AS68" s="1">
        <v>1538786</v>
      </c>
      <c r="AT68" s="30"/>
      <c r="AU68" s="30"/>
    </row>
    <row r="69" spans="2:47" ht="16.5" customHeight="1" x14ac:dyDescent="0.25">
      <c r="B69" s="76" t="s">
        <v>27</v>
      </c>
      <c r="C69" s="77"/>
      <c r="D69" s="77"/>
      <c r="E69" s="77"/>
      <c r="F69" s="77"/>
      <c r="G69" s="77"/>
      <c r="H69" s="77"/>
      <c r="I69" s="71">
        <f t="shared" si="1"/>
        <v>2225287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27</v>
      </c>
      <c r="V69" s="77"/>
      <c r="W69" s="77"/>
      <c r="X69" s="77"/>
      <c r="Y69" s="77"/>
      <c r="Z69" s="77"/>
      <c r="AA69" s="77"/>
      <c r="AB69" s="71">
        <f t="shared" si="2"/>
        <v>1284793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27</v>
      </c>
      <c r="AO69" s="1">
        <v>793654</v>
      </c>
      <c r="AP69" s="1">
        <v>1431633</v>
      </c>
      <c r="AR69" s="1">
        <v>435123</v>
      </c>
      <c r="AS69" s="1">
        <v>849670</v>
      </c>
      <c r="AT69" s="30"/>
      <c r="AU69" s="30"/>
    </row>
    <row r="70" spans="2:47" ht="16.5" customHeight="1" x14ac:dyDescent="0.25">
      <c r="B70" s="76" t="s">
        <v>37</v>
      </c>
      <c r="C70" s="77"/>
      <c r="D70" s="77"/>
      <c r="E70" s="77"/>
      <c r="F70" s="77"/>
      <c r="G70" s="77"/>
      <c r="H70" s="77"/>
      <c r="I70" s="71">
        <f t="shared" si="1"/>
        <v>17802296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37</v>
      </c>
      <c r="V70" s="77"/>
      <c r="W70" s="77"/>
      <c r="X70" s="77"/>
      <c r="Y70" s="77"/>
      <c r="Z70" s="77"/>
      <c r="AA70" s="77"/>
      <c r="AB70" s="71">
        <f t="shared" si="2"/>
        <v>10278344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22</v>
      </c>
      <c r="AO70" s="1">
        <v>6349232</v>
      </c>
      <c r="AP70" s="1">
        <v>11453064</v>
      </c>
      <c r="AR70" s="1">
        <v>3480984</v>
      </c>
      <c r="AS70" s="1">
        <v>6797360</v>
      </c>
      <c r="AT70" s="30"/>
      <c r="AU70" s="30"/>
    </row>
    <row r="71" spans="2:47" ht="16.5" customHeight="1" x14ac:dyDescent="0.25">
      <c r="B71" s="76" t="s">
        <v>38</v>
      </c>
      <c r="C71" s="77"/>
      <c r="D71" s="77"/>
      <c r="E71" s="77"/>
      <c r="F71" s="77"/>
      <c r="G71" s="77"/>
      <c r="H71" s="77"/>
      <c r="I71" s="71">
        <f t="shared" si="1"/>
        <v>14311812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38</v>
      </c>
      <c r="V71" s="77"/>
      <c r="W71" s="77"/>
      <c r="X71" s="77"/>
      <c r="Y71" s="77"/>
      <c r="Z71" s="77"/>
      <c r="AA71" s="77"/>
      <c r="AB71" s="71">
        <f t="shared" si="2"/>
        <v>6992777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23</v>
      </c>
      <c r="AO71" s="1">
        <v>4836632</v>
      </c>
      <c r="AP71" s="1">
        <v>9475180</v>
      </c>
      <c r="AR71" s="1">
        <v>1987980</v>
      </c>
      <c r="AS71" s="1">
        <v>5004797</v>
      </c>
      <c r="AT71" s="30"/>
      <c r="AU71" s="30"/>
    </row>
    <row r="72" spans="2:47" ht="16.5" customHeight="1" x14ac:dyDescent="0.25">
      <c r="B72" s="76" t="s">
        <v>39</v>
      </c>
      <c r="C72" s="77"/>
      <c r="D72" s="77"/>
      <c r="E72" s="77"/>
      <c r="F72" s="77"/>
      <c r="G72" s="77"/>
      <c r="H72" s="77"/>
      <c r="I72" s="71">
        <f>SUM($AO72:$AP72)</f>
        <v>3490484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39</v>
      </c>
      <c r="V72" s="77"/>
      <c r="W72" s="77"/>
      <c r="X72" s="77"/>
      <c r="Y72" s="77"/>
      <c r="Z72" s="77"/>
      <c r="AA72" s="77"/>
      <c r="AB72" s="71">
        <f t="shared" si="2"/>
        <v>3285567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24</v>
      </c>
      <c r="AO72" s="1">
        <v>1512600</v>
      </c>
      <c r="AP72" s="1">
        <v>1977884</v>
      </c>
      <c r="AR72" s="1">
        <v>1493004</v>
      </c>
      <c r="AS72" s="1">
        <v>1792563</v>
      </c>
      <c r="AT72" s="30"/>
      <c r="AU72" s="30"/>
    </row>
    <row r="73" spans="2:47" ht="16.5" customHeight="1" x14ac:dyDescent="0.25">
      <c r="B73" s="76" t="s">
        <v>28</v>
      </c>
      <c r="C73" s="77"/>
      <c r="D73" s="77"/>
      <c r="E73" s="77"/>
      <c r="F73" s="77"/>
      <c r="G73" s="77"/>
      <c r="H73" s="77"/>
      <c r="I73" s="71">
        <f>$AO$73</f>
        <v>207618048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28</v>
      </c>
      <c r="V73" s="77"/>
      <c r="W73" s="77"/>
      <c r="X73" s="77"/>
      <c r="Y73" s="77"/>
      <c r="Z73" s="77"/>
      <c r="AA73" s="77"/>
      <c r="AB73" s="71">
        <f>$AR$73</f>
        <v>207618048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28</v>
      </c>
      <c r="AO73" s="1">
        <v>207618048</v>
      </c>
      <c r="AP73" s="1">
        <v>207618048</v>
      </c>
      <c r="AR73" s="1">
        <v>207618048</v>
      </c>
      <c r="AS73" s="1">
        <v>207618048</v>
      </c>
      <c r="AT73" s="30"/>
      <c r="AU73" s="30"/>
    </row>
    <row r="74" spans="2:47" ht="16.5" customHeight="1" thickBot="1" x14ac:dyDescent="0.3">
      <c r="B74" s="64" t="s">
        <v>29</v>
      </c>
      <c r="C74" s="65"/>
      <c r="D74" s="65"/>
      <c r="E74" s="65"/>
      <c r="F74" s="65"/>
      <c r="G74" s="65"/>
      <c r="H74" s="65"/>
      <c r="I74" s="66">
        <f>SUM($AO74:$AP74)</f>
        <v>53014808</v>
      </c>
      <c r="J74" s="66"/>
      <c r="K74" s="66"/>
      <c r="L74" s="66"/>
      <c r="M74" s="66"/>
      <c r="N74" s="66"/>
      <c r="O74" s="66"/>
      <c r="P74" s="66"/>
      <c r="Q74" s="66"/>
      <c r="R74" s="66"/>
      <c r="S74" s="67"/>
      <c r="T74" s="33"/>
      <c r="U74" s="64" t="s">
        <v>29</v>
      </c>
      <c r="V74" s="65"/>
      <c r="W74" s="65"/>
      <c r="X74" s="65"/>
      <c r="Y74" s="65"/>
      <c r="Z74" s="65"/>
      <c r="AA74" s="65"/>
      <c r="AB74" s="66">
        <f t="shared" si="2"/>
        <v>41320340</v>
      </c>
      <c r="AC74" s="66"/>
      <c r="AD74" s="66"/>
      <c r="AE74" s="66"/>
      <c r="AF74" s="66"/>
      <c r="AG74" s="66"/>
      <c r="AH74" s="66"/>
      <c r="AI74" s="66"/>
      <c r="AJ74" s="66"/>
      <c r="AK74" s="66"/>
      <c r="AL74" s="67"/>
      <c r="AN74" s="30" t="s">
        <v>29</v>
      </c>
      <c r="AO74" s="1">
        <v>22089136</v>
      </c>
      <c r="AP74" s="1">
        <v>30925672</v>
      </c>
      <c r="AR74" s="1">
        <v>17466576</v>
      </c>
      <c r="AS74" s="1">
        <v>23853764</v>
      </c>
      <c r="AT74" s="30"/>
      <c r="AU74" s="30"/>
    </row>
  </sheetData>
  <mergeCells count="274">
    <mergeCell ref="B35:H35"/>
    <mergeCell ref="I35:S35"/>
    <mergeCell ref="U35:AA35"/>
    <mergeCell ref="AB35:AL35"/>
    <mergeCell ref="B72:H72"/>
    <mergeCell ref="I72:S72"/>
    <mergeCell ref="U72:AA72"/>
    <mergeCell ref="AB72:AL72"/>
    <mergeCell ref="B71:H71"/>
    <mergeCell ref="I71:S71"/>
    <mergeCell ref="U71:AA71"/>
    <mergeCell ref="AB71:AL71"/>
    <mergeCell ref="B67:H67"/>
    <mergeCell ref="I67:S67"/>
    <mergeCell ref="U67:AA67"/>
    <mergeCell ref="AB67:AL67"/>
    <mergeCell ref="B66:H66"/>
    <mergeCell ref="I66:S66"/>
    <mergeCell ref="U66:AA66"/>
    <mergeCell ref="AB66:AL66"/>
    <mergeCell ref="B73:H73"/>
    <mergeCell ref="I73:S73"/>
    <mergeCell ref="U73:AA73"/>
    <mergeCell ref="AB73:AL73"/>
    <mergeCell ref="B74:H74"/>
    <mergeCell ref="I74:S74"/>
    <mergeCell ref="U74:AA74"/>
    <mergeCell ref="AB74:AL74"/>
    <mergeCell ref="B70:H70"/>
    <mergeCell ref="I70:S70"/>
    <mergeCell ref="U70:AA70"/>
    <mergeCell ref="AB70:AL70"/>
    <mergeCell ref="B68:H68"/>
    <mergeCell ref="I68:S68"/>
    <mergeCell ref="U68:AA68"/>
    <mergeCell ref="AB68:AL68"/>
    <mergeCell ref="B69:H69"/>
    <mergeCell ref="I69:S69"/>
    <mergeCell ref="U69:AA69"/>
    <mergeCell ref="AB69:AL69"/>
    <mergeCell ref="B64:H64"/>
    <mergeCell ref="I64:S64"/>
    <mergeCell ref="U64:AA64"/>
    <mergeCell ref="AB64:AL64"/>
    <mergeCell ref="B65:H65"/>
    <mergeCell ref="I65:S65"/>
    <mergeCell ref="U65:AA65"/>
    <mergeCell ref="AB65:AL65"/>
    <mergeCell ref="B62:H62"/>
    <mergeCell ref="I62:S62"/>
    <mergeCell ref="U62:AA62"/>
    <mergeCell ref="AB62:AL62"/>
    <mergeCell ref="B63:H63"/>
    <mergeCell ref="I63:S63"/>
    <mergeCell ref="U63:AA63"/>
    <mergeCell ref="AB63:AL63"/>
    <mergeCell ref="B60:H60"/>
    <mergeCell ref="I60:S60"/>
    <mergeCell ref="U60:AA60"/>
    <mergeCell ref="AB60:AL60"/>
    <mergeCell ref="B61:H61"/>
    <mergeCell ref="I61:S61"/>
    <mergeCell ref="U61:AA61"/>
    <mergeCell ref="AB61:AL61"/>
    <mergeCell ref="AS57:AU57"/>
    <mergeCell ref="B58:S58"/>
    <mergeCell ref="U58:AL58"/>
    <mergeCell ref="B59:H59"/>
    <mergeCell ref="I59:S59"/>
    <mergeCell ref="U59:AA59"/>
    <mergeCell ref="AB59:AL59"/>
    <mergeCell ref="AE54:AG54"/>
    <mergeCell ref="AI54:AK54"/>
    <mergeCell ref="C55:H55"/>
    <mergeCell ref="I55:J55"/>
    <mergeCell ref="L55:N55"/>
    <mergeCell ref="P55:R55"/>
    <mergeCell ref="V55:AA55"/>
    <mergeCell ref="AB55:AC55"/>
    <mergeCell ref="AE55:AG55"/>
    <mergeCell ref="AI55:AK55"/>
    <mergeCell ref="C54:H54"/>
    <mergeCell ref="I54:J54"/>
    <mergeCell ref="L54:N54"/>
    <mergeCell ref="P54:R54"/>
    <mergeCell ref="V54:AA54"/>
    <mergeCell ref="AB54:AC54"/>
    <mergeCell ref="C51:H51"/>
    <mergeCell ref="I51:J51"/>
    <mergeCell ref="L51:R52"/>
    <mergeCell ref="V51:AA51"/>
    <mergeCell ref="AB51:AC51"/>
    <mergeCell ref="AE51:AK52"/>
    <mergeCell ref="C52:H52"/>
    <mergeCell ref="I52:J52"/>
    <mergeCell ref="V52:AA52"/>
    <mergeCell ref="AB52:AC52"/>
    <mergeCell ref="D49:H49"/>
    <mergeCell ref="I49:M49"/>
    <mergeCell ref="N49:R49"/>
    <mergeCell ref="W49:AA49"/>
    <mergeCell ref="AB49:AF49"/>
    <mergeCell ref="AG49:AK49"/>
    <mergeCell ref="D48:H48"/>
    <mergeCell ref="I48:M48"/>
    <mergeCell ref="N48:R48"/>
    <mergeCell ref="W48:AA48"/>
    <mergeCell ref="AB48:AF48"/>
    <mergeCell ref="AG48:AK48"/>
    <mergeCell ref="D47:H47"/>
    <mergeCell ref="I47:M47"/>
    <mergeCell ref="N47:R47"/>
    <mergeCell ref="W47:AA47"/>
    <mergeCell ref="AB47:AF47"/>
    <mergeCell ref="AG47:AK47"/>
    <mergeCell ref="C44:L44"/>
    <mergeCell ref="M44:R44"/>
    <mergeCell ref="V44:AE44"/>
    <mergeCell ref="AF44:AK44"/>
    <mergeCell ref="D46:H46"/>
    <mergeCell ref="I46:M46"/>
    <mergeCell ref="N46:R46"/>
    <mergeCell ref="W46:AA46"/>
    <mergeCell ref="AB46:AF46"/>
    <mergeCell ref="AG46:AK46"/>
    <mergeCell ref="AB40:AD40"/>
    <mergeCell ref="AF40:AK40"/>
    <mergeCell ref="C41:E42"/>
    <mergeCell ref="F41:H42"/>
    <mergeCell ref="I41:K42"/>
    <mergeCell ref="M41:R42"/>
    <mergeCell ref="V41:X42"/>
    <mergeCell ref="Y41:AA42"/>
    <mergeCell ref="AB41:AD42"/>
    <mergeCell ref="AF41:AK42"/>
    <mergeCell ref="C40:E40"/>
    <mergeCell ref="F40:H40"/>
    <mergeCell ref="I40:K40"/>
    <mergeCell ref="M40:R40"/>
    <mergeCell ref="V40:X40"/>
    <mergeCell ref="Y40:AA40"/>
    <mergeCell ref="B36:H36"/>
    <mergeCell ref="I36:S36"/>
    <mergeCell ref="U36:AA36"/>
    <mergeCell ref="AB36:AL36"/>
    <mergeCell ref="B37:H37"/>
    <mergeCell ref="I37:S37"/>
    <mergeCell ref="U37:AA37"/>
    <mergeCell ref="AB37:AL37"/>
    <mergeCell ref="B31:H31"/>
    <mergeCell ref="I31:S31"/>
    <mergeCell ref="U31:AA31"/>
    <mergeCell ref="AB31:AL31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4:H34"/>
    <mergeCell ref="I34:S34"/>
    <mergeCell ref="U34:AA34"/>
    <mergeCell ref="AB34:AL34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S20:AU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39"/>
  <sheetViews>
    <sheetView zoomScaleNormal="100" workbookViewId="0">
      <selection activeCell="W12" sqref="W12:AA12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$I23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$AB23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$I22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$AB22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1" si="0">$N10-$I10</f>
        <v>26870243</v>
      </c>
      <c r="E10" s="83"/>
      <c r="F10" s="83"/>
      <c r="G10" s="83"/>
      <c r="H10" s="83"/>
      <c r="I10" s="82">
        <f>$I28</f>
        <v>6487657</v>
      </c>
      <c r="J10" s="83"/>
      <c r="K10" s="83"/>
      <c r="L10" s="83"/>
      <c r="M10" s="84"/>
      <c r="N10" s="83">
        <f>$I27</f>
        <v>33357900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2919996</v>
      </c>
      <c r="X10" s="83"/>
      <c r="Y10" s="83"/>
      <c r="Z10" s="83"/>
      <c r="AA10" s="84"/>
      <c r="AB10" s="82">
        <f>$AB28</f>
        <v>30437904</v>
      </c>
      <c r="AC10" s="83"/>
      <c r="AD10" s="83"/>
      <c r="AE10" s="83"/>
      <c r="AF10" s="84"/>
      <c r="AG10" s="82">
        <f>$AB27</f>
        <v>33357900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32641602</v>
      </c>
      <c r="E11" s="53"/>
      <c r="F11" s="53"/>
      <c r="G11" s="53"/>
      <c r="H11" s="54"/>
      <c r="I11" s="52">
        <f>$I31</f>
        <v>182320342</v>
      </c>
      <c r="J11" s="53"/>
      <c r="K11" s="53"/>
      <c r="L11" s="53"/>
      <c r="M11" s="54"/>
      <c r="N11" s="53">
        <f>$I30</f>
        <v>214961944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7735959</v>
      </c>
      <c r="X11" s="53"/>
      <c r="Y11" s="53"/>
      <c r="Z11" s="53"/>
      <c r="AA11" s="54"/>
      <c r="AB11" s="52">
        <f>$AB31</f>
        <v>15624009</v>
      </c>
      <c r="AC11" s="53"/>
      <c r="AD11" s="53"/>
      <c r="AE11" s="53"/>
      <c r="AF11" s="54"/>
      <c r="AG11" s="52">
        <f>$AB30</f>
        <v>23359968</v>
      </c>
      <c r="AH11" s="53"/>
      <c r="AI11" s="53"/>
      <c r="AJ11" s="53"/>
      <c r="AK11" s="54"/>
      <c r="AL11" s="7"/>
      <c r="AN11" s="30"/>
      <c r="AP11" s="30"/>
    </row>
    <row r="12" spans="2:47" ht="16.5" customHeight="1" thickBot="1" x14ac:dyDescent="0.3">
      <c r="B12" s="5"/>
      <c r="C12" s="11">
        <v>2</v>
      </c>
      <c r="D12" s="49">
        <f>$N12-$I12</f>
        <v>12677653</v>
      </c>
      <c r="E12" s="50"/>
      <c r="F12" s="50"/>
      <c r="G12" s="50"/>
      <c r="H12" s="51"/>
      <c r="I12" s="49">
        <f>$I34</f>
        <v>248455163</v>
      </c>
      <c r="J12" s="50"/>
      <c r="K12" s="50"/>
      <c r="L12" s="50"/>
      <c r="M12" s="51"/>
      <c r="N12" s="50">
        <f>$I33</f>
        <v>261132816</v>
      </c>
      <c r="O12" s="50"/>
      <c r="P12" s="50"/>
      <c r="Q12" s="50"/>
      <c r="R12" s="51"/>
      <c r="S12" s="7"/>
      <c r="T12" s="21"/>
      <c r="U12" s="5"/>
      <c r="V12" s="11">
        <v>2</v>
      </c>
      <c r="W12" s="49">
        <f>$AG12-$AB12</f>
        <v>8766801</v>
      </c>
      <c r="X12" s="50"/>
      <c r="Y12" s="50"/>
      <c r="Z12" s="50"/>
      <c r="AA12" s="51"/>
      <c r="AB12" s="49">
        <f>$AB34</f>
        <v>53120871</v>
      </c>
      <c r="AC12" s="50"/>
      <c r="AD12" s="50"/>
      <c r="AE12" s="50"/>
      <c r="AF12" s="51"/>
      <c r="AG12" s="50">
        <f>$AB33</f>
        <v>61887672</v>
      </c>
      <c r="AH12" s="50"/>
      <c r="AI12" s="50"/>
      <c r="AJ12" s="50"/>
      <c r="AK12" s="51"/>
      <c r="AL12" s="7"/>
    </row>
    <row r="13" spans="2:47" ht="9" customHeight="1" thickBot="1" x14ac:dyDescent="0.3"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21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7"/>
    </row>
    <row r="14" spans="2:47" ht="16.5" customHeight="1" thickBot="1" x14ac:dyDescent="0.3">
      <c r="B14" s="12"/>
      <c r="C14" s="40" t="s">
        <v>11</v>
      </c>
      <c r="D14" s="41"/>
      <c r="E14" s="41"/>
      <c r="F14" s="41"/>
      <c r="G14" s="41"/>
      <c r="H14" s="42"/>
      <c r="I14" s="40" t="s">
        <v>10</v>
      </c>
      <c r="J14" s="42"/>
      <c r="K14" s="13"/>
      <c r="L14" s="43" t="s">
        <v>15</v>
      </c>
      <c r="M14" s="44"/>
      <c r="N14" s="44"/>
      <c r="O14" s="44"/>
      <c r="P14" s="44"/>
      <c r="Q14" s="44"/>
      <c r="R14" s="45"/>
      <c r="S14" s="26"/>
      <c r="T14" s="21"/>
      <c r="U14" s="12"/>
      <c r="V14" s="40" t="s">
        <v>11</v>
      </c>
      <c r="W14" s="41"/>
      <c r="X14" s="41"/>
      <c r="Y14" s="41"/>
      <c r="Z14" s="41"/>
      <c r="AA14" s="42"/>
      <c r="AB14" s="40" t="s">
        <v>10</v>
      </c>
      <c r="AC14" s="42"/>
      <c r="AD14" s="13"/>
      <c r="AE14" s="43" t="s">
        <v>13</v>
      </c>
      <c r="AF14" s="44"/>
      <c r="AG14" s="44"/>
      <c r="AH14" s="44"/>
      <c r="AI14" s="44"/>
      <c r="AJ14" s="44"/>
      <c r="AK14" s="45"/>
      <c r="AL14" s="26"/>
      <c r="AN14" s="30"/>
      <c r="AP14" s="30"/>
    </row>
    <row r="15" spans="2:47" ht="16.5" customHeight="1" thickBot="1" x14ac:dyDescent="0.3">
      <c r="B15" s="12"/>
      <c r="C15" s="35">
        <f>$I4*$M7</f>
        <v>17058578850</v>
      </c>
      <c r="D15" s="36"/>
      <c r="E15" s="36"/>
      <c r="F15" s="36"/>
      <c r="G15" s="36"/>
      <c r="H15" s="37"/>
      <c r="I15" s="38">
        <f>100%</f>
        <v>1</v>
      </c>
      <c r="J15" s="39"/>
      <c r="K15" s="13"/>
      <c r="L15" s="46"/>
      <c r="M15" s="47"/>
      <c r="N15" s="47"/>
      <c r="O15" s="47"/>
      <c r="P15" s="47"/>
      <c r="Q15" s="47"/>
      <c r="R15" s="48"/>
      <c r="S15" s="15"/>
      <c r="T15" s="27"/>
      <c r="U15" s="12"/>
      <c r="V15" s="35">
        <f>$AB4*$AF7</f>
        <v>17058578850</v>
      </c>
      <c r="W15" s="36"/>
      <c r="X15" s="36"/>
      <c r="Y15" s="36"/>
      <c r="Z15" s="36"/>
      <c r="AA15" s="37"/>
      <c r="AB15" s="38">
        <f>100%</f>
        <v>1</v>
      </c>
      <c r="AC15" s="39"/>
      <c r="AD15" s="13"/>
      <c r="AE15" s="46"/>
      <c r="AF15" s="47"/>
      <c r="AG15" s="47"/>
      <c r="AH15" s="47"/>
      <c r="AI15" s="47"/>
      <c r="AJ15" s="47"/>
      <c r="AK15" s="48"/>
      <c r="AL15" s="15"/>
      <c r="AN15" s="30"/>
      <c r="AP15" s="30"/>
    </row>
    <row r="16" spans="2:47" ht="9" customHeight="1" thickBot="1" x14ac:dyDescent="0.3"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24"/>
      <c r="U16" s="12"/>
      <c r="V16" s="14"/>
      <c r="W16" s="14"/>
      <c r="X16" s="14"/>
      <c r="Y16" s="14"/>
      <c r="Z16" s="14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5"/>
    </row>
    <row r="17" spans="2:47" ht="16.5" customHeight="1" thickBot="1" x14ac:dyDescent="0.3">
      <c r="B17" s="12"/>
      <c r="C17" s="40" t="s">
        <v>12</v>
      </c>
      <c r="D17" s="41"/>
      <c r="E17" s="41"/>
      <c r="F17" s="41"/>
      <c r="G17" s="41"/>
      <c r="H17" s="42"/>
      <c r="I17" s="40" t="s">
        <v>10</v>
      </c>
      <c r="J17" s="42"/>
      <c r="K17" s="14"/>
      <c r="L17" s="40" t="s">
        <v>32</v>
      </c>
      <c r="M17" s="41"/>
      <c r="N17" s="42"/>
      <c r="O17" s="13"/>
      <c r="P17" s="40" t="s">
        <v>33</v>
      </c>
      <c r="Q17" s="41"/>
      <c r="R17" s="42"/>
      <c r="S17" s="15"/>
      <c r="T17" s="21"/>
      <c r="U17" s="12"/>
      <c r="V17" s="40" t="s">
        <v>12</v>
      </c>
      <c r="W17" s="41"/>
      <c r="X17" s="41"/>
      <c r="Y17" s="41"/>
      <c r="Z17" s="41"/>
      <c r="AA17" s="42"/>
      <c r="AB17" s="40" t="s">
        <v>10</v>
      </c>
      <c r="AC17" s="42"/>
      <c r="AD17" s="13"/>
      <c r="AE17" s="40" t="s">
        <v>32</v>
      </c>
      <c r="AF17" s="41"/>
      <c r="AG17" s="42"/>
      <c r="AH17" s="13"/>
      <c r="AI17" s="40" t="s">
        <v>33</v>
      </c>
      <c r="AJ17" s="41"/>
      <c r="AK17" s="42"/>
      <c r="AL17" s="15"/>
    </row>
    <row r="18" spans="2:47" ht="16.5" customHeight="1" thickBot="1" x14ac:dyDescent="0.3">
      <c r="B18" s="12"/>
      <c r="C18" s="35">
        <f>SUM($N10:$R12)+$D12*$L18</f>
        <v>610873884</v>
      </c>
      <c r="D18" s="36"/>
      <c r="E18" s="36"/>
      <c r="F18" s="36"/>
      <c r="G18" s="36"/>
      <c r="H18" s="37"/>
      <c r="I18" s="38">
        <f>$C18/$C15</f>
        <v>3.5810362010314831E-2</v>
      </c>
      <c r="J18" s="39"/>
      <c r="K18" s="14"/>
      <c r="L18" s="79">
        <v>8</v>
      </c>
      <c r="M18" s="80"/>
      <c r="N18" s="81"/>
      <c r="O18" s="13"/>
      <c r="P18" s="79">
        <v>3</v>
      </c>
      <c r="Q18" s="80"/>
      <c r="R18" s="81"/>
      <c r="S18" s="15"/>
      <c r="T18" s="21"/>
      <c r="U18" s="12"/>
      <c r="V18" s="35">
        <f>SUM($AG10:$AK12)+$W12*$AE18</f>
        <v>188739948</v>
      </c>
      <c r="W18" s="36"/>
      <c r="X18" s="36"/>
      <c r="Y18" s="36"/>
      <c r="Z18" s="36"/>
      <c r="AA18" s="37"/>
      <c r="AB18" s="38">
        <f>$V18/$V15</f>
        <v>1.1064224614467225E-2</v>
      </c>
      <c r="AC18" s="39"/>
      <c r="AD18" s="13"/>
      <c r="AE18" s="79">
        <v>8</v>
      </c>
      <c r="AF18" s="80"/>
      <c r="AG18" s="81"/>
      <c r="AH18" s="13"/>
      <c r="AI18" s="79">
        <v>3</v>
      </c>
      <c r="AJ18" s="80"/>
      <c r="AK18" s="81"/>
      <c r="AL18" s="15"/>
    </row>
    <row r="19" spans="2:47" ht="9" customHeight="1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  <c r="T19" s="24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</row>
    <row r="20" spans="2:47" ht="15.75" thickBot="1" x14ac:dyDescent="0.3">
      <c r="C20" s="19"/>
      <c r="D20" s="19"/>
      <c r="E20" s="19"/>
      <c r="F20" s="19"/>
      <c r="G20" s="19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N20" s="30"/>
      <c r="AP20" s="29"/>
      <c r="AR20" s="34"/>
      <c r="AS20" s="34"/>
      <c r="AT20" s="34"/>
    </row>
    <row r="21" spans="2:47" ht="29.25" customHeight="1" thickBot="1" x14ac:dyDescent="0.3">
      <c r="B21" s="68" t="s">
        <v>30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70"/>
      <c r="T21" s="32"/>
      <c r="U21" s="68" t="s">
        <v>31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N21" s="30" t="s">
        <v>16</v>
      </c>
      <c r="AO21" s="22" t="s">
        <v>14</v>
      </c>
      <c r="AP21" s="30"/>
      <c r="AQ21" s="22" t="s">
        <v>13</v>
      </c>
      <c r="AR21" s="30"/>
      <c r="AS21" s="30"/>
      <c r="AT21" s="30"/>
      <c r="AU21" s="30"/>
    </row>
    <row r="22" spans="2:47" ht="16.5" customHeight="1" x14ac:dyDescent="0.25">
      <c r="B22" s="73" t="s">
        <v>17</v>
      </c>
      <c r="C22" s="74"/>
      <c r="D22" s="74"/>
      <c r="E22" s="74"/>
      <c r="F22" s="74"/>
      <c r="G22" s="74"/>
      <c r="H22" s="74"/>
      <c r="I22" s="74">
        <f>$AO$22</f>
        <v>256713</v>
      </c>
      <c r="J22" s="74"/>
      <c r="K22" s="74"/>
      <c r="L22" s="74"/>
      <c r="M22" s="74"/>
      <c r="N22" s="74"/>
      <c r="O22" s="74"/>
      <c r="P22" s="74"/>
      <c r="Q22" s="74"/>
      <c r="R22" s="74"/>
      <c r="S22" s="75"/>
      <c r="T22" s="23"/>
      <c r="U22" s="73" t="s">
        <v>17</v>
      </c>
      <c r="V22" s="74"/>
      <c r="W22" s="74"/>
      <c r="X22" s="74"/>
      <c r="Y22" s="74"/>
      <c r="Z22" s="74"/>
      <c r="AA22" s="74"/>
      <c r="AB22" s="74">
        <f>$AQ$22</f>
        <v>256713</v>
      </c>
      <c r="AC22" s="74"/>
      <c r="AD22" s="74"/>
      <c r="AE22" s="74"/>
      <c r="AF22" s="74"/>
      <c r="AG22" s="74"/>
      <c r="AH22" s="74"/>
      <c r="AI22" s="74"/>
      <c r="AJ22" s="74"/>
      <c r="AK22" s="74"/>
      <c r="AL22" s="75"/>
      <c r="AN22" s="30" t="s">
        <v>17</v>
      </c>
      <c r="AO22" s="22">
        <v>256713</v>
      </c>
      <c r="AP22" s="22"/>
      <c r="AQ22" s="22">
        <v>256713</v>
      </c>
      <c r="AR22" s="30"/>
      <c r="AS22" s="30"/>
      <c r="AT22" s="30"/>
      <c r="AU22" s="30"/>
    </row>
    <row r="23" spans="2:47" ht="16.5" customHeight="1" x14ac:dyDescent="0.25">
      <c r="B23" s="76" t="s">
        <v>18</v>
      </c>
      <c r="C23" s="77"/>
      <c r="D23" s="77"/>
      <c r="E23" s="77"/>
      <c r="F23" s="77"/>
      <c r="G23" s="77"/>
      <c r="H23" s="77"/>
      <c r="I23" s="77">
        <f>$AO$23</f>
        <v>66450</v>
      </c>
      <c r="J23" s="77"/>
      <c r="K23" s="77"/>
      <c r="L23" s="77"/>
      <c r="M23" s="77"/>
      <c r="N23" s="77"/>
      <c r="O23" s="77"/>
      <c r="P23" s="77"/>
      <c r="Q23" s="77"/>
      <c r="R23" s="77"/>
      <c r="S23" s="78"/>
      <c r="T23" s="23"/>
      <c r="U23" s="76" t="s">
        <v>18</v>
      </c>
      <c r="V23" s="77"/>
      <c r="W23" s="77"/>
      <c r="X23" s="77"/>
      <c r="Y23" s="77"/>
      <c r="Z23" s="77"/>
      <c r="AA23" s="77"/>
      <c r="AB23" s="77">
        <f>$AQ$23</f>
        <v>66450</v>
      </c>
      <c r="AC23" s="77"/>
      <c r="AD23" s="77"/>
      <c r="AE23" s="77"/>
      <c r="AF23" s="77"/>
      <c r="AG23" s="77"/>
      <c r="AH23" s="77"/>
      <c r="AI23" s="77"/>
      <c r="AJ23" s="77"/>
      <c r="AK23" s="77"/>
      <c r="AL23" s="78"/>
      <c r="AN23" s="30" t="s">
        <v>18</v>
      </c>
      <c r="AO23" s="22">
        <v>66450</v>
      </c>
      <c r="AP23" s="22"/>
      <c r="AQ23" s="22">
        <v>66450</v>
      </c>
      <c r="AR23" s="30"/>
      <c r="AS23" s="30"/>
      <c r="AT23" s="30"/>
      <c r="AU23" s="30"/>
    </row>
    <row r="24" spans="2:47" ht="16.5" customHeight="1" x14ac:dyDescent="0.25">
      <c r="B24" s="76" t="s">
        <v>19</v>
      </c>
      <c r="C24" s="77"/>
      <c r="D24" s="77"/>
      <c r="E24" s="77"/>
      <c r="F24" s="77"/>
      <c r="G24" s="77"/>
      <c r="H24" s="77"/>
      <c r="I24" s="71">
        <f>$AO$24</f>
        <v>509452660</v>
      </c>
      <c r="J24" s="71"/>
      <c r="K24" s="71"/>
      <c r="L24" s="71"/>
      <c r="M24" s="71"/>
      <c r="N24" s="71"/>
      <c r="O24" s="71"/>
      <c r="P24" s="71"/>
      <c r="Q24" s="71"/>
      <c r="R24" s="71"/>
      <c r="S24" s="72"/>
      <c r="T24" s="23"/>
      <c r="U24" s="76" t="s">
        <v>19</v>
      </c>
      <c r="V24" s="77"/>
      <c r="W24" s="77"/>
      <c r="X24" s="77"/>
      <c r="Y24" s="77"/>
      <c r="Z24" s="77"/>
      <c r="AA24" s="77"/>
      <c r="AB24" s="71">
        <f>$AQ$24</f>
        <v>118605540</v>
      </c>
      <c r="AC24" s="71"/>
      <c r="AD24" s="71"/>
      <c r="AE24" s="71"/>
      <c r="AF24" s="71"/>
      <c r="AG24" s="71"/>
      <c r="AH24" s="71"/>
      <c r="AI24" s="71"/>
      <c r="AJ24" s="71"/>
      <c r="AK24" s="71"/>
      <c r="AL24" s="72"/>
      <c r="AN24" s="30" t="s">
        <v>19</v>
      </c>
      <c r="AO24" s="22">
        <v>509452660</v>
      </c>
      <c r="AP24" s="22"/>
      <c r="AQ24" s="22">
        <v>118605540</v>
      </c>
      <c r="AR24" s="30"/>
      <c r="AS24" s="30"/>
      <c r="AT24" s="30"/>
      <c r="AU24" s="30"/>
    </row>
    <row r="25" spans="2:47" ht="16.5" customHeight="1" x14ac:dyDescent="0.25">
      <c r="B25" s="76" t="s">
        <v>20</v>
      </c>
      <c r="C25" s="77"/>
      <c r="D25" s="77"/>
      <c r="E25" s="77"/>
      <c r="F25" s="77"/>
      <c r="G25" s="77"/>
      <c r="H25" s="77"/>
      <c r="I25" s="71">
        <f>$AO$25</f>
        <v>437263162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20</v>
      </c>
      <c r="V25" s="77"/>
      <c r="W25" s="77"/>
      <c r="X25" s="77"/>
      <c r="Y25" s="77"/>
      <c r="Z25" s="77"/>
      <c r="AA25" s="77"/>
      <c r="AB25" s="71">
        <f>$AQ$25</f>
        <v>99182784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20</v>
      </c>
      <c r="AO25" s="22">
        <v>437263162</v>
      </c>
      <c r="AP25" s="22"/>
      <c r="AQ25" s="22">
        <v>99182784</v>
      </c>
      <c r="AR25" s="30"/>
      <c r="AS25" s="30"/>
      <c r="AT25" s="30"/>
      <c r="AU25" s="30"/>
    </row>
    <row r="26" spans="2:47" ht="16.5" customHeight="1" x14ac:dyDescent="0.25">
      <c r="B26" s="76" t="s">
        <v>21</v>
      </c>
      <c r="C26" s="77"/>
      <c r="D26" s="77"/>
      <c r="E26" s="77"/>
      <c r="F26" s="77"/>
      <c r="G26" s="77"/>
      <c r="H26" s="77"/>
      <c r="I26" s="71">
        <f>$AO$26</f>
        <v>72189498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21</v>
      </c>
      <c r="V26" s="77"/>
      <c r="W26" s="77"/>
      <c r="X26" s="77"/>
      <c r="Y26" s="77"/>
      <c r="Z26" s="77"/>
      <c r="AA26" s="77"/>
      <c r="AB26" s="71">
        <f>$AQ$26</f>
        <v>19422756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21</v>
      </c>
      <c r="AO26" s="22">
        <v>72189498</v>
      </c>
      <c r="AP26" s="22"/>
      <c r="AQ26" s="22">
        <v>19422756</v>
      </c>
      <c r="AR26" s="30"/>
      <c r="AS26" s="30"/>
      <c r="AT26" s="30"/>
      <c r="AU26" s="30"/>
    </row>
    <row r="27" spans="2:47" ht="16.5" customHeight="1" x14ac:dyDescent="0.25">
      <c r="B27" s="76" t="s">
        <v>22</v>
      </c>
      <c r="C27" s="77"/>
      <c r="D27" s="77"/>
      <c r="E27" s="77"/>
      <c r="F27" s="77"/>
      <c r="G27" s="77"/>
      <c r="H27" s="77"/>
      <c r="I27" s="71">
        <f>$AO$27</f>
        <v>33357900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22</v>
      </c>
      <c r="V27" s="77"/>
      <c r="W27" s="77"/>
      <c r="X27" s="77"/>
      <c r="Y27" s="77"/>
      <c r="Z27" s="77"/>
      <c r="AA27" s="77"/>
      <c r="AB27" s="71">
        <f>$AQ$27</f>
        <v>33357900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37</v>
      </c>
      <c r="AO27" s="22">
        <v>33357900</v>
      </c>
      <c r="AP27" s="22"/>
      <c r="AQ27" s="22">
        <v>33357900</v>
      </c>
      <c r="AR27" s="30"/>
      <c r="AS27" s="30"/>
      <c r="AT27" s="30"/>
      <c r="AU27" s="30"/>
    </row>
    <row r="28" spans="2:47" ht="16.5" customHeight="1" x14ac:dyDescent="0.25">
      <c r="B28" s="76" t="s">
        <v>23</v>
      </c>
      <c r="C28" s="77"/>
      <c r="D28" s="77"/>
      <c r="E28" s="77"/>
      <c r="F28" s="77"/>
      <c r="G28" s="77"/>
      <c r="H28" s="77"/>
      <c r="I28" s="71">
        <f>$AO$28</f>
        <v>6487657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23</v>
      </c>
      <c r="V28" s="77"/>
      <c r="W28" s="77"/>
      <c r="X28" s="77"/>
      <c r="Y28" s="77"/>
      <c r="Z28" s="77"/>
      <c r="AA28" s="77"/>
      <c r="AB28" s="71">
        <f>$AQ$28</f>
        <v>30437904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38</v>
      </c>
      <c r="AO28" s="22">
        <v>6487657</v>
      </c>
      <c r="AP28" s="22"/>
      <c r="AQ28" s="22">
        <v>30437904</v>
      </c>
      <c r="AR28" s="30"/>
      <c r="AS28" s="30"/>
      <c r="AT28" s="30"/>
      <c r="AU28" s="30"/>
    </row>
    <row r="29" spans="2:47" ht="16.5" customHeight="1" x14ac:dyDescent="0.25">
      <c r="B29" s="76" t="s">
        <v>24</v>
      </c>
      <c r="C29" s="77"/>
      <c r="D29" s="77"/>
      <c r="E29" s="77"/>
      <c r="F29" s="77"/>
      <c r="G29" s="77"/>
      <c r="H29" s="77"/>
      <c r="I29" s="71">
        <f>$AO$29</f>
        <v>26870243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24</v>
      </c>
      <c r="V29" s="77"/>
      <c r="W29" s="77"/>
      <c r="X29" s="77"/>
      <c r="Y29" s="77"/>
      <c r="Z29" s="77"/>
      <c r="AA29" s="77"/>
      <c r="AB29" s="71">
        <f>$AQ$29</f>
        <v>2919996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39</v>
      </c>
      <c r="AO29" s="22">
        <v>26870243</v>
      </c>
      <c r="AP29" s="22"/>
      <c r="AQ29" s="22">
        <v>2919996</v>
      </c>
      <c r="AR29" s="30"/>
      <c r="AS29" s="30"/>
      <c r="AT29" s="30"/>
      <c r="AU29" s="30"/>
    </row>
    <row r="30" spans="2:47" ht="16.5" customHeight="1" x14ac:dyDescent="0.25">
      <c r="B30" s="76" t="s">
        <v>25</v>
      </c>
      <c r="C30" s="77"/>
      <c r="D30" s="77"/>
      <c r="E30" s="77"/>
      <c r="F30" s="77"/>
      <c r="G30" s="77"/>
      <c r="H30" s="77"/>
      <c r="I30" s="71">
        <f>$AO$30</f>
        <v>214961944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25</v>
      </c>
      <c r="V30" s="77"/>
      <c r="W30" s="77"/>
      <c r="X30" s="77"/>
      <c r="Y30" s="77"/>
      <c r="Z30" s="77"/>
      <c r="AA30" s="77"/>
      <c r="AB30" s="71">
        <f>$AQ$30</f>
        <v>23359968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25</v>
      </c>
      <c r="AO30" s="22">
        <v>214961944</v>
      </c>
      <c r="AP30" s="22"/>
      <c r="AQ30" s="22">
        <v>23359968</v>
      </c>
      <c r="AR30" s="30"/>
      <c r="AS30" s="30"/>
      <c r="AT30" s="30"/>
      <c r="AU30" s="30"/>
    </row>
    <row r="31" spans="2:47" ht="16.5" customHeight="1" x14ac:dyDescent="0.25">
      <c r="B31" s="76" t="s">
        <v>26</v>
      </c>
      <c r="C31" s="77"/>
      <c r="D31" s="77"/>
      <c r="E31" s="77"/>
      <c r="F31" s="77"/>
      <c r="G31" s="77"/>
      <c r="H31" s="77"/>
      <c r="I31" s="71">
        <f>$AO$31</f>
        <v>182320342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26</v>
      </c>
      <c r="V31" s="77"/>
      <c r="W31" s="77"/>
      <c r="X31" s="77"/>
      <c r="Y31" s="77"/>
      <c r="Z31" s="77"/>
      <c r="AA31" s="77"/>
      <c r="AB31" s="71">
        <f>$AQ$31</f>
        <v>15624009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26</v>
      </c>
      <c r="AO31" s="22">
        <v>182320342</v>
      </c>
      <c r="AP31" s="22"/>
      <c r="AQ31" s="22">
        <v>15624009</v>
      </c>
      <c r="AR31" s="30"/>
      <c r="AS31" s="30"/>
      <c r="AT31" s="30"/>
      <c r="AU31" s="30"/>
    </row>
    <row r="32" spans="2:47" ht="16.5" customHeight="1" x14ac:dyDescent="0.25">
      <c r="B32" s="76" t="s">
        <v>27</v>
      </c>
      <c r="C32" s="77"/>
      <c r="D32" s="77"/>
      <c r="E32" s="77"/>
      <c r="F32" s="77"/>
      <c r="G32" s="77"/>
      <c r="H32" s="77"/>
      <c r="I32" s="71">
        <f>$AO$32</f>
        <v>32641602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27</v>
      </c>
      <c r="V32" s="77"/>
      <c r="W32" s="77"/>
      <c r="X32" s="77"/>
      <c r="Y32" s="77"/>
      <c r="Z32" s="77"/>
      <c r="AA32" s="77"/>
      <c r="AB32" s="71">
        <f>$AQ$32</f>
        <v>7735959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27</v>
      </c>
      <c r="AO32" s="22">
        <v>32641602</v>
      </c>
      <c r="AP32" s="22"/>
      <c r="AQ32" s="22">
        <v>7735959</v>
      </c>
      <c r="AR32" s="30"/>
      <c r="AS32" s="30"/>
      <c r="AT32" s="30"/>
      <c r="AU32" s="30"/>
    </row>
    <row r="33" spans="2:47" ht="16.5" customHeight="1" x14ac:dyDescent="0.25">
      <c r="B33" s="76" t="s">
        <v>37</v>
      </c>
      <c r="C33" s="77"/>
      <c r="D33" s="77"/>
      <c r="E33" s="77"/>
      <c r="F33" s="77"/>
      <c r="G33" s="77"/>
      <c r="H33" s="77"/>
      <c r="I33" s="71">
        <f>$AO$33</f>
        <v>261132816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37</v>
      </c>
      <c r="V33" s="77"/>
      <c r="W33" s="77"/>
      <c r="X33" s="77"/>
      <c r="Y33" s="77"/>
      <c r="Z33" s="77"/>
      <c r="AA33" s="77"/>
      <c r="AB33" s="71">
        <f>$AQ$33</f>
        <v>61887672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22</v>
      </c>
      <c r="AO33" s="22">
        <v>261132816</v>
      </c>
      <c r="AP33" s="22"/>
      <c r="AQ33" s="22">
        <v>61887672</v>
      </c>
      <c r="AR33" s="30"/>
      <c r="AS33" s="30"/>
      <c r="AT33" s="30"/>
      <c r="AU33" s="30"/>
    </row>
    <row r="34" spans="2:47" ht="16.5" customHeight="1" x14ac:dyDescent="0.25">
      <c r="B34" s="76" t="s">
        <v>38</v>
      </c>
      <c r="C34" s="77"/>
      <c r="D34" s="77"/>
      <c r="E34" s="77"/>
      <c r="F34" s="77"/>
      <c r="G34" s="77"/>
      <c r="H34" s="77"/>
      <c r="I34" s="71">
        <f>$AO$34</f>
        <v>248455163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38</v>
      </c>
      <c r="V34" s="77"/>
      <c r="W34" s="77"/>
      <c r="X34" s="77"/>
      <c r="Y34" s="77"/>
      <c r="Z34" s="77"/>
      <c r="AA34" s="77"/>
      <c r="AB34" s="71">
        <f>$AQ$34</f>
        <v>53120871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23</v>
      </c>
      <c r="AO34" s="22">
        <v>248455163</v>
      </c>
      <c r="AP34" s="22"/>
      <c r="AQ34" s="22">
        <v>53120871</v>
      </c>
      <c r="AR34" s="30"/>
      <c r="AS34" s="30"/>
      <c r="AT34" s="30"/>
      <c r="AU34" s="30"/>
    </row>
    <row r="35" spans="2:47" ht="16.5" customHeight="1" x14ac:dyDescent="0.25">
      <c r="B35" s="76" t="s">
        <v>39</v>
      </c>
      <c r="C35" s="77"/>
      <c r="D35" s="77"/>
      <c r="E35" s="77"/>
      <c r="F35" s="77"/>
      <c r="G35" s="77"/>
      <c r="H35" s="77"/>
      <c r="I35" s="71">
        <f>$AO$35</f>
        <v>12677653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39</v>
      </c>
      <c r="V35" s="77"/>
      <c r="W35" s="77"/>
      <c r="X35" s="77"/>
      <c r="Y35" s="77"/>
      <c r="Z35" s="77"/>
      <c r="AA35" s="77"/>
      <c r="AB35" s="71">
        <f>$AQ$35</f>
        <v>8766801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24</v>
      </c>
      <c r="AO35" s="22">
        <v>12677653</v>
      </c>
      <c r="AP35" s="22"/>
      <c r="AQ35" s="22">
        <v>8766801</v>
      </c>
      <c r="AR35" s="30"/>
      <c r="AS35" s="30"/>
      <c r="AT35" s="30"/>
      <c r="AU35" s="30"/>
    </row>
    <row r="36" spans="2:47" ht="16.5" customHeight="1" x14ac:dyDescent="0.25">
      <c r="B36" s="76" t="s">
        <v>28</v>
      </c>
      <c r="C36" s="77"/>
      <c r="D36" s="77"/>
      <c r="E36" s="77"/>
      <c r="F36" s="77"/>
      <c r="G36" s="77"/>
      <c r="H36" s="77"/>
      <c r="I36" s="71">
        <f>$AO$36</f>
        <v>-121290334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28</v>
      </c>
      <c r="V36" s="77"/>
      <c r="W36" s="77"/>
      <c r="X36" s="77"/>
      <c r="Y36" s="77"/>
      <c r="Z36" s="77"/>
      <c r="AA36" s="77"/>
      <c r="AB36" s="71">
        <f>$AQ$36</f>
        <v>-121290334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28</v>
      </c>
      <c r="AO36" s="22">
        <v>-121290334</v>
      </c>
      <c r="AP36" s="22"/>
      <c r="AQ36" s="22">
        <v>-121290334</v>
      </c>
      <c r="AR36" s="30"/>
      <c r="AS36" s="30"/>
      <c r="AT36" s="30"/>
      <c r="AU36" s="30"/>
    </row>
    <row r="37" spans="2:47" ht="16.5" customHeight="1" thickBot="1" x14ac:dyDescent="0.3">
      <c r="B37" s="64" t="s">
        <v>29</v>
      </c>
      <c r="C37" s="65"/>
      <c r="D37" s="65"/>
      <c r="E37" s="65"/>
      <c r="F37" s="65"/>
      <c r="G37" s="65"/>
      <c r="H37" s="65"/>
      <c r="I37" s="66">
        <f>$AO$37</f>
        <v>610873884</v>
      </c>
      <c r="J37" s="66"/>
      <c r="K37" s="66"/>
      <c r="L37" s="66"/>
      <c r="M37" s="66"/>
      <c r="N37" s="66"/>
      <c r="O37" s="66"/>
      <c r="P37" s="66"/>
      <c r="Q37" s="66"/>
      <c r="R37" s="66"/>
      <c r="S37" s="67"/>
      <c r="T37" s="33"/>
      <c r="U37" s="64" t="s">
        <v>29</v>
      </c>
      <c r="V37" s="65"/>
      <c r="W37" s="65"/>
      <c r="X37" s="65"/>
      <c r="Y37" s="65"/>
      <c r="Z37" s="65"/>
      <c r="AA37" s="65"/>
      <c r="AB37" s="66">
        <f>$AQ$37</f>
        <v>188739948</v>
      </c>
      <c r="AC37" s="66"/>
      <c r="AD37" s="66"/>
      <c r="AE37" s="66"/>
      <c r="AF37" s="66"/>
      <c r="AG37" s="66"/>
      <c r="AH37" s="66"/>
      <c r="AI37" s="66"/>
      <c r="AJ37" s="66"/>
      <c r="AK37" s="66"/>
      <c r="AL37" s="67"/>
      <c r="AN37" s="30" t="s">
        <v>29</v>
      </c>
      <c r="AO37" s="22">
        <v>610873884</v>
      </c>
      <c r="AP37" s="22"/>
      <c r="AQ37" s="22">
        <v>188739948</v>
      </c>
      <c r="AR37" s="30"/>
      <c r="AS37" s="30"/>
      <c r="AT37" s="30"/>
      <c r="AU37" s="30"/>
    </row>
    <row r="38" spans="2:47" x14ac:dyDescent="0.25">
      <c r="T38" s="23"/>
    </row>
    <row r="39" spans="2:47" x14ac:dyDescent="0.25">
      <c r="T39" s="23"/>
    </row>
  </sheetData>
  <mergeCells count="137">
    <mergeCell ref="B37:H37"/>
    <mergeCell ref="I37:S37"/>
    <mergeCell ref="U37:AA37"/>
    <mergeCell ref="AB37:AL37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AR20:AT20"/>
    <mergeCell ref="B21:S21"/>
    <mergeCell ref="U21:AL21"/>
    <mergeCell ref="B22:H22"/>
    <mergeCell ref="I22:S22"/>
    <mergeCell ref="U22:AA22"/>
    <mergeCell ref="AB22:AL22"/>
    <mergeCell ref="AE17:AG17"/>
    <mergeCell ref="AI17:AK17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7:H17"/>
    <mergeCell ref="I17:J17"/>
    <mergeCell ref="L17:N17"/>
    <mergeCell ref="P17:R17"/>
    <mergeCell ref="V17:AA17"/>
    <mergeCell ref="AB17:AC17"/>
    <mergeCell ref="C14:H14"/>
    <mergeCell ref="I14:J14"/>
    <mergeCell ref="L14:R15"/>
    <mergeCell ref="V14:AA14"/>
    <mergeCell ref="AB14:AC14"/>
    <mergeCell ref="AE14:AK15"/>
    <mergeCell ref="C15:H15"/>
    <mergeCell ref="I15:J15"/>
    <mergeCell ref="V15:AA15"/>
    <mergeCell ref="AB15:AC15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opLeftCell="M1" zoomScaleNormal="100" workbookViewId="0">
      <selection activeCell="W13" sqref="W13:AA13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36308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36308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251546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251546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2092091</v>
      </c>
      <c r="E10" s="83"/>
      <c r="F10" s="83"/>
      <c r="G10" s="83"/>
      <c r="H10" s="83"/>
      <c r="I10" s="82">
        <f>$I29</f>
        <v>159005</v>
      </c>
      <c r="J10" s="83"/>
      <c r="K10" s="83"/>
      <c r="L10" s="83"/>
      <c r="M10" s="84"/>
      <c r="N10" s="83">
        <f>$I28</f>
        <v>2251096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1383502</v>
      </c>
      <c r="X10" s="83"/>
      <c r="Y10" s="83"/>
      <c r="Z10" s="83"/>
      <c r="AA10" s="84"/>
      <c r="AB10" s="82">
        <f>$AB29</f>
        <v>14736</v>
      </c>
      <c r="AC10" s="83"/>
      <c r="AD10" s="83"/>
      <c r="AE10" s="83"/>
      <c r="AF10" s="84"/>
      <c r="AG10" s="82">
        <f>$AB28</f>
        <v>1398238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16403546</v>
      </c>
      <c r="E11" s="53"/>
      <c r="F11" s="53"/>
      <c r="G11" s="53"/>
      <c r="H11" s="54"/>
      <c r="I11" s="52">
        <f>$I32</f>
        <v>333182</v>
      </c>
      <c r="J11" s="53"/>
      <c r="K11" s="53"/>
      <c r="L11" s="53"/>
      <c r="M11" s="54"/>
      <c r="N11" s="53">
        <f>$I31</f>
        <v>16736728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3987096</v>
      </c>
      <c r="X11" s="53"/>
      <c r="Y11" s="53"/>
      <c r="Z11" s="53"/>
      <c r="AA11" s="54"/>
      <c r="AB11" s="52">
        <f>$AB32</f>
        <v>7080920</v>
      </c>
      <c r="AC11" s="53"/>
      <c r="AD11" s="53"/>
      <c r="AE11" s="53"/>
      <c r="AF11" s="54"/>
      <c r="AG11" s="52">
        <f>$AB31</f>
        <v>11068016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25253240</v>
      </c>
      <c r="E12" s="53"/>
      <c r="F12" s="53"/>
      <c r="G12" s="53"/>
      <c r="H12" s="54"/>
      <c r="I12" s="52">
        <f>$I35</f>
        <v>105975128</v>
      </c>
      <c r="J12" s="53"/>
      <c r="K12" s="53"/>
      <c r="L12" s="53"/>
      <c r="M12" s="54"/>
      <c r="N12" s="53">
        <f>$I34</f>
        <v>131228368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10715644</v>
      </c>
      <c r="X12" s="53"/>
      <c r="Y12" s="53"/>
      <c r="Z12" s="53"/>
      <c r="AA12" s="54"/>
      <c r="AB12" s="52">
        <f>$AB35</f>
        <v>21181124</v>
      </c>
      <c r="AC12" s="53"/>
      <c r="AD12" s="53"/>
      <c r="AE12" s="53"/>
      <c r="AF12" s="54"/>
      <c r="AG12" s="52">
        <f>$AB34</f>
        <v>31896768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15616357</v>
      </c>
      <c r="E13" s="50"/>
      <c r="F13" s="50"/>
      <c r="G13" s="50"/>
      <c r="H13" s="51"/>
      <c r="I13" s="49">
        <f>$I38</f>
        <v>186409563</v>
      </c>
      <c r="J13" s="50"/>
      <c r="K13" s="50"/>
      <c r="L13" s="50"/>
      <c r="M13" s="51"/>
      <c r="N13" s="50">
        <f>$I37</f>
        <v>202025920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9045986</v>
      </c>
      <c r="X13" s="50"/>
      <c r="Y13" s="50"/>
      <c r="Z13" s="50"/>
      <c r="AA13" s="51"/>
      <c r="AB13" s="49">
        <f>$AB38</f>
        <v>76679166</v>
      </c>
      <c r="AC13" s="50"/>
      <c r="AD13" s="50"/>
      <c r="AE13" s="50"/>
      <c r="AF13" s="51"/>
      <c r="AG13" s="50">
        <f>$AB37</f>
        <v>85725152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9133132168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9133132168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477172968</v>
      </c>
      <c r="D19" s="36"/>
      <c r="E19" s="36"/>
      <c r="F19" s="36"/>
      <c r="G19" s="36"/>
      <c r="H19" s="37"/>
      <c r="I19" s="38">
        <f>$C19/$C16</f>
        <v>5.2246366221643407E-2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202456062</v>
      </c>
      <c r="W19" s="36"/>
      <c r="X19" s="36"/>
      <c r="Y19" s="36"/>
      <c r="Z19" s="36"/>
      <c r="AA19" s="37"/>
      <c r="AB19" s="38">
        <f>$V19/$V16</f>
        <v>2.2167210358495712E-2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251546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251546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251546</v>
      </c>
      <c r="AP23" s="30"/>
      <c r="AQ23" s="22">
        <v>251546</v>
      </c>
      <c r="AR23" s="30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36308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36308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36308</v>
      </c>
      <c r="AP24" s="30"/>
      <c r="AQ24" s="22">
        <v>36308</v>
      </c>
      <c r="AR24" s="30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352242112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130088174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352242112</v>
      </c>
      <c r="AP25" s="30"/>
      <c r="AQ25" s="22">
        <v>130088174</v>
      </c>
      <c r="AR25" s="30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292876878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104955946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292876878</v>
      </c>
      <c r="AP26" s="30"/>
      <c r="AQ26" s="22">
        <v>104955946</v>
      </c>
      <c r="AR26" s="30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59365234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25132228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59365234</v>
      </c>
      <c r="AP27" s="30"/>
      <c r="AQ27" s="22">
        <v>25132228</v>
      </c>
      <c r="AR27" s="30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2251096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1398238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2251096</v>
      </c>
      <c r="AP28" s="30"/>
      <c r="AQ28" s="22">
        <v>1398238</v>
      </c>
      <c r="AR28" s="30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159005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14736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159005</v>
      </c>
      <c r="AP29" s="30"/>
      <c r="AQ29" s="22">
        <v>14736</v>
      </c>
      <c r="AR29" s="30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2092091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1383502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2092091</v>
      </c>
      <c r="AP30" s="30"/>
      <c r="AQ30" s="22">
        <v>1383502</v>
      </c>
      <c r="AR30" s="30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16736728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11068016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16736728</v>
      </c>
      <c r="AP31" s="30"/>
      <c r="AQ31" s="22">
        <v>11068016</v>
      </c>
      <c r="AR31" s="30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333182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7080920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333182</v>
      </c>
      <c r="AP32" s="30"/>
      <c r="AQ32" s="22">
        <v>7080920</v>
      </c>
      <c r="AR32" s="30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16403546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3987096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16403546</v>
      </c>
      <c r="AP33" s="30"/>
      <c r="AQ33" s="22">
        <v>3987096</v>
      </c>
      <c r="AR33" s="30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131228368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31896768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131228368</v>
      </c>
      <c r="AP34" s="30"/>
      <c r="AQ34" s="22">
        <v>31896768</v>
      </c>
      <c r="AR34" s="30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105975128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21181124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105975128</v>
      </c>
      <c r="AP35" s="30"/>
      <c r="AQ35" s="22">
        <v>21181124</v>
      </c>
      <c r="AR35" s="30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25253240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10715644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25253240</v>
      </c>
      <c r="AP36" s="30"/>
      <c r="AQ36" s="22">
        <v>10715644</v>
      </c>
      <c r="AR36" s="30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202025920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85725152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202025920</v>
      </c>
      <c r="AP37" s="30"/>
      <c r="AQ37" s="22">
        <v>85725152</v>
      </c>
      <c r="AR37" s="30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186409563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76679166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186409563</v>
      </c>
      <c r="AP38" s="30"/>
      <c r="AQ38" s="22">
        <v>76679166</v>
      </c>
      <c r="AR38" s="30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15616357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9045986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15616357</v>
      </c>
      <c r="AP39" s="30"/>
      <c r="AQ39" s="22">
        <v>9045986</v>
      </c>
      <c r="AR39" s="30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543197576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543197576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543197576</v>
      </c>
      <c r="AP40" s="30"/>
      <c r="AQ40" s="22">
        <v>543197576</v>
      </c>
      <c r="AR40" s="30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477172968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202456062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477172968</v>
      </c>
      <c r="AP41" s="30"/>
      <c r="AQ41" s="22">
        <v>202456062</v>
      </c>
      <c r="AR41" s="30"/>
      <c r="AS41" s="30"/>
      <c r="AT41" s="30"/>
      <c r="AU41" s="30"/>
    </row>
    <row r="42" spans="2:47" x14ac:dyDescent="0.25">
      <c r="T42" s="23"/>
    </row>
    <row r="43" spans="2:47" x14ac:dyDescent="0.25">
      <c r="T43" s="23"/>
    </row>
  </sheetData>
  <mergeCells count="155">
    <mergeCell ref="B39:H39"/>
    <mergeCell ref="I39:S39"/>
    <mergeCell ref="U39:AA39"/>
    <mergeCell ref="AB39:AL39"/>
    <mergeCell ref="U37:AA37"/>
    <mergeCell ref="AB37:AL37"/>
    <mergeCell ref="B38:H38"/>
    <mergeCell ref="I38:S38"/>
    <mergeCell ref="U38:AA38"/>
    <mergeCell ref="AB38:AL38"/>
    <mergeCell ref="B41:H41"/>
    <mergeCell ref="I41:S41"/>
    <mergeCell ref="U41:AA41"/>
    <mergeCell ref="AB41:AL41"/>
    <mergeCell ref="D12:H12"/>
    <mergeCell ref="I12:M12"/>
    <mergeCell ref="N12:R12"/>
    <mergeCell ref="W12:AA12"/>
    <mergeCell ref="AB12:AF12"/>
    <mergeCell ref="AG12:AK12"/>
    <mergeCell ref="B36:H36"/>
    <mergeCell ref="I36:S36"/>
    <mergeCell ref="U36:AA36"/>
    <mergeCell ref="AB36:AL36"/>
    <mergeCell ref="B40:H40"/>
    <mergeCell ref="I40:S40"/>
    <mergeCell ref="U40:AA40"/>
    <mergeCell ref="AB40:AL40"/>
    <mergeCell ref="B37:H37"/>
    <mergeCell ref="I37:S37"/>
    <mergeCell ref="B34:H34"/>
    <mergeCell ref="I34:S34"/>
    <mergeCell ref="U34:AA34"/>
    <mergeCell ref="AB34:AL34"/>
    <mergeCell ref="B35:H35"/>
    <mergeCell ref="I35:S35"/>
    <mergeCell ref="U35:AA35"/>
    <mergeCell ref="AB35:AL35"/>
    <mergeCell ref="B32:H32"/>
    <mergeCell ref="I32:S32"/>
    <mergeCell ref="U32:AA32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R21:AT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2"/>
  <sheetViews>
    <sheetView topLeftCell="T40" zoomScaleNormal="100" workbookViewId="0">
      <selection activeCell="W54" sqref="W54:AA54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2.5703125" style="22" customWidth="1"/>
    <col min="42" max="42" width="12.5703125" style="1" customWidth="1"/>
    <col min="43" max="43" width="2.85546875" style="1" customWidth="1"/>
    <col min="44" max="44" width="12.5703125" style="22" customWidth="1"/>
    <col min="45" max="45" width="12.5703125" style="1" customWidth="1"/>
    <col min="46" max="69" width="4.85546875" style="1" customWidth="1"/>
    <col min="70" max="16384" width="9.140625" style="1"/>
  </cols>
  <sheetData>
    <row r="1" spans="2:48" ht="15.75" thickBot="1" x14ac:dyDescent="0.3"/>
    <row r="2" spans="2:48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8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3"/>
      <c r="AR3" s="28"/>
      <c r="AS3" s="23"/>
      <c r="AT3" s="23"/>
    </row>
    <row r="4" spans="2:48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792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792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R4" s="28"/>
      <c r="AS4" s="23"/>
      <c r="AT4" s="23"/>
    </row>
    <row r="5" spans="2:48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R5" s="28"/>
      <c r="AS5" s="23"/>
      <c r="AT5" s="23"/>
      <c r="AV5" s="23"/>
    </row>
    <row r="6" spans="2:48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R6" s="28"/>
      <c r="AS6" s="23"/>
      <c r="AT6" s="23"/>
      <c r="AV6" s="23"/>
    </row>
    <row r="7" spans="2:48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242015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242015</v>
      </c>
      <c r="AG7" s="36"/>
      <c r="AH7" s="36"/>
      <c r="AI7" s="36"/>
      <c r="AJ7" s="36"/>
      <c r="AK7" s="37"/>
      <c r="AL7" s="26"/>
      <c r="AM7" s="23"/>
      <c r="AR7" s="28"/>
      <c r="AS7" s="23"/>
      <c r="AT7" s="23"/>
      <c r="AV7" s="23"/>
    </row>
    <row r="8" spans="2:48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3"/>
      <c r="AR8" s="28"/>
      <c r="AS8" s="23"/>
      <c r="AT8" s="23"/>
      <c r="AV8" s="23"/>
    </row>
    <row r="9" spans="2:48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30"/>
      <c r="AR9" s="28"/>
      <c r="AS9" s="23"/>
      <c r="AT9" s="23"/>
      <c r="AV9" s="23"/>
    </row>
    <row r="10" spans="2:48" ht="16.5" customHeight="1" x14ac:dyDescent="0.25">
      <c r="B10" s="5"/>
      <c r="C10" s="9">
        <v>0</v>
      </c>
      <c r="D10" s="82">
        <f>$N10-$I10</f>
        <v>41913</v>
      </c>
      <c r="E10" s="83"/>
      <c r="F10" s="83"/>
      <c r="G10" s="83"/>
      <c r="H10" s="83"/>
      <c r="I10" s="82">
        <f>$I29</f>
        <v>5607</v>
      </c>
      <c r="J10" s="83"/>
      <c r="K10" s="83"/>
      <c r="L10" s="83"/>
      <c r="M10" s="84"/>
      <c r="N10" s="83">
        <f>$I28</f>
        <v>47520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29406</v>
      </c>
      <c r="X10" s="83"/>
      <c r="Y10" s="83"/>
      <c r="Z10" s="83"/>
      <c r="AA10" s="84"/>
      <c r="AB10" s="82">
        <f>$AB29</f>
        <v>5874</v>
      </c>
      <c r="AC10" s="83"/>
      <c r="AD10" s="83"/>
      <c r="AE10" s="83"/>
      <c r="AF10" s="84"/>
      <c r="AG10" s="82">
        <f>$AB28</f>
        <v>35280</v>
      </c>
      <c r="AH10" s="83"/>
      <c r="AI10" s="83"/>
      <c r="AJ10" s="83"/>
      <c r="AK10" s="84"/>
      <c r="AL10" s="7"/>
      <c r="AM10" s="23"/>
      <c r="AN10" s="30"/>
      <c r="AP10" s="30"/>
      <c r="AQ10" s="30"/>
      <c r="AR10" s="28"/>
      <c r="AS10" s="23"/>
      <c r="AT10" s="23"/>
      <c r="AV10" s="23"/>
    </row>
    <row r="11" spans="2:48" ht="16.5" customHeight="1" x14ac:dyDescent="0.25">
      <c r="B11" s="5"/>
      <c r="C11" s="10">
        <v>1</v>
      </c>
      <c r="D11" s="52">
        <f t="shared" ref="D11:D12" si="0">$N11-$I11</f>
        <v>327243</v>
      </c>
      <c r="E11" s="53"/>
      <c r="F11" s="53"/>
      <c r="G11" s="53"/>
      <c r="H11" s="54"/>
      <c r="I11" s="52">
        <f>$I32</f>
        <v>8061</v>
      </c>
      <c r="J11" s="53"/>
      <c r="K11" s="53"/>
      <c r="L11" s="53"/>
      <c r="M11" s="54"/>
      <c r="N11" s="53">
        <f>$I31</f>
        <v>335304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100990</v>
      </c>
      <c r="X11" s="53"/>
      <c r="Y11" s="53"/>
      <c r="Z11" s="53"/>
      <c r="AA11" s="54"/>
      <c r="AB11" s="52">
        <f>$AB32</f>
        <v>134258</v>
      </c>
      <c r="AC11" s="53"/>
      <c r="AD11" s="53"/>
      <c r="AE11" s="53"/>
      <c r="AF11" s="54"/>
      <c r="AG11" s="52">
        <f>$AB31</f>
        <v>235248</v>
      </c>
      <c r="AH11" s="53"/>
      <c r="AI11" s="53"/>
      <c r="AJ11" s="53"/>
      <c r="AK11" s="54"/>
      <c r="AL11" s="7"/>
      <c r="AN11" s="30"/>
      <c r="AP11" s="30"/>
      <c r="AQ11" s="30"/>
    </row>
    <row r="12" spans="2:48" ht="16.5" customHeight="1" x14ac:dyDescent="0.25">
      <c r="B12" s="5"/>
      <c r="C12" s="10">
        <v>2</v>
      </c>
      <c r="D12" s="52">
        <f t="shared" si="0"/>
        <v>643849</v>
      </c>
      <c r="E12" s="53"/>
      <c r="F12" s="53"/>
      <c r="G12" s="53"/>
      <c r="H12" s="54"/>
      <c r="I12" s="52">
        <f>$I35</f>
        <v>1974095</v>
      </c>
      <c r="J12" s="53"/>
      <c r="K12" s="53"/>
      <c r="L12" s="53"/>
      <c r="M12" s="54"/>
      <c r="N12" s="53">
        <f>$I34</f>
        <v>2617944</v>
      </c>
      <c r="O12" s="53"/>
      <c r="P12" s="53"/>
      <c r="Q12" s="53"/>
      <c r="R12" s="54"/>
      <c r="S12" s="7"/>
      <c r="T12" s="21"/>
      <c r="U12" s="5"/>
      <c r="V12" s="10">
        <v>2</v>
      </c>
      <c r="W12" s="52">
        <f>$AG12-$AB12</f>
        <v>294761</v>
      </c>
      <c r="X12" s="53"/>
      <c r="Y12" s="53"/>
      <c r="Z12" s="53"/>
      <c r="AA12" s="54"/>
      <c r="AB12" s="52">
        <f>$AB35</f>
        <v>513159</v>
      </c>
      <c r="AC12" s="53"/>
      <c r="AD12" s="53"/>
      <c r="AE12" s="53"/>
      <c r="AF12" s="54"/>
      <c r="AG12" s="52">
        <f>$AB34</f>
        <v>807920</v>
      </c>
      <c r="AH12" s="53"/>
      <c r="AI12" s="53"/>
      <c r="AJ12" s="53"/>
      <c r="AK12" s="54"/>
      <c r="AL12" s="7"/>
      <c r="AN12" s="30"/>
      <c r="AP12" s="30"/>
      <c r="AQ12" s="30"/>
    </row>
    <row r="13" spans="2:48" ht="16.5" customHeight="1" thickBot="1" x14ac:dyDescent="0.3">
      <c r="B13" s="5"/>
      <c r="C13" s="11">
        <v>3</v>
      </c>
      <c r="D13" s="49">
        <f>$N13-$I13</f>
        <v>1549973</v>
      </c>
      <c r="E13" s="50"/>
      <c r="F13" s="50"/>
      <c r="G13" s="50"/>
      <c r="H13" s="51"/>
      <c r="I13" s="49">
        <f>$I38</f>
        <v>3600819</v>
      </c>
      <c r="J13" s="50"/>
      <c r="K13" s="50"/>
      <c r="L13" s="50"/>
      <c r="M13" s="51"/>
      <c r="N13" s="50">
        <f>$I37</f>
        <v>5150792</v>
      </c>
      <c r="O13" s="50"/>
      <c r="P13" s="50"/>
      <c r="Q13" s="50"/>
      <c r="R13" s="51"/>
      <c r="S13" s="7"/>
      <c r="T13" s="21"/>
      <c r="U13" s="5"/>
      <c r="V13" s="11">
        <v>3</v>
      </c>
      <c r="W13" s="49">
        <f>$AG13-$AB13</f>
        <v>1366133</v>
      </c>
      <c r="X13" s="50"/>
      <c r="Y13" s="50"/>
      <c r="Z13" s="50"/>
      <c r="AA13" s="51"/>
      <c r="AB13" s="49">
        <f>$AB38</f>
        <v>991955</v>
      </c>
      <c r="AC13" s="50"/>
      <c r="AD13" s="50"/>
      <c r="AE13" s="50"/>
      <c r="AF13" s="51"/>
      <c r="AG13" s="50">
        <f>$AB37</f>
        <v>2358088</v>
      </c>
      <c r="AH13" s="50"/>
      <c r="AI13" s="50"/>
      <c r="AJ13" s="50"/>
      <c r="AK13" s="51"/>
      <c r="AL13" s="7"/>
    </row>
    <row r="14" spans="2:48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8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  <c r="AQ15" s="30"/>
    </row>
    <row r="16" spans="2:48" ht="16.5" customHeight="1" thickBot="1" x14ac:dyDescent="0.3">
      <c r="B16" s="12"/>
      <c r="C16" s="35">
        <f>$I$4*$M7</f>
        <v>191675880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191675880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  <c r="AQ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20551344</v>
      </c>
      <c r="D19" s="36"/>
      <c r="E19" s="36"/>
      <c r="F19" s="36"/>
      <c r="G19" s="36"/>
      <c r="H19" s="37"/>
      <c r="I19" s="38">
        <f>$C19/$C16</f>
        <v>0.10721924949555468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14365600</v>
      </c>
      <c r="W19" s="36"/>
      <c r="X19" s="36"/>
      <c r="Y19" s="36"/>
      <c r="Z19" s="36"/>
      <c r="AA19" s="37"/>
      <c r="AB19" s="38">
        <f>$V19/$V16</f>
        <v>7.4947353835026084E-2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Q21" s="29"/>
      <c r="AS21" s="34"/>
      <c r="AT21" s="34"/>
      <c r="AU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22" t="s">
        <v>16</v>
      </c>
      <c r="AO22" s="22" t="s">
        <v>14</v>
      </c>
      <c r="AP22" s="30"/>
      <c r="AQ22" s="22"/>
      <c r="AR22" s="22" t="s">
        <v>13</v>
      </c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242015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$AR$23</f>
        <v>242015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8">
        <v>242015</v>
      </c>
      <c r="AP23" s="30"/>
      <c r="AR23" s="28">
        <v>242015</v>
      </c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792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$AR$24</f>
        <v>792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792</v>
      </c>
      <c r="AP24" s="30"/>
      <c r="AR24" s="22">
        <v>792</v>
      </c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8151560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$AR$25</f>
        <v>3436536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8151560</v>
      </c>
      <c r="AP25" s="30"/>
      <c r="AR25" s="22">
        <v>3436536</v>
      </c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5588582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$AR$26</f>
        <v>1645246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5588582</v>
      </c>
      <c r="AP26" s="30"/>
      <c r="AR26" s="22">
        <v>1645246</v>
      </c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2562978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$AR$27</f>
        <v>1791290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2562978</v>
      </c>
      <c r="AP27" s="30"/>
      <c r="AR27" s="22">
        <v>1791290</v>
      </c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47520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$AR$28</f>
        <v>35280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8">
        <v>47520</v>
      </c>
      <c r="AP28" s="30"/>
      <c r="AR28" s="28">
        <v>35280</v>
      </c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5607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$AR$29</f>
        <v>5874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5607</v>
      </c>
      <c r="AP29" s="30"/>
      <c r="AR29" s="22">
        <v>5874</v>
      </c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41913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$AR$30</f>
        <v>29406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41913</v>
      </c>
      <c r="AP30" s="30"/>
      <c r="AR30" s="22">
        <v>29406</v>
      </c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335304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$AR$31</f>
        <v>235248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335304</v>
      </c>
      <c r="AP31" s="30"/>
      <c r="AR31" s="22">
        <v>235248</v>
      </c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8061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$AR$32</f>
        <v>134258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8061</v>
      </c>
      <c r="AP32" s="30"/>
      <c r="AR32" s="22">
        <v>134258</v>
      </c>
      <c r="AS32" s="30"/>
      <c r="AT32" s="30"/>
      <c r="AU32" s="30"/>
    </row>
    <row r="33" spans="2:48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327243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$AR$33</f>
        <v>100990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327243</v>
      </c>
      <c r="AP33" s="30"/>
      <c r="AR33" s="22">
        <v>100990</v>
      </c>
      <c r="AS33" s="30"/>
      <c r="AT33" s="30"/>
      <c r="AU33" s="30"/>
    </row>
    <row r="34" spans="2:48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2617944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$AR$34</f>
        <v>807920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2617944</v>
      </c>
      <c r="AP34" s="30"/>
      <c r="AR34" s="22">
        <v>807920</v>
      </c>
      <c r="AS34" s="30"/>
      <c r="AT34" s="30"/>
      <c r="AU34" s="30"/>
    </row>
    <row r="35" spans="2:48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1974095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$AR$35</f>
        <v>513159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1974095</v>
      </c>
      <c r="AP35" s="30"/>
      <c r="AR35" s="22">
        <v>513159</v>
      </c>
      <c r="AS35" s="30"/>
      <c r="AT35" s="30"/>
      <c r="AU35" s="30"/>
    </row>
    <row r="36" spans="2:48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643849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$AR$36</f>
        <v>294761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643849</v>
      </c>
      <c r="AP36" s="30"/>
      <c r="AR36" s="22">
        <v>294761</v>
      </c>
      <c r="AS36" s="30"/>
      <c r="AT36" s="30"/>
      <c r="AU36" s="30"/>
    </row>
    <row r="37" spans="2:48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5150792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$AR$37</f>
        <v>2358088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5150792</v>
      </c>
      <c r="AP37" s="30"/>
      <c r="AR37" s="22">
        <v>2358088</v>
      </c>
      <c r="AS37" s="30"/>
      <c r="AT37" s="30"/>
      <c r="AU37" s="30"/>
    </row>
    <row r="38" spans="2:48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3600819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$AR$38</f>
        <v>991955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3600819</v>
      </c>
      <c r="AP38" s="30"/>
      <c r="AR38" s="22">
        <v>991955</v>
      </c>
      <c r="AS38" s="30"/>
      <c r="AT38" s="30"/>
      <c r="AU38" s="30"/>
    </row>
    <row r="39" spans="2:48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1549973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$AR$39</f>
        <v>1366133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1549973</v>
      </c>
      <c r="AP39" s="30"/>
      <c r="AR39" s="22">
        <v>1366133</v>
      </c>
      <c r="AS39" s="30"/>
      <c r="AT39" s="30"/>
      <c r="AU39" s="30"/>
    </row>
    <row r="40" spans="2:48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191675880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$AR$40</f>
        <v>191675880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191675880</v>
      </c>
      <c r="AP40" s="30"/>
      <c r="AR40" s="22">
        <v>191675880</v>
      </c>
      <c r="AS40" s="30"/>
      <c r="AT40" s="30"/>
      <c r="AU40" s="30"/>
    </row>
    <row r="41" spans="2:48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20551344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$AR$41</f>
        <v>14365600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20551344</v>
      </c>
      <c r="AP41" s="30"/>
      <c r="AR41" s="22">
        <v>14365600</v>
      </c>
      <c r="AS41" s="30"/>
      <c r="AT41" s="30"/>
      <c r="AU41" s="30"/>
    </row>
    <row r="42" spans="2:48" ht="15.75" thickBot="1" x14ac:dyDescent="0.3">
      <c r="T42" s="23"/>
    </row>
    <row r="43" spans="2:48" ht="9" customHeight="1" thickBot="1" x14ac:dyDescent="0.3">
      <c r="B43" s="2"/>
      <c r="C43" s="3"/>
      <c r="D43" s="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5"/>
      <c r="T43" s="21"/>
      <c r="U43" s="2"/>
      <c r="V43" s="3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5"/>
      <c r="AN43" s="22"/>
    </row>
    <row r="44" spans="2:48" ht="16.5" customHeight="1" thickBot="1" x14ac:dyDescent="0.3">
      <c r="B44" s="5"/>
      <c r="C44" s="58" t="s">
        <v>0</v>
      </c>
      <c r="D44" s="59"/>
      <c r="E44" s="59"/>
      <c r="F44" s="59" t="s">
        <v>1</v>
      </c>
      <c r="G44" s="59"/>
      <c r="H44" s="59"/>
      <c r="I44" s="41" t="s">
        <v>2</v>
      </c>
      <c r="J44" s="41"/>
      <c r="K44" s="42"/>
      <c r="L44" s="6"/>
      <c r="M44" s="40" t="s">
        <v>3</v>
      </c>
      <c r="N44" s="41"/>
      <c r="O44" s="41"/>
      <c r="P44" s="41"/>
      <c r="Q44" s="41"/>
      <c r="R44" s="42"/>
      <c r="S44" s="26"/>
      <c r="T44" s="21"/>
      <c r="U44" s="5"/>
      <c r="V44" s="58" t="s">
        <v>0</v>
      </c>
      <c r="W44" s="59"/>
      <c r="X44" s="59"/>
      <c r="Y44" s="59" t="s">
        <v>1</v>
      </c>
      <c r="Z44" s="59"/>
      <c r="AA44" s="59"/>
      <c r="AB44" s="41" t="s">
        <v>2</v>
      </c>
      <c r="AC44" s="41"/>
      <c r="AD44" s="42"/>
      <c r="AE44" s="6"/>
      <c r="AF44" s="40" t="s">
        <v>3</v>
      </c>
      <c r="AG44" s="41"/>
      <c r="AH44" s="41"/>
      <c r="AI44" s="41"/>
      <c r="AJ44" s="41"/>
      <c r="AK44" s="42"/>
      <c r="AL44" s="26"/>
      <c r="AM44" s="23"/>
      <c r="AN44" s="22"/>
      <c r="AO44" s="28"/>
      <c r="AP44" s="23"/>
      <c r="AQ44" s="23"/>
      <c r="AR44" s="28"/>
      <c r="AS44" s="23"/>
      <c r="AT44" s="23"/>
    </row>
    <row r="45" spans="2:48" ht="16.5" customHeight="1" x14ac:dyDescent="0.25">
      <c r="B45" s="5"/>
      <c r="C45" s="61">
        <v>512</v>
      </c>
      <c r="D45" s="62"/>
      <c r="E45" s="62"/>
      <c r="F45" s="62">
        <v>512</v>
      </c>
      <c r="G45" s="62"/>
      <c r="H45" s="62"/>
      <c r="I45" s="62">
        <f>$I65</f>
        <v>792</v>
      </c>
      <c r="J45" s="62"/>
      <c r="K45" s="63"/>
      <c r="L45" s="6"/>
      <c r="M45" s="61">
        <f>C45*F45</f>
        <v>262144</v>
      </c>
      <c r="N45" s="62"/>
      <c r="O45" s="62"/>
      <c r="P45" s="62"/>
      <c r="Q45" s="62"/>
      <c r="R45" s="63"/>
      <c r="S45" s="26"/>
      <c r="T45" s="21"/>
      <c r="U45" s="5"/>
      <c r="V45" s="61">
        <v>512</v>
      </c>
      <c r="W45" s="62"/>
      <c r="X45" s="62"/>
      <c r="Y45" s="62">
        <v>512</v>
      </c>
      <c r="Z45" s="62"/>
      <c r="AA45" s="62"/>
      <c r="AB45" s="62">
        <f>$AB65</f>
        <v>792</v>
      </c>
      <c r="AC45" s="62"/>
      <c r="AD45" s="63"/>
      <c r="AE45" s="6"/>
      <c r="AF45" s="61">
        <f>V45*Y45</f>
        <v>262144</v>
      </c>
      <c r="AG45" s="62"/>
      <c r="AH45" s="62"/>
      <c r="AI45" s="62"/>
      <c r="AJ45" s="62"/>
      <c r="AK45" s="63"/>
      <c r="AL45" s="26"/>
      <c r="AN45" s="22"/>
      <c r="AR45" s="28"/>
      <c r="AS45" s="23"/>
      <c r="AT45" s="23"/>
    </row>
    <row r="46" spans="2:48" ht="16.5" customHeight="1" thickBot="1" x14ac:dyDescent="0.3">
      <c r="B46" s="5"/>
      <c r="C46" s="49"/>
      <c r="D46" s="50"/>
      <c r="E46" s="50"/>
      <c r="F46" s="50"/>
      <c r="G46" s="50"/>
      <c r="H46" s="50"/>
      <c r="I46" s="50"/>
      <c r="J46" s="50"/>
      <c r="K46" s="51"/>
      <c r="L46" s="6"/>
      <c r="M46" s="49"/>
      <c r="N46" s="50"/>
      <c r="O46" s="50"/>
      <c r="P46" s="50"/>
      <c r="Q46" s="50"/>
      <c r="R46" s="51"/>
      <c r="S46" s="26"/>
      <c r="T46" s="21"/>
      <c r="U46" s="5"/>
      <c r="V46" s="49"/>
      <c r="W46" s="50"/>
      <c r="X46" s="50"/>
      <c r="Y46" s="50"/>
      <c r="Z46" s="50"/>
      <c r="AA46" s="50"/>
      <c r="AB46" s="50"/>
      <c r="AC46" s="50"/>
      <c r="AD46" s="51"/>
      <c r="AE46" s="6"/>
      <c r="AF46" s="49"/>
      <c r="AG46" s="50"/>
      <c r="AH46" s="50"/>
      <c r="AI46" s="50"/>
      <c r="AJ46" s="50"/>
      <c r="AK46" s="51"/>
      <c r="AL46" s="26"/>
      <c r="AN46" s="28"/>
      <c r="AR46" s="28"/>
      <c r="AS46" s="23"/>
      <c r="AT46" s="23"/>
      <c r="AV46" s="23"/>
    </row>
    <row r="47" spans="2:48" ht="9" customHeight="1" thickBot="1" x14ac:dyDescent="0.3">
      <c r="B47" s="5"/>
      <c r="C47" s="8"/>
      <c r="D47" s="8"/>
      <c r="E47" s="8"/>
      <c r="F47" s="8"/>
      <c r="G47" s="8"/>
      <c r="H47" s="8"/>
      <c r="I47" s="8"/>
      <c r="J47" s="8"/>
      <c r="K47" s="8"/>
      <c r="L47" s="6"/>
      <c r="M47" s="8"/>
      <c r="N47" s="8"/>
      <c r="O47" s="8"/>
      <c r="P47" s="8"/>
      <c r="Q47" s="8"/>
      <c r="R47" s="8"/>
      <c r="S47" s="26"/>
      <c r="T47" s="21"/>
      <c r="U47" s="5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8"/>
      <c r="AG47" s="8"/>
      <c r="AH47" s="8"/>
      <c r="AI47" s="8"/>
      <c r="AJ47" s="8"/>
      <c r="AK47" s="8"/>
      <c r="AL47" s="26"/>
      <c r="AN47" s="22"/>
      <c r="AR47" s="28"/>
      <c r="AS47" s="23"/>
      <c r="AT47" s="23"/>
      <c r="AV47" s="23"/>
    </row>
    <row r="48" spans="2:48" ht="16.5" customHeight="1" thickBot="1" x14ac:dyDescent="0.3">
      <c r="B48" s="5"/>
      <c r="C48" s="40" t="s">
        <v>5</v>
      </c>
      <c r="D48" s="41"/>
      <c r="E48" s="41"/>
      <c r="F48" s="41"/>
      <c r="G48" s="41"/>
      <c r="H48" s="41"/>
      <c r="I48" s="41"/>
      <c r="J48" s="41"/>
      <c r="K48" s="41"/>
      <c r="L48" s="41"/>
      <c r="M48" s="35">
        <f>$I64*2</f>
        <v>524288</v>
      </c>
      <c r="N48" s="36"/>
      <c r="O48" s="36"/>
      <c r="P48" s="36"/>
      <c r="Q48" s="36"/>
      <c r="R48" s="37"/>
      <c r="S48" s="26"/>
      <c r="T48" s="21"/>
      <c r="U48" s="5"/>
      <c r="V48" s="40" t="s">
        <v>5</v>
      </c>
      <c r="W48" s="41"/>
      <c r="X48" s="41"/>
      <c r="Y48" s="41"/>
      <c r="Z48" s="41"/>
      <c r="AA48" s="41"/>
      <c r="AB48" s="41"/>
      <c r="AC48" s="41"/>
      <c r="AD48" s="41"/>
      <c r="AE48" s="41"/>
      <c r="AF48" s="35">
        <f>$AB64*2</f>
        <v>524288</v>
      </c>
      <c r="AG48" s="36"/>
      <c r="AH48" s="36"/>
      <c r="AI48" s="36"/>
      <c r="AJ48" s="36"/>
      <c r="AK48" s="37"/>
      <c r="AL48" s="26"/>
      <c r="AM48" s="23"/>
      <c r="AN48" s="22"/>
      <c r="AR48" s="28"/>
      <c r="AS48" s="23"/>
      <c r="AT48" s="23"/>
      <c r="AV48" s="23"/>
    </row>
    <row r="49" spans="2:48" ht="9" customHeight="1" thickBot="1" x14ac:dyDescent="0.3">
      <c r="B49" s="5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6"/>
      <c r="T49" s="21"/>
      <c r="U49" s="5"/>
      <c r="V49" s="8"/>
      <c r="W49" s="8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26"/>
      <c r="AM49" s="23"/>
      <c r="AN49" s="22"/>
      <c r="AO49" s="28"/>
      <c r="AP49" s="23"/>
      <c r="AQ49" s="23"/>
      <c r="AR49" s="28"/>
      <c r="AS49" s="23"/>
      <c r="AT49" s="23"/>
      <c r="AV49" s="23"/>
    </row>
    <row r="50" spans="2:48" ht="16.5" customHeight="1" thickBot="1" x14ac:dyDescent="0.3">
      <c r="B50" s="5"/>
      <c r="C50" s="20" t="s">
        <v>6</v>
      </c>
      <c r="D50" s="58" t="s">
        <v>7</v>
      </c>
      <c r="E50" s="59"/>
      <c r="F50" s="59"/>
      <c r="G50" s="59"/>
      <c r="H50" s="60"/>
      <c r="I50" s="59" t="s">
        <v>8</v>
      </c>
      <c r="J50" s="59"/>
      <c r="K50" s="59"/>
      <c r="L50" s="59"/>
      <c r="M50" s="60"/>
      <c r="N50" s="59" t="s">
        <v>9</v>
      </c>
      <c r="O50" s="59"/>
      <c r="P50" s="59"/>
      <c r="Q50" s="59"/>
      <c r="R50" s="60"/>
      <c r="S50" s="26"/>
      <c r="T50" s="21"/>
      <c r="U50" s="5"/>
      <c r="V50" s="20" t="s">
        <v>6</v>
      </c>
      <c r="W50" s="58" t="s">
        <v>7</v>
      </c>
      <c r="X50" s="59"/>
      <c r="Y50" s="59"/>
      <c r="Z50" s="59"/>
      <c r="AA50" s="60"/>
      <c r="AB50" s="59" t="s">
        <v>8</v>
      </c>
      <c r="AC50" s="59"/>
      <c r="AD50" s="59"/>
      <c r="AE50" s="59"/>
      <c r="AF50" s="60"/>
      <c r="AG50" s="59" t="s">
        <v>9</v>
      </c>
      <c r="AH50" s="59"/>
      <c r="AI50" s="59"/>
      <c r="AJ50" s="59"/>
      <c r="AK50" s="60"/>
      <c r="AL50" s="26"/>
      <c r="AM50" s="23"/>
      <c r="AN50" s="22"/>
      <c r="AP50" s="30"/>
      <c r="AQ50" s="30"/>
      <c r="AR50" s="28"/>
      <c r="AS50" s="23"/>
      <c r="AT50" s="23"/>
      <c r="AV50" s="23"/>
    </row>
    <row r="51" spans="2:48" ht="16.5" customHeight="1" x14ac:dyDescent="0.25">
      <c r="B51" s="5"/>
      <c r="C51" s="9">
        <v>0</v>
      </c>
      <c r="D51" s="82">
        <f>$N51-$I51</f>
        <v>101228</v>
      </c>
      <c r="E51" s="83"/>
      <c r="F51" s="83"/>
      <c r="G51" s="83"/>
      <c r="H51" s="83"/>
      <c r="I51" s="82">
        <f>$I70</f>
        <v>148</v>
      </c>
      <c r="J51" s="83"/>
      <c r="K51" s="83"/>
      <c r="L51" s="83"/>
      <c r="M51" s="84"/>
      <c r="N51" s="83">
        <f>$I69</f>
        <v>101376</v>
      </c>
      <c r="O51" s="83"/>
      <c r="P51" s="83"/>
      <c r="Q51" s="83"/>
      <c r="R51" s="84"/>
      <c r="S51" s="7"/>
      <c r="T51" s="21"/>
      <c r="U51" s="5"/>
      <c r="V51" s="9">
        <v>0</v>
      </c>
      <c r="W51" s="82">
        <f>$AG51-$AB51</f>
        <v>101226</v>
      </c>
      <c r="X51" s="83"/>
      <c r="Y51" s="83"/>
      <c r="Z51" s="83"/>
      <c r="AA51" s="84"/>
      <c r="AB51" s="82">
        <f>$AB70</f>
        <v>150</v>
      </c>
      <c r="AC51" s="83"/>
      <c r="AD51" s="83"/>
      <c r="AE51" s="83"/>
      <c r="AF51" s="84"/>
      <c r="AG51" s="82">
        <f>$AB69</f>
        <v>101376</v>
      </c>
      <c r="AH51" s="83"/>
      <c r="AI51" s="83"/>
      <c r="AJ51" s="83"/>
      <c r="AK51" s="84"/>
      <c r="AL51" s="7"/>
      <c r="AM51" s="23"/>
      <c r="AN51" s="22"/>
      <c r="AP51" s="30"/>
      <c r="AQ51" s="30"/>
      <c r="AR51" s="28"/>
      <c r="AS51" s="23"/>
      <c r="AT51" s="23"/>
      <c r="AV51" s="23"/>
    </row>
    <row r="52" spans="2:48" ht="16.5" customHeight="1" x14ac:dyDescent="0.25">
      <c r="B52" s="5"/>
      <c r="C52" s="10">
        <v>1</v>
      </c>
      <c r="D52" s="52">
        <f t="shared" ref="D52" si="1">$N52-$I52</f>
        <v>809704</v>
      </c>
      <c r="E52" s="53"/>
      <c r="F52" s="53"/>
      <c r="G52" s="53"/>
      <c r="H52" s="54"/>
      <c r="I52" s="52">
        <f>$I73</f>
        <v>120</v>
      </c>
      <c r="J52" s="53"/>
      <c r="K52" s="53"/>
      <c r="L52" s="53"/>
      <c r="M52" s="54"/>
      <c r="N52" s="53">
        <f>$I72</f>
        <v>809824</v>
      </c>
      <c r="O52" s="53"/>
      <c r="P52" s="53"/>
      <c r="Q52" s="53"/>
      <c r="R52" s="54"/>
      <c r="S52" s="7"/>
      <c r="T52" s="21"/>
      <c r="U52" s="5"/>
      <c r="V52" s="10">
        <v>1</v>
      </c>
      <c r="W52" s="52">
        <f>$AG52-$AB52</f>
        <v>518079</v>
      </c>
      <c r="X52" s="53"/>
      <c r="Y52" s="53"/>
      <c r="Z52" s="53"/>
      <c r="AA52" s="54"/>
      <c r="AB52" s="52">
        <f>$AB73</f>
        <v>291729</v>
      </c>
      <c r="AC52" s="53"/>
      <c r="AD52" s="53"/>
      <c r="AE52" s="53"/>
      <c r="AF52" s="54"/>
      <c r="AG52" s="52">
        <f>$AB72</f>
        <v>809808</v>
      </c>
      <c r="AH52" s="53"/>
      <c r="AI52" s="53"/>
      <c r="AJ52" s="53"/>
      <c r="AK52" s="54"/>
      <c r="AL52" s="7"/>
      <c r="AN52" s="22"/>
      <c r="AP52" s="30"/>
      <c r="AQ52" s="30"/>
    </row>
    <row r="53" spans="2:48" ht="16.5" customHeight="1" x14ac:dyDescent="0.25">
      <c r="B53" s="5"/>
      <c r="C53" s="10">
        <v>2</v>
      </c>
      <c r="D53" s="52">
        <f>$AG53-$AB53</f>
        <v>1284793</v>
      </c>
      <c r="E53" s="53"/>
      <c r="F53" s="53"/>
      <c r="G53" s="53"/>
      <c r="H53" s="54"/>
      <c r="I53" s="52">
        <f>$I76</f>
        <v>4252345</v>
      </c>
      <c r="J53" s="53"/>
      <c r="K53" s="53"/>
      <c r="L53" s="53"/>
      <c r="M53" s="54"/>
      <c r="N53" s="52">
        <f>$I75</f>
        <v>6477632</v>
      </c>
      <c r="O53" s="53"/>
      <c r="P53" s="53"/>
      <c r="Q53" s="53"/>
      <c r="R53" s="54"/>
      <c r="S53" s="7"/>
      <c r="T53" s="21"/>
      <c r="U53" s="5"/>
      <c r="V53" s="10">
        <v>2</v>
      </c>
      <c r="W53" s="52">
        <f>$AG53-$AB53</f>
        <v>1284793</v>
      </c>
      <c r="X53" s="53"/>
      <c r="Y53" s="53"/>
      <c r="Z53" s="53"/>
      <c r="AA53" s="54"/>
      <c r="AB53" s="52">
        <f>$AB76</f>
        <v>2859839</v>
      </c>
      <c r="AC53" s="53"/>
      <c r="AD53" s="53"/>
      <c r="AE53" s="53"/>
      <c r="AF53" s="54"/>
      <c r="AG53" s="52">
        <f>$AB75</f>
        <v>4144632</v>
      </c>
      <c r="AH53" s="53"/>
      <c r="AI53" s="53"/>
      <c r="AJ53" s="53"/>
      <c r="AK53" s="54"/>
      <c r="AL53" s="7"/>
      <c r="AN53" s="22"/>
      <c r="AP53" s="30"/>
      <c r="AQ53" s="30"/>
    </row>
    <row r="54" spans="2:48" ht="16.5" customHeight="1" thickBot="1" x14ac:dyDescent="0.3">
      <c r="B54" s="5"/>
      <c r="C54" s="11">
        <v>3</v>
      </c>
      <c r="D54" s="49">
        <f>$N54-$I54</f>
        <v>3490484</v>
      </c>
      <c r="E54" s="50"/>
      <c r="F54" s="50"/>
      <c r="G54" s="50"/>
      <c r="H54" s="51"/>
      <c r="I54" s="49">
        <f>$I79</f>
        <v>14311812</v>
      </c>
      <c r="J54" s="50"/>
      <c r="K54" s="50"/>
      <c r="L54" s="50"/>
      <c r="M54" s="51"/>
      <c r="N54" s="50">
        <f>$I78</f>
        <v>17802296</v>
      </c>
      <c r="O54" s="50"/>
      <c r="P54" s="50"/>
      <c r="Q54" s="50"/>
      <c r="R54" s="51"/>
      <c r="S54" s="7"/>
      <c r="T54" s="21"/>
      <c r="U54" s="5"/>
      <c r="V54" s="11">
        <v>3</v>
      </c>
      <c r="W54" s="49">
        <f>$AG54-$AB54</f>
        <v>3285567</v>
      </c>
      <c r="X54" s="50"/>
      <c r="Y54" s="50"/>
      <c r="Z54" s="50"/>
      <c r="AA54" s="51"/>
      <c r="AB54" s="49">
        <f>$AB79</f>
        <v>6992777</v>
      </c>
      <c r="AC54" s="50"/>
      <c r="AD54" s="50"/>
      <c r="AE54" s="50"/>
      <c r="AF54" s="51"/>
      <c r="AG54" s="50">
        <f>$AB78</f>
        <v>10278344</v>
      </c>
      <c r="AH54" s="50"/>
      <c r="AI54" s="50"/>
      <c r="AJ54" s="50"/>
      <c r="AK54" s="51"/>
      <c r="AL54" s="7"/>
      <c r="AN54" s="22"/>
    </row>
    <row r="55" spans="2:48" ht="9" customHeight="1" thickBot="1" x14ac:dyDescent="0.3"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7"/>
      <c r="T55" s="21"/>
      <c r="U55" s="5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7"/>
      <c r="AN55" s="22"/>
    </row>
    <row r="56" spans="2:48" ht="16.5" customHeight="1" thickBot="1" x14ac:dyDescent="0.3">
      <c r="B56" s="12"/>
      <c r="C56" s="40" t="s">
        <v>11</v>
      </c>
      <c r="D56" s="41"/>
      <c r="E56" s="41"/>
      <c r="F56" s="41"/>
      <c r="G56" s="41"/>
      <c r="H56" s="42"/>
      <c r="I56" s="40" t="s">
        <v>10</v>
      </c>
      <c r="J56" s="42"/>
      <c r="K56" s="13"/>
      <c r="L56" s="43" t="s">
        <v>15</v>
      </c>
      <c r="M56" s="44"/>
      <c r="N56" s="44"/>
      <c r="O56" s="44"/>
      <c r="P56" s="44"/>
      <c r="Q56" s="44"/>
      <c r="R56" s="45"/>
      <c r="S56" s="26"/>
      <c r="T56" s="21"/>
      <c r="U56" s="12"/>
      <c r="V56" s="40" t="s">
        <v>11</v>
      </c>
      <c r="W56" s="41"/>
      <c r="X56" s="41"/>
      <c r="Y56" s="41"/>
      <c r="Z56" s="41"/>
      <c r="AA56" s="42"/>
      <c r="AB56" s="40" t="s">
        <v>10</v>
      </c>
      <c r="AC56" s="42"/>
      <c r="AD56" s="13"/>
      <c r="AE56" s="43" t="s">
        <v>13</v>
      </c>
      <c r="AF56" s="44"/>
      <c r="AG56" s="44"/>
      <c r="AH56" s="44"/>
      <c r="AI56" s="44"/>
      <c r="AJ56" s="44"/>
      <c r="AK56" s="45"/>
      <c r="AL56" s="26"/>
      <c r="AN56" s="22"/>
      <c r="AP56" s="30"/>
      <c r="AQ56" s="30"/>
    </row>
    <row r="57" spans="2:48" ht="16.5" customHeight="1" thickBot="1" x14ac:dyDescent="0.3">
      <c r="B57" s="12"/>
      <c r="C57" s="35">
        <f>$I$4*$M48</f>
        <v>415236096</v>
      </c>
      <c r="D57" s="36"/>
      <c r="E57" s="36"/>
      <c r="F57" s="36"/>
      <c r="G57" s="36"/>
      <c r="H57" s="37"/>
      <c r="I57" s="38">
        <f>100%</f>
        <v>1</v>
      </c>
      <c r="J57" s="39"/>
      <c r="K57" s="13"/>
      <c r="L57" s="46"/>
      <c r="M57" s="47"/>
      <c r="N57" s="47"/>
      <c r="O57" s="47"/>
      <c r="P57" s="47"/>
      <c r="Q57" s="47"/>
      <c r="R57" s="48"/>
      <c r="S57" s="15"/>
      <c r="T57" s="27"/>
      <c r="U57" s="12"/>
      <c r="V57" s="35">
        <f>$AB45*$AF48</f>
        <v>415236096</v>
      </c>
      <c r="W57" s="36"/>
      <c r="X57" s="36"/>
      <c r="Y57" s="36"/>
      <c r="Z57" s="36"/>
      <c r="AA57" s="37"/>
      <c r="AB57" s="38">
        <f>100%</f>
        <v>1</v>
      </c>
      <c r="AC57" s="39"/>
      <c r="AD57" s="13"/>
      <c r="AE57" s="46"/>
      <c r="AF57" s="47"/>
      <c r="AG57" s="47"/>
      <c r="AH57" s="47"/>
      <c r="AI57" s="47"/>
      <c r="AJ57" s="47"/>
      <c r="AK57" s="48"/>
      <c r="AL57" s="15"/>
      <c r="AN57" s="22"/>
      <c r="AP57" s="30"/>
      <c r="AQ57" s="30"/>
    </row>
    <row r="58" spans="2:48" ht="9" customHeight="1" thickBot="1" x14ac:dyDescent="0.3">
      <c r="B58" s="12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24"/>
      <c r="U58" s="12"/>
      <c r="V58" s="14"/>
      <c r="W58" s="14"/>
      <c r="X58" s="14"/>
      <c r="Y58" s="14"/>
      <c r="Z58" s="14"/>
      <c r="AA58" s="14"/>
      <c r="AB58" s="14"/>
      <c r="AC58" s="14"/>
      <c r="AD58" s="13"/>
      <c r="AE58" s="13"/>
      <c r="AF58" s="13"/>
      <c r="AG58" s="13"/>
      <c r="AH58" s="13"/>
      <c r="AI58" s="13"/>
      <c r="AJ58" s="13"/>
      <c r="AK58" s="13"/>
      <c r="AL58" s="15"/>
      <c r="AN58" s="22"/>
    </row>
    <row r="59" spans="2:48" ht="16.5" customHeight="1" thickBot="1" x14ac:dyDescent="0.3">
      <c r="B59" s="12"/>
      <c r="C59" s="40" t="s">
        <v>12</v>
      </c>
      <c r="D59" s="41"/>
      <c r="E59" s="41"/>
      <c r="F59" s="41"/>
      <c r="G59" s="41"/>
      <c r="H59" s="42"/>
      <c r="I59" s="40" t="s">
        <v>10</v>
      </c>
      <c r="J59" s="42"/>
      <c r="K59" s="14"/>
      <c r="L59" s="40" t="s">
        <v>32</v>
      </c>
      <c r="M59" s="41"/>
      <c r="N59" s="42"/>
      <c r="O59" s="13"/>
      <c r="P59" s="40" t="s">
        <v>33</v>
      </c>
      <c r="Q59" s="41"/>
      <c r="R59" s="42"/>
      <c r="S59" s="15"/>
      <c r="T59" s="21"/>
      <c r="U59" s="12"/>
      <c r="V59" s="40" t="s">
        <v>12</v>
      </c>
      <c r="W59" s="41"/>
      <c r="X59" s="41"/>
      <c r="Y59" s="41"/>
      <c r="Z59" s="41"/>
      <c r="AA59" s="42"/>
      <c r="AB59" s="40" t="s">
        <v>10</v>
      </c>
      <c r="AC59" s="42"/>
      <c r="AD59" s="13"/>
      <c r="AE59" s="40" t="s">
        <v>32</v>
      </c>
      <c r="AF59" s="41"/>
      <c r="AG59" s="42"/>
      <c r="AH59" s="13"/>
      <c r="AI59" s="40" t="s">
        <v>33</v>
      </c>
      <c r="AJ59" s="41"/>
      <c r="AK59" s="42"/>
      <c r="AL59" s="15"/>
      <c r="AN59" s="22"/>
    </row>
    <row r="60" spans="2:48" ht="16.5" customHeight="1" thickBot="1" x14ac:dyDescent="0.3">
      <c r="B60" s="12"/>
      <c r="C60" s="35">
        <f>SUM($N51:$R54)+$D54*$L60</f>
        <v>53115000</v>
      </c>
      <c r="D60" s="36"/>
      <c r="E60" s="36"/>
      <c r="F60" s="36"/>
      <c r="G60" s="36"/>
      <c r="H60" s="37"/>
      <c r="I60" s="38">
        <f>$C60/$C57</f>
        <v>0.12791518009070194</v>
      </c>
      <c r="J60" s="39"/>
      <c r="K60" s="14"/>
      <c r="L60" s="79">
        <v>8</v>
      </c>
      <c r="M60" s="80"/>
      <c r="N60" s="81"/>
      <c r="O60" s="13"/>
      <c r="P60" s="79">
        <v>4</v>
      </c>
      <c r="Q60" s="80"/>
      <c r="R60" s="81"/>
      <c r="S60" s="15"/>
      <c r="T60" s="21"/>
      <c r="U60" s="12"/>
      <c r="V60" s="35">
        <f>SUM($AG51:$AK54)+$W54*$AE60</f>
        <v>41618696</v>
      </c>
      <c r="W60" s="36"/>
      <c r="X60" s="36"/>
      <c r="Y60" s="36"/>
      <c r="Z60" s="36"/>
      <c r="AA60" s="37"/>
      <c r="AB60" s="38">
        <f>$V60/$V57</f>
        <v>0.10022899357959478</v>
      </c>
      <c r="AC60" s="39"/>
      <c r="AD60" s="13"/>
      <c r="AE60" s="79">
        <v>8</v>
      </c>
      <c r="AF60" s="80"/>
      <c r="AG60" s="81"/>
      <c r="AH60" s="13"/>
      <c r="AI60" s="79">
        <v>4</v>
      </c>
      <c r="AJ60" s="80"/>
      <c r="AK60" s="81"/>
      <c r="AL60" s="15"/>
    </row>
    <row r="61" spans="2:48" ht="9" customHeight="1" thickBo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24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</row>
    <row r="62" spans="2:48" ht="15.75" thickBot="1" x14ac:dyDescent="0.3">
      <c r="C62" s="19"/>
      <c r="D62" s="19"/>
      <c r="E62" s="19"/>
      <c r="F62" s="19"/>
      <c r="G62" s="19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N62" s="30"/>
      <c r="AP62" s="29"/>
      <c r="AQ62" s="29"/>
      <c r="AS62" s="34"/>
      <c r="AT62" s="34"/>
      <c r="AU62" s="34"/>
    </row>
    <row r="63" spans="2:48" ht="29.25" customHeight="1" thickBot="1" x14ac:dyDescent="0.3">
      <c r="B63" s="68" t="s">
        <v>34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70"/>
      <c r="T63" s="32"/>
      <c r="U63" s="68" t="s">
        <v>35</v>
      </c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70"/>
      <c r="AN63" s="22" t="s">
        <v>36</v>
      </c>
      <c r="AO63" s="22" t="s">
        <v>14</v>
      </c>
      <c r="AP63" s="22" t="s">
        <v>14</v>
      </c>
      <c r="AQ63" s="22"/>
      <c r="AR63" s="22" t="s">
        <v>13</v>
      </c>
      <c r="AS63" s="22" t="s">
        <v>13</v>
      </c>
      <c r="AT63" s="30"/>
      <c r="AU63" s="30"/>
    </row>
    <row r="64" spans="2:48" ht="16.5" customHeight="1" x14ac:dyDescent="0.25">
      <c r="B64" s="73" t="s">
        <v>17</v>
      </c>
      <c r="C64" s="74"/>
      <c r="D64" s="74"/>
      <c r="E64" s="74"/>
      <c r="F64" s="74"/>
      <c r="G64" s="74"/>
      <c r="H64" s="74"/>
      <c r="I64" s="74">
        <f>$AO$64</f>
        <v>262144</v>
      </c>
      <c r="J64" s="74"/>
      <c r="K64" s="74"/>
      <c r="L64" s="74"/>
      <c r="M64" s="74"/>
      <c r="N64" s="74"/>
      <c r="O64" s="74"/>
      <c r="P64" s="74"/>
      <c r="Q64" s="74"/>
      <c r="R64" s="74"/>
      <c r="S64" s="75"/>
      <c r="T64" s="23"/>
      <c r="U64" s="73" t="s">
        <v>17</v>
      </c>
      <c r="V64" s="74"/>
      <c r="W64" s="74"/>
      <c r="X64" s="74"/>
      <c r="Y64" s="74"/>
      <c r="Z64" s="74"/>
      <c r="AA64" s="74"/>
      <c r="AB64" s="74">
        <f>$AR$64</f>
        <v>262144</v>
      </c>
      <c r="AC64" s="74"/>
      <c r="AD64" s="74"/>
      <c r="AE64" s="74"/>
      <c r="AF64" s="74"/>
      <c r="AG64" s="74"/>
      <c r="AH64" s="74"/>
      <c r="AI64" s="74"/>
      <c r="AJ64" s="74"/>
      <c r="AK64" s="74"/>
      <c r="AL64" s="75"/>
      <c r="AN64" s="30" t="s">
        <v>17</v>
      </c>
      <c r="AO64" s="1">
        <v>262144</v>
      </c>
      <c r="AP64" s="1">
        <v>262144</v>
      </c>
      <c r="AR64" s="1">
        <v>262144</v>
      </c>
      <c r="AS64" s="1">
        <v>262144</v>
      </c>
      <c r="AT64" s="30"/>
      <c r="AU64" s="30"/>
    </row>
    <row r="65" spans="2:47" ht="16.5" customHeight="1" x14ac:dyDescent="0.25">
      <c r="B65" s="76" t="s">
        <v>18</v>
      </c>
      <c r="C65" s="77"/>
      <c r="D65" s="77"/>
      <c r="E65" s="77"/>
      <c r="F65" s="77"/>
      <c r="G65" s="77"/>
      <c r="H65" s="77"/>
      <c r="I65" s="77">
        <f>$AO$65</f>
        <v>792</v>
      </c>
      <c r="J65" s="77"/>
      <c r="K65" s="77"/>
      <c r="L65" s="77"/>
      <c r="M65" s="77"/>
      <c r="N65" s="77"/>
      <c r="O65" s="77"/>
      <c r="P65" s="77"/>
      <c r="Q65" s="77"/>
      <c r="R65" s="77"/>
      <c r="S65" s="78"/>
      <c r="T65" s="23"/>
      <c r="U65" s="76" t="s">
        <v>18</v>
      </c>
      <c r="V65" s="77"/>
      <c r="W65" s="77"/>
      <c r="X65" s="77"/>
      <c r="Y65" s="77"/>
      <c r="Z65" s="77"/>
      <c r="AA65" s="77"/>
      <c r="AB65" s="77">
        <f>$AR$65</f>
        <v>792</v>
      </c>
      <c r="AC65" s="77"/>
      <c r="AD65" s="77"/>
      <c r="AE65" s="77"/>
      <c r="AF65" s="77"/>
      <c r="AG65" s="77"/>
      <c r="AH65" s="77"/>
      <c r="AI65" s="77"/>
      <c r="AJ65" s="77"/>
      <c r="AK65" s="77"/>
      <c r="AL65" s="78"/>
      <c r="AN65" s="30" t="s">
        <v>18</v>
      </c>
      <c r="AO65" s="1">
        <v>792</v>
      </c>
      <c r="AP65" s="1">
        <v>792</v>
      </c>
      <c r="AR65" s="1">
        <v>792</v>
      </c>
      <c r="AS65" s="1">
        <v>792</v>
      </c>
      <c r="AT65" s="30"/>
      <c r="AU65" s="30"/>
    </row>
    <row r="66" spans="2:47" ht="16.5" customHeight="1" x14ac:dyDescent="0.25">
      <c r="B66" s="76" t="s">
        <v>19</v>
      </c>
      <c r="C66" s="77"/>
      <c r="D66" s="77"/>
      <c r="E66" s="77"/>
      <c r="F66" s="77"/>
      <c r="G66" s="77"/>
      <c r="H66" s="77"/>
      <c r="I66" s="71">
        <f>SUM($AO66:$AP66)</f>
        <v>25191128</v>
      </c>
      <c r="J66" s="71"/>
      <c r="K66" s="71"/>
      <c r="L66" s="71"/>
      <c r="M66" s="71"/>
      <c r="N66" s="71"/>
      <c r="O66" s="71"/>
      <c r="P66" s="71"/>
      <c r="Q66" s="71"/>
      <c r="R66" s="71"/>
      <c r="S66" s="72"/>
      <c r="T66" s="23"/>
      <c r="U66" s="76" t="s">
        <v>19</v>
      </c>
      <c r="V66" s="77"/>
      <c r="W66" s="77"/>
      <c r="X66" s="77"/>
      <c r="Y66" s="77"/>
      <c r="Z66" s="77"/>
      <c r="AA66" s="77"/>
      <c r="AB66" s="71">
        <f>SUM($AR66:$AS66)</f>
        <v>15334160</v>
      </c>
      <c r="AC66" s="71"/>
      <c r="AD66" s="71"/>
      <c r="AE66" s="71"/>
      <c r="AF66" s="71"/>
      <c r="AG66" s="71"/>
      <c r="AH66" s="71"/>
      <c r="AI66" s="71"/>
      <c r="AJ66" s="71"/>
      <c r="AK66" s="71"/>
      <c r="AL66" s="72"/>
      <c r="AN66" s="30" t="s">
        <v>19</v>
      </c>
      <c r="AO66" s="1">
        <v>10037840</v>
      </c>
      <c r="AP66" s="1">
        <v>15153288</v>
      </c>
      <c r="AR66" s="1">
        <v>5691576</v>
      </c>
      <c r="AS66" s="1">
        <v>9642584</v>
      </c>
      <c r="AT66" s="30"/>
      <c r="AU66" s="30"/>
    </row>
    <row r="67" spans="2:47" ht="16.5" customHeight="1" x14ac:dyDescent="0.25">
      <c r="B67" s="76" t="s">
        <v>20</v>
      </c>
      <c r="C67" s="77"/>
      <c r="D67" s="77"/>
      <c r="E67" s="77"/>
      <c r="F67" s="77"/>
      <c r="G67" s="77"/>
      <c r="H67" s="77"/>
      <c r="I67" s="71">
        <f t="shared" ref="I67:I73" si="2">SUM($AO67:$AP67)</f>
        <v>18564425</v>
      </c>
      <c r="J67" s="71"/>
      <c r="K67" s="71"/>
      <c r="L67" s="71"/>
      <c r="M67" s="71"/>
      <c r="N67" s="71"/>
      <c r="O67" s="71"/>
      <c r="P67" s="71"/>
      <c r="Q67" s="71"/>
      <c r="R67" s="71"/>
      <c r="S67" s="72"/>
      <c r="T67" s="23"/>
      <c r="U67" s="76" t="s">
        <v>20</v>
      </c>
      <c r="V67" s="77"/>
      <c r="W67" s="77"/>
      <c r="X67" s="77"/>
      <c r="Y67" s="77"/>
      <c r="Z67" s="77"/>
      <c r="AA67" s="77"/>
      <c r="AB67" s="71">
        <f t="shared" ref="AB67:AB82" si="3">SUM($AR67:$AS67)</f>
        <v>10144495</v>
      </c>
      <c r="AC67" s="71"/>
      <c r="AD67" s="71"/>
      <c r="AE67" s="71"/>
      <c r="AF67" s="71"/>
      <c r="AG67" s="71"/>
      <c r="AH67" s="71"/>
      <c r="AI67" s="71"/>
      <c r="AJ67" s="71"/>
      <c r="AK67" s="71"/>
      <c r="AL67" s="72"/>
      <c r="AN67" s="30" t="s">
        <v>20</v>
      </c>
      <c r="AO67" s="1">
        <v>7276846</v>
      </c>
      <c r="AP67" s="1">
        <v>11287579</v>
      </c>
      <c r="AR67" s="1">
        <v>3493461</v>
      </c>
      <c r="AS67" s="1">
        <v>6651034</v>
      </c>
      <c r="AT67" s="30"/>
      <c r="AU67" s="30"/>
    </row>
    <row r="68" spans="2:47" ht="16.5" customHeight="1" x14ac:dyDescent="0.25">
      <c r="B68" s="76" t="s">
        <v>21</v>
      </c>
      <c r="C68" s="77"/>
      <c r="D68" s="77"/>
      <c r="E68" s="77"/>
      <c r="F68" s="77"/>
      <c r="G68" s="77"/>
      <c r="H68" s="77"/>
      <c r="I68" s="71">
        <f t="shared" si="2"/>
        <v>6626703</v>
      </c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23"/>
      <c r="U68" s="76" t="s">
        <v>21</v>
      </c>
      <c r="V68" s="77"/>
      <c r="W68" s="77"/>
      <c r="X68" s="77"/>
      <c r="Y68" s="77"/>
      <c r="Z68" s="77"/>
      <c r="AA68" s="77"/>
      <c r="AB68" s="71">
        <f t="shared" si="3"/>
        <v>5189665</v>
      </c>
      <c r="AC68" s="71"/>
      <c r="AD68" s="71"/>
      <c r="AE68" s="71"/>
      <c r="AF68" s="71"/>
      <c r="AG68" s="71"/>
      <c r="AH68" s="71"/>
      <c r="AI68" s="71"/>
      <c r="AJ68" s="71"/>
      <c r="AK68" s="71"/>
      <c r="AL68" s="72"/>
      <c r="AN68" s="30" t="s">
        <v>21</v>
      </c>
      <c r="AO68" s="1">
        <v>2760994</v>
      </c>
      <c r="AP68" s="1">
        <v>3865709</v>
      </c>
      <c r="AR68" s="1">
        <v>2198115</v>
      </c>
      <c r="AS68" s="1">
        <v>2991550</v>
      </c>
      <c r="AT68" s="30"/>
      <c r="AU68" s="30"/>
    </row>
    <row r="69" spans="2:47" ht="16.5" customHeight="1" x14ac:dyDescent="0.25">
      <c r="B69" s="76" t="s">
        <v>22</v>
      </c>
      <c r="C69" s="77"/>
      <c r="D69" s="77"/>
      <c r="E69" s="77"/>
      <c r="F69" s="77"/>
      <c r="G69" s="77"/>
      <c r="H69" s="77"/>
      <c r="I69" s="71">
        <f t="shared" si="2"/>
        <v>101376</v>
      </c>
      <c r="J69" s="71"/>
      <c r="K69" s="71"/>
      <c r="L69" s="71"/>
      <c r="M69" s="71"/>
      <c r="N69" s="71"/>
      <c r="O69" s="71"/>
      <c r="P69" s="71"/>
      <c r="Q69" s="71"/>
      <c r="R69" s="71"/>
      <c r="S69" s="72"/>
      <c r="T69" s="23"/>
      <c r="U69" s="76" t="s">
        <v>22</v>
      </c>
      <c r="V69" s="77"/>
      <c r="W69" s="77"/>
      <c r="X69" s="77"/>
      <c r="Y69" s="77"/>
      <c r="Z69" s="77"/>
      <c r="AA69" s="77"/>
      <c r="AB69" s="71">
        <f t="shared" si="3"/>
        <v>101376</v>
      </c>
      <c r="AC69" s="71"/>
      <c r="AD69" s="71"/>
      <c r="AE69" s="71"/>
      <c r="AF69" s="71"/>
      <c r="AG69" s="71"/>
      <c r="AH69" s="71"/>
      <c r="AI69" s="71"/>
      <c r="AJ69" s="71"/>
      <c r="AK69" s="71"/>
      <c r="AL69" s="72"/>
      <c r="AN69" s="30" t="s">
        <v>37</v>
      </c>
      <c r="AO69" s="1">
        <v>50688</v>
      </c>
      <c r="AP69" s="1">
        <v>50688</v>
      </c>
      <c r="AR69" s="1">
        <v>50688</v>
      </c>
      <c r="AS69" s="1">
        <v>50688</v>
      </c>
      <c r="AT69" s="30"/>
      <c r="AU69" s="30"/>
    </row>
    <row r="70" spans="2:47" ht="16.5" customHeight="1" x14ac:dyDescent="0.25">
      <c r="B70" s="76" t="s">
        <v>23</v>
      </c>
      <c r="C70" s="77"/>
      <c r="D70" s="77"/>
      <c r="E70" s="77"/>
      <c r="F70" s="77"/>
      <c r="G70" s="77"/>
      <c r="H70" s="77"/>
      <c r="I70" s="71">
        <f t="shared" si="2"/>
        <v>148</v>
      </c>
      <c r="J70" s="71"/>
      <c r="K70" s="71"/>
      <c r="L70" s="71"/>
      <c r="M70" s="71"/>
      <c r="N70" s="71"/>
      <c r="O70" s="71"/>
      <c r="P70" s="71"/>
      <c r="Q70" s="71"/>
      <c r="R70" s="71"/>
      <c r="S70" s="72"/>
      <c r="T70" s="23"/>
      <c r="U70" s="76" t="s">
        <v>23</v>
      </c>
      <c r="V70" s="77"/>
      <c r="W70" s="77"/>
      <c r="X70" s="77"/>
      <c r="Y70" s="77"/>
      <c r="Z70" s="77"/>
      <c r="AA70" s="77"/>
      <c r="AB70" s="71">
        <f t="shared" si="3"/>
        <v>150</v>
      </c>
      <c r="AC70" s="71"/>
      <c r="AD70" s="71"/>
      <c r="AE70" s="71"/>
      <c r="AF70" s="71"/>
      <c r="AG70" s="71"/>
      <c r="AH70" s="71"/>
      <c r="AI70" s="71"/>
      <c r="AJ70" s="71"/>
      <c r="AK70" s="71"/>
      <c r="AL70" s="72"/>
      <c r="AN70" s="30" t="s">
        <v>38</v>
      </c>
      <c r="AO70" s="1">
        <v>148</v>
      </c>
      <c r="AP70" s="1">
        <v>0</v>
      </c>
      <c r="AR70" s="1">
        <v>150</v>
      </c>
      <c r="AS70" s="1">
        <v>0</v>
      </c>
      <c r="AT70" s="30"/>
      <c r="AU70" s="30"/>
    </row>
    <row r="71" spans="2:47" ht="16.5" customHeight="1" x14ac:dyDescent="0.25">
      <c r="B71" s="76" t="s">
        <v>24</v>
      </c>
      <c r="C71" s="77"/>
      <c r="D71" s="77"/>
      <c r="E71" s="77"/>
      <c r="F71" s="77"/>
      <c r="G71" s="77"/>
      <c r="H71" s="77"/>
      <c r="I71" s="71">
        <f t="shared" si="2"/>
        <v>101228</v>
      </c>
      <c r="J71" s="71"/>
      <c r="K71" s="71"/>
      <c r="L71" s="71"/>
      <c r="M71" s="71"/>
      <c r="N71" s="71"/>
      <c r="O71" s="71"/>
      <c r="P71" s="71"/>
      <c r="Q71" s="71"/>
      <c r="R71" s="71"/>
      <c r="S71" s="72"/>
      <c r="T71" s="23"/>
      <c r="U71" s="76" t="s">
        <v>24</v>
      </c>
      <c r="V71" s="77"/>
      <c r="W71" s="77"/>
      <c r="X71" s="77"/>
      <c r="Y71" s="77"/>
      <c r="Z71" s="77"/>
      <c r="AA71" s="77"/>
      <c r="AB71" s="71">
        <f t="shared" si="3"/>
        <v>101226</v>
      </c>
      <c r="AC71" s="71"/>
      <c r="AD71" s="71"/>
      <c r="AE71" s="71"/>
      <c r="AF71" s="71"/>
      <c r="AG71" s="71"/>
      <c r="AH71" s="71"/>
      <c r="AI71" s="71"/>
      <c r="AJ71" s="71"/>
      <c r="AK71" s="71"/>
      <c r="AL71" s="72"/>
      <c r="AN71" s="30" t="s">
        <v>39</v>
      </c>
      <c r="AO71" s="1">
        <v>50540</v>
      </c>
      <c r="AP71" s="1">
        <v>50688</v>
      </c>
      <c r="AR71" s="1">
        <v>50538</v>
      </c>
      <c r="AS71" s="1">
        <v>50688</v>
      </c>
      <c r="AT71" s="30"/>
      <c r="AU71" s="30"/>
    </row>
    <row r="72" spans="2:47" ht="16.5" customHeight="1" x14ac:dyDescent="0.25">
      <c r="B72" s="76" t="s">
        <v>25</v>
      </c>
      <c r="C72" s="77"/>
      <c r="D72" s="77"/>
      <c r="E72" s="77"/>
      <c r="F72" s="77"/>
      <c r="G72" s="77"/>
      <c r="H72" s="77"/>
      <c r="I72" s="71">
        <f t="shared" si="2"/>
        <v>809824</v>
      </c>
      <c r="J72" s="71"/>
      <c r="K72" s="71"/>
      <c r="L72" s="71"/>
      <c r="M72" s="71"/>
      <c r="N72" s="71"/>
      <c r="O72" s="71"/>
      <c r="P72" s="71"/>
      <c r="Q72" s="71"/>
      <c r="R72" s="71"/>
      <c r="S72" s="72"/>
      <c r="T72" s="23"/>
      <c r="U72" s="76" t="s">
        <v>25</v>
      </c>
      <c r="V72" s="77"/>
      <c r="W72" s="77"/>
      <c r="X72" s="77"/>
      <c r="Y72" s="77"/>
      <c r="Z72" s="77"/>
      <c r="AA72" s="77"/>
      <c r="AB72" s="71">
        <f t="shared" si="3"/>
        <v>809808</v>
      </c>
      <c r="AC72" s="71"/>
      <c r="AD72" s="71"/>
      <c r="AE72" s="71"/>
      <c r="AF72" s="71"/>
      <c r="AG72" s="71"/>
      <c r="AH72" s="71"/>
      <c r="AI72" s="71"/>
      <c r="AJ72" s="71"/>
      <c r="AK72" s="71"/>
      <c r="AL72" s="72"/>
      <c r="AN72" s="30" t="s">
        <v>25</v>
      </c>
      <c r="AO72" s="1">
        <v>404320</v>
      </c>
      <c r="AP72" s="1">
        <v>405504</v>
      </c>
      <c r="AR72" s="1">
        <v>404304</v>
      </c>
      <c r="AS72" s="1">
        <v>405504</v>
      </c>
      <c r="AT72" s="30"/>
      <c r="AU72" s="30"/>
    </row>
    <row r="73" spans="2:47" ht="16.5" customHeight="1" x14ac:dyDescent="0.25">
      <c r="B73" s="76" t="s">
        <v>26</v>
      </c>
      <c r="C73" s="77"/>
      <c r="D73" s="77"/>
      <c r="E73" s="77"/>
      <c r="F73" s="77"/>
      <c r="G73" s="77"/>
      <c r="H73" s="77"/>
      <c r="I73" s="71">
        <f t="shared" si="2"/>
        <v>120</v>
      </c>
      <c r="J73" s="71"/>
      <c r="K73" s="71"/>
      <c r="L73" s="71"/>
      <c r="M73" s="71"/>
      <c r="N73" s="71"/>
      <c r="O73" s="71"/>
      <c r="P73" s="71"/>
      <c r="Q73" s="71"/>
      <c r="R73" s="71"/>
      <c r="S73" s="72"/>
      <c r="T73" s="23"/>
      <c r="U73" s="76" t="s">
        <v>26</v>
      </c>
      <c r="V73" s="77"/>
      <c r="W73" s="77"/>
      <c r="X73" s="77"/>
      <c r="Y73" s="77"/>
      <c r="Z73" s="77"/>
      <c r="AA73" s="77"/>
      <c r="AB73" s="71">
        <f t="shared" si="3"/>
        <v>291729</v>
      </c>
      <c r="AC73" s="71"/>
      <c r="AD73" s="71"/>
      <c r="AE73" s="71"/>
      <c r="AF73" s="71"/>
      <c r="AG73" s="71"/>
      <c r="AH73" s="71"/>
      <c r="AI73" s="71"/>
      <c r="AJ73" s="71"/>
      <c r="AK73" s="71"/>
      <c r="AL73" s="72"/>
      <c r="AN73" s="30" t="s">
        <v>26</v>
      </c>
      <c r="AO73" s="1">
        <v>120</v>
      </c>
      <c r="AP73" s="1">
        <v>0</v>
      </c>
      <c r="AR73" s="1">
        <v>184854</v>
      </c>
      <c r="AS73" s="1">
        <v>106875</v>
      </c>
      <c r="AT73" s="30"/>
      <c r="AU73" s="30"/>
    </row>
    <row r="74" spans="2:47" ht="16.5" customHeight="1" x14ac:dyDescent="0.25">
      <c r="B74" s="76" t="s">
        <v>27</v>
      </c>
      <c r="C74" s="77"/>
      <c r="D74" s="77"/>
      <c r="E74" s="77"/>
      <c r="F74" s="77"/>
      <c r="G74" s="77"/>
      <c r="H74" s="77"/>
      <c r="I74" s="71">
        <f t="shared" ref="I74:I80" si="4">SUM($AO74:$AP74)</f>
        <v>809704</v>
      </c>
      <c r="J74" s="71"/>
      <c r="K74" s="71"/>
      <c r="L74" s="71"/>
      <c r="M74" s="71"/>
      <c r="N74" s="71"/>
      <c r="O74" s="71"/>
      <c r="P74" s="71"/>
      <c r="Q74" s="71"/>
      <c r="R74" s="71"/>
      <c r="S74" s="72"/>
      <c r="T74" s="23"/>
      <c r="U74" s="76" t="s">
        <v>27</v>
      </c>
      <c r="V74" s="77"/>
      <c r="W74" s="77"/>
      <c r="X74" s="77"/>
      <c r="Y74" s="77"/>
      <c r="Z74" s="77"/>
      <c r="AA74" s="77"/>
      <c r="AB74" s="71">
        <f t="shared" si="3"/>
        <v>518079</v>
      </c>
      <c r="AC74" s="71"/>
      <c r="AD74" s="71"/>
      <c r="AE74" s="71"/>
      <c r="AF74" s="71"/>
      <c r="AG74" s="71"/>
      <c r="AH74" s="71"/>
      <c r="AI74" s="71"/>
      <c r="AJ74" s="71"/>
      <c r="AK74" s="71"/>
      <c r="AL74" s="72"/>
      <c r="AN74" s="30" t="s">
        <v>27</v>
      </c>
      <c r="AO74" s="1">
        <v>404200</v>
      </c>
      <c r="AP74" s="1">
        <v>405504</v>
      </c>
      <c r="AR74" s="1">
        <v>219450</v>
      </c>
      <c r="AS74" s="1">
        <v>298629</v>
      </c>
      <c r="AT74" s="30"/>
      <c r="AU74" s="30"/>
    </row>
    <row r="75" spans="2:47" ht="16.5" customHeight="1" x14ac:dyDescent="0.25">
      <c r="B75" s="76" t="s">
        <v>37</v>
      </c>
      <c r="C75" s="77"/>
      <c r="D75" s="77"/>
      <c r="E75" s="77"/>
      <c r="F75" s="77"/>
      <c r="G75" s="77"/>
      <c r="H75" s="77"/>
      <c r="I75" s="71">
        <f t="shared" si="4"/>
        <v>6477632</v>
      </c>
      <c r="J75" s="71"/>
      <c r="K75" s="71"/>
      <c r="L75" s="71"/>
      <c r="M75" s="71"/>
      <c r="N75" s="71"/>
      <c r="O75" s="71"/>
      <c r="P75" s="71"/>
      <c r="Q75" s="71"/>
      <c r="R75" s="71"/>
      <c r="S75" s="72"/>
      <c r="T75" s="23"/>
      <c r="U75" s="76" t="s">
        <v>37</v>
      </c>
      <c r="V75" s="77"/>
      <c r="W75" s="77"/>
      <c r="X75" s="77"/>
      <c r="Y75" s="77"/>
      <c r="Z75" s="77"/>
      <c r="AA75" s="77"/>
      <c r="AB75" s="71">
        <f t="shared" si="3"/>
        <v>4144632</v>
      </c>
      <c r="AC75" s="71"/>
      <c r="AD75" s="71"/>
      <c r="AE75" s="71"/>
      <c r="AF75" s="71"/>
      <c r="AG75" s="71"/>
      <c r="AH75" s="71"/>
      <c r="AI75" s="71"/>
      <c r="AJ75" s="71"/>
      <c r="AK75" s="71"/>
      <c r="AL75" s="72"/>
      <c r="AN75" s="30" t="s">
        <v>22</v>
      </c>
      <c r="AO75" s="1">
        <v>3233600</v>
      </c>
      <c r="AP75" s="1">
        <v>3244032</v>
      </c>
      <c r="AR75" s="1">
        <v>1755600</v>
      </c>
      <c r="AS75" s="1">
        <v>2389032</v>
      </c>
      <c r="AT75" s="30"/>
      <c r="AU75" s="30"/>
    </row>
    <row r="76" spans="2:47" ht="16.5" customHeight="1" x14ac:dyDescent="0.25">
      <c r="B76" s="76" t="s">
        <v>38</v>
      </c>
      <c r="C76" s="77"/>
      <c r="D76" s="77"/>
      <c r="E76" s="77"/>
      <c r="F76" s="77"/>
      <c r="G76" s="77"/>
      <c r="H76" s="77"/>
      <c r="I76" s="71">
        <f t="shared" si="4"/>
        <v>4252345</v>
      </c>
      <c r="J76" s="71"/>
      <c r="K76" s="71"/>
      <c r="L76" s="71"/>
      <c r="M76" s="71"/>
      <c r="N76" s="71"/>
      <c r="O76" s="71"/>
      <c r="P76" s="71"/>
      <c r="Q76" s="71"/>
      <c r="R76" s="71"/>
      <c r="S76" s="72"/>
      <c r="T76" s="23"/>
      <c r="U76" s="76" t="s">
        <v>38</v>
      </c>
      <c r="V76" s="77"/>
      <c r="W76" s="77"/>
      <c r="X76" s="77"/>
      <c r="Y76" s="77"/>
      <c r="Z76" s="77"/>
      <c r="AA76" s="77"/>
      <c r="AB76" s="71">
        <f t="shared" si="3"/>
        <v>2859839</v>
      </c>
      <c r="AC76" s="71"/>
      <c r="AD76" s="71"/>
      <c r="AE76" s="71"/>
      <c r="AF76" s="71"/>
      <c r="AG76" s="71"/>
      <c r="AH76" s="71"/>
      <c r="AI76" s="71"/>
      <c r="AJ76" s="71"/>
      <c r="AK76" s="71"/>
      <c r="AL76" s="72"/>
      <c r="AN76" s="30" t="s">
        <v>23</v>
      </c>
      <c r="AO76" s="1">
        <v>2439946</v>
      </c>
      <c r="AP76" s="1">
        <v>1812399</v>
      </c>
      <c r="AR76" s="1">
        <v>1320477</v>
      </c>
      <c r="AS76" s="1">
        <v>1539362</v>
      </c>
      <c r="AT76" s="30"/>
      <c r="AU76" s="30"/>
    </row>
    <row r="77" spans="2:47" ht="16.5" customHeight="1" x14ac:dyDescent="0.25">
      <c r="B77" s="76" t="s">
        <v>39</v>
      </c>
      <c r="C77" s="77"/>
      <c r="D77" s="77"/>
      <c r="E77" s="77"/>
      <c r="F77" s="77"/>
      <c r="G77" s="77"/>
      <c r="H77" s="77"/>
      <c r="I77" s="71">
        <f t="shared" si="4"/>
        <v>2225287</v>
      </c>
      <c r="J77" s="71"/>
      <c r="K77" s="71"/>
      <c r="L77" s="71"/>
      <c r="M77" s="71"/>
      <c r="N77" s="71"/>
      <c r="O77" s="71"/>
      <c r="P77" s="71"/>
      <c r="Q77" s="71"/>
      <c r="R77" s="71"/>
      <c r="S77" s="72"/>
      <c r="T77" s="23"/>
      <c r="U77" s="76" t="s">
        <v>39</v>
      </c>
      <c r="V77" s="77"/>
      <c r="W77" s="77"/>
      <c r="X77" s="77"/>
      <c r="Y77" s="77"/>
      <c r="Z77" s="77"/>
      <c r="AA77" s="77"/>
      <c r="AB77" s="71">
        <f t="shared" si="3"/>
        <v>1284793</v>
      </c>
      <c r="AC77" s="71"/>
      <c r="AD77" s="71"/>
      <c r="AE77" s="71"/>
      <c r="AF77" s="71"/>
      <c r="AG77" s="71"/>
      <c r="AH77" s="71"/>
      <c r="AI77" s="71"/>
      <c r="AJ77" s="71"/>
      <c r="AK77" s="71"/>
      <c r="AL77" s="72"/>
      <c r="AN77" s="30" t="s">
        <v>24</v>
      </c>
      <c r="AO77" s="1">
        <v>793654</v>
      </c>
      <c r="AP77" s="1">
        <v>1431633</v>
      </c>
      <c r="AR77" s="1">
        <v>435123</v>
      </c>
      <c r="AS77" s="1">
        <v>849670</v>
      </c>
      <c r="AT77" s="30"/>
      <c r="AU77" s="30"/>
    </row>
    <row r="78" spans="2:47" ht="16.5" customHeight="1" x14ac:dyDescent="0.25">
      <c r="B78" s="76" t="s">
        <v>40</v>
      </c>
      <c r="C78" s="77"/>
      <c r="D78" s="77"/>
      <c r="E78" s="77"/>
      <c r="F78" s="77"/>
      <c r="G78" s="77"/>
      <c r="H78" s="77"/>
      <c r="I78" s="71">
        <f t="shared" si="4"/>
        <v>17802296</v>
      </c>
      <c r="J78" s="71"/>
      <c r="K78" s="71"/>
      <c r="L78" s="71"/>
      <c r="M78" s="71"/>
      <c r="N78" s="71"/>
      <c r="O78" s="71"/>
      <c r="P78" s="71"/>
      <c r="Q78" s="71"/>
      <c r="R78" s="71"/>
      <c r="S78" s="72"/>
      <c r="T78" s="23"/>
      <c r="U78" s="76" t="s">
        <v>40</v>
      </c>
      <c r="V78" s="77"/>
      <c r="W78" s="77"/>
      <c r="X78" s="77"/>
      <c r="Y78" s="77"/>
      <c r="Z78" s="77"/>
      <c r="AA78" s="77"/>
      <c r="AB78" s="71">
        <f t="shared" si="3"/>
        <v>10278344</v>
      </c>
      <c r="AC78" s="71"/>
      <c r="AD78" s="71"/>
      <c r="AE78" s="71"/>
      <c r="AF78" s="71"/>
      <c r="AG78" s="71"/>
      <c r="AH78" s="71"/>
      <c r="AI78" s="71"/>
      <c r="AJ78" s="71"/>
      <c r="AK78" s="71"/>
      <c r="AL78" s="72"/>
      <c r="AN78" s="30" t="s">
        <v>22</v>
      </c>
      <c r="AO78" s="1">
        <v>6349232</v>
      </c>
      <c r="AP78" s="1">
        <v>11453064</v>
      </c>
      <c r="AR78" s="1">
        <v>3480984</v>
      </c>
      <c r="AS78" s="1">
        <v>6797360</v>
      </c>
      <c r="AT78" s="30"/>
      <c r="AU78" s="30"/>
    </row>
    <row r="79" spans="2:47" ht="16.5" customHeight="1" x14ac:dyDescent="0.25">
      <c r="B79" s="76" t="s">
        <v>41</v>
      </c>
      <c r="C79" s="77"/>
      <c r="D79" s="77"/>
      <c r="E79" s="77"/>
      <c r="F79" s="77"/>
      <c r="G79" s="77"/>
      <c r="H79" s="77"/>
      <c r="I79" s="71">
        <f t="shared" si="4"/>
        <v>14311812</v>
      </c>
      <c r="J79" s="71"/>
      <c r="K79" s="71"/>
      <c r="L79" s="71"/>
      <c r="M79" s="71"/>
      <c r="N79" s="71"/>
      <c r="O79" s="71"/>
      <c r="P79" s="71"/>
      <c r="Q79" s="71"/>
      <c r="R79" s="71"/>
      <c r="S79" s="72"/>
      <c r="T79" s="23"/>
      <c r="U79" s="76" t="s">
        <v>41</v>
      </c>
      <c r="V79" s="77"/>
      <c r="W79" s="77"/>
      <c r="X79" s="77"/>
      <c r="Y79" s="77"/>
      <c r="Z79" s="77"/>
      <c r="AA79" s="77"/>
      <c r="AB79" s="71">
        <f t="shared" si="3"/>
        <v>6992777</v>
      </c>
      <c r="AC79" s="71"/>
      <c r="AD79" s="71"/>
      <c r="AE79" s="71"/>
      <c r="AF79" s="71"/>
      <c r="AG79" s="71"/>
      <c r="AH79" s="71"/>
      <c r="AI79" s="71"/>
      <c r="AJ79" s="71"/>
      <c r="AK79" s="71"/>
      <c r="AL79" s="72"/>
      <c r="AN79" s="30" t="s">
        <v>23</v>
      </c>
      <c r="AO79" s="1">
        <v>4836632</v>
      </c>
      <c r="AP79" s="1">
        <v>9475180</v>
      </c>
      <c r="AR79" s="1">
        <v>1987980</v>
      </c>
      <c r="AS79" s="1">
        <v>5004797</v>
      </c>
      <c r="AT79" s="30"/>
      <c r="AU79" s="30"/>
    </row>
    <row r="80" spans="2:47" ht="16.5" customHeight="1" x14ac:dyDescent="0.25">
      <c r="B80" s="76" t="s">
        <v>42</v>
      </c>
      <c r="C80" s="77"/>
      <c r="D80" s="77"/>
      <c r="E80" s="77"/>
      <c r="F80" s="77"/>
      <c r="G80" s="77"/>
      <c r="H80" s="77"/>
      <c r="I80" s="71">
        <f t="shared" si="4"/>
        <v>3490484</v>
      </c>
      <c r="J80" s="71"/>
      <c r="K80" s="71"/>
      <c r="L80" s="71"/>
      <c r="M80" s="71"/>
      <c r="N80" s="71"/>
      <c r="O80" s="71"/>
      <c r="P80" s="71"/>
      <c r="Q80" s="71"/>
      <c r="R80" s="71"/>
      <c r="S80" s="72"/>
      <c r="T80" s="23"/>
      <c r="U80" s="76" t="s">
        <v>42</v>
      </c>
      <c r="V80" s="77"/>
      <c r="W80" s="77"/>
      <c r="X80" s="77"/>
      <c r="Y80" s="77"/>
      <c r="Z80" s="77"/>
      <c r="AA80" s="77"/>
      <c r="AB80" s="71">
        <f t="shared" si="3"/>
        <v>3285567</v>
      </c>
      <c r="AC80" s="71"/>
      <c r="AD80" s="71"/>
      <c r="AE80" s="71"/>
      <c r="AF80" s="71"/>
      <c r="AG80" s="71"/>
      <c r="AH80" s="71"/>
      <c r="AI80" s="71"/>
      <c r="AJ80" s="71"/>
      <c r="AK80" s="71"/>
      <c r="AL80" s="72"/>
      <c r="AN80" s="30" t="s">
        <v>24</v>
      </c>
      <c r="AO80" s="1">
        <v>1512600</v>
      </c>
      <c r="AP80" s="1">
        <v>1977884</v>
      </c>
      <c r="AR80" s="1">
        <v>1493004</v>
      </c>
      <c r="AS80" s="1">
        <v>1792563</v>
      </c>
      <c r="AT80" s="30"/>
      <c r="AU80" s="30"/>
    </row>
    <row r="81" spans="2:47" ht="16.5" customHeight="1" x14ac:dyDescent="0.25">
      <c r="B81" s="76" t="s">
        <v>28</v>
      </c>
      <c r="C81" s="77"/>
      <c r="D81" s="77"/>
      <c r="E81" s="77"/>
      <c r="F81" s="77"/>
      <c r="G81" s="77"/>
      <c r="H81" s="77"/>
      <c r="I81" s="71">
        <f>$AO$81</f>
        <v>207618048</v>
      </c>
      <c r="J81" s="71"/>
      <c r="K81" s="71"/>
      <c r="L81" s="71"/>
      <c r="M81" s="71"/>
      <c r="N81" s="71"/>
      <c r="O81" s="71"/>
      <c r="P81" s="71"/>
      <c r="Q81" s="71"/>
      <c r="R81" s="71"/>
      <c r="S81" s="72"/>
      <c r="T81" s="23"/>
      <c r="U81" s="76" t="s">
        <v>28</v>
      </c>
      <c r="V81" s="77"/>
      <c r="W81" s="77"/>
      <c r="X81" s="77"/>
      <c r="Y81" s="77"/>
      <c r="Z81" s="77"/>
      <c r="AA81" s="77"/>
      <c r="AB81" s="71">
        <f>$AR$81</f>
        <v>207618048</v>
      </c>
      <c r="AC81" s="71"/>
      <c r="AD81" s="71"/>
      <c r="AE81" s="71"/>
      <c r="AF81" s="71"/>
      <c r="AG81" s="71"/>
      <c r="AH81" s="71"/>
      <c r="AI81" s="71"/>
      <c r="AJ81" s="71"/>
      <c r="AK81" s="71"/>
      <c r="AL81" s="72"/>
      <c r="AN81" s="30" t="s">
        <v>28</v>
      </c>
      <c r="AO81" s="1">
        <v>207618048</v>
      </c>
      <c r="AP81" s="1">
        <v>207618048</v>
      </c>
      <c r="AR81" s="1">
        <v>207618048</v>
      </c>
      <c r="AS81" s="1">
        <v>207618048</v>
      </c>
      <c r="AT81" s="30"/>
      <c r="AU81" s="30"/>
    </row>
    <row r="82" spans="2:47" ht="16.5" customHeight="1" thickBot="1" x14ac:dyDescent="0.3">
      <c r="B82" s="64" t="s">
        <v>29</v>
      </c>
      <c r="C82" s="65"/>
      <c r="D82" s="65"/>
      <c r="E82" s="65"/>
      <c r="F82" s="65"/>
      <c r="G82" s="65"/>
      <c r="H82" s="65"/>
      <c r="I82" s="66">
        <f>SUM($AO82:$AP82)</f>
        <v>53115000</v>
      </c>
      <c r="J82" s="66"/>
      <c r="K82" s="66"/>
      <c r="L82" s="66"/>
      <c r="M82" s="66"/>
      <c r="N82" s="66"/>
      <c r="O82" s="66"/>
      <c r="P82" s="66"/>
      <c r="Q82" s="66"/>
      <c r="R82" s="66"/>
      <c r="S82" s="67"/>
      <c r="T82" s="33"/>
      <c r="U82" s="64" t="s">
        <v>29</v>
      </c>
      <c r="V82" s="65"/>
      <c r="W82" s="65"/>
      <c r="X82" s="65"/>
      <c r="Y82" s="65"/>
      <c r="Z82" s="65"/>
      <c r="AA82" s="65"/>
      <c r="AB82" s="66">
        <f t="shared" si="3"/>
        <v>41618696</v>
      </c>
      <c r="AC82" s="66"/>
      <c r="AD82" s="66"/>
      <c r="AE82" s="66"/>
      <c r="AF82" s="66"/>
      <c r="AG82" s="66"/>
      <c r="AH82" s="66"/>
      <c r="AI82" s="66"/>
      <c r="AJ82" s="66"/>
      <c r="AK82" s="66"/>
      <c r="AL82" s="67"/>
      <c r="AN82" s="30" t="s">
        <v>29</v>
      </c>
      <c r="AO82" s="1">
        <v>22138640</v>
      </c>
      <c r="AP82" s="1">
        <v>30976360</v>
      </c>
      <c r="AR82" s="1">
        <v>17635608</v>
      </c>
      <c r="AS82" s="1">
        <v>23983088</v>
      </c>
      <c r="AT82" s="30"/>
      <c r="AU82" s="30"/>
    </row>
  </sheetData>
  <mergeCells count="310">
    <mergeCell ref="AB34:AL34"/>
    <mergeCell ref="AB35:AL35"/>
    <mergeCell ref="AB36:AL36"/>
    <mergeCell ref="D51:H51"/>
    <mergeCell ref="I51:M51"/>
    <mergeCell ref="N51:R51"/>
    <mergeCell ref="W51:AA51"/>
    <mergeCell ref="AB51:AF51"/>
    <mergeCell ref="AG51:AK51"/>
    <mergeCell ref="C48:L48"/>
    <mergeCell ref="M48:R48"/>
    <mergeCell ref="V48:AE48"/>
    <mergeCell ref="AF48:AK48"/>
    <mergeCell ref="D50:H50"/>
    <mergeCell ref="I50:M50"/>
    <mergeCell ref="N50:R50"/>
    <mergeCell ref="W50:AA50"/>
    <mergeCell ref="AB50:AF50"/>
    <mergeCell ref="AB32:AL32"/>
    <mergeCell ref="B33:H33"/>
    <mergeCell ref="I33:S33"/>
    <mergeCell ref="U33:AA33"/>
    <mergeCell ref="AB33:AL33"/>
    <mergeCell ref="B30:H30"/>
    <mergeCell ref="I30:S30"/>
    <mergeCell ref="U30:AA30"/>
    <mergeCell ref="AB30:AL30"/>
    <mergeCell ref="B31:H31"/>
    <mergeCell ref="I31:S31"/>
    <mergeCell ref="U31:AA31"/>
    <mergeCell ref="I35:S35"/>
    <mergeCell ref="B36:H36"/>
    <mergeCell ref="I36:S36"/>
    <mergeCell ref="U34:AA34"/>
    <mergeCell ref="U35:AA35"/>
    <mergeCell ref="U36:AA36"/>
    <mergeCell ref="B32:H32"/>
    <mergeCell ref="I32:S32"/>
    <mergeCell ref="U32:AA32"/>
    <mergeCell ref="B82:H82"/>
    <mergeCell ref="I82:S82"/>
    <mergeCell ref="U82:AA82"/>
    <mergeCell ref="AB82:AL82"/>
    <mergeCell ref="D12:H12"/>
    <mergeCell ref="I12:M12"/>
    <mergeCell ref="N12:R12"/>
    <mergeCell ref="B34:H34"/>
    <mergeCell ref="I34:S34"/>
    <mergeCell ref="B35:H35"/>
    <mergeCell ref="B80:H80"/>
    <mergeCell ref="I80:S80"/>
    <mergeCell ref="U80:AA80"/>
    <mergeCell ref="AB80:AL80"/>
    <mergeCell ref="B81:H81"/>
    <mergeCell ref="I81:S81"/>
    <mergeCell ref="U81:AA81"/>
    <mergeCell ref="AB81:AL81"/>
    <mergeCell ref="B78:H78"/>
    <mergeCell ref="I78:S78"/>
    <mergeCell ref="U78:AA78"/>
    <mergeCell ref="AB78:AL78"/>
    <mergeCell ref="B79:H79"/>
    <mergeCell ref="I79:S79"/>
    <mergeCell ref="U79:AA79"/>
    <mergeCell ref="AB79:AL79"/>
    <mergeCell ref="B73:H73"/>
    <mergeCell ref="I73:S73"/>
    <mergeCell ref="U73:AA73"/>
    <mergeCell ref="AB73:AL73"/>
    <mergeCell ref="B74:H74"/>
    <mergeCell ref="I74:S74"/>
    <mergeCell ref="U74:AA74"/>
    <mergeCell ref="AB74:AL74"/>
    <mergeCell ref="U75:AA75"/>
    <mergeCell ref="AB75:AL75"/>
    <mergeCell ref="U76:AA76"/>
    <mergeCell ref="AB76:AL76"/>
    <mergeCell ref="U77:AA77"/>
    <mergeCell ref="AB77:AL77"/>
    <mergeCell ref="B75:H75"/>
    <mergeCell ref="I75:S75"/>
    <mergeCell ref="B76:H76"/>
    <mergeCell ref="I76:S76"/>
    <mergeCell ref="B77:H77"/>
    <mergeCell ref="I77:S77"/>
    <mergeCell ref="B71:H71"/>
    <mergeCell ref="I71:S71"/>
    <mergeCell ref="U71:AA71"/>
    <mergeCell ref="AB71:AL71"/>
    <mergeCell ref="B72:H72"/>
    <mergeCell ref="I72:S72"/>
    <mergeCell ref="U72:AA72"/>
    <mergeCell ref="AB72:AL72"/>
    <mergeCell ref="B69:H69"/>
    <mergeCell ref="I69:S69"/>
    <mergeCell ref="U69:AA69"/>
    <mergeCell ref="AB69:AL69"/>
    <mergeCell ref="B70:H70"/>
    <mergeCell ref="I70:S70"/>
    <mergeCell ref="U70:AA70"/>
    <mergeCell ref="AB70:AL70"/>
    <mergeCell ref="B67:H67"/>
    <mergeCell ref="I67:S67"/>
    <mergeCell ref="U67:AA67"/>
    <mergeCell ref="AB67:AL67"/>
    <mergeCell ref="B68:H68"/>
    <mergeCell ref="I68:S68"/>
    <mergeCell ref="U68:AA68"/>
    <mergeCell ref="AB68:AL68"/>
    <mergeCell ref="B65:H65"/>
    <mergeCell ref="I65:S65"/>
    <mergeCell ref="U65:AA65"/>
    <mergeCell ref="AB65:AL65"/>
    <mergeCell ref="B66:H66"/>
    <mergeCell ref="I66:S66"/>
    <mergeCell ref="U66:AA66"/>
    <mergeCell ref="AB66:AL66"/>
    <mergeCell ref="AS62:AU62"/>
    <mergeCell ref="B63:S63"/>
    <mergeCell ref="U63:AL63"/>
    <mergeCell ref="B64:H64"/>
    <mergeCell ref="I64:S64"/>
    <mergeCell ref="U64:AA64"/>
    <mergeCell ref="AB64:AL64"/>
    <mergeCell ref="AE59:AG59"/>
    <mergeCell ref="AI59:AK59"/>
    <mergeCell ref="C60:H60"/>
    <mergeCell ref="I60:J60"/>
    <mergeCell ref="L60:N60"/>
    <mergeCell ref="P60:R60"/>
    <mergeCell ref="V60:AA60"/>
    <mergeCell ref="AB60:AC60"/>
    <mergeCell ref="AE60:AG60"/>
    <mergeCell ref="AI60:AK60"/>
    <mergeCell ref="C59:H59"/>
    <mergeCell ref="I59:J59"/>
    <mergeCell ref="L59:N59"/>
    <mergeCell ref="P59:R59"/>
    <mergeCell ref="V59:AA59"/>
    <mergeCell ref="AB59:AC59"/>
    <mergeCell ref="C56:H56"/>
    <mergeCell ref="I56:J56"/>
    <mergeCell ref="L56:R57"/>
    <mergeCell ref="V56:AA56"/>
    <mergeCell ref="AB56:AC56"/>
    <mergeCell ref="AE56:AK57"/>
    <mergeCell ref="C57:H57"/>
    <mergeCell ref="I57:J57"/>
    <mergeCell ref="V57:AA57"/>
    <mergeCell ref="AB57:AC57"/>
    <mergeCell ref="D54:H54"/>
    <mergeCell ref="I54:M54"/>
    <mergeCell ref="N54:R54"/>
    <mergeCell ref="W54:AA54"/>
    <mergeCell ref="AB54:AF54"/>
    <mergeCell ref="AG54:AK54"/>
    <mergeCell ref="D52:H52"/>
    <mergeCell ref="I52:M52"/>
    <mergeCell ref="N52:R52"/>
    <mergeCell ref="W52:AA52"/>
    <mergeCell ref="AB52:AF52"/>
    <mergeCell ref="AG52:AK52"/>
    <mergeCell ref="D53:H53"/>
    <mergeCell ref="I53:M53"/>
    <mergeCell ref="N53:R53"/>
    <mergeCell ref="W53:AA53"/>
    <mergeCell ref="AB53:AF53"/>
    <mergeCell ref="AG53:AK53"/>
    <mergeCell ref="AG50:AK50"/>
    <mergeCell ref="AB44:AD44"/>
    <mergeCell ref="AF44:AK44"/>
    <mergeCell ref="C45:E46"/>
    <mergeCell ref="F45:H46"/>
    <mergeCell ref="I45:K46"/>
    <mergeCell ref="M45:R46"/>
    <mergeCell ref="V45:X46"/>
    <mergeCell ref="Y45:AA46"/>
    <mergeCell ref="AB45:AD46"/>
    <mergeCell ref="AF45:AK46"/>
    <mergeCell ref="B41:H41"/>
    <mergeCell ref="I41:S41"/>
    <mergeCell ref="U41:AA41"/>
    <mergeCell ref="AB41:AL41"/>
    <mergeCell ref="C44:E44"/>
    <mergeCell ref="F44:H44"/>
    <mergeCell ref="I44:K44"/>
    <mergeCell ref="M44:R44"/>
    <mergeCell ref="V44:X44"/>
    <mergeCell ref="Y44:AA44"/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AB31:AL31"/>
    <mergeCell ref="B28:H28"/>
    <mergeCell ref="I28:S28"/>
    <mergeCell ref="U28:AA28"/>
    <mergeCell ref="AB28:AL28"/>
    <mergeCell ref="B29:H29"/>
    <mergeCell ref="I29:S29"/>
    <mergeCell ref="U29:AA29"/>
    <mergeCell ref="AB29:AL29"/>
    <mergeCell ref="B26:H26"/>
    <mergeCell ref="I26:S26"/>
    <mergeCell ref="U26:AA26"/>
    <mergeCell ref="AB26:AL26"/>
    <mergeCell ref="B27:H27"/>
    <mergeCell ref="I27:S27"/>
    <mergeCell ref="U27:AA27"/>
    <mergeCell ref="AB27:AL27"/>
    <mergeCell ref="B24:H24"/>
    <mergeCell ref="I24:S24"/>
    <mergeCell ref="U24:AA24"/>
    <mergeCell ref="AB24:AL24"/>
    <mergeCell ref="B25:H25"/>
    <mergeCell ref="I25:S25"/>
    <mergeCell ref="U25:AA25"/>
    <mergeCell ref="AB25:AL25"/>
    <mergeCell ref="AS21:AU21"/>
    <mergeCell ref="B22:S22"/>
    <mergeCell ref="U22:AL22"/>
    <mergeCell ref="B23:H23"/>
    <mergeCell ref="I23:S23"/>
    <mergeCell ref="U23:AA23"/>
    <mergeCell ref="AB23:AL23"/>
    <mergeCell ref="AE18:AG18"/>
    <mergeCell ref="AI18:AK18"/>
    <mergeCell ref="C19:H19"/>
    <mergeCell ref="I19:J19"/>
    <mergeCell ref="L19:N19"/>
    <mergeCell ref="P19:R19"/>
    <mergeCell ref="V19:AA19"/>
    <mergeCell ref="AB19:AC19"/>
    <mergeCell ref="AE19:AG19"/>
    <mergeCell ref="AI19:AK19"/>
    <mergeCell ref="C18:H18"/>
    <mergeCell ref="I18:J18"/>
    <mergeCell ref="L18:N18"/>
    <mergeCell ref="P18:R18"/>
    <mergeCell ref="V18:AA18"/>
    <mergeCell ref="AB18:AC18"/>
    <mergeCell ref="C15:H15"/>
    <mergeCell ref="I15:J15"/>
    <mergeCell ref="L15:R16"/>
    <mergeCell ref="V15:AA15"/>
    <mergeCell ref="AB15:AC15"/>
    <mergeCell ref="AE15:AK16"/>
    <mergeCell ref="C16:H16"/>
    <mergeCell ref="I16:J16"/>
    <mergeCell ref="V16:AA16"/>
    <mergeCell ref="AB16:AC16"/>
    <mergeCell ref="D13:H13"/>
    <mergeCell ref="I13:M13"/>
    <mergeCell ref="N13:R13"/>
    <mergeCell ref="W13:AA13"/>
    <mergeCell ref="AB13:AF13"/>
    <mergeCell ref="AG13:AK13"/>
    <mergeCell ref="D11:H11"/>
    <mergeCell ref="I11:M11"/>
    <mergeCell ref="N11:R11"/>
    <mergeCell ref="W11:AA11"/>
    <mergeCell ref="AB11:AF11"/>
    <mergeCell ref="AG11:AK11"/>
    <mergeCell ref="W12:AA12"/>
    <mergeCell ref="AB12:AF12"/>
    <mergeCell ref="AG12:AK12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3"/>
  <sheetViews>
    <sheetView tabSelected="1"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33.5703125" style="1" customWidth="1"/>
    <col min="41" max="41" width="13.5703125" style="22" customWidth="1"/>
    <col min="42" max="42" width="4.85546875" style="1" customWidth="1"/>
    <col min="43" max="43" width="13.5703125" style="22" customWidth="1"/>
    <col min="44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1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5"/>
    </row>
    <row r="3" spans="2:47" ht="16.5" customHeight="1" thickBot="1" x14ac:dyDescent="0.3">
      <c r="B3" s="5"/>
      <c r="C3" s="58" t="s">
        <v>0</v>
      </c>
      <c r="D3" s="59"/>
      <c r="E3" s="59"/>
      <c r="F3" s="59" t="s">
        <v>1</v>
      </c>
      <c r="G3" s="59"/>
      <c r="H3" s="59"/>
      <c r="I3" s="41" t="s">
        <v>2</v>
      </c>
      <c r="J3" s="41"/>
      <c r="K3" s="42"/>
      <c r="L3" s="6"/>
      <c r="M3" s="40" t="s">
        <v>3</v>
      </c>
      <c r="N3" s="41"/>
      <c r="O3" s="41"/>
      <c r="P3" s="41"/>
      <c r="Q3" s="41"/>
      <c r="R3" s="42"/>
      <c r="S3" s="26"/>
      <c r="T3" s="21"/>
      <c r="U3" s="5"/>
      <c r="V3" s="58" t="s">
        <v>0</v>
      </c>
      <c r="W3" s="59"/>
      <c r="X3" s="59"/>
      <c r="Y3" s="59" t="s">
        <v>1</v>
      </c>
      <c r="Z3" s="59"/>
      <c r="AA3" s="59"/>
      <c r="AB3" s="41" t="s">
        <v>2</v>
      </c>
      <c r="AC3" s="41"/>
      <c r="AD3" s="42"/>
      <c r="AE3" s="6"/>
      <c r="AF3" s="40" t="s">
        <v>3</v>
      </c>
      <c r="AG3" s="41"/>
      <c r="AH3" s="41"/>
      <c r="AI3" s="41"/>
      <c r="AJ3" s="41"/>
      <c r="AK3" s="42"/>
      <c r="AL3" s="26"/>
      <c r="AM3" s="23"/>
      <c r="AN3" s="23"/>
      <c r="AO3" s="28"/>
      <c r="AP3" s="23"/>
      <c r="AQ3" s="28"/>
      <c r="AR3" s="23"/>
      <c r="AS3" s="23"/>
    </row>
    <row r="4" spans="2:47" ht="16.5" customHeight="1" x14ac:dyDescent="0.25">
      <c r="B4" s="5"/>
      <c r="C4" s="61">
        <v>512</v>
      </c>
      <c r="D4" s="62"/>
      <c r="E4" s="62"/>
      <c r="F4" s="62">
        <v>512</v>
      </c>
      <c r="G4" s="62"/>
      <c r="H4" s="62"/>
      <c r="I4" s="62">
        <f>$I24</f>
        <v>66450</v>
      </c>
      <c r="J4" s="62"/>
      <c r="K4" s="63"/>
      <c r="L4" s="6"/>
      <c r="M4" s="61">
        <f>C4*F4</f>
        <v>262144</v>
      </c>
      <c r="N4" s="62"/>
      <c r="O4" s="62"/>
      <c r="P4" s="62"/>
      <c r="Q4" s="62"/>
      <c r="R4" s="63"/>
      <c r="S4" s="26"/>
      <c r="T4" s="21"/>
      <c r="U4" s="5"/>
      <c r="V4" s="61">
        <v>512</v>
      </c>
      <c r="W4" s="62"/>
      <c r="X4" s="62"/>
      <c r="Y4" s="62">
        <v>512</v>
      </c>
      <c r="Z4" s="62"/>
      <c r="AA4" s="62"/>
      <c r="AB4" s="62">
        <f>$AB24</f>
        <v>66450</v>
      </c>
      <c r="AC4" s="62"/>
      <c r="AD4" s="63"/>
      <c r="AE4" s="6"/>
      <c r="AF4" s="61">
        <f>V4*Y4</f>
        <v>262144</v>
      </c>
      <c r="AG4" s="62"/>
      <c r="AH4" s="62"/>
      <c r="AI4" s="62"/>
      <c r="AJ4" s="62"/>
      <c r="AK4" s="63"/>
      <c r="AL4" s="26"/>
      <c r="AQ4" s="28"/>
      <c r="AR4" s="23"/>
      <c r="AS4" s="23"/>
    </row>
    <row r="5" spans="2:47" ht="16.5" customHeight="1" thickBot="1" x14ac:dyDescent="0.3">
      <c r="B5" s="5"/>
      <c r="C5" s="49"/>
      <c r="D5" s="50"/>
      <c r="E5" s="50"/>
      <c r="F5" s="50"/>
      <c r="G5" s="50"/>
      <c r="H5" s="50"/>
      <c r="I5" s="50"/>
      <c r="J5" s="50"/>
      <c r="K5" s="51"/>
      <c r="L5" s="6"/>
      <c r="M5" s="49"/>
      <c r="N5" s="50"/>
      <c r="O5" s="50"/>
      <c r="P5" s="50"/>
      <c r="Q5" s="50"/>
      <c r="R5" s="51"/>
      <c r="S5" s="26"/>
      <c r="T5" s="21"/>
      <c r="U5" s="5"/>
      <c r="V5" s="49"/>
      <c r="W5" s="50"/>
      <c r="X5" s="50"/>
      <c r="Y5" s="50"/>
      <c r="Z5" s="50"/>
      <c r="AA5" s="50"/>
      <c r="AB5" s="50"/>
      <c r="AC5" s="50"/>
      <c r="AD5" s="51"/>
      <c r="AE5" s="6"/>
      <c r="AF5" s="49"/>
      <c r="AG5" s="50"/>
      <c r="AH5" s="50"/>
      <c r="AI5" s="50"/>
      <c r="AJ5" s="50"/>
      <c r="AK5" s="51"/>
      <c r="AL5" s="26"/>
      <c r="AQ5" s="28"/>
      <c r="AR5" s="23"/>
      <c r="AS5" s="23"/>
      <c r="AU5" s="23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6"/>
      <c r="T6" s="21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6"/>
      <c r="AQ6" s="28"/>
      <c r="AR6" s="23"/>
      <c r="AS6" s="23"/>
      <c r="AU6" s="23"/>
    </row>
    <row r="7" spans="2:47" ht="16.5" customHeight="1" thickBot="1" x14ac:dyDescent="0.3">
      <c r="B7" s="5"/>
      <c r="C7" s="40" t="s">
        <v>4</v>
      </c>
      <c r="D7" s="41"/>
      <c r="E7" s="41"/>
      <c r="F7" s="41"/>
      <c r="G7" s="41"/>
      <c r="H7" s="41"/>
      <c r="I7" s="41"/>
      <c r="J7" s="41"/>
      <c r="K7" s="41"/>
      <c r="L7" s="41"/>
      <c r="M7" s="35">
        <f>$I23</f>
        <v>256713</v>
      </c>
      <c r="N7" s="36"/>
      <c r="O7" s="36"/>
      <c r="P7" s="36"/>
      <c r="Q7" s="36"/>
      <c r="R7" s="37"/>
      <c r="S7" s="26"/>
      <c r="T7" s="21"/>
      <c r="U7" s="5"/>
      <c r="V7" s="40" t="s">
        <v>4</v>
      </c>
      <c r="W7" s="41"/>
      <c r="X7" s="41"/>
      <c r="Y7" s="41"/>
      <c r="Z7" s="41"/>
      <c r="AA7" s="41"/>
      <c r="AB7" s="41"/>
      <c r="AC7" s="41"/>
      <c r="AD7" s="41"/>
      <c r="AE7" s="41"/>
      <c r="AF7" s="35">
        <f>$AB23</f>
        <v>256713</v>
      </c>
      <c r="AG7" s="36"/>
      <c r="AH7" s="36"/>
      <c r="AI7" s="36"/>
      <c r="AJ7" s="36"/>
      <c r="AK7" s="37"/>
      <c r="AL7" s="26"/>
      <c r="AM7" s="23"/>
      <c r="AQ7" s="28"/>
      <c r="AR7" s="23"/>
      <c r="AS7" s="23"/>
      <c r="AU7" s="23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6"/>
      <c r="T8" s="21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6"/>
      <c r="AM8" s="23"/>
      <c r="AN8" s="23"/>
      <c r="AO8" s="28"/>
      <c r="AP8" s="23"/>
      <c r="AQ8" s="28"/>
      <c r="AR8" s="23"/>
      <c r="AS8" s="23"/>
      <c r="AU8" s="23"/>
    </row>
    <row r="9" spans="2:47" ht="16.5" customHeight="1" thickBot="1" x14ac:dyDescent="0.3">
      <c r="B9" s="5"/>
      <c r="C9" s="20" t="s">
        <v>6</v>
      </c>
      <c r="D9" s="58" t="s">
        <v>7</v>
      </c>
      <c r="E9" s="59"/>
      <c r="F9" s="59"/>
      <c r="G9" s="59"/>
      <c r="H9" s="60"/>
      <c r="I9" s="59" t="s">
        <v>8</v>
      </c>
      <c r="J9" s="59"/>
      <c r="K9" s="59"/>
      <c r="L9" s="59"/>
      <c r="M9" s="60"/>
      <c r="N9" s="59" t="s">
        <v>9</v>
      </c>
      <c r="O9" s="59"/>
      <c r="P9" s="59"/>
      <c r="Q9" s="59"/>
      <c r="R9" s="60"/>
      <c r="S9" s="26"/>
      <c r="T9" s="21"/>
      <c r="U9" s="5"/>
      <c r="V9" s="20" t="s">
        <v>6</v>
      </c>
      <c r="W9" s="58" t="s">
        <v>7</v>
      </c>
      <c r="X9" s="59"/>
      <c r="Y9" s="59"/>
      <c r="Z9" s="59"/>
      <c r="AA9" s="60"/>
      <c r="AB9" s="59" t="s">
        <v>8</v>
      </c>
      <c r="AC9" s="59"/>
      <c r="AD9" s="59"/>
      <c r="AE9" s="59"/>
      <c r="AF9" s="60"/>
      <c r="AG9" s="59" t="s">
        <v>9</v>
      </c>
      <c r="AH9" s="59"/>
      <c r="AI9" s="59"/>
      <c r="AJ9" s="59"/>
      <c r="AK9" s="60"/>
      <c r="AL9" s="26"/>
      <c r="AM9" s="23"/>
      <c r="AN9" s="30"/>
      <c r="AP9" s="30"/>
      <c r="AQ9" s="28"/>
      <c r="AR9" s="23"/>
      <c r="AS9" s="23"/>
      <c r="AU9" s="23"/>
    </row>
    <row r="10" spans="2:47" ht="16.5" customHeight="1" x14ac:dyDescent="0.25">
      <c r="B10" s="5"/>
      <c r="C10" s="9">
        <v>0</v>
      </c>
      <c r="D10" s="82">
        <f t="shared" ref="D10:D12" si="0">$N10-$I10</f>
        <v>3432340</v>
      </c>
      <c r="E10" s="83"/>
      <c r="F10" s="83"/>
      <c r="G10" s="83"/>
      <c r="H10" s="83"/>
      <c r="I10" s="82">
        <f>$I29</f>
        <v>754010</v>
      </c>
      <c r="J10" s="83"/>
      <c r="K10" s="83"/>
      <c r="L10" s="83"/>
      <c r="M10" s="84"/>
      <c r="N10" s="83">
        <f>$I28</f>
        <v>4186350</v>
      </c>
      <c r="O10" s="83"/>
      <c r="P10" s="83"/>
      <c r="Q10" s="83"/>
      <c r="R10" s="84"/>
      <c r="S10" s="7"/>
      <c r="T10" s="21"/>
      <c r="U10" s="5"/>
      <c r="V10" s="9">
        <v>0</v>
      </c>
      <c r="W10" s="82">
        <f>$AG10-$AB10</f>
        <v>1572271</v>
      </c>
      <c r="X10" s="83"/>
      <c r="Y10" s="83"/>
      <c r="Z10" s="83"/>
      <c r="AA10" s="84"/>
      <c r="AB10" s="82">
        <f>$AB29</f>
        <v>2614079</v>
      </c>
      <c r="AC10" s="83"/>
      <c r="AD10" s="83"/>
      <c r="AE10" s="83"/>
      <c r="AF10" s="84"/>
      <c r="AG10" s="82">
        <f>$AB28</f>
        <v>4186350</v>
      </c>
      <c r="AH10" s="83"/>
      <c r="AI10" s="83"/>
      <c r="AJ10" s="83"/>
      <c r="AK10" s="84"/>
      <c r="AL10" s="7"/>
      <c r="AM10" s="23"/>
      <c r="AN10" s="30"/>
      <c r="AP10" s="30"/>
      <c r="AQ10" s="28"/>
      <c r="AR10" s="23"/>
      <c r="AS10" s="23"/>
      <c r="AU10" s="23"/>
    </row>
    <row r="11" spans="2:47" ht="16.5" customHeight="1" x14ac:dyDescent="0.25">
      <c r="B11" s="5"/>
      <c r="C11" s="10">
        <v>1</v>
      </c>
      <c r="D11" s="52">
        <f t="shared" si="0"/>
        <v>26870243</v>
      </c>
      <c r="E11" s="53"/>
      <c r="F11" s="53"/>
      <c r="G11" s="53"/>
      <c r="H11" s="54"/>
      <c r="I11" s="52">
        <f>$I32</f>
        <v>588477</v>
      </c>
      <c r="J11" s="53"/>
      <c r="K11" s="53"/>
      <c r="L11" s="53"/>
      <c r="M11" s="54"/>
      <c r="N11" s="53">
        <f>$I31</f>
        <v>27458720</v>
      </c>
      <c r="O11" s="53"/>
      <c r="P11" s="53"/>
      <c r="Q11" s="53"/>
      <c r="R11" s="54"/>
      <c r="S11" s="7"/>
      <c r="T11" s="21"/>
      <c r="U11" s="5"/>
      <c r="V11" s="10">
        <v>1</v>
      </c>
      <c r="W11" s="52">
        <f>$AG11-$AB11</f>
        <v>2907882</v>
      </c>
      <c r="X11" s="53"/>
      <c r="Y11" s="53"/>
      <c r="Z11" s="53"/>
      <c r="AA11" s="54"/>
      <c r="AB11" s="52">
        <f>$AB32</f>
        <v>9670286</v>
      </c>
      <c r="AC11" s="53"/>
      <c r="AD11" s="53"/>
      <c r="AE11" s="53"/>
      <c r="AF11" s="54"/>
      <c r="AG11" s="52">
        <f>$AB31</f>
        <v>12578168</v>
      </c>
      <c r="AH11" s="53"/>
      <c r="AI11" s="53"/>
      <c r="AJ11" s="53"/>
      <c r="AK11" s="54"/>
      <c r="AL11" s="7"/>
      <c r="AN11" s="30"/>
      <c r="AP11" s="30"/>
    </row>
    <row r="12" spans="2:47" ht="16.5" customHeight="1" x14ac:dyDescent="0.25">
      <c r="B12" s="5"/>
      <c r="C12" s="10">
        <v>1</v>
      </c>
      <c r="D12" s="52">
        <f t="shared" si="0"/>
        <v>32641602</v>
      </c>
      <c r="E12" s="53"/>
      <c r="F12" s="53"/>
      <c r="G12" s="53"/>
      <c r="H12" s="54"/>
      <c r="I12" s="52">
        <f>$I35</f>
        <v>182320342</v>
      </c>
      <c r="J12" s="53"/>
      <c r="K12" s="53"/>
      <c r="L12" s="53"/>
      <c r="M12" s="54"/>
      <c r="N12" s="53">
        <f>$I34</f>
        <v>214961944</v>
      </c>
      <c r="O12" s="53"/>
      <c r="P12" s="53"/>
      <c r="Q12" s="53"/>
      <c r="R12" s="54"/>
      <c r="S12" s="7"/>
      <c r="T12" s="21"/>
      <c r="U12" s="5"/>
      <c r="V12" s="10">
        <v>1</v>
      </c>
      <c r="W12" s="52">
        <f>$AG12-$AB12</f>
        <v>7639047</v>
      </c>
      <c r="X12" s="53"/>
      <c r="Y12" s="53"/>
      <c r="Z12" s="53"/>
      <c r="AA12" s="54"/>
      <c r="AB12" s="52">
        <f>$AB35</f>
        <v>15624009</v>
      </c>
      <c r="AC12" s="53"/>
      <c r="AD12" s="53"/>
      <c r="AE12" s="53"/>
      <c r="AF12" s="54"/>
      <c r="AG12" s="52">
        <f>$AB34</f>
        <v>23263056</v>
      </c>
      <c r="AH12" s="53"/>
      <c r="AI12" s="53"/>
      <c r="AJ12" s="53"/>
      <c r="AK12" s="54"/>
      <c r="AL12" s="7"/>
      <c r="AN12" s="30"/>
      <c r="AP12" s="30"/>
    </row>
    <row r="13" spans="2:47" ht="16.5" customHeight="1" thickBot="1" x14ac:dyDescent="0.3">
      <c r="B13" s="5"/>
      <c r="C13" s="11">
        <v>3</v>
      </c>
      <c r="D13" s="49">
        <f>$N13-$I13</f>
        <v>12677653</v>
      </c>
      <c r="E13" s="50"/>
      <c r="F13" s="50"/>
      <c r="G13" s="50"/>
      <c r="H13" s="51"/>
      <c r="I13" s="49">
        <f>$I38</f>
        <v>248455163</v>
      </c>
      <c r="J13" s="50"/>
      <c r="K13" s="50"/>
      <c r="L13" s="50"/>
      <c r="M13" s="51"/>
      <c r="N13" s="50">
        <f>$I37</f>
        <v>261132816</v>
      </c>
      <c r="O13" s="50"/>
      <c r="P13" s="50"/>
      <c r="Q13" s="50"/>
      <c r="R13" s="51"/>
      <c r="S13" s="7"/>
      <c r="T13" s="21"/>
      <c r="U13" s="5"/>
      <c r="V13" s="11">
        <v>2</v>
      </c>
      <c r="W13" s="49">
        <f>$AG13-$AB13</f>
        <v>7991505</v>
      </c>
      <c r="X13" s="50"/>
      <c r="Y13" s="50"/>
      <c r="Z13" s="50"/>
      <c r="AA13" s="51"/>
      <c r="AB13" s="49">
        <f>$AB38</f>
        <v>53120871</v>
      </c>
      <c r="AC13" s="50"/>
      <c r="AD13" s="50"/>
      <c r="AE13" s="50"/>
      <c r="AF13" s="51"/>
      <c r="AG13" s="50">
        <f>$AB37</f>
        <v>61112376</v>
      </c>
      <c r="AH13" s="50"/>
      <c r="AI13" s="50"/>
      <c r="AJ13" s="50"/>
      <c r="AK13" s="51"/>
      <c r="AL13" s="7"/>
    </row>
    <row r="14" spans="2:47" ht="9" customHeight="1" thickBot="1" x14ac:dyDescent="0.3"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7"/>
      <c r="T14" s="21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7"/>
    </row>
    <row r="15" spans="2:47" ht="16.5" customHeight="1" thickBot="1" x14ac:dyDescent="0.3">
      <c r="B15" s="12"/>
      <c r="C15" s="40" t="s">
        <v>11</v>
      </c>
      <c r="D15" s="41"/>
      <c r="E15" s="41"/>
      <c r="F15" s="41"/>
      <c r="G15" s="41"/>
      <c r="H15" s="42"/>
      <c r="I15" s="40" t="s">
        <v>10</v>
      </c>
      <c r="J15" s="42"/>
      <c r="K15" s="13"/>
      <c r="L15" s="43" t="s">
        <v>15</v>
      </c>
      <c r="M15" s="44"/>
      <c r="N15" s="44"/>
      <c r="O15" s="44"/>
      <c r="P15" s="44"/>
      <c r="Q15" s="44"/>
      <c r="R15" s="45"/>
      <c r="S15" s="26"/>
      <c r="T15" s="21"/>
      <c r="U15" s="12"/>
      <c r="V15" s="40" t="s">
        <v>11</v>
      </c>
      <c r="W15" s="41"/>
      <c r="X15" s="41"/>
      <c r="Y15" s="41"/>
      <c r="Z15" s="41"/>
      <c r="AA15" s="42"/>
      <c r="AB15" s="40" t="s">
        <v>10</v>
      </c>
      <c r="AC15" s="42"/>
      <c r="AD15" s="13"/>
      <c r="AE15" s="43" t="s">
        <v>13</v>
      </c>
      <c r="AF15" s="44"/>
      <c r="AG15" s="44"/>
      <c r="AH15" s="44"/>
      <c r="AI15" s="44"/>
      <c r="AJ15" s="44"/>
      <c r="AK15" s="45"/>
      <c r="AL15" s="26"/>
      <c r="AN15" s="30"/>
      <c r="AP15" s="30"/>
    </row>
    <row r="16" spans="2:47" ht="16.5" customHeight="1" thickBot="1" x14ac:dyDescent="0.3">
      <c r="B16" s="12"/>
      <c r="C16" s="35">
        <f>$I4*$M7</f>
        <v>17058578850</v>
      </c>
      <c r="D16" s="36"/>
      <c r="E16" s="36"/>
      <c r="F16" s="36"/>
      <c r="G16" s="36"/>
      <c r="H16" s="37"/>
      <c r="I16" s="38">
        <f>100%</f>
        <v>1</v>
      </c>
      <c r="J16" s="39"/>
      <c r="K16" s="13"/>
      <c r="L16" s="46"/>
      <c r="M16" s="47"/>
      <c r="N16" s="47"/>
      <c r="O16" s="47"/>
      <c r="P16" s="47"/>
      <c r="Q16" s="47"/>
      <c r="R16" s="48"/>
      <c r="S16" s="15"/>
      <c r="T16" s="27"/>
      <c r="U16" s="12"/>
      <c r="V16" s="35">
        <f>$AB4*$AF7</f>
        <v>17058578850</v>
      </c>
      <c r="W16" s="36"/>
      <c r="X16" s="36"/>
      <c r="Y16" s="36"/>
      <c r="Z16" s="36"/>
      <c r="AA16" s="37"/>
      <c r="AB16" s="38">
        <f>100%</f>
        <v>1</v>
      </c>
      <c r="AC16" s="39"/>
      <c r="AD16" s="13"/>
      <c r="AE16" s="46"/>
      <c r="AF16" s="47"/>
      <c r="AG16" s="47"/>
      <c r="AH16" s="47"/>
      <c r="AI16" s="47"/>
      <c r="AJ16" s="47"/>
      <c r="AK16" s="48"/>
      <c r="AL16" s="15"/>
      <c r="AN16" s="30"/>
      <c r="AP16" s="30"/>
    </row>
    <row r="17" spans="2:47" ht="9" customHeight="1" thickBot="1" x14ac:dyDescent="0.3"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24"/>
      <c r="U17" s="12"/>
      <c r="V17" s="14"/>
      <c r="W17" s="14"/>
      <c r="X17" s="14"/>
      <c r="Y17" s="14"/>
      <c r="Z17" s="14"/>
      <c r="AA17" s="14"/>
      <c r="AB17" s="14"/>
      <c r="AC17" s="14"/>
      <c r="AD17" s="13"/>
      <c r="AE17" s="13"/>
      <c r="AF17" s="13"/>
      <c r="AG17" s="13"/>
      <c r="AH17" s="13"/>
      <c r="AI17" s="13"/>
      <c r="AJ17" s="13"/>
      <c r="AK17" s="13"/>
      <c r="AL17" s="15"/>
    </row>
    <row r="18" spans="2:47" ht="16.5" customHeight="1" thickBot="1" x14ac:dyDescent="0.3">
      <c r="B18" s="12"/>
      <c r="C18" s="40" t="s">
        <v>12</v>
      </c>
      <c r="D18" s="41"/>
      <c r="E18" s="41"/>
      <c r="F18" s="41"/>
      <c r="G18" s="41"/>
      <c r="H18" s="42"/>
      <c r="I18" s="40" t="s">
        <v>10</v>
      </c>
      <c r="J18" s="42"/>
      <c r="K18" s="14"/>
      <c r="L18" s="40" t="s">
        <v>32</v>
      </c>
      <c r="M18" s="41"/>
      <c r="N18" s="42"/>
      <c r="O18" s="13"/>
      <c r="P18" s="40" t="s">
        <v>33</v>
      </c>
      <c r="Q18" s="41"/>
      <c r="R18" s="42"/>
      <c r="S18" s="15"/>
      <c r="T18" s="21"/>
      <c r="U18" s="12"/>
      <c r="V18" s="40" t="s">
        <v>12</v>
      </c>
      <c r="W18" s="41"/>
      <c r="X18" s="41"/>
      <c r="Y18" s="41"/>
      <c r="Z18" s="41"/>
      <c r="AA18" s="42"/>
      <c r="AB18" s="40" t="s">
        <v>10</v>
      </c>
      <c r="AC18" s="42"/>
      <c r="AD18" s="13"/>
      <c r="AE18" s="40" t="s">
        <v>32</v>
      </c>
      <c r="AF18" s="41"/>
      <c r="AG18" s="42"/>
      <c r="AH18" s="13"/>
      <c r="AI18" s="40" t="s">
        <v>33</v>
      </c>
      <c r="AJ18" s="41"/>
      <c r="AK18" s="42"/>
      <c r="AL18" s="15"/>
    </row>
    <row r="19" spans="2:47" ht="16.5" customHeight="1" thickBot="1" x14ac:dyDescent="0.3">
      <c r="B19" s="12"/>
      <c r="C19" s="35">
        <f>SUM($N10:$R13)+$D13*$L19</f>
        <v>609161054</v>
      </c>
      <c r="D19" s="36"/>
      <c r="E19" s="36"/>
      <c r="F19" s="36"/>
      <c r="G19" s="36"/>
      <c r="H19" s="37"/>
      <c r="I19" s="38">
        <f>$C19/$C16</f>
        <v>3.5709953294262846E-2</v>
      </c>
      <c r="J19" s="39"/>
      <c r="K19" s="14"/>
      <c r="L19" s="79">
        <v>8</v>
      </c>
      <c r="M19" s="80"/>
      <c r="N19" s="81"/>
      <c r="O19" s="13"/>
      <c r="P19" s="79">
        <v>4</v>
      </c>
      <c r="Q19" s="80"/>
      <c r="R19" s="81"/>
      <c r="S19" s="15"/>
      <c r="T19" s="21"/>
      <c r="U19" s="12"/>
      <c r="V19" s="35">
        <f>SUM($AG10:$AK13)+$W13*$AE19</f>
        <v>165071990</v>
      </c>
      <c r="W19" s="36"/>
      <c r="X19" s="36"/>
      <c r="Y19" s="36"/>
      <c r="Z19" s="36"/>
      <c r="AA19" s="37"/>
      <c r="AB19" s="38">
        <f>$V19/$V16</f>
        <v>9.6767726931719176E-3</v>
      </c>
      <c r="AC19" s="39"/>
      <c r="AD19" s="13"/>
      <c r="AE19" s="79">
        <v>8</v>
      </c>
      <c r="AF19" s="80"/>
      <c r="AG19" s="81"/>
      <c r="AH19" s="13"/>
      <c r="AI19" s="79">
        <v>4</v>
      </c>
      <c r="AJ19" s="80"/>
      <c r="AK19" s="81"/>
      <c r="AL19" s="15"/>
    </row>
    <row r="20" spans="2:47" ht="9" customHeight="1" thickBot="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  <c r="T20" s="24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</row>
    <row r="21" spans="2:47" ht="15.75" thickBot="1" x14ac:dyDescent="0.3">
      <c r="C21" s="19"/>
      <c r="D21" s="19"/>
      <c r="E21" s="19"/>
      <c r="F21" s="19"/>
      <c r="G21" s="19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N21" s="30"/>
      <c r="AP21" s="29"/>
      <c r="AR21" s="34"/>
      <c r="AS21" s="34"/>
      <c r="AT21" s="34"/>
    </row>
    <row r="22" spans="2:47" ht="29.25" customHeight="1" thickBot="1" x14ac:dyDescent="0.3">
      <c r="B22" s="68" t="s">
        <v>30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70"/>
      <c r="T22" s="32"/>
      <c r="U22" s="68" t="s">
        <v>31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70"/>
      <c r="AN22" s="30" t="s">
        <v>16</v>
      </c>
      <c r="AO22" s="22" t="s">
        <v>14</v>
      </c>
      <c r="AP22" s="30"/>
      <c r="AQ22" s="22" t="s">
        <v>13</v>
      </c>
      <c r="AR22" s="30"/>
      <c r="AS22" s="30"/>
      <c r="AT22" s="30"/>
      <c r="AU22" s="30"/>
    </row>
    <row r="23" spans="2:47" ht="16.5" customHeight="1" x14ac:dyDescent="0.25">
      <c r="B23" s="73" t="s">
        <v>17</v>
      </c>
      <c r="C23" s="74"/>
      <c r="D23" s="74"/>
      <c r="E23" s="74"/>
      <c r="F23" s="74"/>
      <c r="G23" s="74"/>
      <c r="H23" s="74"/>
      <c r="I23" s="74">
        <f>$AO$23</f>
        <v>256713</v>
      </c>
      <c r="J23" s="74"/>
      <c r="K23" s="74"/>
      <c r="L23" s="74"/>
      <c r="M23" s="74"/>
      <c r="N23" s="74"/>
      <c r="O23" s="74"/>
      <c r="P23" s="74"/>
      <c r="Q23" s="74"/>
      <c r="R23" s="74"/>
      <c r="S23" s="75"/>
      <c r="T23" s="23"/>
      <c r="U23" s="73" t="s">
        <v>17</v>
      </c>
      <c r="V23" s="74"/>
      <c r="W23" s="74"/>
      <c r="X23" s="74"/>
      <c r="Y23" s="74"/>
      <c r="Z23" s="74"/>
      <c r="AA23" s="74"/>
      <c r="AB23" s="74">
        <f>$AQ$23</f>
        <v>256713</v>
      </c>
      <c r="AC23" s="74"/>
      <c r="AD23" s="74"/>
      <c r="AE23" s="74"/>
      <c r="AF23" s="74"/>
      <c r="AG23" s="74"/>
      <c r="AH23" s="74"/>
      <c r="AI23" s="74"/>
      <c r="AJ23" s="74"/>
      <c r="AK23" s="74"/>
      <c r="AL23" s="75"/>
      <c r="AN23" s="30" t="s">
        <v>17</v>
      </c>
      <c r="AO23" s="22">
        <v>256713</v>
      </c>
      <c r="AP23" s="22"/>
      <c r="AQ23" s="22">
        <v>256713</v>
      </c>
      <c r="AR23" s="22"/>
      <c r="AS23" s="30"/>
      <c r="AT23" s="30"/>
      <c r="AU23" s="30"/>
    </row>
    <row r="24" spans="2:47" ht="16.5" customHeight="1" x14ac:dyDescent="0.25">
      <c r="B24" s="76" t="s">
        <v>18</v>
      </c>
      <c r="C24" s="77"/>
      <c r="D24" s="77"/>
      <c r="E24" s="77"/>
      <c r="F24" s="77"/>
      <c r="G24" s="77"/>
      <c r="H24" s="77"/>
      <c r="I24" s="77">
        <f>$AO$24</f>
        <v>66450</v>
      </c>
      <c r="J24" s="77"/>
      <c r="K24" s="77"/>
      <c r="L24" s="77"/>
      <c r="M24" s="77"/>
      <c r="N24" s="77"/>
      <c r="O24" s="77"/>
      <c r="P24" s="77"/>
      <c r="Q24" s="77"/>
      <c r="R24" s="77"/>
      <c r="S24" s="78"/>
      <c r="T24" s="23"/>
      <c r="U24" s="76" t="s">
        <v>18</v>
      </c>
      <c r="V24" s="77"/>
      <c r="W24" s="77"/>
      <c r="X24" s="77"/>
      <c r="Y24" s="77"/>
      <c r="Z24" s="77"/>
      <c r="AA24" s="77"/>
      <c r="AB24" s="77">
        <f>$AQ$24</f>
        <v>66450</v>
      </c>
      <c r="AC24" s="77"/>
      <c r="AD24" s="77"/>
      <c r="AE24" s="77"/>
      <c r="AF24" s="77"/>
      <c r="AG24" s="77"/>
      <c r="AH24" s="77"/>
      <c r="AI24" s="77"/>
      <c r="AJ24" s="77"/>
      <c r="AK24" s="77"/>
      <c r="AL24" s="78"/>
      <c r="AN24" s="30" t="s">
        <v>18</v>
      </c>
      <c r="AO24" s="22">
        <v>66450</v>
      </c>
      <c r="AP24" s="22"/>
      <c r="AQ24" s="22">
        <v>66450</v>
      </c>
      <c r="AR24" s="22"/>
      <c r="AS24" s="30"/>
      <c r="AT24" s="30"/>
      <c r="AU24" s="30"/>
    </row>
    <row r="25" spans="2:47" ht="16.5" customHeight="1" x14ac:dyDescent="0.25">
      <c r="B25" s="76" t="s">
        <v>19</v>
      </c>
      <c r="C25" s="77"/>
      <c r="D25" s="77"/>
      <c r="E25" s="77"/>
      <c r="F25" s="77"/>
      <c r="G25" s="77"/>
      <c r="H25" s="77"/>
      <c r="I25" s="71">
        <f>$AO$25</f>
        <v>507739830</v>
      </c>
      <c r="J25" s="71"/>
      <c r="K25" s="71"/>
      <c r="L25" s="71"/>
      <c r="M25" s="71"/>
      <c r="N25" s="71"/>
      <c r="O25" s="71"/>
      <c r="P25" s="71"/>
      <c r="Q25" s="71"/>
      <c r="R25" s="71"/>
      <c r="S25" s="72"/>
      <c r="T25" s="23"/>
      <c r="U25" s="76" t="s">
        <v>19</v>
      </c>
      <c r="V25" s="77"/>
      <c r="W25" s="77"/>
      <c r="X25" s="77"/>
      <c r="Y25" s="77"/>
      <c r="Z25" s="77"/>
      <c r="AA25" s="77"/>
      <c r="AB25" s="71">
        <f>$AQ$25</f>
        <v>101139950</v>
      </c>
      <c r="AC25" s="71"/>
      <c r="AD25" s="71"/>
      <c r="AE25" s="71"/>
      <c r="AF25" s="71"/>
      <c r="AG25" s="71"/>
      <c r="AH25" s="71"/>
      <c r="AI25" s="71"/>
      <c r="AJ25" s="71"/>
      <c r="AK25" s="71"/>
      <c r="AL25" s="72"/>
      <c r="AN25" s="30" t="s">
        <v>19</v>
      </c>
      <c r="AO25" s="22">
        <v>507739830</v>
      </c>
      <c r="AP25" s="22"/>
      <c r="AQ25" s="22">
        <v>101139950</v>
      </c>
      <c r="AR25" s="22"/>
      <c r="AS25" s="30"/>
      <c r="AT25" s="30"/>
      <c r="AU25" s="30"/>
    </row>
    <row r="26" spans="2:47" ht="16.5" customHeight="1" x14ac:dyDescent="0.25">
      <c r="B26" s="76" t="s">
        <v>20</v>
      </c>
      <c r="C26" s="77"/>
      <c r="D26" s="77"/>
      <c r="E26" s="77"/>
      <c r="F26" s="77"/>
      <c r="G26" s="77"/>
      <c r="H26" s="77"/>
      <c r="I26" s="71">
        <f>$AO$26</f>
        <v>432117992</v>
      </c>
      <c r="J26" s="71"/>
      <c r="K26" s="71"/>
      <c r="L26" s="71"/>
      <c r="M26" s="71"/>
      <c r="N26" s="71"/>
      <c r="O26" s="71"/>
      <c r="P26" s="71"/>
      <c r="Q26" s="71"/>
      <c r="R26" s="71"/>
      <c r="S26" s="72"/>
      <c r="T26" s="23"/>
      <c r="U26" s="76" t="s">
        <v>20</v>
      </c>
      <c r="V26" s="77"/>
      <c r="W26" s="77"/>
      <c r="X26" s="77"/>
      <c r="Y26" s="77"/>
      <c r="Z26" s="77"/>
      <c r="AA26" s="77"/>
      <c r="AB26" s="71">
        <f>$AQ$26</f>
        <v>81029245</v>
      </c>
      <c r="AC26" s="71"/>
      <c r="AD26" s="71"/>
      <c r="AE26" s="71"/>
      <c r="AF26" s="71"/>
      <c r="AG26" s="71"/>
      <c r="AH26" s="71"/>
      <c r="AI26" s="71"/>
      <c r="AJ26" s="71"/>
      <c r="AK26" s="71"/>
      <c r="AL26" s="72"/>
      <c r="AN26" s="30" t="s">
        <v>20</v>
      </c>
      <c r="AO26" s="22">
        <v>432117992</v>
      </c>
      <c r="AP26" s="22"/>
      <c r="AQ26" s="22">
        <v>81029245</v>
      </c>
      <c r="AR26" s="22"/>
      <c r="AS26" s="30"/>
      <c r="AT26" s="30"/>
      <c r="AU26" s="30"/>
    </row>
    <row r="27" spans="2:47" ht="16.5" customHeight="1" x14ac:dyDescent="0.25">
      <c r="B27" s="76" t="s">
        <v>21</v>
      </c>
      <c r="C27" s="77"/>
      <c r="D27" s="77"/>
      <c r="E27" s="77"/>
      <c r="F27" s="77"/>
      <c r="G27" s="77"/>
      <c r="H27" s="77"/>
      <c r="I27" s="71">
        <f>$AO$27</f>
        <v>75621838</v>
      </c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23"/>
      <c r="U27" s="76" t="s">
        <v>21</v>
      </c>
      <c r="V27" s="77"/>
      <c r="W27" s="77"/>
      <c r="X27" s="77"/>
      <c r="Y27" s="77"/>
      <c r="Z27" s="77"/>
      <c r="AA27" s="77"/>
      <c r="AB27" s="71">
        <f>$AQ$27</f>
        <v>20110705</v>
      </c>
      <c r="AC27" s="71"/>
      <c r="AD27" s="71"/>
      <c r="AE27" s="71"/>
      <c r="AF27" s="71"/>
      <c r="AG27" s="71"/>
      <c r="AH27" s="71"/>
      <c r="AI27" s="71"/>
      <c r="AJ27" s="71"/>
      <c r="AK27" s="71"/>
      <c r="AL27" s="72"/>
      <c r="AN27" s="30" t="s">
        <v>21</v>
      </c>
      <c r="AO27" s="22">
        <v>75621838</v>
      </c>
      <c r="AP27" s="22"/>
      <c r="AQ27" s="22">
        <v>20110705</v>
      </c>
      <c r="AR27" s="22"/>
      <c r="AS27" s="30"/>
      <c r="AT27" s="30"/>
      <c r="AU27" s="30"/>
    </row>
    <row r="28" spans="2:47" ht="16.5" customHeight="1" x14ac:dyDescent="0.25">
      <c r="B28" s="76" t="s">
        <v>22</v>
      </c>
      <c r="C28" s="77"/>
      <c r="D28" s="77"/>
      <c r="E28" s="77"/>
      <c r="F28" s="77"/>
      <c r="G28" s="77"/>
      <c r="H28" s="77"/>
      <c r="I28" s="71">
        <f>$AO$28</f>
        <v>4186350</v>
      </c>
      <c r="J28" s="71"/>
      <c r="K28" s="71"/>
      <c r="L28" s="71"/>
      <c r="M28" s="71"/>
      <c r="N28" s="71"/>
      <c r="O28" s="71"/>
      <c r="P28" s="71"/>
      <c r="Q28" s="71"/>
      <c r="R28" s="71"/>
      <c r="S28" s="72"/>
      <c r="T28" s="23"/>
      <c r="U28" s="76" t="s">
        <v>22</v>
      </c>
      <c r="V28" s="77"/>
      <c r="W28" s="77"/>
      <c r="X28" s="77"/>
      <c r="Y28" s="77"/>
      <c r="Z28" s="77"/>
      <c r="AA28" s="77"/>
      <c r="AB28" s="71">
        <f>$AQ$28</f>
        <v>4186350</v>
      </c>
      <c r="AC28" s="71"/>
      <c r="AD28" s="71"/>
      <c r="AE28" s="71"/>
      <c r="AF28" s="71"/>
      <c r="AG28" s="71"/>
      <c r="AH28" s="71"/>
      <c r="AI28" s="71"/>
      <c r="AJ28" s="71"/>
      <c r="AK28" s="71"/>
      <c r="AL28" s="72"/>
      <c r="AN28" s="30" t="s">
        <v>37</v>
      </c>
      <c r="AO28" s="22">
        <v>4186350</v>
      </c>
      <c r="AP28" s="22"/>
      <c r="AQ28" s="22">
        <v>4186350</v>
      </c>
      <c r="AR28" s="22"/>
      <c r="AS28" s="30"/>
      <c r="AT28" s="30"/>
      <c r="AU28" s="30"/>
    </row>
    <row r="29" spans="2:47" ht="16.5" customHeight="1" x14ac:dyDescent="0.25">
      <c r="B29" s="76" t="s">
        <v>23</v>
      </c>
      <c r="C29" s="77"/>
      <c r="D29" s="77"/>
      <c r="E29" s="77"/>
      <c r="F29" s="77"/>
      <c r="G29" s="77"/>
      <c r="H29" s="77"/>
      <c r="I29" s="71">
        <f>$AO$29</f>
        <v>754010</v>
      </c>
      <c r="J29" s="71"/>
      <c r="K29" s="71"/>
      <c r="L29" s="71"/>
      <c r="M29" s="71"/>
      <c r="N29" s="71"/>
      <c r="O29" s="71"/>
      <c r="P29" s="71"/>
      <c r="Q29" s="71"/>
      <c r="R29" s="71"/>
      <c r="S29" s="72"/>
      <c r="T29" s="23"/>
      <c r="U29" s="76" t="s">
        <v>23</v>
      </c>
      <c r="V29" s="77"/>
      <c r="W29" s="77"/>
      <c r="X29" s="77"/>
      <c r="Y29" s="77"/>
      <c r="Z29" s="77"/>
      <c r="AA29" s="77"/>
      <c r="AB29" s="71">
        <f>$AQ$29</f>
        <v>2614079</v>
      </c>
      <c r="AC29" s="71"/>
      <c r="AD29" s="71"/>
      <c r="AE29" s="71"/>
      <c r="AF29" s="71"/>
      <c r="AG29" s="71"/>
      <c r="AH29" s="71"/>
      <c r="AI29" s="71"/>
      <c r="AJ29" s="71"/>
      <c r="AK29" s="71"/>
      <c r="AL29" s="72"/>
      <c r="AN29" s="30" t="s">
        <v>38</v>
      </c>
      <c r="AO29" s="22">
        <v>754010</v>
      </c>
      <c r="AP29" s="22"/>
      <c r="AQ29" s="22">
        <v>2614079</v>
      </c>
      <c r="AR29" s="22"/>
      <c r="AS29" s="30"/>
      <c r="AT29" s="30"/>
      <c r="AU29" s="30"/>
    </row>
    <row r="30" spans="2:47" ht="16.5" customHeight="1" x14ac:dyDescent="0.25">
      <c r="B30" s="76" t="s">
        <v>24</v>
      </c>
      <c r="C30" s="77"/>
      <c r="D30" s="77"/>
      <c r="E30" s="77"/>
      <c r="F30" s="77"/>
      <c r="G30" s="77"/>
      <c r="H30" s="77"/>
      <c r="I30" s="71">
        <f>$AO$30</f>
        <v>3432340</v>
      </c>
      <c r="J30" s="71"/>
      <c r="K30" s="71"/>
      <c r="L30" s="71"/>
      <c r="M30" s="71"/>
      <c r="N30" s="71"/>
      <c r="O30" s="71"/>
      <c r="P30" s="71"/>
      <c r="Q30" s="71"/>
      <c r="R30" s="71"/>
      <c r="S30" s="72"/>
      <c r="T30" s="23"/>
      <c r="U30" s="76" t="s">
        <v>24</v>
      </c>
      <c r="V30" s="77"/>
      <c r="W30" s="77"/>
      <c r="X30" s="77"/>
      <c r="Y30" s="77"/>
      <c r="Z30" s="77"/>
      <c r="AA30" s="77"/>
      <c r="AB30" s="71">
        <f>$AQ$30</f>
        <v>1572271</v>
      </c>
      <c r="AC30" s="71"/>
      <c r="AD30" s="71"/>
      <c r="AE30" s="71"/>
      <c r="AF30" s="71"/>
      <c r="AG30" s="71"/>
      <c r="AH30" s="71"/>
      <c r="AI30" s="71"/>
      <c r="AJ30" s="71"/>
      <c r="AK30" s="71"/>
      <c r="AL30" s="72"/>
      <c r="AN30" s="30" t="s">
        <v>39</v>
      </c>
      <c r="AO30" s="22">
        <v>3432340</v>
      </c>
      <c r="AP30" s="22"/>
      <c r="AQ30" s="22">
        <v>1572271</v>
      </c>
      <c r="AR30" s="22"/>
      <c r="AS30" s="30"/>
      <c r="AT30" s="30"/>
      <c r="AU30" s="30"/>
    </row>
    <row r="31" spans="2:47" ht="16.5" customHeight="1" x14ac:dyDescent="0.25">
      <c r="B31" s="76" t="s">
        <v>25</v>
      </c>
      <c r="C31" s="77"/>
      <c r="D31" s="77"/>
      <c r="E31" s="77"/>
      <c r="F31" s="77"/>
      <c r="G31" s="77"/>
      <c r="H31" s="77"/>
      <c r="I31" s="71">
        <f>$AO$31</f>
        <v>27458720</v>
      </c>
      <c r="J31" s="71"/>
      <c r="K31" s="71"/>
      <c r="L31" s="71"/>
      <c r="M31" s="71"/>
      <c r="N31" s="71"/>
      <c r="O31" s="71"/>
      <c r="P31" s="71"/>
      <c r="Q31" s="71"/>
      <c r="R31" s="71"/>
      <c r="S31" s="72"/>
      <c r="T31" s="23"/>
      <c r="U31" s="76" t="s">
        <v>25</v>
      </c>
      <c r="V31" s="77"/>
      <c r="W31" s="77"/>
      <c r="X31" s="77"/>
      <c r="Y31" s="77"/>
      <c r="Z31" s="77"/>
      <c r="AA31" s="77"/>
      <c r="AB31" s="71">
        <f>$AQ$31</f>
        <v>12578168</v>
      </c>
      <c r="AC31" s="71"/>
      <c r="AD31" s="71"/>
      <c r="AE31" s="71"/>
      <c r="AF31" s="71"/>
      <c r="AG31" s="71"/>
      <c r="AH31" s="71"/>
      <c r="AI31" s="71"/>
      <c r="AJ31" s="71"/>
      <c r="AK31" s="71"/>
      <c r="AL31" s="72"/>
      <c r="AN31" s="30" t="s">
        <v>25</v>
      </c>
      <c r="AO31" s="22">
        <v>27458720</v>
      </c>
      <c r="AP31" s="22"/>
      <c r="AQ31" s="22">
        <v>12578168</v>
      </c>
      <c r="AR31" s="22"/>
      <c r="AS31" s="30"/>
      <c r="AT31" s="30"/>
      <c r="AU31" s="30"/>
    </row>
    <row r="32" spans="2:47" ht="16.5" customHeight="1" x14ac:dyDescent="0.25">
      <c r="B32" s="76" t="s">
        <v>26</v>
      </c>
      <c r="C32" s="77"/>
      <c r="D32" s="77"/>
      <c r="E32" s="77"/>
      <c r="F32" s="77"/>
      <c r="G32" s="77"/>
      <c r="H32" s="77"/>
      <c r="I32" s="71">
        <f>$AO$32</f>
        <v>588477</v>
      </c>
      <c r="J32" s="71"/>
      <c r="K32" s="71"/>
      <c r="L32" s="71"/>
      <c r="M32" s="71"/>
      <c r="N32" s="71"/>
      <c r="O32" s="71"/>
      <c r="P32" s="71"/>
      <c r="Q32" s="71"/>
      <c r="R32" s="71"/>
      <c r="S32" s="72"/>
      <c r="T32" s="23"/>
      <c r="U32" s="76" t="s">
        <v>26</v>
      </c>
      <c r="V32" s="77"/>
      <c r="W32" s="77"/>
      <c r="X32" s="77"/>
      <c r="Y32" s="77"/>
      <c r="Z32" s="77"/>
      <c r="AA32" s="77"/>
      <c r="AB32" s="71">
        <f>$AQ$32</f>
        <v>9670286</v>
      </c>
      <c r="AC32" s="71"/>
      <c r="AD32" s="71"/>
      <c r="AE32" s="71"/>
      <c r="AF32" s="71"/>
      <c r="AG32" s="71"/>
      <c r="AH32" s="71"/>
      <c r="AI32" s="71"/>
      <c r="AJ32" s="71"/>
      <c r="AK32" s="71"/>
      <c r="AL32" s="72"/>
      <c r="AN32" s="30" t="s">
        <v>26</v>
      </c>
      <c r="AO32" s="22">
        <v>588477</v>
      </c>
      <c r="AP32" s="22"/>
      <c r="AQ32" s="22">
        <v>9670286</v>
      </c>
      <c r="AR32" s="22"/>
      <c r="AS32" s="30"/>
      <c r="AT32" s="30"/>
      <c r="AU32" s="30"/>
    </row>
    <row r="33" spans="2:47" ht="16.5" customHeight="1" x14ac:dyDescent="0.25">
      <c r="B33" s="76" t="s">
        <v>27</v>
      </c>
      <c r="C33" s="77"/>
      <c r="D33" s="77"/>
      <c r="E33" s="77"/>
      <c r="F33" s="77"/>
      <c r="G33" s="77"/>
      <c r="H33" s="77"/>
      <c r="I33" s="71">
        <f>$AO$33</f>
        <v>26870243</v>
      </c>
      <c r="J33" s="71"/>
      <c r="K33" s="71"/>
      <c r="L33" s="71"/>
      <c r="M33" s="71"/>
      <c r="N33" s="71"/>
      <c r="O33" s="71"/>
      <c r="P33" s="71"/>
      <c r="Q33" s="71"/>
      <c r="R33" s="71"/>
      <c r="S33" s="72"/>
      <c r="T33" s="23"/>
      <c r="U33" s="76" t="s">
        <v>27</v>
      </c>
      <c r="V33" s="77"/>
      <c r="W33" s="77"/>
      <c r="X33" s="77"/>
      <c r="Y33" s="77"/>
      <c r="Z33" s="77"/>
      <c r="AA33" s="77"/>
      <c r="AB33" s="71">
        <f>$AQ$33</f>
        <v>2907882</v>
      </c>
      <c r="AC33" s="71"/>
      <c r="AD33" s="71"/>
      <c r="AE33" s="71"/>
      <c r="AF33" s="71"/>
      <c r="AG33" s="71"/>
      <c r="AH33" s="71"/>
      <c r="AI33" s="71"/>
      <c r="AJ33" s="71"/>
      <c r="AK33" s="71"/>
      <c r="AL33" s="72"/>
      <c r="AN33" s="30" t="s">
        <v>27</v>
      </c>
      <c r="AO33" s="22">
        <v>26870243</v>
      </c>
      <c r="AP33" s="22"/>
      <c r="AQ33" s="22">
        <v>2907882</v>
      </c>
      <c r="AR33" s="22"/>
      <c r="AS33" s="30"/>
      <c r="AT33" s="30"/>
      <c r="AU33" s="30"/>
    </row>
    <row r="34" spans="2:47" ht="16.5" customHeight="1" x14ac:dyDescent="0.25">
      <c r="B34" s="76" t="s">
        <v>37</v>
      </c>
      <c r="C34" s="77"/>
      <c r="D34" s="77"/>
      <c r="E34" s="77"/>
      <c r="F34" s="77"/>
      <c r="G34" s="77"/>
      <c r="H34" s="77"/>
      <c r="I34" s="71">
        <f>$AO$34</f>
        <v>214961944</v>
      </c>
      <c r="J34" s="71"/>
      <c r="K34" s="71"/>
      <c r="L34" s="71"/>
      <c r="M34" s="71"/>
      <c r="N34" s="71"/>
      <c r="O34" s="71"/>
      <c r="P34" s="71"/>
      <c r="Q34" s="71"/>
      <c r="R34" s="71"/>
      <c r="S34" s="72"/>
      <c r="T34" s="23"/>
      <c r="U34" s="76" t="s">
        <v>37</v>
      </c>
      <c r="V34" s="77"/>
      <c r="W34" s="77"/>
      <c r="X34" s="77"/>
      <c r="Y34" s="77"/>
      <c r="Z34" s="77"/>
      <c r="AA34" s="77"/>
      <c r="AB34" s="71">
        <f>$AQ$34</f>
        <v>23263056</v>
      </c>
      <c r="AC34" s="71"/>
      <c r="AD34" s="71"/>
      <c r="AE34" s="71"/>
      <c r="AF34" s="71"/>
      <c r="AG34" s="71"/>
      <c r="AH34" s="71"/>
      <c r="AI34" s="71"/>
      <c r="AJ34" s="71"/>
      <c r="AK34" s="71"/>
      <c r="AL34" s="72"/>
      <c r="AN34" s="30" t="s">
        <v>22</v>
      </c>
      <c r="AO34" s="22">
        <v>214961944</v>
      </c>
      <c r="AP34" s="22"/>
      <c r="AQ34" s="22">
        <v>23263056</v>
      </c>
      <c r="AR34" s="22"/>
      <c r="AS34" s="30"/>
      <c r="AT34" s="30"/>
      <c r="AU34" s="30"/>
    </row>
    <row r="35" spans="2:47" ht="16.5" customHeight="1" x14ac:dyDescent="0.25">
      <c r="B35" s="76" t="s">
        <v>38</v>
      </c>
      <c r="C35" s="77"/>
      <c r="D35" s="77"/>
      <c r="E35" s="77"/>
      <c r="F35" s="77"/>
      <c r="G35" s="77"/>
      <c r="H35" s="77"/>
      <c r="I35" s="71">
        <f>$AO$35</f>
        <v>182320342</v>
      </c>
      <c r="J35" s="71"/>
      <c r="K35" s="71"/>
      <c r="L35" s="71"/>
      <c r="M35" s="71"/>
      <c r="N35" s="71"/>
      <c r="O35" s="71"/>
      <c r="P35" s="71"/>
      <c r="Q35" s="71"/>
      <c r="R35" s="71"/>
      <c r="S35" s="72"/>
      <c r="T35" s="23"/>
      <c r="U35" s="76" t="s">
        <v>38</v>
      </c>
      <c r="V35" s="77"/>
      <c r="W35" s="77"/>
      <c r="X35" s="77"/>
      <c r="Y35" s="77"/>
      <c r="Z35" s="77"/>
      <c r="AA35" s="77"/>
      <c r="AB35" s="71">
        <f>$AQ$35</f>
        <v>15624009</v>
      </c>
      <c r="AC35" s="71"/>
      <c r="AD35" s="71"/>
      <c r="AE35" s="71"/>
      <c r="AF35" s="71"/>
      <c r="AG35" s="71"/>
      <c r="AH35" s="71"/>
      <c r="AI35" s="71"/>
      <c r="AJ35" s="71"/>
      <c r="AK35" s="71"/>
      <c r="AL35" s="72"/>
      <c r="AN35" s="30" t="s">
        <v>23</v>
      </c>
      <c r="AO35" s="22">
        <v>182320342</v>
      </c>
      <c r="AP35" s="22"/>
      <c r="AQ35" s="22">
        <v>15624009</v>
      </c>
      <c r="AR35" s="22"/>
      <c r="AS35" s="30"/>
      <c r="AT35" s="30"/>
      <c r="AU35" s="30"/>
    </row>
    <row r="36" spans="2:47" ht="16.5" customHeight="1" x14ac:dyDescent="0.25">
      <c r="B36" s="76" t="s">
        <v>39</v>
      </c>
      <c r="C36" s="77"/>
      <c r="D36" s="77"/>
      <c r="E36" s="77"/>
      <c r="F36" s="77"/>
      <c r="G36" s="77"/>
      <c r="H36" s="77"/>
      <c r="I36" s="71">
        <f>$AO$36</f>
        <v>32641602</v>
      </c>
      <c r="J36" s="71"/>
      <c r="K36" s="71"/>
      <c r="L36" s="71"/>
      <c r="M36" s="71"/>
      <c r="N36" s="71"/>
      <c r="O36" s="71"/>
      <c r="P36" s="71"/>
      <c r="Q36" s="71"/>
      <c r="R36" s="71"/>
      <c r="S36" s="72"/>
      <c r="T36" s="23"/>
      <c r="U36" s="76" t="s">
        <v>39</v>
      </c>
      <c r="V36" s="77"/>
      <c r="W36" s="77"/>
      <c r="X36" s="77"/>
      <c r="Y36" s="77"/>
      <c r="Z36" s="77"/>
      <c r="AA36" s="77"/>
      <c r="AB36" s="71">
        <f>$AQ$36</f>
        <v>7639047</v>
      </c>
      <c r="AC36" s="71"/>
      <c r="AD36" s="71"/>
      <c r="AE36" s="71"/>
      <c r="AF36" s="71"/>
      <c r="AG36" s="71"/>
      <c r="AH36" s="71"/>
      <c r="AI36" s="71"/>
      <c r="AJ36" s="71"/>
      <c r="AK36" s="71"/>
      <c r="AL36" s="72"/>
      <c r="AN36" s="30" t="s">
        <v>24</v>
      </c>
      <c r="AO36" s="22">
        <v>32641602</v>
      </c>
      <c r="AP36" s="22"/>
      <c r="AQ36" s="22">
        <v>7639047</v>
      </c>
      <c r="AR36" s="22"/>
      <c r="AS36" s="30"/>
      <c r="AT36" s="30"/>
      <c r="AU36" s="30"/>
    </row>
    <row r="37" spans="2:47" ht="16.5" customHeight="1" x14ac:dyDescent="0.25">
      <c r="B37" s="76" t="s">
        <v>40</v>
      </c>
      <c r="C37" s="77"/>
      <c r="D37" s="77"/>
      <c r="E37" s="77"/>
      <c r="F37" s="77"/>
      <c r="G37" s="77"/>
      <c r="H37" s="77"/>
      <c r="I37" s="71">
        <f>$AO$37</f>
        <v>261132816</v>
      </c>
      <c r="J37" s="71"/>
      <c r="K37" s="71"/>
      <c r="L37" s="71"/>
      <c r="M37" s="71"/>
      <c r="N37" s="71"/>
      <c r="O37" s="71"/>
      <c r="P37" s="71"/>
      <c r="Q37" s="71"/>
      <c r="R37" s="71"/>
      <c r="S37" s="72"/>
      <c r="T37" s="23"/>
      <c r="U37" s="76" t="s">
        <v>40</v>
      </c>
      <c r="V37" s="77"/>
      <c r="W37" s="77"/>
      <c r="X37" s="77"/>
      <c r="Y37" s="77"/>
      <c r="Z37" s="77"/>
      <c r="AA37" s="77"/>
      <c r="AB37" s="71">
        <f>$AQ$37</f>
        <v>61112376</v>
      </c>
      <c r="AC37" s="71"/>
      <c r="AD37" s="71"/>
      <c r="AE37" s="71"/>
      <c r="AF37" s="71"/>
      <c r="AG37" s="71"/>
      <c r="AH37" s="71"/>
      <c r="AI37" s="71"/>
      <c r="AJ37" s="71"/>
      <c r="AK37" s="71"/>
      <c r="AL37" s="72"/>
      <c r="AN37" s="30" t="s">
        <v>22</v>
      </c>
      <c r="AO37" s="22">
        <v>261132816</v>
      </c>
      <c r="AP37" s="22"/>
      <c r="AQ37" s="22">
        <v>61112376</v>
      </c>
      <c r="AR37" s="22"/>
      <c r="AS37" s="30"/>
      <c r="AT37" s="30"/>
      <c r="AU37" s="30"/>
    </row>
    <row r="38" spans="2:47" ht="16.5" customHeight="1" x14ac:dyDescent="0.25">
      <c r="B38" s="76" t="s">
        <v>41</v>
      </c>
      <c r="C38" s="77"/>
      <c r="D38" s="77"/>
      <c r="E38" s="77"/>
      <c r="F38" s="77"/>
      <c r="G38" s="77"/>
      <c r="H38" s="77"/>
      <c r="I38" s="71">
        <f>$AO$38</f>
        <v>248455163</v>
      </c>
      <c r="J38" s="71"/>
      <c r="K38" s="71"/>
      <c r="L38" s="71"/>
      <c r="M38" s="71"/>
      <c r="N38" s="71"/>
      <c r="O38" s="71"/>
      <c r="P38" s="71"/>
      <c r="Q38" s="71"/>
      <c r="R38" s="71"/>
      <c r="S38" s="72"/>
      <c r="T38" s="23"/>
      <c r="U38" s="76" t="s">
        <v>41</v>
      </c>
      <c r="V38" s="77"/>
      <c r="W38" s="77"/>
      <c r="X38" s="77"/>
      <c r="Y38" s="77"/>
      <c r="Z38" s="77"/>
      <c r="AA38" s="77"/>
      <c r="AB38" s="71">
        <f>$AQ$38</f>
        <v>53120871</v>
      </c>
      <c r="AC38" s="71"/>
      <c r="AD38" s="71"/>
      <c r="AE38" s="71"/>
      <c r="AF38" s="71"/>
      <c r="AG38" s="71"/>
      <c r="AH38" s="71"/>
      <c r="AI38" s="71"/>
      <c r="AJ38" s="71"/>
      <c r="AK38" s="71"/>
      <c r="AL38" s="72"/>
      <c r="AN38" s="30" t="s">
        <v>23</v>
      </c>
      <c r="AO38" s="22">
        <v>248455163</v>
      </c>
      <c r="AP38" s="22"/>
      <c r="AQ38" s="22">
        <v>53120871</v>
      </c>
      <c r="AR38" s="22"/>
      <c r="AS38" s="30"/>
      <c r="AT38" s="30"/>
      <c r="AU38" s="30"/>
    </row>
    <row r="39" spans="2:47" ht="16.5" customHeight="1" x14ac:dyDescent="0.25">
      <c r="B39" s="76" t="s">
        <v>42</v>
      </c>
      <c r="C39" s="77"/>
      <c r="D39" s="77"/>
      <c r="E39" s="77"/>
      <c r="F39" s="77"/>
      <c r="G39" s="77"/>
      <c r="H39" s="77"/>
      <c r="I39" s="71">
        <f>$AO$39</f>
        <v>12677653</v>
      </c>
      <c r="J39" s="71"/>
      <c r="K39" s="71"/>
      <c r="L39" s="71"/>
      <c r="M39" s="71"/>
      <c r="N39" s="71"/>
      <c r="O39" s="71"/>
      <c r="P39" s="71"/>
      <c r="Q39" s="71"/>
      <c r="R39" s="71"/>
      <c r="S39" s="72"/>
      <c r="T39" s="23"/>
      <c r="U39" s="76" t="s">
        <v>42</v>
      </c>
      <c r="V39" s="77"/>
      <c r="W39" s="77"/>
      <c r="X39" s="77"/>
      <c r="Y39" s="77"/>
      <c r="Z39" s="77"/>
      <c r="AA39" s="77"/>
      <c r="AB39" s="71">
        <f>$AQ$39</f>
        <v>7991505</v>
      </c>
      <c r="AC39" s="71"/>
      <c r="AD39" s="71"/>
      <c r="AE39" s="71"/>
      <c r="AF39" s="71"/>
      <c r="AG39" s="71"/>
      <c r="AH39" s="71"/>
      <c r="AI39" s="71"/>
      <c r="AJ39" s="71"/>
      <c r="AK39" s="71"/>
      <c r="AL39" s="72"/>
      <c r="AN39" s="30" t="s">
        <v>24</v>
      </c>
      <c r="AO39" s="22">
        <v>12677653</v>
      </c>
      <c r="AP39" s="22"/>
      <c r="AQ39" s="22">
        <v>7991505</v>
      </c>
      <c r="AR39" s="22"/>
      <c r="AS39" s="30"/>
      <c r="AT39" s="30"/>
      <c r="AU39" s="30"/>
    </row>
    <row r="40" spans="2:47" ht="16.5" customHeight="1" x14ac:dyDescent="0.25">
      <c r="B40" s="76" t="s">
        <v>28</v>
      </c>
      <c r="C40" s="77"/>
      <c r="D40" s="77"/>
      <c r="E40" s="77"/>
      <c r="F40" s="77"/>
      <c r="G40" s="77"/>
      <c r="H40" s="77"/>
      <c r="I40" s="71">
        <f>$AO$40</f>
        <v>-121290334</v>
      </c>
      <c r="J40" s="71"/>
      <c r="K40" s="71"/>
      <c r="L40" s="71"/>
      <c r="M40" s="71"/>
      <c r="N40" s="71"/>
      <c r="O40" s="71"/>
      <c r="P40" s="71"/>
      <c r="Q40" s="71"/>
      <c r="R40" s="71"/>
      <c r="S40" s="72"/>
      <c r="T40" s="23"/>
      <c r="U40" s="76" t="s">
        <v>28</v>
      </c>
      <c r="V40" s="77"/>
      <c r="W40" s="77"/>
      <c r="X40" s="77"/>
      <c r="Y40" s="77"/>
      <c r="Z40" s="77"/>
      <c r="AA40" s="77"/>
      <c r="AB40" s="71">
        <f>$AQ$40</f>
        <v>-121290334</v>
      </c>
      <c r="AC40" s="71"/>
      <c r="AD40" s="71"/>
      <c r="AE40" s="71"/>
      <c r="AF40" s="71"/>
      <c r="AG40" s="71"/>
      <c r="AH40" s="71"/>
      <c r="AI40" s="71"/>
      <c r="AJ40" s="71"/>
      <c r="AK40" s="71"/>
      <c r="AL40" s="72"/>
      <c r="AN40" s="30" t="s">
        <v>28</v>
      </c>
      <c r="AO40" s="22">
        <v>-121290334</v>
      </c>
      <c r="AP40" s="22"/>
      <c r="AQ40" s="22">
        <v>-121290334</v>
      </c>
      <c r="AR40" s="22"/>
      <c r="AS40" s="30"/>
      <c r="AT40" s="30"/>
      <c r="AU40" s="30"/>
    </row>
    <row r="41" spans="2:47" ht="16.5" customHeight="1" thickBot="1" x14ac:dyDescent="0.3">
      <c r="B41" s="64" t="s">
        <v>29</v>
      </c>
      <c r="C41" s="65"/>
      <c r="D41" s="65"/>
      <c r="E41" s="65"/>
      <c r="F41" s="65"/>
      <c r="G41" s="65"/>
      <c r="H41" s="65"/>
      <c r="I41" s="66">
        <f>$AO$41</f>
        <v>609161054</v>
      </c>
      <c r="J41" s="66"/>
      <c r="K41" s="66"/>
      <c r="L41" s="66"/>
      <c r="M41" s="66"/>
      <c r="N41" s="66"/>
      <c r="O41" s="66"/>
      <c r="P41" s="66"/>
      <c r="Q41" s="66"/>
      <c r="R41" s="66"/>
      <c r="S41" s="67"/>
      <c r="T41" s="33"/>
      <c r="U41" s="64" t="s">
        <v>29</v>
      </c>
      <c r="V41" s="65"/>
      <c r="W41" s="65"/>
      <c r="X41" s="65"/>
      <c r="Y41" s="65"/>
      <c r="Z41" s="65"/>
      <c r="AA41" s="65"/>
      <c r="AB41" s="66">
        <f>$AQ$41</f>
        <v>165071990</v>
      </c>
      <c r="AC41" s="66"/>
      <c r="AD41" s="66"/>
      <c r="AE41" s="66"/>
      <c r="AF41" s="66"/>
      <c r="AG41" s="66"/>
      <c r="AH41" s="66"/>
      <c r="AI41" s="66"/>
      <c r="AJ41" s="66"/>
      <c r="AK41" s="66"/>
      <c r="AL41" s="67"/>
      <c r="AN41" s="30" t="s">
        <v>29</v>
      </c>
      <c r="AO41" s="22">
        <v>609161054</v>
      </c>
      <c r="AP41" s="22"/>
      <c r="AQ41" s="22">
        <v>165071990</v>
      </c>
      <c r="AR41" s="22"/>
      <c r="AS41" s="30"/>
      <c r="AT41" s="30"/>
      <c r="AU41" s="30"/>
    </row>
    <row r="42" spans="2:47" x14ac:dyDescent="0.25">
      <c r="T42" s="23"/>
      <c r="AP42" s="22"/>
      <c r="AR42" s="22"/>
    </row>
    <row r="43" spans="2:47" x14ac:dyDescent="0.25">
      <c r="T43" s="23"/>
    </row>
  </sheetData>
  <mergeCells count="155">
    <mergeCell ref="B41:H41"/>
    <mergeCell ref="I41:S41"/>
    <mergeCell ref="U41:AA41"/>
    <mergeCell ref="AB41:AL41"/>
    <mergeCell ref="B39:H39"/>
    <mergeCell ref="I39:S39"/>
    <mergeCell ref="U39:AA39"/>
    <mergeCell ref="AB39:AL39"/>
    <mergeCell ref="B40:H40"/>
    <mergeCell ref="I40:S40"/>
    <mergeCell ref="U40:AA40"/>
    <mergeCell ref="AB40:AL40"/>
    <mergeCell ref="AR21:AT21"/>
    <mergeCell ref="B22:S22"/>
    <mergeCell ref="U22:AL22"/>
    <mergeCell ref="B38:H38"/>
    <mergeCell ref="I38:S38"/>
    <mergeCell ref="U38:AA38"/>
    <mergeCell ref="AB38:AL38"/>
    <mergeCell ref="C19:H19"/>
    <mergeCell ref="I19:J19"/>
    <mergeCell ref="L19:N19"/>
    <mergeCell ref="P19:R19"/>
    <mergeCell ref="V19:AA19"/>
    <mergeCell ref="AB19:AC19"/>
    <mergeCell ref="B27:H27"/>
    <mergeCell ref="I27:S27"/>
    <mergeCell ref="U27:AA27"/>
    <mergeCell ref="AB27:AL27"/>
    <mergeCell ref="B28:H28"/>
    <mergeCell ref="I28:S28"/>
    <mergeCell ref="U28:AA28"/>
    <mergeCell ref="AB28:AL28"/>
    <mergeCell ref="B25:H25"/>
    <mergeCell ref="B29:H29"/>
    <mergeCell ref="I29:S29"/>
    <mergeCell ref="U29:AA29"/>
    <mergeCell ref="AB29:AL29"/>
    <mergeCell ref="B30:H30"/>
    <mergeCell ref="I30:S30"/>
    <mergeCell ref="U30:AA30"/>
    <mergeCell ref="AB30:AL30"/>
    <mergeCell ref="AE19:AG19"/>
    <mergeCell ref="AI19:AK19"/>
    <mergeCell ref="B37:H37"/>
    <mergeCell ref="I37:S37"/>
    <mergeCell ref="U37:AA37"/>
    <mergeCell ref="AB37:AL37"/>
    <mergeCell ref="B36:H36"/>
    <mergeCell ref="I36:S36"/>
    <mergeCell ref="U36:AA36"/>
    <mergeCell ref="AB36:AL36"/>
    <mergeCell ref="U32:AA32"/>
    <mergeCell ref="AB32:AL32"/>
    <mergeCell ref="D13:H13"/>
    <mergeCell ref="I13:M13"/>
    <mergeCell ref="N13:R13"/>
    <mergeCell ref="W13:AA13"/>
    <mergeCell ref="AB13:AF13"/>
    <mergeCell ref="AG13:AK13"/>
    <mergeCell ref="B35:H35"/>
    <mergeCell ref="I35:S35"/>
    <mergeCell ref="U35:AA35"/>
    <mergeCell ref="AB35:AL35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I25:S25"/>
    <mergeCell ref="U25:AA25"/>
    <mergeCell ref="AB25:AL25"/>
    <mergeCell ref="B26:H26"/>
    <mergeCell ref="I26:S26"/>
    <mergeCell ref="U26:AA26"/>
    <mergeCell ref="AB26:AL26"/>
    <mergeCell ref="B23:H23"/>
    <mergeCell ref="I23:S23"/>
    <mergeCell ref="U23:AA23"/>
    <mergeCell ref="AB23:AL23"/>
    <mergeCell ref="B24:H24"/>
    <mergeCell ref="I24:S24"/>
    <mergeCell ref="U24:AA24"/>
    <mergeCell ref="AB24:AL24"/>
    <mergeCell ref="C18:H18"/>
    <mergeCell ref="I18:J18"/>
    <mergeCell ref="L18:N18"/>
    <mergeCell ref="P18:R18"/>
    <mergeCell ref="V18:AA18"/>
    <mergeCell ref="AB18:AC18"/>
    <mergeCell ref="AE18:AG18"/>
    <mergeCell ref="AI18:AK18"/>
    <mergeCell ref="C15:H15"/>
    <mergeCell ref="I15:J15"/>
    <mergeCell ref="V15:AA15"/>
    <mergeCell ref="AB15:AC15"/>
    <mergeCell ref="L15:R16"/>
    <mergeCell ref="AE15:AK16"/>
    <mergeCell ref="C16:H16"/>
    <mergeCell ref="I16:J16"/>
    <mergeCell ref="V16:AA16"/>
    <mergeCell ref="AB16:AC16"/>
    <mergeCell ref="D12:H12"/>
    <mergeCell ref="I12:M12"/>
    <mergeCell ref="N12:R12"/>
    <mergeCell ref="W12:AA12"/>
    <mergeCell ref="AB12:AF12"/>
    <mergeCell ref="AG12:AK12"/>
    <mergeCell ref="D11:H11"/>
    <mergeCell ref="I11:M11"/>
    <mergeCell ref="N11:R11"/>
    <mergeCell ref="W11:AA11"/>
    <mergeCell ref="AB11:AF11"/>
    <mergeCell ref="AG11:AK11"/>
    <mergeCell ref="D10:H10"/>
    <mergeCell ref="I10:M10"/>
    <mergeCell ref="N10:R10"/>
    <mergeCell ref="W10:AA10"/>
    <mergeCell ref="AB10:AF10"/>
    <mergeCell ref="AG10:AK10"/>
    <mergeCell ref="C7:L7"/>
    <mergeCell ref="M7:R7"/>
    <mergeCell ref="V7:AE7"/>
    <mergeCell ref="AF7:AK7"/>
    <mergeCell ref="D9:H9"/>
    <mergeCell ref="I9:M9"/>
    <mergeCell ref="N9:R9"/>
    <mergeCell ref="W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office-n8-d2</vt:lpstr>
      <vt:lpstr>cornell-n8-d2</vt:lpstr>
      <vt:lpstr>sponza-n8-d2</vt:lpstr>
      <vt:lpstr>office-n8-d3</vt:lpstr>
      <vt:lpstr>cornell-n8-d3</vt:lpstr>
      <vt:lpstr>sponza-n8-d3</vt:lpstr>
      <vt:lpstr>office-n8-d4</vt:lpstr>
      <vt:lpstr>cornell-n8-d4</vt:lpstr>
      <vt:lpstr>sponza-n8-d4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2015-10-06T13:05:29Z</dcterms:modified>
</cp:coreProperties>
</file>