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ppt.sharepoint.com/sites/2022GPI-Grupo06/Documentos Partilhados/Cronograma/"/>
    </mc:Choice>
  </mc:AlternateContent>
  <xr:revisionPtr revIDLastSave="903" documentId="11_85C9EE6AD0205E0FCD5ED20815E0051E3373F513" xr6:coauthVersionLast="47" xr6:coauthVersionMax="47" xr10:uidLastSave="{2674A279-86CA-4C23-80D8-DD682143652C}"/>
  <bookViews>
    <workbookView xWindow="-120" yWindow="-120" windowWidth="29040" windowHeight="15720" xr2:uid="{00000000-000D-0000-FFFF-FFFF00000000}"/>
  </bookViews>
  <sheets>
    <sheet name="Cronogram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6" i="1"/>
  <c r="C10" i="1"/>
  <c r="F16" i="1"/>
  <c r="D11" i="1"/>
  <c r="B3" i="1"/>
  <c r="C3" i="1" s="1"/>
  <c r="B4" i="1" s="1"/>
  <c r="C4" i="1" s="1"/>
  <c r="B5" i="1" s="1"/>
  <c r="C5" i="1" s="1"/>
  <c r="J15" i="1"/>
  <c r="F17" i="1"/>
  <c r="F15" i="1"/>
  <c r="B15" i="1"/>
  <c r="B16" i="1"/>
  <c r="H3" i="1" s="1"/>
  <c r="B6" i="1" l="1"/>
  <c r="B7" i="1" s="1"/>
  <c r="C7" i="1" s="1"/>
  <c r="B9" i="1" s="1"/>
  <c r="C9" i="1" s="1"/>
  <c r="B10" i="1"/>
  <c r="I15" i="1"/>
  <c r="H9" i="1"/>
  <c r="H10" i="1"/>
  <c r="H8" i="1"/>
  <c r="H4" i="1"/>
  <c r="H5" i="1"/>
  <c r="H6" i="1"/>
  <c r="H7" i="1"/>
  <c r="H11" i="1" l="1"/>
</calcChain>
</file>

<file path=xl/sharedStrings.xml><?xml version="1.0" encoding="utf-8"?>
<sst xmlns="http://schemas.openxmlformats.org/spreadsheetml/2006/main" count="58" uniqueCount="43">
  <si>
    <t xml:space="preserve">Identificação </t>
  </si>
  <si>
    <t>Data Início</t>
  </si>
  <si>
    <t>Data Fim</t>
  </si>
  <si>
    <t>Estimativa de Duração
(em dias)</t>
  </si>
  <si>
    <t>Atividades precedentes</t>
  </si>
  <si>
    <t>Quantidades consumidas e custo unitário estimado de cada recurso</t>
  </si>
  <si>
    <t>Recursos acumuláveis e não acumuláveis</t>
  </si>
  <si>
    <t>Estimativa do custo da atividade</t>
  </si>
  <si>
    <r>
      <t>1.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.1</t>
    </r>
  </si>
  <si>
    <t>N.A</t>
  </si>
  <si>
    <t>Dois engenheiros informáticos especialistas em segurança</t>
  </si>
  <si>
    <r>
      <rPr>
        <b/>
        <sz val="11"/>
        <color theme="1"/>
        <rFont val="Calibri"/>
        <family val="2"/>
        <scheme val="minor"/>
      </rPr>
      <t xml:space="preserve">Recursos não acumuláveis: </t>
    </r>
    <r>
      <rPr>
        <sz val="11"/>
        <color theme="1"/>
        <rFont val="Calibri"/>
        <family val="2"/>
        <scheme val="minor"/>
      </rPr>
      <t xml:space="preserve">
mão-de-obra</t>
    </r>
  </si>
  <si>
    <r>
      <t>1.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.2</t>
    </r>
  </si>
  <si>
    <t>1.1.1</t>
  </si>
  <si>
    <r>
      <t>1.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.3</t>
    </r>
  </si>
  <si>
    <t>1.1.2</t>
  </si>
  <si>
    <r>
      <t>1.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.1</t>
    </r>
  </si>
  <si>
    <t>1.1.3</t>
  </si>
  <si>
    <t>Um gestor de projetos a 20%
Dois engenheiros informáticos especialistas em segurança</t>
  </si>
  <si>
    <r>
      <t>1.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</t>
    </r>
  </si>
  <si>
    <t>1.2.1</t>
  </si>
  <si>
    <r>
      <t>1.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.3</t>
    </r>
  </si>
  <si>
    <t>1.2.2</t>
  </si>
  <si>
    <r>
      <t>1.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.1</t>
    </r>
  </si>
  <si>
    <t>1.2.3</t>
  </si>
  <si>
    <r>
      <t>1.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.2</t>
    </r>
  </si>
  <si>
    <t>Total</t>
  </si>
  <si>
    <t>Profissão</t>
  </si>
  <si>
    <t>Salário (Por dia)</t>
  </si>
  <si>
    <t>Salário (Por hora)</t>
  </si>
  <si>
    <t>Fase</t>
  </si>
  <si>
    <t>Duração (em dias)</t>
  </si>
  <si>
    <t>Data Inicial</t>
  </si>
  <si>
    <t>Data Final Planeada</t>
  </si>
  <si>
    <t>Data Final Limite</t>
  </si>
  <si>
    <t>Data</t>
  </si>
  <si>
    <t>Feriados</t>
  </si>
  <si>
    <t>Gestor de Projetos</t>
  </si>
  <si>
    <t>Fase 1</t>
  </si>
  <si>
    <t>Dia de Portugal</t>
  </si>
  <si>
    <t>Engenheiro Informático especialista em segurança</t>
  </si>
  <si>
    <t>Fase 2 e 3</t>
  </si>
  <si>
    <t>Corpo de 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</si>
</sst>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4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1" applyFont="1" applyFill="1" applyBorder="1"/>
    <xf numFmtId="165" fontId="0" fillId="0" borderId="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4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</cellXfs>
  <cellStyles count="2">
    <cellStyle name="Normal" xfId="0" builtinId="0"/>
    <cellStyle name="Nota" xfId="1" builtinId="10"/>
  </cellStyles>
  <dxfs count="41">
    <dxf>
      <numFmt numFmtId="165" formatCode="[$-F800]dddd\,\ mmmm\ dd\,\ yyyy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[$-F800]dddd\,\ mmmm\ dd\,\ yyyy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[$-F800]dddd\,\ mmmm\ dd\,\ yyyy"/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/>
    </dxf>
    <dxf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[$-F800]dddd\,\ mmmm\ dd\,\ yyyy"/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/>
    </dxf>
    <dxf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#,##0.00\ &quot;€&quot;"/>
      <alignment horizontal="center" vertical="center" textRotation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top style="thin">
          <color theme="4" tint="-0.249977111117893"/>
        </top>
      </border>
    </dxf>
    <dxf>
      <border>
        <bottom style="thin">
          <color theme="4" tint="-0.249977111117893"/>
        </bottom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D4247-7030-41AB-A7F1-A13EA353D9A9}" name="Tabela1" displayName="Tabela1" ref="A2:H11" totalsRowShown="0" headerRowDxfId="40" dataDxfId="39" headerRowBorderDxfId="37" tableBorderDxfId="38" totalsRowBorderDxfId="36">
  <autoFilter ref="A2:H11" xr:uid="{086D4247-7030-41AB-A7F1-A13EA353D9A9}"/>
  <tableColumns count="8">
    <tableColumn id="1" xr3:uid="{C2F2BE95-C214-42A8-BE85-AF25978D59FD}" name="Identificação " dataDxfId="35"/>
    <tableColumn id="10" xr3:uid="{C4103954-1D9E-436D-8AE0-9622F42E2D1F}" name="Data Início" dataDxfId="34"/>
    <tableColumn id="9" xr3:uid="{6A056E4A-8073-4169-958D-A027010085A5}" name="Data Fim" dataDxfId="33"/>
    <tableColumn id="4" xr3:uid="{6DBF554D-79E2-4F6B-8E27-F890C8481F5F}" name="Estimativa de Duração_x000a_(em dias)" dataDxfId="32"/>
    <tableColumn id="5" xr3:uid="{69574C95-4F05-4433-BC9A-6D8ADECEFE9B}" name="Atividades precedentes" dataDxfId="31"/>
    <tableColumn id="6" xr3:uid="{4F9027CE-A3F6-43A0-88C3-C2BAD0F8C7A1}" name="Quantidades consumidas e custo unitário estimado de cada recurso" dataDxfId="30"/>
    <tableColumn id="7" xr3:uid="{08434F39-ED48-4161-9F9F-EE992762C403}" name="Recursos acumuláveis e não acumuláveis" dataDxfId="29"/>
    <tableColumn id="8" xr3:uid="{4E369237-D398-46DB-B5C7-44288E8A39AE}" name="Estimativa do custo da atividad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2C8B1-99FB-41E5-8287-D1DB315E2675}" name="Tabela2" displayName="Tabela2" ref="A14:C16" totalsRowShown="0" headerRowDxfId="27" headerRowBorderDxfId="25" tableBorderDxfId="26" totalsRowBorderDxfId="24">
  <autoFilter ref="A14:C16" xr:uid="{B552C8B1-99FB-41E5-8287-D1DB315E2675}"/>
  <tableColumns count="3">
    <tableColumn id="1" xr3:uid="{947DC711-EB88-4972-9CE4-3E973190B69B}" name="Profissão" dataDxfId="23"/>
    <tableColumn id="2" xr3:uid="{8DB353A9-812F-478D-B76E-621B3D2BF788}" name="Salário (Por dia)" dataDxfId="22">
      <calculatedColumnFormula>C15*8</calculatedColumnFormula>
    </tableColumn>
    <tableColumn id="3" xr3:uid="{E44B097A-B5CC-46AC-987E-40E9EB251594}" name="Salário (Por hora)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B7AF38-FDAE-4CF5-B855-59464C1B65CC}" name="Tabela3" displayName="Tabela3" ref="E14:F17" totalsRowShown="0" headerRowDxfId="20" headerRowBorderDxfId="18" tableBorderDxfId="19" totalsRowBorderDxfId="17">
  <autoFilter ref="E14:F17" xr:uid="{5EB7AF38-FDAE-4CF5-B855-59464C1B65CC}"/>
  <tableColumns count="2">
    <tableColumn id="1" xr3:uid="{C794E3A1-6A6F-4D29-BB42-26B65F3867CA}" name="Fase" dataDxfId="16"/>
    <tableColumn id="2" xr3:uid="{6DB7363D-8A89-422C-9F5A-EFB871EA374C}" name="Duração (em dias)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38D88-417A-4E30-ACE3-122372DA676A}" name="Tabela46" displayName="Tabela46" ref="L14:M16" totalsRowShown="0" headerRowDxfId="14" dataDxfId="13" headerRowBorderDxfId="11" tableBorderDxfId="12" totalsRowBorderDxfId="10">
  <autoFilter ref="L14:M16" xr:uid="{41938D88-417A-4E30-ACE3-122372DA676A}"/>
  <tableColumns count="2">
    <tableColumn id="1" xr3:uid="{AB0ED2F2-1EF6-40D4-B1D8-8D2DEAF498AB}" name="Data" dataDxfId="9"/>
    <tableColumn id="2" xr3:uid="{FC009F8B-3C65-401C-B93B-E8949412F1C7}" name="Feriado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888D4D-87ED-445D-BBEB-F158A863F9DB}" name="Tabela7" displayName="Tabela7" ref="H14:J15" totalsRowShown="0" headerRowDxfId="7" dataDxfId="6" headerRowBorderDxfId="4" tableBorderDxfId="5" totalsRowBorderDxfId="3">
  <autoFilter ref="H14:J15" xr:uid="{2F888D4D-87ED-445D-BBEB-F158A863F9DB}"/>
  <tableColumns count="3">
    <tableColumn id="1" xr3:uid="{74473F82-8645-45B7-83EB-F0268F725BF0}" name="Data Inicial" dataDxfId="2"/>
    <tableColumn id="2" xr3:uid="{FADE0BBF-B780-4934-A1E5-695D193CAAF3}" name="Data Final Planeada" dataDxfId="1">
      <calculatedColumnFormula>C10</calculatedColumnFormula>
    </tableColumn>
    <tableColumn id="3" xr3:uid="{486D9F3C-F946-4FF4-A3A6-BE128BFFC6F2}" name="Data Final Limite" dataDxfId="0">
      <calculatedColumnFormula>H15 + 90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tabSelected="1" zoomScale="80" workbookViewId="0">
      <selection activeCell="D9" sqref="D9"/>
    </sheetView>
  </sheetViews>
  <sheetFormatPr defaultRowHeight="15"/>
  <cols>
    <col min="1" max="1" width="17" bestFit="1" customWidth="1"/>
    <col min="2" max="2" width="25.42578125" bestFit="1" customWidth="1"/>
    <col min="3" max="3" width="40.5703125" bestFit="1" customWidth="1"/>
    <col min="4" max="5" width="20.7109375" bestFit="1" customWidth="1"/>
    <col min="6" max="6" width="28.42578125" customWidth="1"/>
    <col min="7" max="7" width="21.140625" customWidth="1"/>
    <col min="8" max="8" width="26.7109375" customWidth="1"/>
    <col min="9" max="9" width="25" bestFit="1" customWidth="1"/>
    <col min="10" max="10" width="19.7109375" customWidth="1"/>
    <col min="11" max="11" width="18.7109375" bestFit="1" customWidth="1"/>
    <col min="12" max="12" width="20.7109375" bestFit="1" customWidth="1"/>
    <col min="13" max="14" width="19.28515625" bestFit="1" customWidth="1"/>
  </cols>
  <sheetData>
    <row r="2" spans="1:13" ht="62.25" customHeight="1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13" ht="45">
      <c r="A3" s="8" t="s">
        <v>8</v>
      </c>
      <c r="B3" s="31">
        <f>WORKDAY(H15,1,$L$15:$L$16)</f>
        <v>44683</v>
      </c>
      <c r="C3" s="31">
        <f t="shared" ref="C3:C10" si="0">WORKDAY(B3,D3-1,$L$15:$L$16)</f>
        <v>44686</v>
      </c>
      <c r="D3" s="5">
        <v>4</v>
      </c>
      <c r="E3" s="5" t="s">
        <v>9</v>
      </c>
      <c r="F3" s="34" t="s">
        <v>10</v>
      </c>
      <c r="G3" s="7" t="s">
        <v>11</v>
      </c>
      <c r="H3" s="32">
        <f>D3*($B$16*2)</f>
        <v>1472</v>
      </c>
    </row>
    <row r="4" spans="1:13" ht="45">
      <c r="A4" s="8" t="s">
        <v>12</v>
      </c>
      <c r="B4" s="31">
        <f t="shared" ref="B4:B9" si="1">WORKDAY(C3,1,$L$15:$L$16)</f>
        <v>44687</v>
      </c>
      <c r="C4" s="31">
        <f t="shared" si="0"/>
        <v>44694</v>
      </c>
      <c r="D4" s="5">
        <v>6</v>
      </c>
      <c r="E4" s="5" t="s">
        <v>13</v>
      </c>
      <c r="F4" s="34" t="s">
        <v>10</v>
      </c>
      <c r="G4" s="7" t="s">
        <v>11</v>
      </c>
      <c r="H4" s="32">
        <f>D4*($B$16*2)</f>
        <v>2208</v>
      </c>
    </row>
    <row r="5" spans="1:13" ht="45">
      <c r="A5" s="8" t="s">
        <v>14</v>
      </c>
      <c r="B5" s="31">
        <f t="shared" si="1"/>
        <v>44697</v>
      </c>
      <c r="C5" s="31">
        <f t="shared" si="0"/>
        <v>44708</v>
      </c>
      <c r="D5" s="5">
        <v>10</v>
      </c>
      <c r="E5" s="5" t="s">
        <v>15</v>
      </c>
      <c r="F5" s="34" t="s">
        <v>10</v>
      </c>
      <c r="G5" s="7" t="s">
        <v>11</v>
      </c>
      <c r="H5" s="32">
        <f>D5*($B$16*2)</f>
        <v>3680</v>
      </c>
    </row>
    <row r="6" spans="1:13" ht="45">
      <c r="A6" s="8" t="s">
        <v>16</v>
      </c>
      <c r="B6" s="31">
        <f t="shared" si="1"/>
        <v>44711</v>
      </c>
      <c r="C6" s="31">
        <f>WORKDAY(B6,D6-1,$L$15:$L$16)</f>
        <v>44715</v>
      </c>
      <c r="D6" s="5">
        <v>5</v>
      </c>
      <c r="E6" s="5" t="s">
        <v>17</v>
      </c>
      <c r="F6" s="34" t="s">
        <v>18</v>
      </c>
      <c r="G6" s="7" t="s">
        <v>11</v>
      </c>
      <c r="H6" s="32">
        <f>D6*($B$15*0.2+$B$16*2)</f>
        <v>2040</v>
      </c>
    </row>
    <row r="7" spans="1:13" ht="45">
      <c r="A7" s="8" t="s">
        <v>19</v>
      </c>
      <c r="B7" s="31">
        <f t="shared" si="1"/>
        <v>44718</v>
      </c>
      <c r="C7" s="31">
        <f t="shared" si="0"/>
        <v>44720</v>
      </c>
      <c r="D7" s="5">
        <v>3</v>
      </c>
      <c r="E7" s="5" t="s">
        <v>20</v>
      </c>
      <c r="F7" s="34" t="s">
        <v>18</v>
      </c>
      <c r="G7" s="7" t="s">
        <v>11</v>
      </c>
      <c r="H7" s="32">
        <f>D7*($B$15*0.2+$B$16*2)</f>
        <v>1224</v>
      </c>
    </row>
    <row r="8" spans="1:13" ht="45">
      <c r="A8" s="8" t="s">
        <v>21</v>
      </c>
      <c r="B8" s="31">
        <f>WORKDAY(C7,1,$L$15:$L$16)</f>
        <v>44721</v>
      </c>
      <c r="C8" s="31">
        <f>WORKDAY(B8,D8-1,$L$15:$L$16)</f>
        <v>44734</v>
      </c>
      <c r="D8" s="5">
        <v>8</v>
      </c>
      <c r="E8" s="5" t="s">
        <v>22</v>
      </c>
      <c r="F8" s="34" t="s">
        <v>10</v>
      </c>
      <c r="G8" s="7" t="s">
        <v>11</v>
      </c>
      <c r="H8" s="32">
        <f>D8*($B$16*2)</f>
        <v>2944</v>
      </c>
    </row>
    <row r="9" spans="1:13" ht="45">
      <c r="A9" s="8" t="s">
        <v>23</v>
      </c>
      <c r="B9" s="31">
        <f t="shared" si="1"/>
        <v>44735</v>
      </c>
      <c r="C9" s="31">
        <f>WORKDAY(B9,D9-1,$L$15:$L$16)</f>
        <v>44748</v>
      </c>
      <c r="D9" s="5">
        <v>10</v>
      </c>
      <c r="E9" s="5" t="s">
        <v>24</v>
      </c>
      <c r="F9" s="34" t="s">
        <v>10</v>
      </c>
      <c r="G9" s="7" t="s">
        <v>11</v>
      </c>
      <c r="H9" s="32">
        <f>D9*($B$16*2)</f>
        <v>3680</v>
      </c>
    </row>
    <row r="10" spans="1:13" ht="45">
      <c r="A10" s="9" t="s">
        <v>25</v>
      </c>
      <c r="B10" s="31">
        <f>WORKDAY(C5,1,$L$15:$L$16)</f>
        <v>44711</v>
      </c>
      <c r="C10" s="31">
        <f>WORKDAY(B10,D10-1,$L$15:$L$16)</f>
        <v>44727</v>
      </c>
      <c r="D10" s="6">
        <v>12</v>
      </c>
      <c r="E10" s="6" t="s">
        <v>17</v>
      </c>
      <c r="F10" s="35" t="s">
        <v>10</v>
      </c>
      <c r="G10" s="23" t="s">
        <v>11</v>
      </c>
      <c r="H10" s="33">
        <f>D10*($B$16*2)</f>
        <v>4416</v>
      </c>
    </row>
    <row r="11" spans="1:13">
      <c r="A11" s="21" t="s">
        <v>26</v>
      </c>
      <c r="B11" s="21"/>
      <c r="C11" s="21"/>
      <c r="D11" s="21">
        <f>SUM(D3:D10)-D10</f>
        <v>46</v>
      </c>
      <c r="E11" s="21"/>
      <c r="F11" s="21"/>
      <c r="G11" s="21"/>
      <c r="H11" s="22">
        <f>SUM(H3:H10)</f>
        <v>21664</v>
      </c>
    </row>
    <row r="14" spans="1:13">
      <c r="A14" s="13" t="s">
        <v>27</v>
      </c>
      <c r="B14" s="14" t="s">
        <v>28</v>
      </c>
      <c r="C14" s="14" t="s">
        <v>29</v>
      </c>
      <c r="E14" s="13" t="s">
        <v>30</v>
      </c>
      <c r="F14" s="15" t="s">
        <v>31</v>
      </c>
      <c r="H14" s="38" t="s">
        <v>32</v>
      </c>
      <c r="I14" s="36" t="s">
        <v>33</v>
      </c>
      <c r="J14" s="25" t="s">
        <v>34</v>
      </c>
      <c r="L14" s="24" t="s">
        <v>35</v>
      </c>
      <c r="M14" s="25" t="s">
        <v>36</v>
      </c>
    </row>
    <row r="15" spans="1:13" ht="30">
      <c r="A15" s="11" t="s">
        <v>37</v>
      </c>
      <c r="B15" s="10">
        <f>C15*8</f>
        <v>200</v>
      </c>
      <c r="C15" s="12">
        <v>25</v>
      </c>
      <c r="E15" s="11" t="s">
        <v>38</v>
      </c>
      <c r="F15" s="20">
        <f>SUM(D3:D5)</f>
        <v>20</v>
      </c>
      <c r="H15" s="28">
        <v>44682</v>
      </c>
      <c r="I15" s="37">
        <f>C10</f>
        <v>44727</v>
      </c>
      <c r="J15" s="39">
        <f>H15 + 90</f>
        <v>44772</v>
      </c>
      <c r="L15" s="26">
        <v>44722</v>
      </c>
      <c r="M15" s="27" t="s">
        <v>39</v>
      </c>
    </row>
    <row r="16" spans="1:13" ht="60">
      <c r="A16" s="16" t="s">
        <v>40</v>
      </c>
      <c r="B16" s="17">
        <f>C16*8</f>
        <v>184</v>
      </c>
      <c r="C16" s="18">
        <v>23</v>
      </c>
      <c r="E16" s="16" t="s">
        <v>41</v>
      </c>
      <c r="F16" s="19">
        <f>SUM(D6:D10)-D10</f>
        <v>26</v>
      </c>
      <c r="L16" s="28">
        <v>44728</v>
      </c>
      <c r="M16" s="29" t="s">
        <v>42</v>
      </c>
    </row>
    <row r="17" spans="5:7">
      <c r="E17" s="16" t="s">
        <v>26</v>
      </c>
      <c r="F17" s="19">
        <f>D11</f>
        <v>46</v>
      </c>
    </row>
    <row r="22" spans="5:7">
      <c r="F22" s="30"/>
      <c r="G22" s="30"/>
    </row>
    <row r="23" spans="5:7">
      <c r="F23" s="30"/>
      <c r="G23" s="30"/>
    </row>
    <row r="24" spans="5:7">
      <c r="F24" s="30"/>
      <c r="G24" s="30"/>
    </row>
  </sheetData>
  <phoneticPr fontId="1" type="noConversion"/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B4B5E1C606DC43B0E40AB8F9C7073A" ma:contentTypeVersion="5" ma:contentTypeDescription="Criar um novo documento." ma:contentTypeScope="" ma:versionID="d1c956df3c4e092296a4d429a00ffddd">
  <xsd:schema xmlns:xsd="http://www.w3.org/2001/XMLSchema" xmlns:xs="http://www.w3.org/2001/XMLSchema" xmlns:p="http://schemas.microsoft.com/office/2006/metadata/properties" xmlns:ns2="1d10fb3f-5abb-4f15-9ed4-491108babd54" targetNamespace="http://schemas.microsoft.com/office/2006/metadata/properties" ma:root="true" ma:fieldsID="0fca52ac3642b3f0b4a69bcaecc5c852" ns2:_="">
    <xsd:import namespace="1d10fb3f-5abb-4f15-9ed4-491108bab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0fb3f-5abb-4f15-9ed4-491108ba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F61F2B-D636-4582-8A64-D96A5A5C59BB}"/>
</file>

<file path=customXml/itemProps2.xml><?xml version="1.0" encoding="utf-8"?>
<ds:datastoreItem xmlns:ds="http://schemas.openxmlformats.org/officeDocument/2006/customXml" ds:itemID="{B1330ACA-1A22-4470-AD04-8091AD869085}"/>
</file>

<file path=customXml/itemProps3.xml><?xml version="1.0" encoding="utf-8"?>
<ds:datastoreItem xmlns:ds="http://schemas.openxmlformats.org/officeDocument/2006/customXml" ds:itemID="{03F5A2E5-F457-4AEF-AA81-8F16A76BF7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Nuno De Figueiredo Brito E Castro</cp:lastModifiedBy>
  <cp:revision/>
  <dcterms:created xsi:type="dcterms:W3CDTF">2022-04-12T22:22:48Z</dcterms:created>
  <dcterms:modified xsi:type="dcterms:W3CDTF">2022-05-09T16:04:52Z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0x01010031B4B5E1C606DC43B0E40AB8F9C7073A</vt:lpwstr>
  </property>
</Properties>
</file>