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ocuments\ISEL\MEIC@ISEL_2020-20XX\1Semestre\AMD\ISEL-MEIC-AMD_G25_2021i\Aulas_Praticas\Aula Pratica 05\Exercicios\Exercicio3\ex3e)\"/>
    </mc:Choice>
  </mc:AlternateContent>
  <xr:revisionPtr revIDLastSave="0" documentId="8_{122AEFFD-D1CE-4C85-8343-293C5703022D}" xr6:coauthVersionLast="45" xr6:coauthVersionMax="45" xr10:uidLastSave="{00000000-0000-0000-0000-000000000000}"/>
  <bookViews>
    <workbookView xWindow="28680" yWindow="-8445" windowWidth="29040" windowHeight="15840" xr2:uid="{B17AC679-E7C8-4993-B31D-22212E8E44F7}"/>
  </bookViews>
  <sheets>
    <sheet name="Sheet2" sheetId="2" r:id="rId1"/>
    <sheet name="Sheet1" sheetId="1" r:id="rId2"/>
  </sheets>
  <definedNames>
    <definedName name="ExternalData_1" localSheetId="0" hidden="1">Sheet2!$A$1:$E$20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" l="1"/>
  <c r="B39" i="2"/>
  <c r="B38" i="2"/>
  <c r="C40" i="2"/>
  <c r="C39" i="2"/>
  <c r="C38" i="2"/>
  <c r="C32" i="2" l="1"/>
  <c r="C31" i="2"/>
  <c r="C30" i="2"/>
  <c r="C26" i="2"/>
  <c r="C27" i="2"/>
  <c r="C28" i="2"/>
  <c r="C24" i="2"/>
  <c r="C23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49CE76-E012-4DB2-B5E5-D18EDCD3B63A}" keepAlive="1" name="Query - lenses_fromLecture" description="Connection to the 'lenses_fromLecture' query in the workbook." type="5" refreshedVersion="6" background="1" saveData="1">
    <dbPr connection="Provider=Microsoft.Mashup.OleDb.1;Data Source=$Workbook$;Location=lenses_fromLecture;Extended Properties=&quot;&quot;" command="SELECT * FROM [lenses_fromLecture]"/>
  </connection>
</connections>
</file>

<file path=xl/sharedStrings.xml><?xml version="1.0" encoding="utf-8"?>
<sst xmlns="http://schemas.openxmlformats.org/spreadsheetml/2006/main" count="115" uniqueCount="35">
  <si>
    <t>Column1</t>
  </si>
  <si>
    <t>Column2</t>
  </si>
  <si>
    <t>Column3</t>
  </si>
  <si>
    <t>Column4</t>
  </si>
  <si>
    <t>Column5</t>
  </si>
  <si>
    <t>age</t>
  </si>
  <si>
    <t>prescription</t>
  </si>
  <si>
    <t>astigmatic</t>
  </si>
  <si>
    <t>tear_rate</t>
  </si>
  <si>
    <t>lenses</t>
  </si>
  <si>
    <t>discrete</t>
  </si>
  <si>
    <t/>
  </si>
  <si>
    <t>class</t>
  </si>
  <si>
    <t>young</t>
  </si>
  <si>
    <t>myope</t>
  </si>
  <si>
    <t>yes</t>
  </si>
  <si>
    <t>normal</t>
  </si>
  <si>
    <t>hard</t>
  </si>
  <si>
    <t>no</t>
  </si>
  <si>
    <t>soft</t>
  </si>
  <si>
    <t>hypermetrope</t>
  </si>
  <si>
    <t>reduced</t>
  </si>
  <si>
    <t>none</t>
  </si>
  <si>
    <t>presbyopic</t>
  </si>
  <si>
    <t>pre-presbyopic</t>
  </si>
  <si>
    <t>P(Hard | pre-presbyopic)</t>
  </si>
  <si>
    <t>P(Hard | presbyopic)</t>
  </si>
  <si>
    <t>P(Hard | young)</t>
  </si>
  <si>
    <t>P(None | pre-presbyopic)</t>
  </si>
  <si>
    <t>P(None | presbyopic)</t>
  </si>
  <si>
    <t>P(None | young)</t>
  </si>
  <si>
    <t>P(Soft | pre-presbyopic)</t>
  </si>
  <si>
    <t>P(Soft | presbyopic)</t>
  </si>
  <si>
    <t>P(Soft | young)</t>
  </si>
  <si>
    <t>lenses_type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</si>
</sst>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1" applyAlignment="1"/>
  </cellXfs>
  <cellStyles count="2">
    <cellStyle name="Calculation" xfId="1" builtinId="22"/>
    <cellStyle name="Normal" xfId="0" builtinId="0"/>
  </cellStyles>
  <dxfs count="7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B70893-2BF8-4854-AA8D-E0B1B23FF3F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1B46E-290D-4216-84C6-BC97B1940455}" name="lenses_fromLecture" displayName="lenses_fromLecture" ref="A1:E20" tableType="queryTable" totalsRowShown="0">
  <autoFilter ref="A1:E20" xr:uid="{764DDCF4-D8AF-44D8-9A8E-35D6DAF48E31}"/>
  <tableColumns count="5">
    <tableColumn id="1" xr3:uid="{FE6E2989-0C4B-43D1-B1BC-F110F9E381AD}" uniqueName="1" name="Column1" queryTableFieldId="1" dataDxfId="6"/>
    <tableColumn id="2" xr3:uid="{7CB48FA6-2B0F-4B16-AC59-1450F24DE385}" uniqueName="2" name="Column2" queryTableFieldId="2" dataDxfId="5"/>
    <tableColumn id="3" xr3:uid="{8668389B-FCDF-4EFD-99DB-2A9E7F13E6A6}" uniqueName="3" name="Column3" queryTableFieldId="3" dataDxfId="4"/>
    <tableColumn id="4" xr3:uid="{D5B7EDC8-46E5-4344-AD05-AF4500A7C003}" uniqueName="4" name="Column4" queryTableFieldId="4" dataDxfId="3"/>
    <tableColumn id="5" xr3:uid="{7B1E2281-334B-4307-9BA6-5B9165256B6F}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34D4F-58C9-4F72-9319-5BA196D00220}" name="Table2" displayName="Table2" ref="A37:C40" totalsRowShown="0">
  <autoFilter ref="A37:C40" xr:uid="{CA32550E-6680-4168-A990-8B34DF77B0E0}"/>
  <tableColumns count="3">
    <tableColumn id="1" xr3:uid="{ADA4BEE3-D0C5-45F4-8BAE-B6B812EE4996}" name="lenses_type" dataDxfId="1" dataCellStyle="Calculation"/>
    <tableColumn id="2" xr3:uid="{2DEB328A-F892-487D-B9F4-A1770AB8EB66}" name="hypermetrope" dataDxfId="0">
      <calculatedColumnFormula>1-(COUNTIFS(B5:B20,"=hypermetrope",E5:E20,"=hard")/COUNTIF(B5:B20,"=hypermetrope"))</calculatedColumnFormula>
    </tableColumn>
    <tableColumn id="3" xr3:uid="{EE7F0CEA-DE84-4A15-8091-1173741D5B12}" name="myo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9BF3-8366-4580-8941-DB8C810FE0FF}">
  <dimension ref="A1:F40"/>
  <sheetViews>
    <sheetView tabSelected="1" workbookViewId="0">
      <selection activeCell="G38" sqref="G38"/>
    </sheetView>
  </sheetViews>
  <sheetFormatPr defaultRowHeight="15" x14ac:dyDescent="0.25"/>
  <cols>
    <col min="1" max="1" width="14.5703125" bestFit="1" customWidth="1"/>
    <col min="2" max="2" width="16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</row>
    <row r="4" spans="1:5" x14ac:dyDescent="0.25">
      <c r="A4" s="1" t="s">
        <v>11</v>
      </c>
      <c r="B4" s="1" t="s">
        <v>11</v>
      </c>
      <c r="C4" s="1" t="s">
        <v>11</v>
      </c>
      <c r="D4" s="1" t="s">
        <v>11</v>
      </c>
      <c r="E4" s="1" t="s">
        <v>12</v>
      </c>
    </row>
    <row r="5" spans="1:5" x14ac:dyDescent="0.2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</row>
    <row r="6" spans="1:5" x14ac:dyDescent="0.25">
      <c r="A6" s="1" t="s">
        <v>13</v>
      </c>
      <c r="B6" s="1" t="s">
        <v>14</v>
      </c>
      <c r="C6" s="1" t="s">
        <v>18</v>
      </c>
      <c r="D6" s="1" t="s">
        <v>16</v>
      </c>
      <c r="E6" s="1" t="s">
        <v>19</v>
      </c>
    </row>
    <row r="7" spans="1:5" x14ac:dyDescent="0.25">
      <c r="A7" s="1" t="s">
        <v>13</v>
      </c>
      <c r="B7" s="1" t="s">
        <v>20</v>
      </c>
      <c r="C7" s="1" t="s">
        <v>15</v>
      </c>
      <c r="D7" s="1" t="s">
        <v>21</v>
      </c>
      <c r="E7" s="1" t="s">
        <v>22</v>
      </c>
    </row>
    <row r="8" spans="1:5" x14ac:dyDescent="0.25">
      <c r="A8" s="1" t="s">
        <v>13</v>
      </c>
      <c r="B8" s="1" t="s">
        <v>20</v>
      </c>
      <c r="C8" s="1" t="s">
        <v>18</v>
      </c>
      <c r="D8" s="1" t="s">
        <v>16</v>
      </c>
      <c r="E8" s="1" t="s">
        <v>19</v>
      </c>
    </row>
    <row r="9" spans="1:5" x14ac:dyDescent="0.25">
      <c r="A9" s="1" t="s">
        <v>13</v>
      </c>
      <c r="B9" s="1" t="s">
        <v>20</v>
      </c>
      <c r="C9" s="1" t="s">
        <v>18</v>
      </c>
      <c r="D9" s="1" t="s">
        <v>21</v>
      </c>
      <c r="E9" s="1" t="s">
        <v>22</v>
      </c>
    </row>
    <row r="10" spans="1:5" x14ac:dyDescent="0.25">
      <c r="A10" s="1" t="s">
        <v>23</v>
      </c>
      <c r="B10" s="1" t="s">
        <v>14</v>
      </c>
      <c r="C10" s="1" t="s">
        <v>15</v>
      </c>
      <c r="D10" s="1" t="s">
        <v>21</v>
      </c>
      <c r="E10" s="1" t="s">
        <v>22</v>
      </c>
    </row>
    <row r="11" spans="1:5" x14ac:dyDescent="0.25">
      <c r="A11" s="1" t="s">
        <v>23</v>
      </c>
      <c r="B11" s="1" t="s">
        <v>14</v>
      </c>
      <c r="C11" s="1" t="s">
        <v>15</v>
      </c>
      <c r="D11" s="1" t="s">
        <v>16</v>
      </c>
      <c r="E11" s="1" t="s">
        <v>17</v>
      </c>
    </row>
    <row r="12" spans="1:5" x14ac:dyDescent="0.25">
      <c r="A12" s="1" t="s">
        <v>23</v>
      </c>
      <c r="B12" s="1" t="s">
        <v>20</v>
      </c>
      <c r="C12" s="1" t="s">
        <v>15</v>
      </c>
      <c r="D12" s="1" t="s">
        <v>21</v>
      </c>
      <c r="E12" s="1" t="s">
        <v>22</v>
      </c>
    </row>
    <row r="13" spans="1:5" x14ac:dyDescent="0.25">
      <c r="A13" s="1" t="s">
        <v>23</v>
      </c>
      <c r="B13" s="1" t="s">
        <v>20</v>
      </c>
      <c r="C13" s="1" t="s">
        <v>15</v>
      </c>
      <c r="D13" s="1" t="s">
        <v>16</v>
      </c>
      <c r="E13" s="1" t="s">
        <v>22</v>
      </c>
    </row>
    <row r="14" spans="1:5" x14ac:dyDescent="0.25">
      <c r="A14" s="1" t="s">
        <v>23</v>
      </c>
      <c r="B14" s="1" t="s">
        <v>20</v>
      </c>
      <c r="C14" s="1" t="s">
        <v>18</v>
      </c>
      <c r="D14" s="1" t="s">
        <v>16</v>
      </c>
      <c r="E14" s="1" t="s">
        <v>19</v>
      </c>
    </row>
    <row r="15" spans="1:5" x14ac:dyDescent="0.25">
      <c r="A15" s="1" t="s">
        <v>23</v>
      </c>
      <c r="B15" s="1" t="s">
        <v>20</v>
      </c>
      <c r="C15" s="1" t="s">
        <v>18</v>
      </c>
      <c r="D15" s="1" t="s">
        <v>21</v>
      </c>
      <c r="E15" s="1" t="s">
        <v>22</v>
      </c>
    </row>
    <row r="16" spans="1:5" x14ac:dyDescent="0.25">
      <c r="A16" s="1" t="s">
        <v>24</v>
      </c>
      <c r="B16" s="1" t="s">
        <v>14</v>
      </c>
      <c r="C16" s="1" t="s">
        <v>15</v>
      </c>
      <c r="D16" s="1" t="s">
        <v>21</v>
      </c>
      <c r="E16" s="1" t="s">
        <v>22</v>
      </c>
    </row>
    <row r="17" spans="1:6" x14ac:dyDescent="0.25">
      <c r="A17" s="1" t="s">
        <v>24</v>
      </c>
      <c r="B17" s="1" t="s">
        <v>14</v>
      </c>
      <c r="C17" s="1" t="s">
        <v>15</v>
      </c>
      <c r="D17" s="1" t="s">
        <v>16</v>
      </c>
      <c r="E17" s="1" t="s">
        <v>17</v>
      </c>
    </row>
    <row r="18" spans="1:6" x14ac:dyDescent="0.25">
      <c r="A18" s="1" t="s">
        <v>24</v>
      </c>
      <c r="B18" s="1" t="s">
        <v>14</v>
      </c>
      <c r="C18" s="1" t="s">
        <v>18</v>
      </c>
      <c r="D18" s="1" t="s">
        <v>16</v>
      </c>
      <c r="E18" s="1" t="s">
        <v>19</v>
      </c>
    </row>
    <row r="19" spans="1:6" x14ac:dyDescent="0.25">
      <c r="A19" s="1" t="s">
        <v>24</v>
      </c>
      <c r="B19" s="1" t="s">
        <v>20</v>
      </c>
      <c r="C19" s="1" t="s">
        <v>15</v>
      </c>
      <c r="D19" s="1" t="s">
        <v>16</v>
      </c>
      <c r="E19" s="1" t="s">
        <v>22</v>
      </c>
    </row>
    <row r="20" spans="1:6" x14ac:dyDescent="0.25">
      <c r="A20" s="1" t="s">
        <v>24</v>
      </c>
      <c r="B20" s="1" t="s">
        <v>20</v>
      </c>
      <c r="C20" s="1" t="s">
        <v>18</v>
      </c>
      <c r="D20" s="1" t="s">
        <v>16</v>
      </c>
      <c r="E20" s="1" t="s">
        <v>19</v>
      </c>
    </row>
    <row r="22" spans="1:6" x14ac:dyDescent="0.25">
      <c r="A22" s="4" t="s">
        <v>25</v>
      </c>
      <c r="B22" s="4"/>
      <c r="C22">
        <f>(COUNTIFS(E5:E20,"=hard",A5:A20,"=pre-presbyopic")/COUNTIF(A5:A20,"=pre-presbyopic"))</f>
        <v>0.2</v>
      </c>
    </row>
    <row r="23" spans="1:6" x14ac:dyDescent="0.25">
      <c r="A23" s="4" t="s">
        <v>26</v>
      </c>
      <c r="B23" s="4"/>
      <c r="C23">
        <f>(COUNTIFS(E5:E20,"=hard",A5:A20,"=presbyopic")/COUNTIF(A5:A20,"=presbyopic"))</f>
        <v>0.16666666666666666</v>
      </c>
    </row>
    <row r="24" spans="1:6" x14ac:dyDescent="0.25">
      <c r="A24" s="4" t="s">
        <v>27</v>
      </c>
      <c r="B24" s="4"/>
      <c r="C24">
        <f>(COUNTIFS(E5:E20,"=hard",A5:A20,"=young")/COUNTIF(A5:A20,"=young"))</f>
        <v>0.2</v>
      </c>
      <c r="E24" s="3"/>
      <c r="F24" s="3"/>
    </row>
    <row r="25" spans="1:6" x14ac:dyDescent="0.25">
      <c r="A25" s="2"/>
      <c r="B25" s="2"/>
      <c r="E25" s="2"/>
      <c r="F25" s="2"/>
    </row>
    <row r="26" spans="1:6" x14ac:dyDescent="0.25">
      <c r="A26" s="4" t="s">
        <v>28</v>
      </c>
      <c r="B26" s="4"/>
      <c r="C26">
        <f>(COUNTIFS(E5:E20,"=none",A5:A20,"=pre-presbyopic")/COUNTIF(A5:A20,"=pre-presbyopic"))</f>
        <v>0.4</v>
      </c>
    </row>
    <row r="27" spans="1:6" x14ac:dyDescent="0.25">
      <c r="A27" s="4" t="s">
        <v>29</v>
      </c>
      <c r="B27" s="4"/>
      <c r="C27">
        <f>(COUNTIFS(E5:E20,"=none",A5:A20,"=presbyopic")/COUNTIF(A5:A20,"=presbyopic"))</f>
        <v>0.66666666666666663</v>
      </c>
    </row>
    <row r="28" spans="1:6" x14ac:dyDescent="0.25">
      <c r="A28" s="4" t="s">
        <v>30</v>
      </c>
      <c r="B28" s="4"/>
      <c r="C28">
        <f>(COUNTIFS(E5:E20,"=none",A5:A20,"=young")/COUNTIF(A5:A20,"=young"))</f>
        <v>0.4</v>
      </c>
    </row>
    <row r="29" spans="1:6" x14ac:dyDescent="0.25">
      <c r="A29" s="2"/>
      <c r="B29" s="2"/>
    </row>
    <row r="30" spans="1:6" x14ac:dyDescent="0.25">
      <c r="A30" s="4" t="s">
        <v>31</v>
      </c>
      <c r="B30" s="4"/>
      <c r="C30">
        <f>(COUNTIFS(E5:E20,"=soft",A5:A20,"=pre-presbyopic")/COUNTIF(A5:A20,"=pre-presbyopic"))</f>
        <v>0.4</v>
      </c>
    </row>
    <row r="31" spans="1:6" x14ac:dyDescent="0.25">
      <c r="A31" s="4" t="s">
        <v>32</v>
      </c>
      <c r="B31" s="4"/>
      <c r="C31">
        <f>(COUNTIFS(E5:E20,"=soft",A5:A20,"=presbyopic")/COUNTIF(A5:A20,"=presbyopic"))</f>
        <v>0.16666666666666666</v>
      </c>
    </row>
    <row r="32" spans="1:6" x14ac:dyDescent="0.25">
      <c r="A32" s="4" t="s">
        <v>33</v>
      </c>
      <c r="B32" s="4"/>
      <c r="C32">
        <f>(COUNTIFS(E5:E20,"=soft",A5:A20,"=young")/COUNTIF(A5:A20,"=young"))</f>
        <v>0.4</v>
      </c>
    </row>
    <row r="33" spans="1:3" x14ac:dyDescent="0.25">
      <c r="A33" s="3"/>
      <c r="B33" s="3"/>
    </row>
    <row r="34" spans="1:3" x14ac:dyDescent="0.25">
      <c r="A34" s="3"/>
      <c r="B34" s="3"/>
    </row>
    <row r="37" spans="1:3" x14ac:dyDescent="0.25">
      <c r="A37" t="s">
        <v>34</v>
      </c>
      <c r="B37" t="s">
        <v>20</v>
      </c>
      <c r="C37" t="s">
        <v>14</v>
      </c>
    </row>
    <row r="38" spans="1:3" x14ac:dyDescent="0.25">
      <c r="A38" s="5" t="s">
        <v>17</v>
      </c>
      <c r="B38" s="3">
        <f>1-(COUNTIFS(B5:B20,"=hypermetrope",E5:E20,"=hard")/COUNTIF(B5:B20,"=hypermetrope"))</f>
        <v>1</v>
      </c>
      <c r="C38">
        <f>1-(COUNTIFS(B5:B20,"=myope",E5:E20,"=hard")/COUNTIF(B5:B20,"=myope"))</f>
        <v>0.5714285714285714</v>
      </c>
    </row>
    <row r="39" spans="1:3" x14ac:dyDescent="0.25">
      <c r="A39" s="5" t="s">
        <v>22</v>
      </c>
      <c r="B39" s="3">
        <f>1-(COUNTIFS(B5:B20,"=hypermetrope",E5:E20,"=none")/COUNTIF(B5:B20,"=hypermetrope"))</f>
        <v>0.33333333333333337</v>
      </c>
      <c r="C39">
        <f>1-(COUNTIFS(B5:B20,"=myope",E5:E20,"=none")/COUNTIF(B5:B20,"=myope"))</f>
        <v>0.7142857142857143</v>
      </c>
    </row>
    <row r="40" spans="1:3" x14ac:dyDescent="0.25">
      <c r="A40" s="5" t="s">
        <v>19</v>
      </c>
      <c r="B40" s="3">
        <f>1-(COUNTIFS(B5:B20,"=hypermetrope",E5:E20,"=soft")/COUNTIF(B5:B20,"=hypermetrope"))</f>
        <v>0.66666666666666674</v>
      </c>
      <c r="C40">
        <f>1-(COUNTIFS(B5:B20,"=myope",E5:E20,"=soft")/COUNTIF(B5:B20,"=myope"))</f>
        <v>0.7142857142857143</v>
      </c>
    </row>
  </sheetData>
  <mergeCells count="9">
    <mergeCell ref="A22:B22"/>
    <mergeCell ref="A23:B23"/>
    <mergeCell ref="A24:B24"/>
    <mergeCell ref="A26:B26"/>
    <mergeCell ref="A27:B27"/>
    <mergeCell ref="A28:B28"/>
    <mergeCell ref="A30:B30"/>
    <mergeCell ref="A31:B31"/>
    <mergeCell ref="A32:B3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BB11-96DC-4A72-AA82-C725204293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q X t 4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K l 7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3 h R s A q Y w 0 M B A A A n A g A A E w A c A E Z v c m 1 1 b G F z L 1 N l Y 3 R p b 2 4 x L m 0 g o h g A K K A U A A A A A A A A A A A A A A A A A A A A A A A A A A A A d Z B R a 8 I w F I W f V + h / C N 2 L Q i 1 t X V 8 m h U n t h q B j o x 0 I y y i x X j X Q J i M 3 H Y r 4 3 5 f a i Y z N v O S e 7 x 7 u T Q 5 C q b k U J O v u Y G R b t o V b p m B F K h A I W K y V r G e m 3 S g g s Y H a t o g 5 m W x U 2 Z I E v 7 y J L J s a h O 4 9 8 g q 8 R A p t B P a c 5 J 6 + I S i k o h G y p m c b 0 m m W z u g 8 n S Y P b V W E f u g P Q n + x o E E G N a B W Q M f z y c k 2 a G 0 D o 4 q n M G q d A a f j p m J Y v C i m e c n w J M m P I n 5 E 0 x 2 o k p d c 4 q U c 0 l K u g B Y r p h m C p n 9 / 5 2 m 2 d P r u + w Q q X n M N K n Z u H J c k s m p q g X H k k l S Y G V x s 4 i C M Q p e 8 N l J D p v c V x J f S e 5 Y C P v p u l 9 K t k 2 y Z 2 J g 0 8 / 0 n O C a u n C 2 N K V d M 4 F q q u p v e N r H X R e o e D k 5 H A 7 N d m w 7 R s N N H l 5 x 5 e I U P r / C 7 K z z 6 x Y 9 9 2 + L i 3 2 e P v g F Q S w E C L Q A U A A I A C A C p e 3 h R W u 7 D e a g A A A D 4 A A A A E g A A A A A A A A A A A A A A A A A A A A A A Q 2 9 u Z m l n L 1 B h Y 2 t h Z 2 U u e G 1 s U E s B A i 0 A F A A C A A g A q X t 4 U Q / K 6 a u k A A A A 6 Q A A A B M A A A A A A A A A A A A A A A A A 9 A A A A F t D b 2 5 0 Z W 5 0 X 1 R 5 c G V z X S 5 4 b W x Q S w E C L Q A U A A I A C A C p e 3 h R s A q Y w 0 M B A A A n A g A A E w A A A A A A A A A A A A A A A A D l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g A A A A A A A C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u c 2 V z X 2 Z y b 2 1 M Z W N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u c 2 V z X 2 Z y b 2 1 M Z W N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1 O j I 5 O j E 4 L j I 4 M z Q w N D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c 2 V z X 2 Z y b 2 1 M Z W N 0 d X J l L 0 N o Y W 5 n Z W Q g V H l w Z S 5 7 Q 2 9 s d W 1 u M S w w f S Z x d W 9 0 O y w m c X V v d D t T Z W N 0 a W 9 u M S 9 s Z W 5 z Z X N f Z n J v b U x l Y 3 R 1 c m U v Q 2 h h b m d l Z C B U e X B l L n t D b 2 x 1 b W 4 y L D F 9 J n F 1 b 3 Q 7 L C Z x d W 9 0 O 1 N l Y 3 R p b 2 4 x L 2 x l b n N l c 1 9 m c m 9 t T G V j d H V y Z S 9 D a G F u Z 2 V k I F R 5 c G U u e 0 N v b H V t b j M s M n 0 m c X V v d D s s J n F 1 b 3 Q 7 U 2 V j d G l v b j E v b G V u c 2 V z X 2 Z y b 2 1 M Z W N 0 d X J l L 0 N o Y W 5 n Z W Q g V H l w Z S 5 7 Q 2 9 s d W 1 u N C w z f S Z x d W 9 0 O y w m c X V v d D t T Z W N 0 a W 9 u M S 9 s Z W 5 z Z X N f Z n J v b U x l Y 3 R 1 c m U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l b n N l c 1 9 m c m 9 t T G V j d H V y Z S 9 D a G F u Z 2 V k I F R 5 c G U u e 0 N v b H V t b j E s M H 0 m c X V v d D s s J n F 1 b 3 Q 7 U 2 V j d G l v b j E v b G V u c 2 V z X 2 Z y b 2 1 M Z W N 0 d X J l L 0 N o Y W 5 n Z W Q g V H l w Z S 5 7 Q 2 9 s d W 1 u M i w x f S Z x d W 9 0 O y w m c X V v d D t T Z W N 0 a W 9 u M S 9 s Z W 5 z Z X N f Z n J v b U x l Y 3 R 1 c m U v Q 2 h h b m d l Z C B U e X B l L n t D b 2 x 1 b W 4 z L D J 9 J n F 1 b 3 Q 7 L C Z x d W 9 0 O 1 N l Y 3 R p b 2 4 x L 2 x l b n N l c 1 9 m c m 9 t T G V j d H V y Z S 9 D a G F u Z 2 V k I F R 5 c G U u e 0 N v b H V t b j Q s M 3 0 m c X V v d D s s J n F 1 b 3 Q 7 U 2 V j d G l v b j E v b G V u c 2 V z X 2 Z y b 2 1 M Z W N 0 d X J l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u c 2 V z X 2 Z y b 2 1 M Z W N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n N l c 1 9 m c m 9 t T G V j d H V y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U l 4 3 + 9 7 b R a X U p z 6 U 1 k Y l A A A A A A I A A A A A A B B m A A A A A Q A A I A A A A J + O d L i z g X Q L J T b d i p f F G 1 C m f j k 6 A L t H u U X s u h w L 3 P m B A A A A A A 6 A A A A A A g A A I A A A A N m f z u c s V O a s 8 g + P A m D k u 6 l F 9 8 T w P h y Q h c H B a K q o X u D g U A A A A I x e / u n A S o + o x S g d D 4 f M P e L J 2 l m K K N p g 8 q n E l B T V U / W N L p H N l V 3 G S j s M Y X j W x J T u q R s x r q P X B 7 7 o Z 5 I B 1 J 8 0 9 / i / 7 Z f z z D Q u K a w j n H D k 5 6 2 K Q A A A A H B 5 1 9 j x m J R V q t L t p U T S p W p T l K 6 8 n 0 L 9 h x W A 3 i M s k m k o z l O p 4 U r 1 f + C P q D y B T W i E E i + A L z + 5 Z r a N R N e 4 J G A y 9 1 c = < / D a t a M a s h u p > 
</file>

<file path=customXml/itemProps1.xml><?xml version="1.0" encoding="utf-8"?>
<ds:datastoreItem xmlns:ds="http://schemas.openxmlformats.org/officeDocument/2006/customXml" ds:itemID="{A69392F8-24A7-43C0-9BDB-E313C2486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Gomes</dc:creator>
  <cp:lastModifiedBy>Nuno Gomes</cp:lastModifiedBy>
  <dcterms:created xsi:type="dcterms:W3CDTF">2020-11-24T15:28:38Z</dcterms:created>
  <dcterms:modified xsi:type="dcterms:W3CDTF">2020-11-24T17:26:35Z</dcterms:modified>
</cp:coreProperties>
</file>