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e2d21952d024e0/Documentos/Switch/projectg2/src/main/resources/"/>
    </mc:Choice>
  </mc:AlternateContent>
  <xr:revisionPtr revIDLastSave="1" documentId="13_ncr:1_{ADFCC498-6C4D-445F-BABD-7A26CACB6376}" xr6:coauthVersionLast="47" xr6:coauthVersionMax="48" xr10:uidLastSave="{162A7242-D61A-409F-9361-2B9D8A5114E7}"/>
  <bookViews>
    <workbookView minimized="1" xWindow="732" yWindow="732" windowWidth="17280" windowHeight="8964" tabRatio="938" firstSheet="2" activeTab="5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  <sheet name="Tasks" sheetId="14" r:id="rId13"/>
    <sheet name="Efforts" sheetId="15" r:id="rId14"/>
  </sheets>
  <externalReferences>
    <externalReference r:id="rId15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<sst xmlns="http://schemas.openxmlformats.org/spreadsheetml/2006/main" count="1346" uniqueCount="486">
  <si>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</si>
  <si>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</si>
  <si>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</si>
  <si>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</si>
  <si>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</si>
  <si>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</si>
  <si>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</si>
  <si>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</si>
  <si>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</si>
  <si>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</si>
  <si>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</si>
  <si>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</si>
  <si>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</si>
  <si>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</si>
  <si>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</si>
  <si>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</si>
  <si>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</si>
  <si>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</si>
  <si>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</si>
  <si>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</si>
  <si>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</si>
  <si>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</si>
  <si>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</si>
  <si>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</si>
  <si>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</si>
  <si>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</si>
  <si>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</si>
  <si>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</si>
  <si>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</si>
  <si>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</si>
  <si>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</si>
  <si>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</si>
  <si>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</si>
  <si>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</si>
  <si>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</si>
  <si>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</si>
  <si>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</si>
  <si>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</si>
  <si>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</si>
  <si>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</si>
  <si>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</si>
  <si>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</si>
  <si>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</si>
  <si>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</si>
  <si>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</si>
  <si>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</si>
  <si>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</si>
  <si>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</si>
  <si>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</si>
  <si>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</si>
  <si>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</si>
  <si>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</si>
  <si>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</si>
  <si>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</si>
  <si>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</si>
  <si>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</si>
  <si>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</si>
  <si>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</si>
  <si>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</si>
  <si>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</si>
  <si>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</si>
  <si>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</si>
  <si>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</si>
  <si>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</si>
  <si>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</si>
  <si>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</si>
  <si>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</si>
  <si>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</si>
  <si>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</si>
  <si>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</si>
  <si>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</si>
  <si>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</si>
  <si>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</si>
  <si>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</si>
  <si>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</si>
  <si>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</si>
  <si>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</si>
  <si>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</si>
  <si>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</si>
  <si>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</si>
  <si>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</si>
  <si>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</si>
  <si>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</si>
  <si>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</si>
  <si>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</si>
  <si>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</si>
  <si>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</si>
  <si>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</si>
  <si>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</si>
  <si>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</si>
  <si>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</si>
  <si>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</si>
  <si>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</si>
  <si>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</si>
  <si>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</si>
  <si>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</si>
  <si>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</si>
  <si>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</si>
  <si>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</si>
  <si>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</si>
  <si>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</si>
  <si>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</si>
  <si>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</si>
  <si>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</si>
  <si>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</si>
  <si>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</si>
  <si>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</si>
  <si>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</si>
  <si>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</si>
  <si>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</si>
  <si>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</si>
  <si>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</si>
  <si>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</si>
  <si>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</si>
  <si>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</si>
  <si>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</si>
  <si>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</si>
  <si>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</si>
  <si>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</si>
  <si>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</si>
  <si>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</si>
  <si>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</si>
  <si>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</si>
  <si>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</si>
  <si>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</si>
  <si>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</si>
  <si>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</si>
  <si>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</si>
  <si>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</si>
  <si>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</si>
  <si>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</si>
  <si>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</si>
  <si>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</si>
  <si>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</si>
  <si>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</si>
  <si>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</si>
  <si>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</si>
  <si>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</si>
  <si>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</si>
  <si>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</si>
  <si>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</si>
  <si>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</si>
  <si>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</si>
  <si>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</si>
  <si>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</si>
  <si>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</si>
  <si>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</si>
  <si>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</si>
  <si>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</si>
  <si>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</si>
  <si>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</si>
  <si>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</si>
  <si>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</si>
  <si>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</si>
  <si>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</si>
  <si>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</si>
  <si>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</si>
  <si>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</si>
  <si>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</si>
  <si>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</si>
  <si>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</si>
  <si>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</si>
  <si>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</si>
  <si>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</si>
  <si>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</si>
  <si>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</si>
  <si>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</si>
  <si>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</si>
  <si>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</si>
  <si>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</si>
  <si>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</si>
  <si>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</si>
  <si>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</si>
  <si>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</si>
  <si>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</si>
  <si>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</si>
  <si>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</si>
  <si>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</si>
  <si>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</si>
  <si>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</si>
  <si>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</si>
  <si>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</si>
  <si>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</si>
  <si>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</si>
  <si>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</si>
  <si>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</si>
  <si>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</si>
  <si>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</si>
  <si>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</si>
  <si>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</si>
  <si>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</si>
  <si>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</si>
  <si>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</si>
  <si>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</si>
  <si>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</si>
  <si>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</si>
  <si>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</si>
  <si>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</si>
  <si>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</si>
  <si>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</si>
  <si>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</si>
  <si>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</si>
  <si>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</si>
  <si>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</si>
  <si>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</si>
  <si>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</si>
  <si>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</si>
  <si>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</si>
  <si>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</si>
  <si>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</si>
  <si>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</si>
  <si>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</si>
  <si>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</si>
  <si>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</si>
  <si>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</si>
  <si>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</si>
  <si>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</si>
  <si>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</si>
  <si>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</si>
  <si>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</si>
  <si>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</si>
  <si>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</si>
  <si>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</si>
  <si>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</si>
  <si>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</si>
  <si>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</si>
  <si>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</si>
  <si>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</si>
  <si>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</si>
  <si>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</si>
  <si>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</si>
  <si>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</si>
  <si>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</si>
  <si>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</si>
  <si>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</si>
  <si>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</si>
  <si>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</si>
  <si>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</si>
  <si>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</si>
  <si>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</si>
  <si>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</si>
  <si>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</si>
  <si>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</si>
  <si>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</si>
  <si>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</si>
  <si>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</si>
  <si>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</si>
  <si>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</si>
  <si>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</si>
  <si>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</si>
  <si>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</si>
  <si>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</si>
  <si>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</si>
  <si>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</si>
  <si>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</si>
  <si>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</si>
  <si>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</si>
  <si>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</si>
  <si>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</si>
  <si>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</si>
  <si>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</si>
  <si>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</si>
  <si>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</si>
  <si>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</si>
  <si>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</si>
  <si>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</si>
  <si>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</si>
  <si>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</si>
  <si>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</si>
  <si>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</si>
  <si>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</si>
  <si>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</si>
  <si>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</si>
  <si>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</si>
  <si>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</si>
  <si>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</si>
  <si>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</si>
  <si>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</si>
  <si>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</si>
  <si>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</si>
  <si>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</si>
  <si>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</si>
  <si>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</si>
  <si>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</si>
  <si>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</si>
  <si>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</si>
  <si>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</si>
  <si>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</si>
  <si>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</si>
  <si>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</si>
  <si>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</si>
  <si>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</si>
  <si>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</si>
  <si>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</si>
  <si>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</si>
  <si>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</si>
  <si>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</si>
  <si>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</si>
  <si>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</si>
  <si>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</si>
  <si>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</si>
  <si>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</si>
  <si>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</si>
  <si>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</si>
  <si>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</si>
  <si>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</si>
  <si>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</si>
  <si>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</si>
  <si>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</si>
  <si>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</si>
  <si>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</si>
  <si>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</si>
  <si>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</si>
  <si>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</si>
  <si>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</si>
  <si>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</si>
  <si>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</si>
  <si>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</si>
  <si>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</si>
  <si>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</si>
  <si>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</si>
  <si>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</si>
  <si>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</si>
  <si>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</si>
  <si>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</si>
  <si>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</si>
  <si>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</si>
  <si>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</si>
  <si>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</si>
  <si>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</si>
  <si>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</si>
  <si>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</si>
  <si>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</si>
  <si>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</si>
  <si>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</si>
  <si>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</si>
  <si>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</si>
  <si>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</si>
  <si>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</si>
  <si>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</si>
  <si>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</si>
  <si>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</si>
  <si>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</si>
  <si>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</si>
  <si>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</si>
  <si>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</si>
  <si>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</si>
  <si>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</si>
  <si>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</si>
  <si>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</si>
  <si>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</si>
  <si>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</si>
  <si>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</si>
  <si>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</si>
  <si>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</si>
  <si>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</si>
  <si>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</si>
  <si>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</si>
  <si>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</si>
  <si>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</si>
  <si>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</si>
  <si>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</si>
  <si>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</si>
  <si>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</si>
  <si>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</si>
  <si>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</si>
  <si>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</si>
  <si>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</si>
  <si>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</si>
  <si>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</si>
  <si>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</si>
  <si>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</si>
  <si>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</si>
  <si>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</si>
  <si>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</si>
  <si>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</si>
  <si>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</si>
  <si>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</si>
  <si>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</si>
  <si>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</si>
  <si>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</si>
  <si>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</si>
  <si>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</si>
  <si>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</si>
  <si>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</si>
  <si>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</si>
  <si>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</si>
  <si>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</si>
  <si>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</si>
  <si>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</si>
  <si>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</si>
  <si>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</si>
  <si>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</si>
  <si>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</si>
  <si>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</si>
  <si>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</si>
  <si>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</si>
  <si>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</si>
  <si>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</si>
  <si>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</si>
  <si>
    <t>2023-01-20</t>
  </si>
  <si>
    <t>2022-03-02</t>
  </si>
  <si>
    <t>2022-03-03</t>
  </si>
  <si>
    <t>2022-03-04</t>
  </si>
  <si>
    <t>2022-03-05</t>
  </si>
  <si>
    <t>2022-03-08</t>
  </si>
  <si>
    <t>2022-03-10</t>
  </si>
  <si>
    <t>2022-11-18</t>
  </si>
  <si>
    <t>us_end</t>
  </si>
  <si>
    <t>2021-04-02</t>
  </si>
  <si>
    <t>A3 dummy 001</t>
  </si>
  <si>
    <t>Project_2022_3&amp;as want US001</t>
  </si>
  <si>
    <t>sprintName</t>
  </si>
  <si>
    <t>resourceStartDate</t>
  </si>
  <si>
    <t>taskTitle</t>
  </si>
  <si>
    <t>taskDescription</t>
  </si>
  <si>
    <t>taskEffortEstimate</t>
  </si>
  <si>
    <t>taskType</t>
  </si>
  <si>
    <t>ustittle</t>
  </si>
  <si>
    <t>MEETING</t>
  </si>
  <si>
    <t>2022-06-13</t>
  </si>
  <si>
    <t>2022-03-21</t>
  </si>
  <si>
    <t>2022-04-11</t>
  </si>
  <si>
    <t>2022-05-02</t>
  </si>
  <si>
    <t>2022-05-23</t>
  </si>
  <si>
    <t>2022-07-04</t>
  </si>
  <si>
    <t>2022-07-25</t>
  </si>
  <si>
    <t>2022-08-15</t>
  </si>
  <si>
    <t>2022-09-05</t>
  </si>
  <si>
    <t>2022-09-26</t>
  </si>
  <si>
    <t>2022-10-17</t>
  </si>
  <si>
    <t>2022-11-07</t>
  </si>
  <si>
    <t>2022-11-28</t>
  </si>
  <si>
    <t>2023-01-02</t>
  </si>
  <si>
    <t>Daily meeting</t>
  </si>
  <si>
    <t>daily</t>
  </si>
  <si>
    <t>DESIGN</t>
  </si>
  <si>
    <t>IMPLEMENTATION</t>
  </si>
  <si>
    <t>TEST</t>
  </si>
  <si>
    <t>createTaskSD</t>
  </si>
  <si>
    <t>createTask</t>
  </si>
  <si>
    <t>createTaskTest</t>
  </si>
  <si>
    <t>Sequence Diagram</t>
  </si>
  <si>
    <t>Implement</t>
  </si>
  <si>
    <t>Testing</t>
  </si>
  <si>
    <t>addUS_SD</t>
  </si>
  <si>
    <t>addUS</t>
  </si>
  <si>
    <t>addUSTest</t>
  </si>
  <si>
    <t>DEPLOYMENT</t>
  </si>
  <si>
    <t>deploy</t>
  </si>
  <si>
    <t>sprint review</t>
  </si>
  <si>
    <t>review</t>
  </si>
  <si>
    <t>2022-06-24</t>
  </si>
  <si>
    <t>Project_2022_3&amp;as want US002</t>
  </si>
  <si>
    <t>Project_2022_3&amp;as want US003</t>
  </si>
  <si>
    <t>A3 dummy 002</t>
  </si>
  <si>
    <t>A3 dummy 003</t>
  </si>
  <si>
    <t>sprint6</t>
  </si>
  <si>
    <t>sprint1</t>
  </si>
  <si>
    <t>sprint2</t>
  </si>
  <si>
    <t>sprint3</t>
  </si>
  <si>
    <t>sprint4</t>
  </si>
  <si>
    <t>sprint5</t>
  </si>
  <si>
    <t>sprint7</t>
  </si>
  <si>
    <t>sprint8</t>
  </si>
  <si>
    <t>sprint9</t>
  </si>
  <si>
    <t>sprint10</t>
  </si>
  <si>
    <t>sprint11</t>
  </si>
  <si>
    <t>sprint12</t>
  </si>
  <si>
    <t>sprint13</t>
  </si>
  <si>
    <t>sprint14</t>
  </si>
  <si>
    <t>sprint15</t>
  </si>
  <si>
    <t>effortHours</t>
  </si>
  <si>
    <t>effortMinutes</t>
  </si>
  <si>
    <t>effortDate</t>
  </si>
  <si>
    <t>comment</t>
  </si>
  <si>
    <t>attachment</t>
  </si>
  <si>
    <t>2022-06-25</t>
  </si>
  <si>
    <t>in schedule</t>
  </si>
  <si>
    <t>Project_2022_3&amp;sprint6&amp;daily</t>
  </si>
  <si>
    <t>note.pdf</t>
  </si>
  <si>
    <t>define strategy</t>
  </si>
  <si>
    <t>boardPhoto.pdf</t>
  </si>
  <si>
    <t>SD</t>
  </si>
  <si>
    <t>snapshot.pdf</t>
  </si>
  <si>
    <t>Project_2022_3&amp;as want US002&amp;createTaskSD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</si>
</sst>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  <xf numFmtId="49" fontId="8" fillId="0" borderId="0" xfId="0" applyNumberFormat="1" applyFont="1"/>
    <xf numFmtId="0" fontId="8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tdc@mymail.com" TargetMode="External"/><Relationship Id="rId3" Type="http://schemas.openxmlformats.org/officeDocument/2006/relationships/hyperlink" Target="mailto:tdc@mymail.com" TargetMode="External"/><Relationship Id="rId7" Type="http://schemas.openxmlformats.org/officeDocument/2006/relationships/hyperlink" Target="mailto:tdc@mymail.com" TargetMode="External"/><Relationship Id="rId2" Type="http://schemas.openxmlformats.org/officeDocument/2006/relationships/hyperlink" Target="mailto:tdc@mymail.com" TargetMode="External"/><Relationship Id="rId1" Type="http://schemas.openxmlformats.org/officeDocument/2006/relationships/hyperlink" Target="mailto:tdc@mymail.com" TargetMode="External"/><Relationship Id="rId6" Type="http://schemas.openxmlformats.org/officeDocument/2006/relationships/hyperlink" Target="mailto:tdc@mymail.com" TargetMode="External"/><Relationship Id="rId5" Type="http://schemas.openxmlformats.org/officeDocument/2006/relationships/hyperlink" Target="mailto:tdc@mymail.com" TargetMode="External"/><Relationship Id="rId4" Type="http://schemas.openxmlformats.org/officeDocument/2006/relationships/hyperlink" Target="mailto:tdc@mymail.com" TargetMode="External"/><Relationship Id="rId9" Type="http://schemas.openxmlformats.org/officeDocument/2006/relationships/hyperlink" Target="mailto:tdc@my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A16" sqref="A16"/>
    </sheetView>
  </sheetViews>
  <sheetFormatPr defaultRowHeight="14.4" x14ac:dyDescent="0.3"/>
  <cols>
    <col min="1" max="1" width="15.44140625" bestFit="1" customWidth="1"/>
    <col min="2" max="2" width="19.33203125" customWidth="1"/>
    <col min="3" max="3" width="15.88671875" customWidth="1"/>
    <col min="5" max="5" width="19.77734375" bestFit="1" customWidth="1"/>
    <col min="6" max="7" width="15.6640625" bestFit="1" customWidth="1"/>
    <col min="8" max="8" width="8.88671875" style="4"/>
    <col min="9" max="9" width="24.88671875" style="4" bestFit="1" customWidth="1"/>
    <col min="10" max="10" width="9.44140625" style="4" bestFit="1" customWidth="1"/>
    <col min="11" max="11" width="8.6640625" style="4" bestFit="1" customWidth="1"/>
    <col min="12" max="12" width="13.6640625" style="4" bestFit="1" customWidth="1"/>
    <col min="13" max="13" width="8.88671875" style="4"/>
    <col min="14" max="14" width="10" style="4" bestFit="1" customWidth="1"/>
  </cols>
  <sheetData>
    <row r="1" spans="1:14" x14ac:dyDescent="0.3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3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3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3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3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3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3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3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3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3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3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3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3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3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2" bestFit="1" customWidth="1"/>
    <col min="4" max="4" width="10.5546875" bestFit="1" customWidth="1"/>
  </cols>
  <sheetData>
    <row r="1" spans="1:13" x14ac:dyDescent="0.3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3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3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3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3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3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3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3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3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3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3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3">
      <c r="A12" t="s">
        <v>215</v>
      </c>
      <c r="B12" t="s">
        <v>230</v>
      </c>
      <c r="C12" t="s">
        <v>84</v>
      </c>
      <c r="D12" s="2">
        <v>44288</v>
      </c>
    </row>
    <row r="13" spans="1:13" x14ac:dyDescent="0.3">
      <c r="A13" t="s">
        <v>215</v>
      </c>
      <c r="B13" t="s">
        <v>231</v>
      </c>
      <c r="C13" t="s">
        <v>84</v>
      </c>
      <c r="D13" s="2">
        <v>44288</v>
      </c>
    </row>
    <row r="14" spans="1:13" x14ac:dyDescent="0.3">
      <c r="A14" t="s">
        <v>215</v>
      </c>
      <c r="B14" t="s">
        <v>232</v>
      </c>
      <c r="C14" t="s">
        <v>84</v>
      </c>
      <c r="D14" s="2">
        <v>44288</v>
      </c>
    </row>
    <row r="15" spans="1:13" x14ac:dyDescent="0.3">
      <c r="A15" t="s">
        <v>215</v>
      </c>
      <c r="B15" t="s">
        <v>233</v>
      </c>
      <c r="C15" t="s">
        <v>84</v>
      </c>
      <c r="D15" s="2">
        <v>44288</v>
      </c>
    </row>
    <row r="16" spans="1:13" x14ac:dyDescent="0.3">
      <c r="A16" t="s">
        <v>215</v>
      </c>
      <c r="B16" t="s">
        <v>234</v>
      </c>
      <c r="C16" t="s">
        <v>84</v>
      </c>
      <c r="D16" s="2">
        <v>44288</v>
      </c>
    </row>
    <row r="17" spans="1:5" x14ac:dyDescent="0.3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3">
      <c r="A18" t="s">
        <v>215</v>
      </c>
      <c r="B18" t="s">
        <v>236</v>
      </c>
      <c r="C18" t="s">
        <v>87</v>
      </c>
      <c r="D18" s="2">
        <v>44288</v>
      </c>
    </row>
    <row r="19" spans="1:5" x14ac:dyDescent="0.3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3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3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3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3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3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3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3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3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3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3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3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3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3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3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3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3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3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3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3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3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3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3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3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3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3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3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3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3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3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3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3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3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3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3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3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3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3">
      <c r="A56" t="s">
        <v>215</v>
      </c>
      <c r="B56" t="s">
        <v>243</v>
      </c>
      <c r="C56" t="s">
        <v>84</v>
      </c>
      <c r="D56" s="2">
        <v>44323</v>
      </c>
    </row>
    <row r="57" spans="1:5" x14ac:dyDescent="0.3">
      <c r="A57" t="s">
        <v>215</v>
      </c>
      <c r="B57" t="s">
        <v>244</v>
      </c>
      <c r="C57" t="s">
        <v>84</v>
      </c>
      <c r="D57" s="2">
        <v>44323</v>
      </c>
    </row>
    <row r="58" spans="1:5" x14ac:dyDescent="0.3">
      <c r="A58" t="s">
        <v>215</v>
      </c>
      <c r="B58" t="s">
        <v>249</v>
      </c>
      <c r="C58" t="s">
        <v>84</v>
      </c>
      <c r="D58" s="2">
        <v>44323</v>
      </c>
    </row>
    <row r="59" spans="1:5" x14ac:dyDescent="0.3">
      <c r="A59" t="s">
        <v>215</v>
      </c>
      <c r="B59" t="s">
        <v>250</v>
      </c>
      <c r="C59" t="s">
        <v>84</v>
      </c>
      <c r="D59" s="2">
        <v>44323</v>
      </c>
    </row>
    <row r="60" spans="1:5" x14ac:dyDescent="0.3">
      <c r="A60" t="s">
        <v>215</v>
      </c>
      <c r="B60" t="s">
        <v>254</v>
      </c>
      <c r="C60" t="s">
        <v>84</v>
      </c>
      <c r="D60" s="2">
        <v>44323</v>
      </c>
    </row>
    <row r="61" spans="1:5" x14ac:dyDescent="0.3">
      <c r="A61" t="s">
        <v>215</v>
      </c>
      <c r="B61" t="s">
        <v>239</v>
      </c>
      <c r="C61" t="s">
        <v>87</v>
      </c>
      <c r="D61" s="2">
        <v>44323</v>
      </c>
    </row>
    <row r="62" spans="1:5" x14ac:dyDescent="0.3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3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3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3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3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3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3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3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3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3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3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3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3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3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3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3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3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3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3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3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3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3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3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3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3">
      <c r="A86" t="s">
        <v>215</v>
      </c>
      <c r="B86" t="s">
        <v>110</v>
      </c>
      <c r="C86" t="s">
        <v>84</v>
      </c>
      <c r="D86" s="2">
        <v>44351</v>
      </c>
    </row>
    <row r="87" spans="1:5" x14ac:dyDescent="0.3">
      <c r="A87" t="s">
        <v>215</v>
      </c>
      <c r="B87" t="s">
        <v>112</v>
      </c>
      <c r="C87" t="s">
        <v>84</v>
      </c>
      <c r="D87" s="2">
        <v>44351</v>
      </c>
    </row>
    <row r="88" spans="1:5" x14ac:dyDescent="0.3">
      <c r="A88" t="s">
        <v>215</v>
      </c>
      <c r="B88" t="s">
        <v>114</v>
      </c>
      <c r="C88" t="s">
        <v>84</v>
      </c>
      <c r="D88" s="2">
        <v>44351</v>
      </c>
    </row>
    <row r="89" spans="1:5" x14ac:dyDescent="0.3">
      <c r="A89" t="s">
        <v>215</v>
      </c>
      <c r="B89" t="s">
        <v>117</v>
      </c>
      <c r="C89" t="s">
        <v>84</v>
      </c>
      <c r="D89" s="2">
        <v>44351</v>
      </c>
    </row>
    <row r="90" spans="1:5" x14ac:dyDescent="0.3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3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3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3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3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3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3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3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3">
      <c r="A98" t="s">
        <v>215</v>
      </c>
      <c r="B98" t="s">
        <v>121</v>
      </c>
      <c r="C98" t="s">
        <v>84</v>
      </c>
      <c r="D98" s="2">
        <v>44407</v>
      </c>
    </row>
    <row r="99" spans="1:5" x14ac:dyDescent="0.3">
      <c r="A99" t="s">
        <v>215</v>
      </c>
      <c r="B99" t="s">
        <v>123</v>
      </c>
      <c r="C99" t="s">
        <v>84</v>
      </c>
      <c r="D99" s="2">
        <v>44407</v>
      </c>
    </row>
    <row r="100" spans="1:5" x14ac:dyDescent="0.3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topLeftCell="A29" workbookViewId="0">
      <selection activeCell="G18" sqref="G18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.88671875" bestFit="1" customWidth="1"/>
    <col min="4" max="4" width="9.6640625" bestFit="1" customWidth="1"/>
    <col min="5" max="5" width="10.33203125" bestFit="1" customWidth="1"/>
    <col min="14" max="14" width="11.109375" customWidth="1"/>
  </cols>
  <sheetData>
    <row r="1" spans="1:14" x14ac:dyDescent="0.3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3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3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3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3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3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3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3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3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3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3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3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3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3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3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3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3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3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3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3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3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3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3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3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3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3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3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3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3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3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3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3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3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3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3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4" x14ac:dyDescent="0.3"/>
  <cols>
    <col min="8" max="8" width="11" bestFit="1" customWidth="1"/>
    <col min="9" max="9" width="12.109375" customWidth="1"/>
    <col min="10" max="10" width="14" bestFit="1" customWidth="1"/>
    <col min="11" max="11" width="11" bestFit="1" customWidth="1"/>
    <col min="12" max="13" width="10.33203125" bestFit="1" customWidth="1"/>
    <col min="14" max="14" width="15.88671875" bestFit="1" customWidth="1"/>
    <col min="21" max="21" width="18.5546875" bestFit="1" customWidth="1"/>
  </cols>
  <sheetData>
    <row r="1" spans="1:23" x14ac:dyDescent="0.3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3">
      <c r="U2" t="s">
        <v>183</v>
      </c>
      <c r="W2" t="s">
        <v>74</v>
      </c>
    </row>
    <row r="3" spans="1:23" x14ac:dyDescent="0.3">
      <c r="U3" t="s">
        <v>184</v>
      </c>
      <c r="W3" t="s">
        <v>185</v>
      </c>
    </row>
    <row r="4" spans="1:23" x14ac:dyDescent="0.3">
      <c r="U4" t="s">
        <v>186</v>
      </c>
      <c r="W4" t="s">
        <v>84</v>
      </c>
    </row>
    <row r="5" spans="1:23" x14ac:dyDescent="0.3">
      <c r="U5" t="s">
        <v>187</v>
      </c>
      <c r="W5" t="s">
        <v>188</v>
      </c>
    </row>
    <row r="6" spans="1:23" x14ac:dyDescent="0.3">
      <c r="U6" t="s">
        <v>189</v>
      </c>
      <c r="W6" t="s">
        <v>87</v>
      </c>
    </row>
    <row r="7" spans="1:23" x14ac:dyDescent="0.3">
      <c r="U7" t="s">
        <v>190</v>
      </c>
    </row>
    <row r="8" spans="1:23" x14ac:dyDescent="0.3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EC97-4F87-49A8-B3C7-E2A18A77C856}">
  <dimension ref="A1:N10"/>
  <sheetViews>
    <sheetView workbookViewId="0">
      <selection activeCell="F3" sqref="F3"/>
    </sheetView>
  </sheetViews>
  <sheetFormatPr defaultRowHeight="14.4" x14ac:dyDescent="0.3"/>
  <cols>
    <col min="1" max="1" width="13.6640625" bestFit="1" customWidth="1"/>
    <col min="2" max="2" width="10.5546875" bestFit="1" customWidth="1"/>
    <col min="3" max="3" width="6.6640625" bestFit="1" customWidth="1"/>
    <col min="4" max="4" width="15.33203125" bestFit="1" customWidth="1"/>
    <col min="5" max="5" width="16" bestFit="1" customWidth="1"/>
    <col min="6" max="6" width="13.109375" bestFit="1" customWidth="1"/>
    <col min="7" max="7" width="17.33203125" bestFit="1" customWidth="1"/>
    <col min="8" max="8" width="16.21875" bestFit="1" customWidth="1"/>
    <col min="9" max="9" width="16.33203125" bestFit="1" customWidth="1"/>
  </cols>
  <sheetData>
    <row r="1" spans="1:14" x14ac:dyDescent="0.3">
      <c r="A1" s="1" t="s">
        <v>219</v>
      </c>
      <c r="B1" s="1" t="s">
        <v>412</v>
      </c>
      <c r="C1" s="1" t="s">
        <v>418</v>
      </c>
      <c r="D1" s="1" t="s">
        <v>218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</row>
    <row r="2" spans="1:14" x14ac:dyDescent="0.3">
      <c r="A2" s="10" t="s">
        <v>217</v>
      </c>
      <c r="B2" s="10" t="s">
        <v>457</v>
      </c>
      <c r="C2" s="10"/>
      <c r="D2" s="10" t="s">
        <v>38</v>
      </c>
      <c r="E2" s="10" t="s">
        <v>406</v>
      </c>
      <c r="F2" s="10" t="s">
        <v>435</v>
      </c>
      <c r="G2" s="10" t="s">
        <v>434</v>
      </c>
      <c r="H2" s="18">
        <v>4</v>
      </c>
      <c r="I2" s="10" t="s">
        <v>419</v>
      </c>
      <c r="J2" s="10"/>
      <c r="K2" s="10"/>
      <c r="L2" s="10"/>
      <c r="M2" s="10"/>
      <c r="N2" s="10"/>
    </row>
    <row r="3" spans="1:14" x14ac:dyDescent="0.3">
      <c r="A3" s="10" t="s">
        <v>217</v>
      </c>
      <c r="B3" s="10"/>
      <c r="C3" s="10" t="s">
        <v>261</v>
      </c>
      <c r="D3" s="10" t="s">
        <v>38</v>
      </c>
      <c r="E3" s="10" t="s">
        <v>406</v>
      </c>
      <c r="F3" s="10" t="s">
        <v>439</v>
      </c>
      <c r="G3" s="10" t="s">
        <v>442</v>
      </c>
      <c r="H3" s="18">
        <v>15</v>
      </c>
      <c r="I3" s="10" t="s">
        <v>436</v>
      </c>
      <c r="J3" s="10"/>
      <c r="K3" s="10"/>
      <c r="L3" s="10"/>
      <c r="M3" s="10"/>
      <c r="N3" s="10"/>
    </row>
    <row r="4" spans="1:14" x14ac:dyDescent="0.3">
      <c r="A4" s="10" t="s">
        <v>217</v>
      </c>
      <c r="B4" s="10"/>
      <c r="C4" s="10" t="s">
        <v>261</v>
      </c>
      <c r="D4" s="10" t="s">
        <v>38</v>
      </c>
      <c r="E4" s="10" t="s">
        <v>406</v>
      </c>
      <c r="F4" s="10" t="s">
        <v>440</v>
      </c>
      <c r="G4" s="10" t="s">
        <v>443</v>
      </c>
      <c r="H4" s="18">
        <v>30</v>
      </c>
      <c r="I4" s="10" t="s">
        <v>437</v>
      </c>
      <c r="J4" s="10"/>
      <c r="K4" s="10"/>
      <c r="L4" s="10"/>
      <c r="M4" s="10"/>
      <c r="N4" s="10"/>
    </row>
    <row r="5" spans="1:14" x14ac:dyDescent="0.3">
      <c r="A5" s="10" t="s">
        <v>217</v>
      </c>
      <c r="B5" s="10"/>
      <c r="C5" s="10" t="s">
        <v>261</v>
      </c>
      <c r="D5" s="10" t="s">
        <v>38</v>
      </c>
      <c r="E5" s="10" t="s">
        <v>406</v>
      </c>
      <c r="F5" s="10" t="s">
        <v>441</v>
      </c>
      <c r="G5" s="10" t="s">
        <v>444</v>
      </c>
      <c r="H5" s="18">
        <v>20</v>
      </c>
      <c r="I5" s="10" t="s">
        <v>438</v>
      </c>
      <c r="J5" s="10"/>
      <c r="K5" s="10"/>
      <c r="L5" s="10"/>
      <c r="M5" s="10"/>
      <c r="N5" s="10"/>
    </row>
    <row r="6" spans="1:14" x14ac:dyDescent="0.3">
      <c r="A6" s="10" t="s">
        <v>217</v>
      </c>
      <c r="B6" s="10"/>
      <c r="C6" s="10" t="s">
        <v>262</v>
      </c>
      <c r="D6" s="10" t="s">
        <v>38</v>
      </c>
      <c r="E6" s="10" t="s">
        <v>406</v>
      </c>
      <c r="F6" s="10" t="s">
        <v>445</v>
      </c>
      <c r="G6" s="10" t="s">
        <v>442</v>
      </c>
      <c r="H6" s="18">
        <v>7.5</v>
      </c>
      <c r="I6" s="10" t="s">
        <v>436</v>
      </c>
    </row>
    <row r="7" spans="1:14" x14ac:dyDescent="0.3">
      <c r="A7" s="10" t="s">
        <v>217</v>
      </c>
      <c r="B7" s="10"/>
      <c r="C7" s="10" t="s">
        <v>262</v>
      </c>
      <c r="D7" s="10" t="s">
        <v>38</v>
      </c>
      <c r="E7" s="10" t="s">
        <v>406</v>
      </c>
      <c r="F7" s="10" t="s">
        <v>446</v>
      </c>
      <c r="G7" s="10" t="s">
        <v>443</v>
      </c>
      <c r="H7" s="18">
        <v>15</v>
      </c>
      <c r="I7" s="10" t="s">
        <v>437</v>
      </c>
    </row>
    <row r="8" spans="1:14" x14ac:dyDescent="0.3">
      <c r="A8" s="10" t="s">
        <v>217</v>
      </c>
      <c r="B8" s="10"/>
      <c r="C8" s="10" t="s">
        <v>262</v>
      </c>
      <c r="D8" s="10" t="s">
        <v>38</v>
      </c>
      <c r="E8" s="10" t="s">
        <v>406</v>
      </c>
      <c r="F8" s="10" t="s">
        <v>447</v>
      </c>
      <c r="G8" s="10" t="s">
        <v>444</v>
      </c>
      <c r="H8" s="18">
        <v>10</v>
      </c>
      <c r="I8" s="10" t="s">
        <v>438</v>
      </c>
    </row>
    <row r="9" spans="1:14" x14ac:dyDescent="0.3">
      <c r="A9" s="10" t="s">
        <v>217</v>
      </c>
      <c r="B9" s="10" t="s">
        <v>457</v>
      </c>
      <c r="C9" s="10"/>
      <c r="D9" s="10" t="s">
        <v>38</v>
      </c>
      <c r="E9" s="10" t="s">
        <v>406</v>
      </c>
      <c r="F9" s="10" t="s">
        <v>449</v>
      </c>
      <c r="G9" s="10" t="s">
        <v>191</v>
      </c>
      <c r="H9" s="18">
        <v>4</v>
      </c>
      <c r="I9" s="10" t="s">
        <v>448</v>
      </c>
    </row>
    <row r="10" spans="1:14" x14ac:dyDescent="0.3">
      <c r="A10" s="10" t="s">
        <v>217</v>
      </c>
      <c r="B10" s="10" t="s">
        <v>457</v>
      </c>
      <c r="C10" s="10"/>
      <c r="D10" s="10" t="s">
        <v>38</v>
      </c>
      <c r="E10" s="10" t="s">
        <v>406</v>
      </c>
      <c r="F10" s="10" t="s">
        <v>451</v>
      </c>
      <c r="G10" s="10" t="s">
        <v>450</v>
      </c>
      <c r="H10" s="18">
        <v>4</v>
      </c>
      <c r="I10" s="10" t="s">
        <v>419</v>
      </c>
    </row>
  </sheetData>
  <hyperlinks>
    <hyperlink ref="D2" r:id="rId1" xr:uid="{BAF48CC2-26FD-46FF-9951-A42E1BAB59A1}"/>
    <hyperlink ref="D3" r:id="rId2" xr:uid="{D97BF529-3583-461E-9C47-16812B9A7808}"/>
    <hyperlink ref="D4" r:id="rId3" xr:uid="{931797C7-3760-442C-ACA9-010BAC442FD8}"/>
    <hyperlink ref="D5" r:id="rId4" xr:uid="{A43BE419-EB66-42CD-A53E-5483DAE0B7A4}"/>
    <hyperlink ref="D6" r:id="rId5" xr:uid="{5CD5B1A3-4E23-4FFB-AEF0-D6A7DA389801}"/>
    <hyperlink ref="D7" r:id="rId6" xr:uid="{76BD29EF-9EF3-43EB-AC20-721F79F8F708}"/>
    <hyperlink ref="D8" r:id="rId7" xr:uid="{5622DCA8-B2E7-47FF-BF19-E3C0EA87C8AE}"/>
    <hyperlink ref="D9" r:id="rId8" xr:uid="{3AF8B547-E50D-449C-A393-2F761C9AB110}"/>
    <hyperlink ref="D10" r:id="rId9" xr:uid="{DE66F1F2-A7AF-4AD8-BF89-CF5313D756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A6B7-E36D-420E-A2B8-AD7FB5872218}">
  <dimension ref="A1:F4"/>
  <sheetViews>
    <sheetView workbookViewId="0">
      <selection activeCell="F1" sqref="F1"/>
    </sheetView>
  </sheetViews>
  <sheetFormatPr defaultRowHeight="14.4" x14ac:dyDescent="0.3"/>
  <cols>
    <col min="1" max="1" width="13.6640625" bestFit="1" customWidth="1"/>
    <col min="2" max="2" width="12.33203125" bestFit="1" customWidth="1"/>
    <col min="3" max="3" width="10.109375" bestFit="1" customWidth="1"/>
    <col min="4" max="4" width="13.21875" bestFit="1" customWidth="1"/>
    <col min="5" max="5" width="14" bestFit="1" customWidth="1"/>
    <col min="6" max="6" width="26.33203125" bestFit="1" customWidth="1"/>
  </cols>
  <sheetData>
    <row r="1" spans="1:6" x14ac:dyDescent="0.3">
      <c r="A1" s="1" t="s">
        <v>472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0</v>
      </c>
    </row>
    <row r="2" spans="1:6" x14ac:dyDescent="0.3">
      <c r="A2" s="17">
        <v>2</v>
      </c>
      <c r="B2" s="17">
        <v>30</v>
      </c>
      <c r="C2" s="10" t="s">
        <v>452</v>
      </c>
      <c r="D2" s="10" t="s">
        <v>481</v>
      </c>
      <c r="E2" s="10" t="s">
        <v>482</v>
      </c>
      <c r="F2" t="s">
        <v>479</v>
      </c>
    </row>
    <row r="3" spans="1:6" x14ac:dyDescent="0.3">
      <c r="A3" s="17">
        <v>0</v>
      </c>
      <c r="B3" s="17">
        <v>30</v>
      </c>
      <c r="C3" s="10" t="s">
        <v>477</v>
      </c>
      <c r="D3" s="10" t="s">
        <v>478</v>
      </c>
      <c r="E3" s="10" t="s">
        <v>480</v>
      </c>
      <c r="F3" t="s">
        <v>479</v>
      </c>
    </row>
    <row r="4" spans="1:6" x14ac:dyDescent="0.3">
      <c r="A4" s="17">
        <v>3</v>
      </c>
      <c r="B4" s="17">
        <v>15</v>
      </c>
      <c r="C4" s="10" t="s">
        <v>452</v>
      </c>
      <c r="D4" s="10" t="s">
        <v>483</v>
      </c>
      <c r="E4" s="10" t="s">
        <v>484</v>
      </c>
      <c r="F4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4.4" x14ac:dyDescent="0.3"/>
  <cols>
    <col min="1" max="1" width="19.109375" customWidth="1"/>
    <col min="2" max="2" width="8.88671875" style="4"/>
  </cols>
  <sheetData>
    <row r="1" spans="1:2" x14ac:dyDescent="0.3">
      <c r="A1" s="1" t="s">
        <v>44</v>
      </c>
      <c r="B1" s="4" t="s">
        <v>0</v>
      </c>
    </row>
    <row r="2" spans="1:2" x14ac:dyDescent="0.3">
      <c r="A2" s="10" t="s">
        <v>45</v>
      </c>
      <c r="B2" s="4">
        <v>1</v>
      </c>
    </row>
    <row r="3" spans="1:2" x14ac:dyDescent="0.3">
      <c r="A3" s="10" t="s">
        <v>46</v>
      </c>
      <c r="B3" s="4">
        <v>2</v>
      </c>
    </row>
    <row r="4" spans="1:2" x14ac:dyDescent="0.3">
      <c r="A4" s="10" t="s">
        <v>47</v>
      </c>
      <c r="B4" s="4">
        <v>3</v>
      </c>
    </row>
    <row r="5" spans="1:2" x14ac:dyDescent="0.3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workbookViewId="0">
      <selection activeCell="A2" sqref="A2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8.88671875" style="4"/>
    <col min="4" max="4" width="7.33203125" style="4" bestFit="1" customWidth="1"/>
    <col min="5" max="5" width="16.33203125" style="4" bestFit="1" customWidth="1"/>
    <col min="6" max="6" width="10.5546875" style="4" bestFit="1" customWidth="1"/>
  </cols>
  <sheetData>
    <row r="1" spans="1:6" x14ac:dyDescent="0.3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3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3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3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3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3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3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3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3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3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3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3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3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3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3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3">
      <c r="A16" s="7"/>
      <c r="B16" s="7"/>
    </row>
    <row r="17" spans="1:2" x14ac:dyDescent="0.3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workbookViewId="0">
      <selection activeCell="J2" sqref="J2"/>
    </sheetView>
  </sheetViews>
  <sheetFormatPr defaultRowHeight="14.4" x14ac:dyDescent="0.3"/>
  <cols>
    <col min="1" max="1" width="13.88671875" bestFit="1" customWidth="1"/>
    <col min="2" max="2" width="19.5546875" bestFit="1" customWidth="1"/>
    <col min="3" max="3" width="26.33203125" bestFit="1" customWidth="1"/>
    <col min="4" max="4" width="16.6640625" bestFit="1" customWidth="1"/>
    <col min="5" max="5" width="16.5546875" bestFit="1" customWidth="1"/>
    <col min="6" max="6" width="10.33203125" customWidth="1"/>
    <col min="7" max="7" width="10.5546875" bestFit="1" customWidth="1"/>
    <col min="8" max="8" width="11.88671875" customWidth="1"/>
    <col min="9" max="9" width="15.5546875" bestFit="1" customWidth="1"/>
    <col min="10" max="10" width="12.6640625" bestFit="1" customWidth="1"/>
    <col min="11" max="11" width="12.21875" bestFit="1" customWidth="1"/>
    <col min="12" max="12" width="13.5546875" bestFit="1" customWidth="1"/>
    <col min="18" max="18" width="16.5546875" bestFit="1" customWidth="1"/>
  </cols>
  <sheetData>
    <row r="1" spans="1:18" x14ac:dyDescent="0.3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19" t="s">
        <v>209</v>
      </c>
      <c r="H1" s="20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3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3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3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28" t="s">
        <v>400</v>
      </c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14.109375" customWidth="1"/>
    <col min="3" max="3" width="10.5546875" bestFit="1" customWidth="1"/>
    <col min="9" max="9" width="11.33203125" bestFit="1" customWidth="1"/>
  </cols>
  <sheetData>
    <row r="1" spans="1:9" x14ac:dyDescent="0.3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3">
      <c r="A2" s="10" t="s">
        <v>215</v>
      </c>
      <c r="B2" t="s">
        <v>74</v>
      </c>
      <c r="C2" s="2">
        <v>44209</v>
      </c>
      <c r="I2" t="s">
        <v>74</v>
      </c>
    </row>
    <row r="3" spans="1:9" x14ac:dyDescent="0.3">
      <c r="A3" s="10" t="s">
        <v>215</v>
      </c>
      <c r="B3" t="s">
        <v>75</v>
      </c>
      <c r="C3" s="2">
        <v>44256</v>
      </c>
      <c r="I3" t="s">
        <v>75</v>
      </c>
    </row>
    <row r="4" spans="1:9" x14ac:dyDescent="0.3">
      <c r="A4" s="10" t="s">
        <v>215</v>
      </c>
      <c r="B4" t="s">
        <v>76</v>
      </c>
      <c r="C4" s="2">
        <v>44277</v>
      </c>
      <c r="I4" t="s">
        <v>76</v>
      </c>
    </row>
    <row r="5" spans="1:9" x14ac:dyDescent="0.3">
      <c r="A5" s="10" t="s">
        <v>215</v>
      </c>
      <c r="B5" t="s">
        <v>77</v>
      </c>
      <c r="C5" s="2">
        <v>44312</v>
      </c>
      <c r="I5" t="s">
        <v>77</v>
      </c>
    </row>
    <row r="6" spans="1:9" x14ac:dyDescent="0.3">
      <c r="A6" s="10" t="s">
        <v>215</v>
      </c>
      <c r="B6" t="s">
        <v>78</v>
      </c>
      <c r="C6" s="2">
        <v>44408</v>
      </c>
      <c r="I6" t="s">
        <v>79</v>
      </c>
    </row>
    <row r="7" spans="1:9" x14ac:dyDescent="0.3">
      <c r="A7" s="10" t="s">
        <v>216</v>
      </c>
      <c r="B7" t="s">
        <v>74</v>
      </c>
      <c r="C7" s="2">
        <v>44317</v>
      </c>
      <c r="I7" t="s">
        <v>80</v>
      </c>
    </row>
    <row r="8" spans="1:9" x14ac:dyDescent="0.3">
      <c r="A8" s="10" t="s">
        <v>216</v>
      </c>
      <c r="B8" t="s">
        <v>75</v>
      </c>
      <c r="C8" s="2">
        <v>44347</v>
      </c>
      <c r="I8" t="s">
        <v>78</v>
      </c>
    </row>
    <row r="9" spans="1:9" x14ac:dyDescent="0.3">
      <c r="A9" s="10" t="s">
        <v>216</v>
      </c>
      <c r="B9" t="s">
        <v>76</v>
      </c>
      <c r="C9" s="2">
        <v>44354</v>
      </c>
    </row>
    <row r="10" spans="1:9" x14ac:dyDescent="0.3">
      <c r="A10" s="10" t="s">
        <v>216</v>
      </c>
      <c r="B10" t="s">
        <v>77</v>
      </c>
      <c r="C10" s="2">
        <v>44438</v>
      </c>
    </row>
    <row r="11" spans="1:9" x14ac:dyDescent="0.3">
      <c r="A11" s="10" t="s">
        <v>216</v>
      </c>
      <c r="B11" t="s">
        <v>79</v>
      </c>
      <c r="C11" s="2">
        <v>44627</v>
      </c>
    </row>
    <row r="12" spans="1:9" x14ac:dyDescent="0.3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17"/>
  <sheetViews>
    <sheetView tabSelected="1" topLeftCell="A5" workbookViewId="0">
      <selection activeCell="A17" sqref="A17"/>
    </sheetView>
  </sheetViews>
  <sheetFormatPr defaultRowHeight="14.4" x14ac:dyDescent="0.3"/>
  <cols>
    <col min="1" max="1" width="17.5546875" bestFit="1" customWidth="1"/>
    <col min="2" max="2" width="13.88671875" bestFit="1" customWidth="1"/>
    <col min="3" max="3" width="14.5546875" style="7" bestFit="1" customWidth="1"/>
    <col min="4" max="5" width="10.5546875" bestFit="1" customWidth="1"/>
    <col min="6" max="6" width="11.109375" bestFit="1" customWidth="1"/>
    <col min="7" max="7" width="20.6640625" bestFit="1" customWidth="1"/>
    <col min="8" max="8" width="8.88671875" style="7"/>
    <col min="9" max="9" width="9.21875" style="7"/>
    <col min="10" max="10" width="14.88671875" style="7" bestFit="1" customWidth="1"/>
  </cols>
  <sheetData>
    <row r="1" spans="1:10" x14ac:dyDescent="0.3">
      <c r="A1" s="19" t="s">
        <v>218</v>
      </c>
      <c r="B1" s="19" t="s">
        <v>219</v>
      </c>
      <c r="C1" s="1" t="s">
        <v>220</v>
      </c>
      <c r="D1" s="1" t="s">
        <v>209</v>
      </c>
      <c r="E1" s="1" t="s">
        <v>210</v>
      </c>
      <c r="F1" s="15" t="s">
        <v>221</v>
      </c>
      <c r="G1" s="15" t="s">
        <v>222</v>
      </c>
      <c r="H1" s="27" t="s">
        <v>49</v>
      </c>
      <c r="I1" s="27" t="s">
        <v>50</v>
      </c>
      <c r="J1" s="27" t="s">
        <v>51</v>
      </c>
    </row>
    <row r="2" spans="1:10" x14ac:dyDescent="0.3">
      <c r="A2" s="10" t="s">
        <v>195</v>
      </c>
      <c r="B2" s="10" t="s">
        <v>215</v>
      </c>
      <c r="C2" t="s">
        <v>226</v>
      </c>
      <c r="D2" s="10" t="s">
        <v>304</v>
      </c>
      <c r="E2" s="10" t="s">
        <v>301</v>
      </c>
      <c r="F2" s="16">
        <v>35</v>
      </c>
      <c r="G2" s="16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3">
      <c r="A3" s="10" t="s">
        <v>192</v>
      </c>
      <c r="B3" s="10" t="s">
        <v>215</v>
      </c>
      <c r="C3" t="s">
        <v>225</v>
      </c>
      <c r="D3" s="10" t="s">
        <v>305</v>
      </c>
      <c r="E3" s="10" t="s">
        <v>301</v>
      </c>
      <c r="F3" s="16">
        <v>25</v>
      </c>
      <c r="G3" s="16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3">
      <c r="A4" s="10" t="s">
        <v>193</v>
      </c>
      <c r="B4" s="10" t="s">
        <v>215</v>
      </c>
      <c r="C4" t="s">
        <v>224</v>
      </c>
      <c r="D4" s="10" t="s">
        <v>306</v>
      </c>
      <c r="E4" s="10" t="s">
        <v>301</v>
      </c>
      <c r="F4" s="16">
        <v>25</v>
      </c>
      <c r="G4" s="16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3">
      <c r="A5" s="10" t="s">
        <v>194</v>
      </c>
      <c r="B5" s="10" t="s">
        <v>215</v>
      </c>
      <c r="C5" t="s">
        <v>223</v>
      </c>
      <c r="D5" s="10" t="s">
        <v>307</v>
      </c>
      <c r="E5" s="10" t="s">
        <v>301</v>
      </c>
      <c r="F5" s="16">
        <v>20</v>
      </c>
      <c r="G5" s="16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3">
      <c r="A6" s="10" t="s">
        <v>32</v>
      </c>
      <c r="B6" s="10" t="s">
        <v>215</v>
      </c>
      <c r="C6" t="s">
        <v>223</v>
      </c>
      <c r="D6" s="10" t="s">
        <v>308</v>
      </c>
      <c r="E6" s="10" t="s">
        <v>301</v>
      </c>
      <c r="F6" s="16">
        <v>20</v>
      </c>
      <c r="G6" s="16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3">
      <c r="A7" s="10" t="s">
        <v>197</v>
      </c>
      <c r="B7" s="10" t="s">
        <v>215</v>
      </c>
      <c r="C7" t="s">
        <v>223</v>
      </c>
      <c r="D7" s="10" t="s">
        <v>309</v>
      </c>
      <c r="E7" s="10" t="s">
        <v>303</v>
      </c>
      <c r="F7" s="16">
        <v>20</v>
      </c>
      <c r="G7" s="16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3">
      <c r="A8" s="10" t="s">
        <v>36</v>
      </c>
      <c r="B8" s="10" t="s">
        <v>215</v>
      </c>
      <c r="C8" t="s">
        <v>223</v>
      </c>
      <c r="D8" s="10" t="s">
        <v>309</v>
      </c>
      <c r="E8" s="10" t="s">
        <v>303</v>
      </c>
      <c r="F8" s="16">
        <v>20</v>
      </c>
      <c r="G8" s="16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3">
      <c r="A9" s="10" t="s">
        <v>38</v>
      </c>
      <c r="B9" s="10" t="s">
        <v>215</v>
      </c>
      <c r="C9" t="s">
        <v>223</v>
      </c>
      <c r="D9" s="10" t="s">
        <v>310</v>
      </c>
      <c r="E9" s="10" t="s">
        <v>303</v>
      </c>
      <c r="F9" s="16">
        <v>20</v>
      </c>
      <c r="G9" s="16">
        <v>1</v>
      </c>
      <c r="H9" s="4">
        <v>1247</v>
      </c>
      <c r="I9" s="4">
        <v>7</v>
      </c>
      <c r="J9" s="4" t="str">
        <f>VLOOKUP(H9,[1]Users!$A$2:$B$50,2,FALSE)</f>
        <v>Tino das Cruzes</v>
      </c>
    </row>
    <row r="10" spans="1:10" x14ac:dyDescent="0.3">
      <c r="A10" s="28" t="s">
        <v>195</v>
      </c>
      <c r="B10" s="28" t="s">
        <v>217</v>
      </c>
      <c r="C10" s="29" t="s">
        <v>226</v>
      </c>
      <c r="D10" s="28" t="s">
        <v>401</v>
      </c>
      <c r="E10" s="28" t="s">
        <v>400</v>
      </c>
      <c r="F10" s="29">
        <v>35</v>
      </c>
      <c r="G10" s="29">
        <v>0.2</v>
      </c>
      <c r="H10" s="4">
        <v>1237</v>
      </c>
      <c r="I10" s="4">
        <v>4</v>
      </c>
      <c r="J10" s="4" t="str">
        <f>VLOOKUP(H10,[1]Users!$A$2:$B$50,2,FALSE)</f>
        <v>Tiago Cancado</v>
      </c>
    </row>
    <row r="11" spans="1:10" x14ac:dyDescent="0.3">
      <c r="A11" s="28" t="s">
        <v>192</v>
      </c>
      <c r="B11" s="28" t="s">
        <v>217</v>
      </c>
      <c r="C11" s="29" t="s">
        <v>225</v>
      </c>
      <c r="D11" s="28" t="s">
        <v>402</v>
      </c>
      <c r="E11" s="28" t="s">
        <v>400</v>
      </c>
      <c r="F11" s="29">
        <v>25</v>
      </c>
      <c r="G11" s="29">
        <v>0.2</v>
      </c>
      <c r="H11" s="4">
        <v>1234</v>
      </c>
      <c r="I11" s="4">
        <v>5</v>
      </c>
      <c r="J11" s="4" t="str">
        <f>VLOOKUP(H11,[1]Users!$A$2:$B$50,2,FALSE)</f>
        <v>Joao Silva</v>
      </c>
    </row>
    <row r="12" spans="1:10" x14ac:dyDescent="0.3">
      <c r="A12" s="28" t="s">
        <v>193</v>
      </c>
      <c r="B12" s="28" t="s">
        <v>217</v>
      </c>
      <c r="C12" s="29" t="s">
        <v>224</v>
      </c>
      <c r="D12" s="28" t="s">
        <v>403</v>
      </c>
      <c r="E12" s="28" t="s">
        <v>400</v>
      </c>
      <c r="F12" s="29">
        <v>25</v>
      </c>
      <c r="G12" s="29">
        <v>0.3</v>
      </c>
      <c r="H12" s="4">
        <v>1235</v>
      </c>
      <c r="I12" s="4">
        <v>6</v>
      </c>
      <c r="J12" s="4" t="str">
        <f>VLOOKUP(H12,[1]Users!$A$2:$B$50,2,FALSE)</f>
        <v>Manel Costa</v>
      </c>
    </row>
    <row r="13" spans="1:10" x14ac:dyDescent="0.3">
      <c r="A13" s="28" t="s">
        <v>194</v>
      </c>
      <c r="B13" s="28" t="s">
        <v>217</v>
      </c>
      <c r="C13" s="29" t="s">
        <v>223</v>
      </c>
      <c r="D13" s="28" t="s">
        <v>404</v>
      </c>
      <c r="E13" s="28" t="s">
        <v>400</v>
      </c>
      <c r="F13" s="29">
        <v>20</v>
      </c>
      <c r="G13" s="29">
        <v>1</v>
      </c>
      <c r="H13" s="4">
        <v>1236</v>
      </c>
      <c r="I13" s="4">
        <v>7</v>
      </c>
      <c r="J13" s="4" t="str">
        <f>VLOOKUP(H13,[1]Users!$A$2:$B$50,2,FALSE)</f>
        <v>Xico Ferreira</v>
      </c>
    </row>
    <row r="14" spans="1:10" x14ac:dyDescent="0.3">
      <c r="A14" s="28" t="s">
        <v>32</v>
      </c>
      <c r="B14" s="28" t="s">
        <v>217</v>
      </c>
      <c r="C14" s="29" t="s">
        <v>223</v>
      </c>
      <c r="D14" s="28" t="s">
        <v>328</v>
      </c>
      <c r="E14" s="28" t="s">
        <v>400</v>
      </c>
      <c r="F14" s="29">
        <v>20</v>
      </c>
      <c r="G14" s="29">
        <v>1</v>
      </c>
      <c r="H14" s="4">
        <v>1241</v>
      </c>
      <c r="I14" s="4">
        <v>7</v>
      </c>
      <c r="J14" s="4" t="str">
        <f>VLOOKUP(H14,[1]Users!$A$2:$B$50,2,FALSE)</f>
        <v>Nel Moleiro</v>
      </c>
    </row>
    <row r="15" spans="1:10" x14ac:dyDescent="0.3">
      <c r="A15" s="28" t="s">
        <v>197</v>
      </c>
      <c r="B15" s="28" t="s">
        <v>217</v>
      </c>
      <c r="C15" s="29" t="s">
        <v>223</v>
      </c>
      <c r="D15" s="28" t="s">
        <v>405</v>
      </c>
      <c r="E15" s="28" t="s">
        <v>407</v>
      </c>
      <c r="F15" s="29">
        <v>20</v>
      </c>
      <c r="G15" s="29">
        <v>1</v>
      </c>
      <c r="H15" s="4">
        <v>1243</v>
      </c>
      <c r="I15" s="4">
        <v>7</v>
      </c>
      <c r="J15" s="4" t="str">
        <f>VLOOKUP(H15,[1]Users!$A$2:$B$50,2,FALSE)</f>
        <v>Zé do Bento</v>
      </c>
    </row>
    <row r="16" spans="1:10" x14ac:dyDescent="0.3">
      <c r="A16" s="28" t="s">
        <v>36</v>
      </c>
      <c r="B16" s="28" t="s">
        <v>217</v>
      </c>
      <c r="C16" s="29" t="s">
        <v>223</v>
      </c>
      <c r="D16" s="28" t="s">
        <v>405</v>
      </c>
      <c r="E16" s="28" t="s">
        <v>407</v>
      </c>
      <c r="F16" s="29">
        <v>20</v>
      </c>
      <c r="G16" s="29">
        <v>1</v>
      </c>
      <c r="H16" s="4">
        <v>1246</v>
      </c>
      <c r="I16" s="4">
        <v>7</v>
      </c>
      <c r="J16" s="4" t="str">
        <f>VLOOKUP(H16,[1]Users!$A$2:$B$50,2,FALSE)</f>
        <v>Tó Farrulo</v>
      </c>
    </row>
    <row r="17" spans="1:10" x14ac:dyDescent="0.3">
      <c r="A17" s="28" t="s">
        <v>38</v>
      </c>
      <c r="B17" s="28" t="s">
        <v>217</v>
      </c>
      <c r="C17" s="29" t="s">
        <v>223</v>
      </c>
      <c r="D17" s="28" t="s">
        <v>406</v>
      </c>
      <c r="E17" s="28" t="s">
        <v>407</v>
      </c>
      <c r="F17" s="29">
        <v>20</v>
      </c>
      <c r="G17" s="29">
        <v>1</v>
      </c>
      <c r="H17" s="4">
        <v>1247</v>
      </c>
      <c r="I17" s="4">
        <v>7</v>
      </c>
      <c r="J17" s="4" t="str">
        <f>VLOOKUP(H17,[1]Users!$A$2:$B$50,2,FALSE)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36"/>
  <sheetViews>
    <sheetView topLeftCell="A23" zoomScaleNormal="100" workbookViewId="0">
      <selection activeCell="E27" sqref="E27"/>
    </sheetView>
  </sheetViews>
  <sheetFormatPr defaultRowHeight="14.4" x14ac:dyDescent="0.3"/>
  <cols>
    <col min="1" max="1" width="13.6640625" bestFit="1" customWidth="1"/>
    <col min="2" max="2" width="12.88671875" bestFit="1" customWidth="1"/>
    <col min="3" max="3" width="12" customWidth="1"/>
  </cols>
  <sheetData>
    <row r="1" spans="1:3" x14ac:dyDescent="0.3">
      <c r="A1" s="19" t="s">
        <v>227</v>
      </c>
      <c r="B1" s="1" t="s">
        <v>228</v>
      </c>
      <c r="C1" s="9" t="s">
        <v>54</v>
      </c>
    </row>
    <row r="2" spans="1:3" x14ac:dyDescent="0.3">
      <c r="A2" s="10" t="s">
        <v>215</v>
      </c>
      <c r="B2" t="str">
        <f>TEXT(1,"0")</f>
        <v>1</v>
      </c>
      <c r="C2" s="10" t="s">
        <v>311</v>
      </c>
    </row>
    <row r="3" spans="1:3" x14ac:dyDescent="0.3">
      <c r="A3" s="10" t="s">
        <v>215</v>
      </c>
      <c r="B3" t="str">
        <f>TEXT(2,"0")</f>
        <v>2</v>
      </c>
      <c r="C3" s="10" t="s">
        <v>312</v>
      </c>
    </row>
    <row r="4" spans="1:3" x14ac:dyDescent="0.3">
      <c r="A4" s="10" t="s">
        <v>215</v>
      </c>
      <c r="B4" t="str">
        <f>TEXT(3,"0")</f>
        <v>3</v>
      </c>
      <c r="C4" s="10" t="s">
        <v>313</v>
      </c>
    </row>
    <row r="5" spans="1:3" x14ac:dyDescent="0.3">
      <c r="A5" s="10" t="s">
        <v>215</v>
      </c>
      <c r="B5" t="str">
        <f>TEXT(4,"0")</f>
        <v>4</v>
      </c>
      <c r="C5" s="10" t="s">
        <v>314</v>
      </c>
    </row>
    <row r="6" spans="1:3" x14ac:dyDescent="0.3">
      <c r="A6" s="10" t="s">
        <v>215</v>
      </c>
      <c r="B6" t="str">
        <f>TEXT(5,"0")</f>
        <v>5</v>
      </c>
      <c r="C6" s="10" t="s">
        <v>315</v>
      </c>
    </row>
    <row r="7" spans="1:3" x14ac:dyDescent="0.3">
      <c r="A7" s="10" t="s">
        <v>215</v>
      </c>
      <c r="B7" t="str">
        <f>TEXT(6,"0")</f>
        <v>6</v>
      </c>
      <c r="C7" s="10" t="s">
        <v>316</v>
      </c>
    </row>
    <row r="8" spans="1:3" x14ac:dyDescent="0.3">
      <c r="A8" s="10" t="s">
        <v>215</v>
      </c>
      <c r="B8" t="str">
        <f>TEXT(7,"0")</f>
        <v>7</v>
      </c>
      <c r="C8" s="10" t="s">
        <v>317</v>
      </c>
    </row>
    <row r="9" spans="1:3" x14ac:dyDescent="0.3">
      <c r="A9" s="10" t="s">
        <v>215</v>
      </c>
      <c r="B9" t="str">
        <f>TEXT(8,"0")</f>
        <v>8</v>
      </c>
      <c r="C9" s="10" t="s">
        <v>318</v>
      </c>
    </row>
    <row r="10" spans="1:3" x14ac:dyDescent="0.3">
      <c r="A10" s="10" t="s">
        <v>216</v>
      </c>
      <c r="B10" t="str">
        <f>TEXT(1,"0")</f>
        <v>1</v>
      </c>
      <c r="C10" s="10" t="s">
        <v>316</v>
      </c>
    </row>
    <row r="11" spans="1:3" x14ac:dyDescent="0.3">
      <c r="A11" s="10" t="s">
        <v>216</v>
      </c>
      <c r="B11" t="str">
        <f>TEXT(2,"0")</f>
        <v>2</v>
      </c>
      <c r="C11" s="10" t="s">
        <v>319</v>
      </c>
    </row>
    <row r="12" spans="1:3" x14ac:dyDescent="0.3">
      <c r="A12" s="10" t="s">
        <v>216</v>
      </c>
      <c r="B12" t="str">
        <f>TEXT(3,"0")</f>
        <v>3</v>
      </c>
      <c r="C12" s="10" t="s">
        <v>320</v>
      </c>
    </row>
    <row r="13" spans="1:3" x14ac:dyDescent="0.3">
      <c r="A13" s="10" t="s">
        <v>216</v>
      </c>
      <c r="B13" t="str">
        <f>TEXT(4,"0")</f>
        <v>4</v>
      </c>
      <c r="C13" s="10" t="s">
        <v>321</v>
      </c>
    </row>
    <row r="14" spans="1:3" x14ac:dyDescent="0.3">
      <c r="A14" s="10" t="s">
        <v>216</v>
      </c>
      <c r="B14" t="str">
        <f>TEXT(5,"0")</f>
        <v>5</v>
      </c>
      <c r="C14" s="10" t="s">
        <v>322</v>
      </c>
    </row>
    <row r="15" spans="1:3" x14ac:dyDescent="0.3">
      <c r="A15" s="10" t="s">
        <v>216</v>
      </c>
      <c r="B15" t="str">
        <f>TEXT(6,"0")</f>
        <v>6</v>
      </c>
      <c r="C15" s="10" t="s">
        <v>323</v>
      </c>
    </row>
    <row r="16" spans="1:3" x14ac:dyDescent="0.3">
      <c r="A16" s="10" t="s">
        <v>216</v>
      </c>
      <c r="B16" t="str">
        <f>TEXT(7,"0")</f>
        <v>7</v>
      </c>
      <c r="C16" s="10" t="s">
        <v>324</v>
      </c>
    </row>
    <row r="17" spans="1:3" x14ac:dyDescent="0.3">
      <c r="A17" s="10" t="s">
        <v>216</v>
      </c>
      <c r="B17" t="str">
        <f>TEXT(8,"0")</f>
        <v>8</v>
      </c>
      <c r="C17" s="10" t="s">
        <v>325</v>
      </c>
    </row>
    <row r="18" spans="1:3" x14ac:dyDescent="0.3">
      <c r="A18" s="10" t="s">
        <v>216</v>
      </c>
      <c r="B18" t="str">
        <f>TEXT(9,"0")</f>
        <v>9</v>
      </c>
      <c r="C18" s="10" t="s">
        <v>326</v>
      </c>
    </row>
    <row r="19" spans="1:3" x14ac:dyDescent="0.3">
      <c r="A19" s="10" t="s">
        <v>216</v>
      </c>
      <c r="B19" t="str">
        <f>TEXT(10,"0")</f>
        <v>10</v>
      </c>
      <c r="C19" s="10" t="s">
        <v>327</v>
      </c>
    </row>
    <row r="20" spans="1:3" x14ac:dyDescent="0.3">
      <c r="A20" s="10" t="s">
        <v>216</v>
      </c>
      <c r="B20" t="str">
        <f>TEXT(11,"0")</f>
        <v>11</v>
      </c>
      <c r="C20" s="10" t="s">
        <v>328</v>
      </c>
    </row>
    <row r="21" spans="1:3" x14ac:dyDescent="0.3">
      <c r="A21" s="10" t="s">
        <v>216</v>
      </c>
      <c r="B21" t="str">
        <f>TEXT(12,"0")</f>
        <v>12</v>
      </c>
      <c r="C21" s="10" t="s">
        <v>329</v>
      </c>
    </row>
    <row r="22" spans="1:3" x14ac:dyDescent="0.3">
      <c r="A22" s="10" t="s">
        <v>217</v>
      </c>
      <c r="B22" s="10" t="s">
        <v>458</v>
      </c>
      <c r="C22" s="10" t="s">
        <v>300</v>
      </c>
    </row>
    <row r="23" spans="1:3" x14ac:dyDescent="0.3">
      <c r="A23" s="10" t="s">
        <v>217</v>
      </c>
      <c r="B23" s="10" t="s">
        <v>459</v>
      </c>
      <c r="C23" s="10" t="s">
        <v>421</v>
      </c>
    </row>
    <row r="24" spans="1:3" x14ac:dyDescent="0.3">
      <c r="A24" s="10" t="s">
        <v>217</v>
      </c>
      <c r="B24" s="10" t="s">
        <v>460</v>
      </c>
      <c r="C24" s="10" t="s">
        <v>422</v>
      </c>
    </row>
    <row r="25" spans="1:3" x14ac:dyDescent="0.3">
      <c r="A25" s="10" t="s">
        <v>217</v>
      </c>
      <c r="B25" s="10" t="s">
        <v>461</v>
      </c>
      <c r="C25" s="10" t="s">
        <v>423</v>
      </c>
    </row>
    <row r="26" spans="1:3" x14ac:dyDescent="0.3">
      <c r="A26" s="10" t="s">
        <v>217</v>
      </c>
      <c r="B26" s="10" t="s">
        <v>462</v>
      </c>
      <c r="C26" s="10" t="s">
        <v>424</v>
      </c>
    </row>
    <row r="27" spans="1:3" x14ac:dyDescent="0.3">
      <c r="A27" s="10" t="s">
        <v>217</v>
      </c>
      <c r="B27" s="10" t="s">
        <v>457</v>
      </c>
      <c r="C27" s="10" t="s">
        <v>420</v>
      </c>
    </row>
    <row r="28" spans="1:3" x14ac:dyDescent="0.3">
      <c r="A28" s="10" t="s">
        <v>217</v>
      </c>
      <c r="B28" s="10" t="s">
        <v>463</v>
      </c>
      <c r="C28" s="10" t="s">
        <v>425</v>
      </c>
    </row>
    <row r="29" spans="1:3" x14ac:dyDescent="0.3">
      <c r="A29" s="10" t="s">
        <v>217</v>
      </c>
      <c r="B29" s="10" t="s">
        <v>464</v>
      </c>
      <c r="C29" s="10" t="s">
        <v>426</v>
      </c>
    </row>
    <row r="30" spans="1:3" x14ac:dyDescent="0.3">
      <c r="A30" s="10" t="s">
        <v>217</v>
      </c>
      <c r="B30" s="10" t="s">
        <v>465</v>
      </c>
      <c r="C30" s="10" t="s">
        <v>427</v>
      </c>
    </row>
    <row r="31" spans="1:3" x14ac:dyDescent="0.3">
      <c r="A31" s="10" t="s">
        <v>217</v>
      </c>
      <c r="B31" s="10" t="s">
        <v>466</v>
      </c>
      <c r="C31" s="10" t="s">
        <v>428</v>
      </c>
    </row>
    <row r="32" spans="1:3" x14ac:dyDescent="0.3">
      <c r="A32" s="10" t="s">
        <v>217</v>
      </c>
      <c r="B32" s="10" t="s">
        <v>467</v>
      </c>
      <c r="C32" s="10" t="s">
        <v>429</v>
      </c>
    </row>
    <row r="33" spans="1:3" x14ac:dyDescent="0.3">
      <c r="A33" s="10" t="s">
        <v>217</v>
      </c>
      <c r="B33" s="10" t="s">
        <v>468</v>
      </c>
      <c r="C33" s="10" t="s">
        <v>430</v>
      </c>
    </row>
    <row r="34" spans="1:3" x14ac:dyDescent="0.3">
      <c r="A34" s="10" t="s">
        <v>217</v>
      </c>
      <c r="B34" s="10" t="s">
        <v>469</v>
      </c>
      <c r="C34" s="10" t="s">
        <v>431</v>
      </c>
    </row>
    <row r="35" spans="1:3" x14ac:dyDescent="0.3">
      <c r="A35" s="10" t="s">
        <v>217</v>
      </c>
      <c r="B35" s="10" t="s">
        <v>470</v>
      </c>
      <c r="C35" s="10" t="s">
        <v>432</v>
      </c>
    </row>
    <row r="36" spans="1:3" x14ac:dyDescent="0.3">
      <c r="A36" s="10" t="s">
        <v>217</v>
      </c>
      <c r="B36" s="10" t="s">
        <v>471</v>
      </c>
      <c r="C36" s="10" t="s">
        <v>433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4" x14ac:dyDescent="0.3"/>
  <cols>
    <col min="3" max="3" width="9.5546875" bestFit="1" customWidth="1"/>
    <col min="4" max="4" width="14.88671875" bestFit="1" customWidth="1"/>
  </cols>
  <sheetData>
    <row r="1" spans="3:9" x14ac:dyDescent="0.3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3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70"/>
  <sheetViews>
    <sheetView topLeftCell="A59" workbookViewId="0">
      <selection activeCell="E69" sqref="E69"/>
    </sheetView>
  </sheetViews>
  <sheetFormatPr defaultRowHeight="14.4" x14ac:dyDescent="0.3"/>
  <cols>
    <col min="1" max="1" width="13.88671875" style="24" bestFit="1" customWidth="1"/>
    <col min="2" max="2" width="12.88671875" bestFit="1" customWidth="1"/>
    <col min="3" max="3" width="8.88671875" style="17"/>
    <col min="4" max="4" width="15.88671875" style="10" customWidth="1"/>
    <col min="5" max="5" width="12.33203125" style="18" bestFit="1" customWidth="1"/>
    <col min="6" max="6" width="11.109375" style="10" customWidth="1"/>
    <col min="7" max="7" width="27.5546875" style="10" bestFit="1" customWidth="1"/>
    <col min="8" max="9" width="14" customWidth="1"/>
  </cols>
  <sheetData>
    <row r="1" spans="1:15" x14ac:dyDescent="0.3">
      <c r="A1" s="23" t="s">
        <v>227</v>
      </c>
      <c r="B1" s="1" t="s">
        <v>229</v>
      </c>
      <c r="C1" s="22" t="s">
        <v>164</v>
      </c>
      <c r="D1" s="19" t="s">
        <v>82</v>
      </c>
      <c r="E1" s="21" t="s">
        <v>297</v>
      </c>
      <c r="F1" s="20" t="s">
        <v>83</v>
      </c>
      <c r="G1" s="26" t="s">
        <v>333</v>
      </c>
      <c r="H1" s="10" t="s">
        <v>332</v>
      </c>
      <c r="I1" s="10" t="s">
        <v>408</v>
      </c>
      <c r="O1" s="1" t="s">
        <v>10</v>
      </c>
    </row>
    <row r="2" spans="1:15" x14ac:dyDescent="0.3">
      <c r="A2" s="10" t="s">
        <v>215</v>
      </c>
      <c r="B2" s="10" t="s">
        <v>230</v>
      </c>
      <c r="C2" s="17">
        <v>1</v>
      </c>
      <c r="D2" s="10" t="s">
        <v>59</v>
      </c>
      <c r="E2" s="18">
        <v>10</v>
      </c>
      <c r="F2" s="10" t="s">
        <v>84</v>
      </c>
      <c r="G2" s="24" t="s">
        <v>334</v>
      </c>
      <c r="H2" s="25" t="s">
        <v>304</v>
      </c>
      <c r="I2" s="25" t="s">
        <v>409</v>
      </c>
      <c r="O2" t="s">
        <v>85</v>
      </c>
    </row>
    <row r="3" spans="1:15" x14ac:dyDescent="0.3">
      <c r="A3" s="10" t="s">
        <v>215</v>
      </c>
      <c r="B3" s="10" t="s">
        <v>231</v>
      </c>
      <c r="C3" s="17">
        <v>2</v>
      </c>
      <c r="D3" s="10" t="s">
        <v>64</v>
      </c>
      <c r="E3" s="18">
        <v>15</v>
      </c>
      <c r="F3" s="10" t="s">
        <v>84</v>
      </c>
      <c r="G3" s="24" t="s">
        <v>335</v>
      </c>
      <c r="H3" s="13"/>
      <c r="I3" s="13"/>
      <c r="O3" t="s">
        <v>84</v>
      </c>
    </row>
    <row r="4" spans="1:15" x14ac:dyDescent="0.3">
      <c r="A4" s="10" t="s">
        <v>215</v>
      </c>
      <c r="B4" s="10" t="s">
        <v>232</v>
      </c>
      <c r="C4" s="17">
        <v>3</v>
      </c>
      <c r="D4" s="10" t="s">
        <v>86</v>
      </c>
      <c r="E4" s="18">
        <v>11</v>
      </c>
      <c r="F4" s="10" t="s">
        <v>84</v>
      </c>
      <c r="G4" s="24" t="s">
        <v>336</v>
      </c>
      <c r="H4" s="13"/>
      <c r="I4" s="13"/>
      <c r="O4" t="s">
        <v>87</v>
      </c>
    </row>
    <row r="5" spans="1:15" x14ac:dyDescent="0.3">
      <c r="A5" s="10" t="s">
        <v>215</v>
      </c>
      <c r="B5" s="10" t="s">
        <v>233</v>
      </c>
      <c r="C5" s="17">
        <v>4</v>
      </c>
      <c r="D5" s="10" t="s">
        <v>88</v>
      </c>
      <c r="E5" s="18">
        <v>13</v>
      </c>
      <c r="F5" s="10" t="s">
        <v>84</v>
      </c>
      <c r="G5" s="24" t="s">
        <v>337</v>
      </c>
      <c r="H5" s="13"/>
      <c r="I5" s="13"/>
    </row>
    <row r="6" spans="1:15" x14ac:dyDescent="0.3">
      <c r="A6" s="10" t="s">
        <v>215</v>
      </c>
      <c r="B6" s="10" t="s">
        <v>234</v>
      </c>
      <c r="C6" s="17">
        <v>5</v>
      </c>
      <c r="D6" s="10" t="s">
        <v>89</v>
      </c>
      <c r="E6" s="18">
        <v>13.5</v>
      </c>
      <c r="F6" s="10" t="s">
        <v>84</v>
      </c>
      <c r="G6" s="24" t="s">
        <v>338</v>
      </c>
      <c r="H6" s="13"/>
      <c r="I6" s="13"/>
    </row>
    <row r="7" spans="1:15" x14ac:dyDescent="0.3">
      <c r="A7" s="10" t="s">
        <v>215</v>
      </c>
      <c r="B7" s="10" t="s">
        <v>235</v>
      </c>
      <c r="C7" s="17">
        <v>1</v>
      </c>
      <c r="D7" s="10" t="s">
        <v>90</v>
      </c>
      <c r="E7" s="18">
        <v>14</v>
      </c>
      <c r="F7" s="10" t="s">
        <v>84</v>
      </c>
      <c r="G7" s="24" t="s">
        <v>339</v>
      </c>
      <c r="H7" s="13"/>
      <c r="I7" s="13"/>
    </row>
    <row r="8" spans="1:15" x14ac:dyDescent="0.3">
      <c r="A8" s="10" t="s">
        <v>215</v>
      </c>
      <c r="B8" s="10" t="s">
        <v>236</v>
      </c>
      <c r="C8" s="17">
        <v>2</v>
      </c>
      <c r="D8" s="10" t="s">
        <v>91</v>
      </c>
      <c r="E8" s="18">
        <v>14.5</v>
      </c>
      <c r="F8" s="10" t="s">
        <v>85</v>
      </c>
      <c r="G8" s="24" t="s">
        <v>340</v>
      </c>
      <c r="H8" s="25" t="s">
        <v>304</v>
      </c>
      <c r="I8" s="25"/>
    </row>
    <row r="9" spans="1:15" x14ac:dyDescent="0.3">
      <c r="A9" s="10" t="s">
        <v>215</v>
      </c>
      <c r="B9" s="10" t="s">
        <v>237</v>
      </c>
      <c r="C9" s="17">
        <v>3</v>
      </c>
      <c r="D9" s="10" t="s">
        <v>92</v>
      </c>
      <c r="E9" s="18">
        <v>15</v>
      </c>
      <c r="F9" s="10" t="s">
        <v>84</v>
      </c>
      <c r="G9" s="24" t="s">
        <v>341</v>
      </c>
      <c r="H9" s="13"/>
      <c r="I9" s="13"/>
    </row>
    <row r="10" spans="1:15" x14ac:dyDescent="0.3">
      <c r="A10" s="10" t="s">
        <v>215</v>
      </c>
      <c r="B10" s="10" t="s">
        <v>238</v>
      </c>
      <c r="C10" s="17">
        <v>4</v>
      </c>
      <c r="D10" s="10" t="s">
        <v>93</v>
      </c>
      <c r="E10" s="18">
        <v>15.5</v>
      </c>
      <c r="F10" s="10" t="s">
        <v>84</v>
      </c>
      <c r="G10" s="24" t="s">
        <v>342</v>
      </c>
      <c r="H10" s="13"/>
      <c r="I10" s="13"/>
    </row>
    <row r="11" spans="1:15" x14ac:dyDescent="0.3">
      <c r="A11" s="10" t="s">
        <v>215</v>
      </c>
      <c r="B11" s="10" t="s">
        <v>239</v>
      </c>
      <c r="C11" s="17">
        <v>5</v>
      </c>
      <c r="D11" s="10" t="s">
        <v>94</v>
      </c>
      <c r="E11" s="18">
        <v>16</v>
      </c>
      <c r="F11" s="10" t="s">
        <v>87</v>
      </c>
      <c r="G11" s="24" t="s">
        <v>343</v>
      </c>
      <c r="H11" s="13"/>
      <c r="I11" s="13"/>
    </row>
    <row r="12" spans="1:15" x14ac:dyDescent="0.3">
      <c r="A12" s="10" t="s">
        <v>215</v>
      </c>
      <c r="B12" s="10" t="s">
        <v>240</v>
      </c>
      <c r="C12" s="17">
        <v>1</v>
      </c>
      <c r="D12" s="10" t="s">
        <v>95</v>
      </c>
      <c r="E12" s="18">
        <v>16.5</v>
      </c>
      <c r="F12" s="10" t="s">
        <v>84</v>
      </c>
      <c r="G12" s="24" t="s">
        <v>344</v>
      </c>
      <c r="H12" s="13"/>
      <c r="I12" s="13"/>
    </row>
    <row r="13" spans="1:15" x14ac:dyDescent="0.3">
      <c r="A13" s="10" t="s">
        <v>215</v>
      </c>
      <c r="B13" s="10" t="s">
        <v>241</v>
      </c>
      <c r="C13" s="17">
        <v>2</v>
      </c>
      <c r="D13" s="10" t="s">
        <v>96</v>
      </c>
      <c r="E13" s="18">
        <v>17</v>
      </c>
      <c r="F13" s="10" t="s">
        <v>84</v>
      </c>
      <c r="G13" s="24" t="s">
        <v>345</v>
      </c>
      <c r="H13" s="13"/>
      <c r="I13" s="13"/>
    </row>
    <row r="14" spans="1:15" x14ac:dyDescent="0.3">
      <c r="A14" s="10" t="s">
        <v>215</v>
      </c>
      <c r="B14" s="10" t="s">
        <v>242</v>
      </c>
      <c r="C14" s="17">
        <v>3</v>
      </c>
      <c r="D14" s="10" t="s">
        <v>97</v>
      </c>
      <c r="E14" s="18">
        <v>17.5</v>
      </c>
      <c r="F14" s="10" t="s">
        <v>84</v>
      </c>
      <c r="G14" s="24" t="s">
        <v>346</v>
      </c>
      <c r="H14" s="13"/>
      <c r="I14" s="13"/>
    </row>
    <row r="15" spans="1:15" x14ac:dyDescent="0.3">
      <c r="A15" s="10" t="s">
        <v>215</v>
      </c>
      <c r="B15" s="10" t="s">
        <v>243</v>
      </c>
      <c r="C15" s="17">
        <v>4</v>
      </c>
      <c r="D15" s="10" t="s">
        <v>98</v>
      </c>
      <c r="E15" s="18">
        <v>18</v>
      </c>
      <c r="F15" s="10" t="s">
        <v>84</v>
      </c>
      <c r="G15" s="24" t="s">
        <v>347</v>
      </c>
      <c r="H15" s="13"/>
      <c r="I15" s="13"/>
    </row>
    <row r="16" spans="1:15" x14ac:dyDescent="0.3">
      <c r="A16" s="10" t="s">
        <v>215</v>
      </c>
      <c r="B16" s="10" t="s">
        <v>244</v>
      </c>
      <c r="C16" s="17">
        <v>5</v>
      </c>
      <c r="D16" s="10" t="s">
        <v>99</v>
      </c>
      <c r="E16" s="18">
        <v>18.5</v>
      </c>
      <c r="F16" s="10" t="s">
        <v>84</v>
      </c>
      <c r="G16" s="24" t="s">
        <v>348</v>
      </c>
      <c r="H16" s="13"/>
      <c r="I16" s="13"/>
    </row>
    <row r="17" spans="1:9" x14ac:dyDescent="0.3">
      <c r="A17" s="10" t="s">
        <v>215</v>
      </c>
      <c r="B17" s="10" t="s">
        <v>245</v>
      </c>
      <c r="C17" s="17">
        <v>1</v>
      </c>
      <c r="D17" s="10" t="s">
        <v>101</v>
      </c>
      <c r="E17" s="18">
        <v>19</v>
      </c>
      <c r="F17" s="10" t="s">
        <v>84</v>
      </c>
      <c r="G17" s="24" t="s">
        <v>349</v>
      </c>
      <c r="H17" s="13"/>
      <c r="I17" s="13"/>
    </row>
    <row r="18" spans="1:9" x14ac:dyDescent="0.3">
      <c r="A18" s="10" t="s">
        <v>215</v>
      </c>
      <c r="B18" s="10" t="s">
        <v>246</v>
      </c>
      <c r="C18" s="17">
        <v>2</v>
      </c>
      <c r="D18" s="10" t="s">
        <v>103</v>
      </c>
      <c r="E18" s="18">
        <v>19.5</v>
      </c>
      <c r="F18" s="10" t="s">
        <v>84</v>
      </c>
      <c r="G18" s="24" t="s">
        <v>350</v>
      </c>
      <c r="H18" s="13"/>
      <c r="I18" s="13"/>
    </row>
    <row r="19" spans="1:9" x14ac:dyDescent="0.3">
      <c r="A19" s="10" t="s">
        <v>215</v>
      </c>
      <c r="B19" s="10" t="s">
        <v>247</v>
      </c>
      <c r="C19" s="17">
        <v>3</v>
      </c>
      <c r="D19" s="10" t="s">
        <v>105</v>
      </c>
      <c r="E19" s="18">
        <v>20</v>
      </c>
      <c r="F19" s="10" t="s">
        <v>84</v>
      </c>
      <c r="G19" s="24" t="s">
        <v>351</v>
      </c>
      <c r="H19" s="13"/>
      <c r="I19" s="13"/>
    </row>
    <row r="20" spans="1:9" x14ac:dyDescent="0.3">
      <c r="A20" s="10" t="s">
        <v>215</v>
      </c>
      <c r="B20" s="10" t="s">
        <v>248</v>
      </c>
      <c r="C20" s="17">
        <v>4</v>
      </c>
      <c r="D20" s="10" t="s">
        <v>107</v>
      </c>
      <c r="E20" s="18">
        <v>20.5</v>
      </c>
      <c r="F20" s="10" t="s">
        <v>84</v>
      </c>
      <c r="G20" s="24" t="s">
        <v>352</v>
      </c>
      <c r="H20" s="13"/>
      <c r="I20" s="13"/>
    </row>
    <row r="21" spans="1:9" x14ac:dyDescent="0.3">
      <c r="A21" s="10" t="s">
        <v>215</v>
      </c>
      <c r="B21" s="10" t="s">
        <v>249</v>
      </c>
      <c r="C21" s="17">
        <v>5</v>
      </c>
      <c r="D21" s="10" t="s">
        <v>108</v>
      </c>
      <c r="E21" s="18">
        <v>21</v>
      </c>
      <c r="F21" s="10" t="s">
        <v>84</v>
      </c>
      <c r="G21" s="24" t="s">
        <v>353</v>
      </c>
      <c r="H21" s="13"/>
      <c r="I21" s="13"/>
    </row>
    <row r="22" spans="1:9" x14ac:dyDescent="0.3">
      <c r="A22" s="10" t="s">
        <v>215</v>
      </c>
      <c r="B22" s="10" t="s">
        <v>250</v>
      </c>
      <c r="C22" s="17">
        <v>1</v>
      </c>
      <c r="D22" s="10" t="s">
        <v>109</v>
      </c>
      <c r="E22" s="18">
        <v>21.5</v>
      </c>
      <c r="F22" s="10" t="s">
        <v>84</v>
      </c>
      <c r="G22" s="24" t="s">
        <v>354</v>
      </c>
      <c r="H22" s="13"/>
      <c r="I22" s="13"/>
    </row>
    <row r="23" spans="1:9" x14ac:dyDescent="0.3">
      <c r="A23" s="10" t="s">
        <v>215</v>
      </c>
      <c r="B23" s="10" t="s">
        <v>251</v>
      </c>
      <c r="C23" s="17">
        <v>2</v>
      </c>
      <c r="D23" s="10" t="s">
        <v>111</v>
      </c>
      <c r="E23" s="18">
        <v>22</v>
      </c>
      <c r="F23" s="10" t="s">
        <v>84</v>
      </c>
      <c r="G23" s="24" t="s">
        <v>355</v>
      </c>
      <c r="H23" s="13"/>
      <c r="I23" s="13"/>
    </row>
    <row r="24" spans="1:9" x14ac:dyDescent="0.3">
      <c r="A24" s="10" t="s">
        <v>215</v>
      </c>
      <c r="B24" s="10" t="s">
        <v>252</v>
      </c>
      <c r="C24" s="17">
        <v>3</v>
      </c>
      <c r="D24" s="10" t="s">
        <v>113</v>
      </c>
      <c r="E24" s="18">
        <v>22.5</v>
      </c>
      <c r="F24" s="10" t="s">
        <v>84</v>
      </c>
      <c r="G24" s="24" t="s">
        <v>356</v>
      </c>
      <c r="H24" s="13"/>
      <c r="I24" s="13"/>
    </row>
    <row r="25" spans="1:9" x14ac:dyDescent="0.3">
      <c r="A25" s="10" t="s">
        <v>215</v>
      </c>
      <c r="B25" s="10" t="s">
        <v>253</v>
      </c>
      <c r="C25" s="17">
        <v>4</v>
      </c>
      <c r="D25" s="10" t="s">
        <v>115</v>
      </c>
      <c r="E25" s="18">
        <v>23</v>
      </c>
      <c r="F25" s="10" t="s">
        <v>84</v>
      </c>
      <c r="G25" s="24" t="s">
        <v>357</v>
      </c>
      <c r="H25" s="13"/>
      <c r="I25" s="13"/>
    </row>
    <row r="26" spans="1:9" x14ac:dyDescent="0.3">
      <c r="A26" s="10" t="s">
        <v>215</v>
      </c>
      <c r="B26" s="10" t="s">
        <v>254</v>
      </c>
      <c r="C26" s="17">
        <v>5</v>
      </c>
      <c r="D26" s="10" t="s">
        <v>116</v>
      </c>
      <c r="E26" s="18">
        <v>23.5</v>
      </c>
      <c r="F26" s="10" t="s">
        <v>84</v>
      </c>
      <c r="G26" s="24" t="s">
        <v>358</v>
      </c>
      <c r="H26" s="13"/>
      <c r="I26" s="13"/>
    </row>
    <row r="27" spans="1:9" x14ac:dyDescent="0.3">
      <c r="A27" s="10" t="s">
        <v>215</v>
      </c>
      <c r="B27" s="10" t="s">
        <v>255</v>
      </c>
      <c r="C27" s="17">
        <v>1</v>
      </c>
      <c r="D27" s="10" t="s">
        <v>118</v>
      </c>
      <c r="E27" s="18">
        <v>24</v>
      </c>
      <c r="F27" s="10" t="s">
        <v>84</v>
      </c>
      <c r="G27" s="24" t="s">
        <v>359</v>
      </c>
      <c r="H27" s="13"/>
      <c r="I27" s="13"/>
    </row>
    <row r="28" spans="1:9" x14ac:dyDescent="0.3">
      <c r="A28" s="10" t="s">
        <v>215</v>
      </c>
      <c r="B28" s="10" t="s">
        <v>256</v>
      </c>
      <c r="C28" s="17">
        <v>2</v>
      </c>
      <c r="D28" s="10" t="s">
        <v>120</v>
      </c>
      <c r="E28" s="18">
        <v>24.5</v>
      </c>
      <c r="F28" s="10" t="s">
        <v>84</v>
      </c>
      <c r="G28" s="24" t="s">
        <v>360</v>
      </c>
      <c r="H28" s="13"/>
      <c r="I28" s="13"/>
    </row>
    <row r="29" spans="1:9" x14ac:dyDescent="0.3">
      <c r="A29" s="10" t="s">
        <v>215</v>
      </c>
      <c r="B29" s="10" t="s">
        <v>257</v>
      </c>
      <c r="C29" s="17">
        <v>3</v>
      </c>
      <c r="D29" s="10" t="s">
        <v>122</v>
      </c>
      <c r="E29" s="18">
        <v>25</v>
      </c>
      <c r="F29" s="10" t="s">
        <v>84</v>
      </c>
      <c r="G29" s="24" t="s">
        <v>361</v>
      </c>
      <c r="H29" s="13"/>
      <c r="I29" s="13"/>
    </row>
    <row r="30" spans="1:9" x14ac:dyDescent="0.3">
      <c r="A30" s="10" t="s">
        <v>215</v>
      </c>
      <c r="B30" s="10" t="s">
        <v>258</v>
      </c>
      <c r="C30" s="17">
        <v>4</v>
      </c>
      <c r="D30" s="10" t="s">
        <v>124</v>
      </c>
      <c r="E30" s="18">
        <v>25.5</v>
      </c>
      <c r="F30" s="10" t="s">
        <v>84</v>
      </c>
      <c r="G30" s="24" t="s">
        <v>362</v>
      </c>
      <c r="H30" s="13"/>
      <c r="I30" s="13"/>
    </row>
    <row r="31" spans="1:9" x14ac:dyDescent="0.3">
      <c r="A31" s="10" t="s">
        <v>215</v>
      </c>
      <c r="B31" s="10" t="s">
        <v>259</v>
      </c>
      <c r="C31" s="17">
        <v>5</v>
      </c>
      <c r="D31" s="10" t="s">
        <v>126</v>
      </c>
      <c r="E31" s="18">
        <v>26</v>
      </c>
      <c r="F31" s="10" t="s">
        <v>84</v>
      </c>
      <c r="G31" s="24" t="s">
        <v>363</v>
      </c>
      <c r="H31" s="13"/>
      <c r="I31" s="13"/>
    </row>
    <row r="32" spans="1:9" x14ac:dyDescent="0.3">
      <c r="A32" s="24" t="s">
        <v>216</v>
      </c>
      <c r="B32" s="10" t="s">
        <v>260</v>
      </c>
      <c r="C32" s="17">
        <v>1</v>
      </c>
      <c r="D32" s="10" t="s">
        <v>127</v>
      </c>
      <c r="E32" s="18">
        <v>26.5</v>
      </c>
      <c r="F32" s="10" t="s">
        <v>84</v>
      </c>
      <c r="G32" s="24" t="s">
        <v>364</v>
      </c>
      <c r="H32" s="13"/>
      <c r="I32" s="13"/>
    </row>
    <row r="33" spans="1:9" x14ac:dyDescent="0.3">
      <c r="A33" s="10" t="s">
        <v>216</v>
      </c>
      <c r="B33" s="10" t="s">
        <v>261</v>
      </c>
      <c r="C33" s="17">
        <v>2</v>
      </c>
      <c r="D33" s="10" t="s">
        <v>128</v>
      </c>
      <c r="E33" s="18">
        <v>27</v>
      </c>
      <c r="F33" s="10" t="s">
        <v>84</v>
      </c>
      <c r="G33" s="24" t="s">
        <v>365</v>
      </c>
      <c r="H33" s="13"/>
      <c r="I33" s="13"/>
    </row>
    <row r="34" spans="1:9" x14ac:dyDescent="0.3">
      <c r="A34" s="10" t="s">
        <v>216</v>
      </c>
      <c r="B34" s="10" t="s">
        <v>262</v>
      </c>
      <c r="C34" s="17">
        <v>3</v>
      </c>
      <c r="D34" s="10" t="s">
        <v>129</v>
      </c>
      <c r="E34" s="18">
        <v>27.5</v>
      </c>
      <c r="F34" s="10" t="s">
        <v>84</v>
      </c>
      <c r="G34" s="24" t="s">
        <v>366</v>
      </c>
      <c r="H34" s="13"/>
      <c r="I34" s="13"/>
    </row>
    <row r="35" spans="1:9" x14ac:dyDescent="0.3">
      <c r="A35" s="10" t="s">
        <v>216</v>
      </c>
      <c r="B35" s="10" t="s">
        <v>263</v>
      </c>
      <c r="C35" s="17">
        <v>4</v>
      </c>
      <c r="D35" s="10" t="s">
        <v>130</v>
      </c>
      <c r="E35" s="18">
        <v>28</v>
      </c>
      <c r="F35" s="10" t="s">
        <v>84</v>
      </c>
      <c r="G35" s="24" t="s">
        <v>367</v>
      </c>
      <c r="H35" s="25" t="s">
        <v>330</v>
      </c>
      <c r="I35" s="25" t="s">
        <v>330</v>
      </c>
    </row>
    <row r="36" spans="1:9" x14ac:dyDescent="0.3">
      <c r="A36" s="10" t="s">
        <v>216</v>
      </c>
      <c r="B36" s="10" t="s">
        <v>264</v>
      </c>
      <c r="C36" s="17">
        <v>5</v>
      </c>
      <c r="D36" s="10" t="s">
        <v>131</v>
      </c>
      <c r="E36" s="18">
        <v>28.5</v>
      </c>
      <c r="F36" s="10" t="s">
        <v>84</v>
      </c>
      <c r="G36" s="24" t="s">
        <v>368</v>
      </c>
      <c r="H36" s="25" t="s">
        <v>330</v>
      </c>
      <c r="I36" s="25" t="s">
        <v>330</v>
      </c>
    </row>
    <row r="37" spans="1:9" x14ac:dyDescent="0.3">
      <c r="A37" s="10" t="s">
        <v>216</v>
      </c>
      <c r="B37" s="10" t="s">
        <v>265</v>
      </c>
      <c r="C37" s="17">
        <v>1</v>
      </c>
      <c r="D37" s="10" t="s">
        <v>132</v>
      </c>
      <c r="E37" s="18">
        <v>29</v>
      </c>
      <c r="F37" s="10" t="s">
        <v>84</v>
      </c>
      <c r="G37" s="24" t="s">
        <v>369</v>
      </c>
      <c r="H37" s="25" t="s">
        <v>330</v>
      </c>
      <c r="I37" s="25" t="s">
        <v>330</v>
      </c>
    </row>
    <row r="38" spans="1:9" x14ac:dyDescent="0.3">
      <c r="A38" s="10" t="s">
        <v>216</v>
      </c>
      <c r="B38" s="10" t="s">
        <v>266</v>
      </c>
      <c r="C38" s="17">
        <v>2</v>
      </c>
      <c r="D38" s="10" t="s">
        <v>133</v>
      </c>
      <c r="E38" s="18">
        <v>29.5</v>
      </c>
      <c r="F38" s="10" t="s">
        <v>84</v>
      </c>
      <c r="G38" s="24" t="s">
        <v>370</v>
      </c>
      <c r="H38" s="25" t="s">
        <v>330</v>
      </c>
      <c r="I38" s="25" t="s">
        <v>330</v>
      </c>
    </row>
    <row r="39" spans="1:9" x14ac:dyDescent="0.3">
      <c r="A39" s="10" t="s">
        <v>216</v>
      </c>
      <c r="B39" s="10" t="s">
        <v>267</v>
      </c>
      <c r="C39" s="17">
        <v>3</v>
      </c>
      <c r="D39" s="10" t="s">
        <v>134</v>
      </c>
      <c r="E39" s="18">
        <v>30</v>
      </c>
      <c r="F39" s="10" t="s">
        <v>84</v>
      </c>
      <c r="G39" s="24" t="s">
        <v>371</v>
      </c>
      <c r="H39" s="25" t="s">
        <v>330</v>
      </c>
      <c r="I39" s="25" t="s">
        <v>330</v>
      </c>
    </row>
    <row r="40" spans="1:9" x14ac:dyDescent="0.3">
      <c r="A40" s="10" t="s">
        <v>216</v>
      </c>
      <c r="B40" s="10" t="s">
        <v>268</v>
      </c>
      <c r="C40" s="17">
        <v>4</v>
      </c>
      <c r="D40" s="10" t="s">
        <v>135</v>
      </c>
      <c r="E40" s="18">
        <v>30.5</v>
      </c>
      <c r="F40" s="10" t="s">
        <v>84</v>
      </c>
      <c r="G40" s="24" t="s">
        <v>372</v>
      </c>
      <c r="H40" s="25" t="s">
        <v>330</v>
      </c>
      <c r="I40" s="25" t="s">
        <v>330</v>
      </c>
    </row>
    <row r="41" spans="1:9" x14ac:dyDescent="0.3">
      <c r="A41" s="10" t="s">
        <v>216</v>
      </c>
      <c r="B41" s="10" t="s">
        <v>269</v>
      </c>
      <c r="C41" s="17">
        <v>5</v>
      </c>
      <c r="D41" s="10" t="s">
        <v>136</v>
      </c>
      <c r="E41" s="18">
        <v>31</v>
      </c>
      <c r="F41" s="10" t="s">
        <v>85</v>
      </c>
      <c r="G41" s="24" t="s">
        <v>373</v>
      </c>
      <c r="H41" s="25" t="s">
        <v>330</v>
      </c>
      <c r="I41" s="25" t="s">
        <v>330</v>
      </c>
    </row>
    <row r="42" spans="1:9" x14ac:dyDescent="0.3">
      <c r="A42" s="10" t="s">
        <v>216</v>
      </c>
      <c r="B42" s="10" t="s">
        <v>270</v>
      </c>
      <c r="C42" s="17">
        <v>1</v>
      </c>
      <c r="D42" s="10" t="s">
        <v>137</v>
      </c>
      <c r="E42" s="18">
        <v>31.5</v>
      </c>
      <c r="F42" s="10" t="s">
        <v>84</v>
      </c>
      <c r="G42" s="24" t="s">
        <v>374</v>
      </c>
      <c r="H42" s="13"/>
      <c r="I42" s="13"/>
    </row>
    <row r="43" spans="1:9" x14ac:dyDescent="0.3">
      <c r="A43" s="10" t="s">
        <v>216</v>
      </c>
      <c r="B43" s="10" t="s">
        <v>271</v>
      </c>
      <c r="C43" s="17">
        <v>2</v>
      </c>
      <c r="D43" s="10" t="s">
        <v>138</v>
      </c>
      <c r="E43" s="18">
        <v>32</v>
      </c>
      <c r="F43" s="10" t="s">
        <v>84</v>
      </c>
      <c r="G43" s="24" t="s">
        <v>375</v>
      </c>
      <c r="H43" s="13"/>
      <c r="I43" s="13"/>
    </row>
    <row r="44" spans="1:9" x14ac:dyDescent="0.3">
      <c r="A44" s="10" t="s">
        <v>216</v>
      </c>
      <c r="B44" s="10" t="s">
        <v>272</v>
      </c>
      <c r="C44" s="17">
        <v>3</v>
      </c>
      <c r="D44" s="10" t="s">
        <v>139</v>
      </c>
      <c r="E44" s="18">
        <v>32.5</v>
      </c>
      <c r="F44" s="10" t="s">
        <v>84</v>
      </c>
      <c r="G44" s="24" t="s">
        <v>376</v>
      </c>
      <c r="H44" s="13"/>
      <c r="I44" s="13"/>
    </row>
    <row r="45" spans="1:9" x14ac:dyDescent="0.3">
      <c r="A45" s="10" t="s">
        <v>216</v>
      </c>
      <c r="B45" s="10" t="s">
        <v>273</v>
      </c>
      <c r="C45" s="17">
        <v>4</v>
      </c>
      <c r="D45" s="10" t="s">
        <v>140</v>
      </c>
      <c r="E45" s="18">
        <v>33</v>
      </c>
      <c r="F45" s="10" t="s">
        <v>84</v>
      </c>
      <c r="G45" s="24" t="s">
        <v>377</v>
      </c>
      <c r="H45" s="13"/>
      <c r="I45" s="13"/>
    </row>
    <row r="46" spans="1:9" x14ac:dyDescent="0.3">
      <c r="A46" s="10" t="s">
        <v>216</v>
      </c>
      <c r="B46" s="10" t="s">
        <v>274</v>
      </c>
      <c r="C46" s="17">
        <v>5</v>
      </c>
      <c r="D46" s="10" t="s">
        <v>141</v>
      </c>
      <c r="E46" s="18">
        <v>33.5</v>
      </c>
      <c r="F46" s="10" t="s">
        <v>84</v>
      </c>
      <c r="G46" s="24" t="s">
        <v>378</v>
      </c>
      <c r="H46" s="13"/>
      <c r="I46" s="13"/>
    </row>
    <row r="47" spans="1:9" x14ac:dyDescent="0.3">
      <c r="A47" s="10" t="s">
        <v>216</v>
      </c>
      <c r="B47" s="10" t="s">
        <v>275</v>
      </c>
      <c r="C47" s="17">
        <v>1</v>
      </c>
      <c r="D47" s="10" t="s">
        <v>142</v>
      </c>
      <c r="E47" s="18">
        <v>34</v>
      </c>
      <c r="F47" s="10" t="s">
        <v>84</v>
      </c>
      <c r="G47" s="24" t="s">
        <v>379</v>
      </c>
      <c r="H47" s="13"/>
      <c r="I47" s="13"/>
    </row>
    <row r="48" spans="1:9" x14ac:dyDescent="0.3">
      <c r="A48" s="10" t="s">
        <v>216</v>
      </c>
      <c r="B48" s="10" t="s">
        <v>276</v>
      </c>
      <c r="C48" s="17">
        <v>2</v>
      </c>
      <c r="D48" s="10" t="s">
        <v>143</v>
      </c>
      <c r="E48" s="18">
        <v>34.5</v>
      </c>
      <c r="F48" s="10" t="s">
        <v>84</v>
      </c>
      <c r="G48" s="24" t="s">
        <v>380</v>
      </c>
      <c r="H48" s="13"/>
      <c r="I48" s="13"/>
    </row>
    <row r="49" spans="1:9" x14ac:dyDescent="0.3">
      <c r="A49" s="10" t="s">
        <v>216</v>
      </c>
      <c r="B49" s="10" t="s">
        <v>277</v>
      </c>
      <c r="C49" s="17">
        <v>3</v>
      </c>
      <c r="D49" s="10" t="s">
        <v>144</v>
      </c>
      <c r="E49" s="18">
        <v>35</v>
      </c>
      <c r="F49" s="10" t="s">
        <v>84</v>
      </c>
      <c r="G49" s="24" t="s">
        <v>381</v>
      </c>
      <c r="H49" s="13"/>
      <c r="I49" s="13"/>
    </row>
    <row r="50" spans="1:9" x14ac:dyDescent="0.3">
      <c r="A50" s="10" t="s">
        <v>216</v>
      </c>
      <c r="B50" s="10" t="s">
        <v>278</v>
      </c>
      <c r="C50" s="17">
        <v>4</v>
      </c>
      <c r="D50" s="10" t="s">
        <v>145</v>
      </c>
      <c r="E50" s="18">
        <v>35.5</v>
      </c>
      <c r="F50" s="10" t="s">
        <v>84</v>
      </c>
      <c r="G50" s="24" t="s">
        <v>382</v>
      </c>
      <c r="H50" s="13"/>
      <c r="I50" s="13"/>
    </row>
    <row r="51" spans="1:9" x14ac:dyDescent="0.3">
      <c r="A51" s="10" t="s">
        <v>216</v>
      </c>
      <c r="B51" s="10" t="s">
        <v>279</v>
      </c>
      <c r="C51" s="17">
        <v>5</v>
      </c>
      <c r="D51" s="10" t="s">
        <v>146</v>
      </c>
      <c r="E51" s="18">
        <v>36</v>
      </c>
      <c r="F51" s="10" t="s">
        <v>84</v>
      </c>
      <c r="G51" s="24" t="s">
        <v>383</v>
      </c>
      <c r="H51" s="13"/>
      <c r="I51" s="13"/>
    </row>
    <row r="52" spans="1:9" x14ac:dyDescent="0.3">
      <c r="A52" s="10" t="s">
        <v>216</v>
      </c>
      <c r="B52" s="10" t="s">
        <v>280</v>
      </c>
      <c r="C52" s="17">
        <v>1</v>
      </c>
      <c r="D52" s="10" t="s">
        <v>147</v>
      </c>
      <c r="E52" s="18">
        <v>36.5</v>
      </c>
      <c r="F52" s="10" t="s">
        <v>84</v>
      </c>
      <c r="G52" s="24" t="s">
        <v>384</v>
      </c>
      <c r="H52" s="13"/>
      <c r="I52" s="13"/>
    </row>
    <row r="53" spans="1:9" x14ac:dyDescent="0.3">
      <c r="A53" s="10" t="s">
        <v>216</v>
      </c>
      <c r="B53" s="10" t="s">
        <v>281</v>
      </c>
      <c r="C53" s="17">
        <v>2</v>
      </c>
      <c r="D53" s="10" t="s">
        <v>148</v>
      </c>
      <c r="E53" s="18">
        <v>37</v>
      </c>
      <c r="F53" s="10" t="s">
        <v>84</v>
      </c>
      <c r="G53" s="24" t="s">
        <v>385</v>
      </c>
      <c r="H53" s="13"/>
      <c r="I53" s="13"/>
    </row>
    <row r="54" spans="1:9" x14ac:dyDescent="0.3">
      <c r="A54" s="10" t="s">
        <v>216</v>
      </c>
      <c r="B54" s="10" t="s">
        <v>282</v>
      </c>
      <c r="C54" s="17">
        <v>3</v>
      </c>
      <c r="D54" s="10" t="s">
        <v>149</v>
      </c>
      <c r="E54" s="18">
        <v>37.5</v>
      </c>
      <c r="F54" s="10" t="s">
        <v>87</v>
      </c>
      <c r="G54" s="24" t="s">
        <v>386</v>
      </c>
      <c r="H54" s="13"/>
      <c r="I54" s="13"/>
    </row>
    <row r="55" spans="1:9" x14ac:dyDescent="0.3">
      <c r="A55" s="10" t="s">
        <v>216</v>
      </c>
      <c r="B55" s="10" t="s">
        <v>283</v>
      </c>
      <c r="C55" s="17">
        <v>4</v>
      </c>
      <c r="D55" s="10" t="s">
        <v>150</v>
      </c>
      <c r="E55" s="18">
        <v>38</v>
      </c>
      <c r="F55" s="10" t="s">
        <v>84</v>
      </c>
      <c r="G55" s="24" t="s">
        <v>387</v>
      </c>
      <c r="H55" s="13"/>
      <c r="I55" s="13"/>
    </row>
    <row r="56" spans="1:9" x14ac:dyDescent="0.3">
      <c r="A56" s="10" t="s">
        <v>216</v>
      </c>
      <c r="B56" s="10" t="s">
        <v>284</v>
      </c>
      <c r="C56" s="17">
        <v>5</v>
      </c>
      <c r="D56" s="10" t="s">
        <v>151</v>
      </c>
      <c r="E56" s="18">
        <v>38.5</v>
      </c>
      <c r="F56" s="10" t="s">
        <v>84</v>
      </c>
      <c r="G56" s="24" t="s">
        <v>388</v>
      </c>
      <c r="H56" s="13"/>
      <c r="I56" s="13"/>
    </row>
    <row r="57" spans="1:9" x14ac:dyDescent="0.3">
      <c r="A57" s="10" t="s">
        <v>216</v>
      </c>
      <c r="B57" s="10" t="s">
        <v>285</v>
      </c>
      <c r="C57" s="17">
        <v>1</v>
      </c>
      <c r="D57" s="10" t="s">
        <v>152</v>
      </c>
      <c r="E57" s="18">
        <v>39</v>
      </c>
      <c r="F57" s="10" t="s">
        <v>84</v>
      </c>
      <c r="G57" s="24" t="s">
        <v>389</v>
      </c>
      <c r="H57" s="13"/>
      <c r="I57" s="13"/>
    </row>
    <row r="58" spans="1:9" x14ac:dyDescent="0.3">
      <c r="A58" s="10" t="s">
        <v>216</v>
      </c>
      <c r="B58" s="10" t="s">
        <v>286</v>
      </c>
      <c r="C58" s="17">
        <v>2</v>
      </c>
      <c r="D58" s="10" t="s">
        <v>153</v>
      </c>
      <c r="E58" s="18">
        <v>39.5</v>
      </c>
      <c r="F58" s="10" t="s">
        <v>84</v>
      </c>
      <c r="G58" s="24" t="s">
        <v>390</v>
      </c>
      <c r="H58" s="13"/>
      <c r="I58" s="13"/>
    </row>
    <row r="59" spans="1:9" x14ac:dyDescent="0.3">
      <c r="A59" s="10" t="s">
        <v>216</v>
      </c>
      <c r="B59" s="10" t="s">
        <v>287</v>
      </c>
      <c r="C59" s="17">
        <v>3</v>
      </c>
      <c r="D59" s="10" t="s">
        <v>154</v>
      </c>
      <c r="E59" s="18">
        <v>40</v>
      </c>
      <c r="F59" s="10" t="s">
        <v>84</v>
      </c>
      <c r="G59" s="24" t="s">
        <v>391</v>
      </c>
      <c r="H59" s="13"/>
      <c r="I59" s="13"/>
    </row>
    <row r="60" spans="1:9" x14ac:dyDescent="0.3">
      <c r="A60" s="10" t="s">
        <v>216</v>
      </c>
      <c r="B60" s="10" t="s">
        <v>288</v>
      </c>
      <c r="C60" s="17">
        <v>4</v>
      </c>
      <c r="D60" s="10" t="s">
        <v>155</v>
      </c>
      <c r="E60" s="18">
        <v>40.5</v>
      </c>
      <c r="F60" s="10" t="s">
        <v>84</v>
      </c>
      <c r="G60" s="24" t="s">
        <v>392</v>
      </c>
      <c r="H60" s="13"/>
      <c r="I60" s="13"/>
    </row>
    <row r="61" spans="1:9" x14ac:dyDescent="0.3">
      <c r="A61" s="10" t="s">
        <v>216</v>
      </c>
      <c r="B61" s="10" t="s">
        <v>289</v>
      </c>
      <c r="C61" s="17">
        <v>5</v>
      </c>
      <c r="D61" s="10" t="s">
        <v>156</v>
      </c>
      <c r="E61" s="18">
        <v>41</v>
      </c>
      <c r="F61" s="10" t="s">
        <v>84</v>
      </c>
      <c r="G61" s="24" t="s">
        <v>393</v>
      </c>
      <c r="H61" s="13"/>
      <c r="I61" s="13"/>
    </row>
    <row r="62" spans="1:9" x14ac:dyDescent="0.3">
      <c r="A62" s="10" t="s">
        <v>216</v>
      </c>
      <c r="B62" s="10" t="s">
        <v>290</v>
      </c>
      <c r="C62" s="17">
        <v>1</v>
      </c>
      <c r="D62" s="10" t="s">
        <v>157</v>
      </c>
      <c r="E62" s="18">
        <v>41.5</v>
      </c>
      <c r="F62" s="10" t="s">
        <v>84</v>
      </c>
      <c r="G62" s="24" t="s">
        <v>394</v>
      </c>
      <c r="H62" s="13"/>
      <c r="I62" s="13"/>
    </row>
    <row r="63" spans="1:9" x14ac:dyDescent="0.3">
      <c r="A63" s="10" t="s">
        <v>216</v>
      </c>
      <c r="B63" s="10" t="s">
        <v>291</v>
      </c>
      <c r="C63" s="17">
        <v>2</v>
      </c>
      <c r="D63" s="10" t="s">
        <v>158</v>
      </c>
      <c r="E63" s="18">
        <v>42</v>
      </c>
      <c r="F63" s="10" t="s">
        <v>84</v>
      </c>
      <c r="G63" s="24" t="s">
        <v>395</v>
      </c>
      <c r="H63" s="13"/>
      <c r="I63" s="13"/>
    </row>
    <row r="64" spans="1:9" x14ac:dyDescent="0.3">
      <c r="A64" s="10" t="s">
        <v>216</v>
      </c>
      <c r="B64" s="10" t="s">
        <v>292</v>
      </c>
      <c r="C64" s="17">
        <v>3</v>
      </c>
      <c r="D64" s="10" t="s">
        <v>159</v>
      </c>
      <c r="E64" s="18">
        <v>42.5</v>
      </c>
      <c r="F64" s="10" t="s">
        <v>84</v>
      </c>
      <c r="G64" s="24" t="s">
        <v>396</v>
      </c>
      <c r="H64" s="13"/>
      <c r="I64" s="13"/>
    </row>
    <row r="65" spans="1:9" x14ac:dyDescent="0.3">
      <c r="A65" s="10" t="s">
        <v>216</v>
      </c>
      <c r="B65" s="10" t="s">
        <v>293</v>
      </c>
      <c r="C65" s="17">
        <v>4</v>
      </c>
      <c r="D65" s="10" t="s">
        <v>160</v>
      </c>
      <c r="E65" s="18">
        <v>43</v>
      </c>
      <c r="F65" s="10" t="s">
        <v>84</v>
      </c>
      <c r="G65" s="24" t="s">
        <v>397</v>
      </c>
      <c r="H65" s="13"/>
      <c r="I65" s="13"/>
    </row>
    <row r="66" spans="1:9" x14ac:dyDescent="0.3">
      <c r="A66" s="10" t="s">
        <v>216</v>
      </c>
      <c r="B66" s="10" t="s">
        <v>294</v>
      </c>
      <c r="C66" s="17">
        <v>5</v>
      </c>
      <c r="D66" s="10" t="s">
        <v>161</v>
      </c>
      <c r="E66" s="18">
        <v>43.5</v>
      </c>
      <c r="F66" s="10" t="s">
        <v>87</v>
      </c>
      <c r="G66" s="24" t="s">
        <v>398</v>
      </c>
      <c r="H66" s="13"/>
      <c r="I66" s="13"/>
    </row>
    <row r="67" spans="1:9" x14ac:dyDescent="0.3">
      <c r="A67" s="10" t="s">
        <v>216</v>
      </c>
      <c r="B67" s="10" t="s">
        <v>295</v>
      </c>
      <c r="C67" s="17">
        <v>1</v>
      </c>
      <c r="D67" s="10" t="s">
        <v>162</v>
      </c>
      <c r="E67" s="18">
        <v>44</v>
      </c>
      <c r="F67" s="10" t="s">
        <v>85</v>
      </c>
      <c r="G67" s="24" t="s">
        <v>399</v>
      </c>
      <c r="H67" s="25" t="s">
        <v>331</v>
      </c>
      <c r="I67" s="25" t="s">
        <v>331</v>
      </c>
    </row>
    <row r="68" spans="1:9" x14ac:dyDescent="0.3">
      <c r="A68" s="10" t="s">
        <v>217</v>
      </c>
      <c r="B68" s="10" t="s">
        <v>260</v>
      </c>
      <c r="C68" s="17">
        <v>1</v>
      </c>
      <c r="D68" s="10" t="s">
        <v>410</v>
      </c>
      <c r="E68" s="18">
        <v>26.5</v>
      </c>
      <c r="F68" s="10" t="s">
        <v>84</v>
      </c>
      <c r="G68" s="24" t="s">
        <v>411</v>
      </c>
      <c r="H68" s="13"/>
      <c r="I68" s="13"/>
    </row>
    <row r="69" spans="1:9" x14ac:dyDescent="0.3">
      <c r="A69" s="10" t="s">
        <v>217</v>
      </c>
      <c r="B69" s="10" t="s">
        <v>261</v>
      </c>
      <c r="C69" s="17">
        <v>2</v>
      </c>
      <c r="D69" s="10" t="s">
        <v>455</v>
      </c>
      <c r="E69" s="18">
        <v>70</v>
      </c>
      <c r="F69" s="10" t="s">
        <v>85</v>
      </c>
      <c r="G69" s="24" t="s">
        <v>453</v>
      </c>
      <c r="H69" s="10" t="s">
        <v>452</v>
      </c>
      <c r="I69" s="13"/>
    </row>
    <row r="70" spans="1:9" x14ac:dyDescent="0.3">
      <c r="A70" s="10" t="s">
        <v>217</v>
      </c>
      <c r="B70" s="10" t="s">
        <v>262</v>
      </c>
      <c r="C70" s="17">
        <v>3</v>
      </c>
      <c r="D70" s="10" t="s">
        <v>456</v>
      </c>
      <c r="E70" s="18">
        <v>35</v>
      </c>
      <c r="F70" s="10" t="s">
        <v>85</v>
      </c>
      <c r="G70" s="24" t="s">
        <v>454</v>
      </c>
      <c r="H70" s="10"/>
      <c r="I70" s="13"/>
    </row>
  </sheetData>
  <phoneticPr fontId="2" type="noConversion"/>
  <dataValidations count="1">
    <dataValidation type="list" allowBlank="1" showInputMessage="1" showErrorMessage="1" sqref="F2:F70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  <vt:lpstr>Tasks</vt:lpstr>
      <vt:lpstr>Efforts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Carolina Silva</cp:lastModifiedBy>
  <cp:revision/>
  <dcterms:created xsi:type="dcterms:W3CDTF">2022-05-18T16:45:43Z</dcterms:created>
  <dcterms:modified xsi:type="dcterms:W3CDTF">2022-06-28T11:01:43Z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