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ogram" sheetId="1" state="visible" r:id="rId2"/>
    <sheet name="Status" sheetId="2" state="visible" r:id="rId3"/>
    <sheet name="Folha2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<sst xmlns="http://schemas.openxmlformats.org/spreadsheetml/2006/main" count="100" uniqueCount="86">
  <si>
    <t xml:space="preserve">Minutes for full</t>
  </si>
  <si>
    <t xml:space="preserve">Minutes for short</t>
  </si>
  <si>
    <t xml:space="preserve">session</t>
  </si>
  <si>
    <t xml:space="preserve">chair</t>
  </si>
  <si>
    <t xml:space="preserve">start</t>
  </si>
  <si>
    <t xml:space="preserve">end</t>
  </si>
  <si>
    <t xml:space="preserve">paper id</t>
  </si>
  <si>
    <t xml:space="preserve">title</t>
  </si>
  <si>
    <t xml:space="preserve">April 28</t>
  </si>
  <si>
    <t xml:space="preserve">day</t>
  </si>
  <si>
    <t xml:space="preserve">Welcome Session</t>
  </si>
  <si>
    <t xml:space="preserve">Keynote Speaker: KEYNOTE AUTHOR  - </t>
  </si>
  <si>
    <t xml:space="preserve">Chair: CHAIRKEYNOTE1</t>
  </si>
  <si>
    <t xml:space="preserve">KEYNOTE TITLE</t>
  </si>
  <si>
    <t xml:space="preserve">XX</t>
  </si>
  <si>
    <t xml:space="preserve">KEYNOTE PAGE</t>
  </si>
  <si>
    <t xml:space="preserve">Coffee Break</t>
  </si>
  <si>
    <t xml:space="preserve">Chair: CHAIR1</t>
  </si>
  <si>
    <t xml:space="preserve">Session 1: TITLE 1</t>
  </si>
  <si>
    <t xml:space="preserve">Chair: CHAIR2</t>
  </si>
  <si>
    <t xml:space="preserve">Session 2: TITLE 2</t>
  </si>
  <si>
    <t xml:space="preserve">Lunch</t>
  </si>
  <si>
    <t xml:space="preserve">Chair: CHAIR3</t>
  </si>
  <si>
    <t xml:space="preserve">Session 3: TITLE 3</t>
  </si>
  <si>
    <t xml:space="preserve">Chair: CHAIR4</t>
  </si>
  <si>
    <t xml:space="preserve">Session 4: TITLE 4</t>
  </si>
  <si>
    <t xml:space="preserve">Party</t>
  </si>
  <si>
    <t xml:space="preserve">April 29</t>
  </si>
  <si>
    <t xml:space="preserve">Chair: CHAIR5</t>
  </si>
  <si>
    <t xml:space="preserve">Session 5: TITLE 5</t>
  </si>
  <si>
    <t xml:space="preserve">Chair: CHAIR6</t>
  </si>
  <si>
    <t xml:space="preserve">Session 6: TITLE 6</t>
  </si>
  <si>
    <t xml:space="preserve">Chair: CHAIR7</t>
  </si>
  <si>
    <t xml:space="preserve">Session 7: TITLE 7</t>
  </si>
  <si>
    <t xml:space="preserve">Keynote Speaker: KEYNOTE 2 - </t>
  </si>
  <si>
    <t xml:space="preserve">Chair: CHAIRKEYNOTE2</t>
  </si>
  <si>
    <t xml:space="preserve">KEYNOTE 2 PAGE</t>
  </si>
  <si>
    <t xml:space="preserve">Chair: CHAIR8</t>
  </si>
  <si>
    <t xml:space="preserve">Session 8: TITLE 8</t>
  </si>
  <si>
    <t xml:space="preserve">Chair: CHAIR9</t>
  </si>
  <si>
    <t xml:space="preserve">Session 9: TITLE 9</t>
  </si>
  <si>
    <t xml:space="preserve">Closing Session and Award Cerimony</t>
  </si>
  <si>
    <t xml:space="preserve">#</t>
  </si>
  <si>
    <t xml:space="preserve">Authors, title</t>
  </si>
  <si>
    <t xml:space="preserve">Scores</t>
  </si>
  <si>
    <t xml:space="preserve">Decision</t>
  </si>
  <si>
    <t xml:space="preserve">InProgram</t>
  </si>
  <si>
    <t xml:space="preserve">Copy from easychair status page</t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</si>
  <si>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</si>
  <si>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</si>
  <si>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</si>
  <si>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</si>
  <si>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(5)</t>
    </r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</si>
  <si>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</si>
  <si>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(5)</t>
    </r>
  </si>
  <si>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(2)</t>
    </r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</si>
  <si>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</si>
  <si>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</si>
  <si>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</si>
  <si>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</si>
  <si>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</si>
  <si>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</si>
  <si>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</si>
  <si>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</si>
  <si>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</si>
  <si>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</si>
  <si>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</si>
  <si>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(5)</t>
    </r>
  </si>
  <si>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</si>
  <si>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(2)</t>
    </r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</si>
  <si>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</si>
  <si>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</si>
  <si>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(3)</t>
    </r>
  </si>
  <si>
    <r>
      <rPr>
        <b val="true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</t>
    </r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</si>
  <si>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(5)</t>
    </r>
  </si>
  <si>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</si>
  <si>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(3),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</si>
  <si>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(5)</t>
    </r>
  </si>
  <si>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(4)</t>
    </r>
  </si>
  <si>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(4),</t>
    </r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(5),</t>
    </r>
    <r>
      <rPr>
        <b val="true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(4)</t>
    </r>
  </si>
  <si>
    <t xml:space="preserve">Authors</t>
  </si>
  <si>
    <t xml:space="preserve">Title</t>
  </si>
  <si>
    <t xml:space="preserve">Authors1</t>
  </si>
  <si>
    <t xml:space="preserve">Title1</t>
  </si>
  <si>
    <t xml:space="preserve">Authors2</t>
  </si>
  <si>
    <t xml:space="preserve">Title2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</si>
</sst>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@"/>
    <numFmt numFmtId="167" formatCode="0.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8"/>
      <color rgb="FF000000"/>
      <name val="Verdana"/>
      <family val="2"/>
      <charset val="1"/>
    </font>
    <font>
      <b val="true"/>
      <sz val="8"/>
      <color rgb="FF000080"/>
      <name val="Verdana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onf_Paper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bmissionSortedProgram"/>
      <sheetName val="Submissions"/>
      <sheetName val="Sheet2"/>
    </sheetNames>
    <sheetDataSet>
      <sheetData sheetId="0">
        <row r="1">
          <cell r="A1" t="str">
            <v>#</v>
          </cell>
          <cell r="B1" t="str">
            <v>Authors</v>
          </cell>
          <cell r="C1" t="str">
            <v>Title</v>
          </cell>
          <cell r="D1">
            <v>0</v>
          </cell>
          <cell r="E1">
            <v>0</v>
          </cell>
          <cell r="F1">
            <v>0</v>
          </cell>
          <cell r="G1" t="str">
            <v>Decision</v>
          </cell>
          <cell r="H1" t="str">
            <v># pages</v>
          </cell>
          <cell r="I1" t="str">
            <v>OffsetX</v>
          </cell>
          <cell r="J1" t="str">
            <v>OffsetY</v>
          </cell>
          <cell r="K1" t="str">
            <v>endpage</v>
          </cell>
          <cell r="L1" t="str">
            <v>page</v>
          </cell>
          <cell r="M1" t="str">
            <v>crule</v>
          </cell>
        </row>
        <row r="2">
          <cell r="A2">
            <v>1</v>
          </cell>
          <cell r="B2" t="str">
            <v>Authors1</v>
          </cell>
          <cell r="C2" t="str">
            <v>Title 1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3</v>
          </cell>
          <cell r="I2" t="str">
            <v>-0.12</v>
          </cell>
          <cell r="J2" t="str">
            <v>-0.55</v>
          </cell>
          <cell r="K2">
            <v>13</v>
          </cell>
          <cell r="L2">
            <v>11</v>
          </cell>
          <cell r="M2" t="str">
            <v>INITIALPAGE</v>
          </cell>
        </row>
        <row r="3">
          <cell r="A3">
            <v>2</v>
          </cell>
          <cell r="B3" t="str">
            <v>Authors2</v>
          </cell>
          <cell r="C3" t="str">
            <v>Title 2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3</v>
          </cell>
          <cell r="I3" t="str">
            <v>-0.12</v>
          </cell>
          <cell r="J3" t="str">
            <v>-0.55</v>
          </cell>
          <cell r="K3">
            <v>16</v>
          </cell>
          <cell r="L3">
            <v>14</v>
          </cell>
          <cell r="M3">
            <v>0</v>
          </cell>
        </row>
      </sheetData>
      <sheetData sheetId="1"/>
      <sheetData sheetId="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H25" colorId="64" zoomScale="100" zoomScaleNormal="100" zoomScalePageLayoutView="100" workbookViewId="0">
      <selection pane="topLeft" activeCell="I11" activeCellId="0" sqref="I11"/>
    </sheetView>
  </sheetViews>
  <sheetFormatPr defaultRowHeight="13.8"/>
  <cols>
    <col collapsed="false" hidden="false" max="1" min="1" style="0" width="19.4387755102041"/>
    <col collapsed="false" hidden="false" max="2" min="2" style="0" width="21.3826530612245"/>
    <col collapsed="false" hidden="false" max="6" min="6" style="0" width="177.540816326531"/>
    <col collapsed="false" hidden="false" max="7" min="7" style="0" width="131.102040816327"/>
    <col collapsed="false" hidden="false" max="8" min="8" style="0" width="160.69387755102"/>
    <col collapsed="false" hidden="false" max="27" min="16" style="0" width="8.63775510204082"/>
    <col collapsed="false" hidden="false" max="1025" min="28" style="0" width="8.75"/>
  </cols>
  <sheetData>
    <row r="1" customFormat="false" ht="12.75" hidden="false" customHeight="true" outlineLevel="0" collapsed="false">
      <c r="A1" s="1" t="s">
        <v>0</v>
      </c>
      <c r="B1" s="2"/>
      <c r="D1" s="0" t="n">
        <v>15</v>
      </c>
      <c r="E1" s="3"/>
    </row>
    <row r="2" customFormat="false" ht="12.75" hidden="false" customHeight="true" outlineLevel="0" collapsed="false">
      <c r="A2" s="1" t="s">
        <v>1</v>
      </c>
      <c r="B2" s="2"/>
      <c r="D2" s="0" t="n">
        <v>15</v>
      </c>
      <c r="E2" s="4"/>
    </row>
    <row r="3" customFormat="false" ht="12.75" hidden="false" customHeight="true" outlineLevel="0" collapsed="false">
      <c r="C3" s="1"/>
      <c r="D3" s="1"/>
    </row>
    <row r="4" customFormat="false" ht="12.75" hidden="false" customHeight="true" outlineLevel="0" collapsed="false">
      <c r="A4" s="5" t="s">
        <v>2</v>
      </c>
      <c r="B4" s="6" t="s">
        <v>3</v>
      </c>
      <c r="C4" s="5" t="s">
        <v>4</v>
      </c>
      <c r="D4" s="5" t="s">
        <v>5</v>
      </c>
      <c r="E4" s="7" t="s">
        <v>6</v>
      </c>
      <c r="F4" s="5" t="s">
        <v>7</v>
      </c>
    </row>
    <row r="5" customFormat="false" ht="12.75" hidden="false" customHeight="true" outlineLevel="0" collapsed="false">
      <c r="A5" s="8"/>
      <c r="B5" s="9"/>
      <c r="C5" s="10" t="s">
        <v>8</v>
      </c>
      <c r="D5" s="11" t="n">
        <v>2021</v>
      </c>
      <c r="E5" s="9" t="s">
        <v>9</v>
      </c>
      <c r="F5" s="12"/>
    </row>
    <row r="6" customFormat="false" ht="12.75" hidden="false" customHeight="true" outlineLevel="0" collapsed="false">
      <c r="A6" s="8"/>
      <c r="B6" s="13"/>
      <c r="C6" s="13" t="n">
        <v>0.375</v>
      </c>
      <c r="D6" s="13" t="n">
        <f aca="false">C6+TIME(0,30,0)</f>
        <v>0.395833333333333</v>
      </c>
      <c r="E6" s="5"/>
      <c r="F6" s="5" t="s">
        <v>10</v>
      </c>
    </row>
    <row r="7" customFormat="false" ht="12.75" hidden="false" customHeight="true" outlineLevel="0" collapsed="false">
      <c r="A7" s="8"/>
      <c r="B7" s="13"/>
      <c r="C7" s="13" t="n">
        <f aca="false">D6</f>
        <v>0.395833333333333</v>
      </c>
      <c r="D7" s="13" t="n">
        <f aca="false">C7+TIME(1,0,0)</f>
        <v>0.4375</v>
      </c>
      <c r="E7" s="5"/>
      <c r="F7" s="14" t="s">
        <v>11</v>
      </c>
      <c r="G7" s="0" t="s">
        <v>12</v>
      </c>
      <c r="H7" s="0" t="s">
        <v>13</v>
      </c>
      <c r="I7" s="0" t="s">
        <v>14</v>
      </c>
      <c r="J7" s="0" t="s">
        <v>15</v>
      </c>
    </row>
    <row r="8" customFormat="false" ht="13.5" hidden="false" customHeight="true" outlineLevel="0" collapsed="false">
      <c r="A8" s="8"/>
      <c r="B8" s="15"/>
      <c r="C8" s="13" t="n">
        <f aca="false">D7</f>
        <v>0.4375</v>
      </c>
      <c r="D8" s="13" t="n">
        <f aca="false">C8+TIME(0,15,0)</f>
        <v>0.447916666666667</v>
      </c>
      <c r="E8" s="5"/>
      <c r="F8" s="5" t="s">
        <v>16</v>
      </c>
    </row>
    <row r="9" customFormat="false" ht="13.5" hidden="false" customHeight="true" outlineLevel="0" collapsed="false">
      <c r="A9" s="7"/>
      <c r="B9" s="15"/>
      <c r="C9" s="13" t="n">
        <f aca="false">D8</f>
        <v>0.447916666666667</v>
      </c>
      <c r="D9" s="13" t="n">
        <f aca="false">C9+TIME(0,5*15,0)</f>
        <v>0.5</v>
      </c>
      <c r="E9" s="16"/>
      <c r="F9" s="17" t="str">
        <f aca="false">A10</f>
        <v>Session 1: TITLE 1</v>
      </c>
      <c r="G9" s="0" t="s">
        <v>17</v>
      </c>
    </row>
    <row r="10" customFormat="false" ht="13.5" hidden="false" customHeight="true" outlineLevel="0" collapsed="false">
      <c r="A10" s="7" t="s">
        <v>18</v>
      </c>
      <c r="B10" s="15"/>
      <c r="C10" s="15" t="n">
        <v>0.447916666666667</v>
      </c>
      <c r="D10" s="15" t="n">
        <f aca="false">C10+TIME(0,$D$1,0)</f>
        <v>0.458333333333334</v>
      </c>
      <c r="E10" s="18" t="n">
        <v>1</v>
      </c>
      <c r="F10" s="19" t="str">
        <f aca="false">VLOOKUP(E10,Status!$A$1:$B$41,2,0)</f>
        <v>Authors, title</v>
      </c>
      <c r="G10" s="0" t="str">
        <f aca="false">VLOOKUP($E10,Folha2!$A$1:$C$141,2,0)</f>
        <v>Authors1</v>
      </c>
      <c r="H10" s="0" t="str">
        <f aca="false">VLOOKUP($E10,Folha2!$A$1:$C$141,3,0)</f>
        <v>Title1</v>
      </c>
      <c r="I10" s="0" t="n">
        <f aca="false">VLOOKUP(E10,[1]submissionSortedProgram!$A$1:$M$255,12,0)</f>
        <v>11</v>
      </c>
    </row>
    <row r="11" customFormat="false" ht="12.75" hidden="false" customHeight="true" outlineLevel="0" collapsed="false">
      <c r="A11" s="7"/>
      <c r="B11" s="15"/>
      <c r="C11" s="15" t="n">
        <f aca="false">D10</f>
        <v>0.458333333333334</v>
      </c>
      <c r="D11" s="15" t="n">
        <f aca="false">C11+TIME(0,$D$1,0)</f>
        <v>0.46875</v>
      </c>
      <c r="E11" s="18" t="n">
        <v>2</v>
      </c>
      <c r="F11" s="19" t="str">
        <f aca="false">VLOOKUP(E11,Status!$A$1:$B$41,2,0)</f>
        <v>Authors, title</v>
      </c>
      <c r="G11" s="0" t="str">
        <f aca="false">VLOOKUP($E11,Folha2!$A$1:$C$141,2,0)</f>
        <v>Authors2</v>
      </c>
      <c r="H11" s="0" t="str">
        <f aca="false">VLOOKUP($E11,Folha2!$A$1:$C$141,3,0)</f>
        <v>Title2</v>
      </c>
      <c r="I11" s="0" t="n">
        <f aca="false">VLOOKUP(E11,[1]submissionSortedProgram!$A$1:$M$255,12,0)</f>
        <v>14</v>
      </c>
    </row>
    <row r="12" customFormat="false" ht="12.75" hidden="false" customHeight="true" outlineLevel="0" collapsed="false">
      <c r="A12" s="7"/>
      <c r="B12" s="15"/>
      <c r="C12" s="15" t="n">
        <f aca="false">D11</f>
        <v>0.46875</v>
      </c>
      <c r="D12" s="15" t="n">
        <f aca="false">C12+TIME(0,$D$1,0)</f>
        <v>0.479166666666667</v>
      </c>
      <c r="E12" s="18" t="n">
        <v>1</v>
      </c>
      <c r="F12" s="19" t="str">
        <f aca="false">VLOOKUP(E12,Status!$A$1:$B$41,2,0)</f>
        <v>Authors, title</v>
      </c>
      <c r="G12" s="0" t="str">
        <f aca="false">VLOOKUP($E12,Folha2!$A$1:$C$141,2,0)</f>
        <v>Authors1</v>
      </c>
      <c r="H12" s="0" t="str">
        <f aca="false">VLOOKUP($E12,Folha2!$A$1:$C$141,3,0)</f>
        <v>Title1</v>
      </c>
      <c r="I12" s="0" t="n">
        <f aca="false">VLOOKUP(E12,[1]submissionSortedProgram!$A$1:$M$255,12,0)</f>
        <v>11</v>
      </c>
    </row>
    <row r="13" customFormat="false" ht="12.75" hidden="false" customHeight="true" outlineLevel="0" collapsed="false">
      <c r="A13" s="7"/>
      <c r="B13" s="15"/>
      <c r="C13" s="15" t="n">
        <f aca="false">D12</f>
        <v>0.479166666666667</v>
      </c>
      <c r="D13" s="15" t="n">
        <f aca="false">C13+TIME(0,$D$1,0)</f>
        <v>0.489583333333334</v>
      </c>
      <c r="E13" s="18" t="n">
        <v>2</v>
      </c>
      <c r="F13" s="19" t="str">
        <f aca="false">VLOOKUP(E13,Status!$A$1:$B$41,2,0)</f>
        <v>Authors, title</v>
      </c>
      <c r="G13" s="0" t="str">
        <f aca="false">VLOOKUP($E13,Folha2!$A$1:$C$141,2,0)</f>
        <v>Authors2</v>
      </c>
      <c r="H13" s="0" t="str">
        <f aca="false">VLOOKUP($E13,Folha2!$A$1:$C$141,3,0)</f>
        <v>Title2</v>
      </c>
      <c r="I13" s="0" t="n">
        <f aca="false">VLOOKUP(E13,[1]submissionSortedProgram!$A$1:$M$255,12,0)</f>
        <v>14</v>
      </c>
    </row>
    <row r="14" customFormat="false" ht="12.75" hidden="false" customHeight="true" outlineLevel="0" collapsed="false">
      <c r="A14" s="7"/>
      <c r="B14" s="15"/>
      <c r="C14" s="15" t="n">
        <f aca="false">D13</f>
        <v>0.489583333333334</v>
      </c>
      <c r="D14" s="15" t="n">
        <f aca="false">C14+TIME(0,$D$1,0)</f>
        <v>0.5</v>
      </c>
      <c r="E14" s="18" t="n">
        <v>1</v>
      </c>
      <c r="F14" s="19" t="str">
        <f aca="false">VLOOKUP(E14,Status!$A$1:$B$41,2,0)</f>
        <v>Authors, title</v>
      </c>
      <c r="G14" s="0" t="str">
        <f aca="false">VLOOKUP($E14,Folha2!$A$1:$C$141,2,0)</f>
        <v>Authors1</v>
      </c>
      <c r="H14" s="0" t="str">
        <f aca="false">VLOOKUP($E14,Folha2!$A$1:$C$141,3,0)</f>
        <v>Title1</v>
      </c>
      <c r="I14" s="0" t="n">
        <f aca="false">VLOOKUP(E14,[1]submissionSortedProgram!$A$1:$M$255,12,0)</f>
        <v>11</v>
      </c>
    </row>
    <row r="15" customFormat="false" ht="12.75" hidden="false" customHeight="true" outlineLevel="0" collapsed="false">
      <c r="A15" s="5"/>
      <c r="B15" s="13"/>
      <c r="C15" s="13" t="n">
        <f aca="false">D14</f>
        <v>0.5</v>
      </c>
      <c r="D15" s="13" t="n">
        <f aca="false">C15+TIME(0,15,0)</f>
        <v>0.510416666666667</v>
      </c>
      <c r="E15" s="5"/>
      <c r="F15" s="5" t="s">
        <v>16</v>
      </c>
    </row>
    <row r="16" customFormat="false" ht="13.5" hidden="false" customHeight="true" outlineLevel="0" collapsed="false">
      <c r="A16" s="5"/>
      <c r="B16" s="15"/>
      <c r="C16" s="13" t="n">
        <f aca="false">C17</f>
        <v>0.510416666666667</v>
      </c>
      <c r="D16" s="13" t="n">
        <f aca="false">C16+TIME(0,4*15,0)</f>
        <v>0.552083333333334</v>
      </c>
      <c r="E16" s="5"/>
      <c r="F16" s="17" t="str">
        <f aca="false">A17</f>
        <v>Session 2: TITLE 2</v>
      </c>
      <c r="G16" s="0" t="s">
        <v>19</v>
      </c>
    </row>
    <row r="17" customFormat="false" ht="12.75" hidden="false" customHeight="true" outlineLevel="0" collapsed="false">
      <c r="A17" s="20" t="s">
        <v>20</v>
      </c>
      <c r="B17" s="15"/>
      <c r="C17" s="15" t="n">
        <f aca="false">D15</f>
        <v>0.510416666666667</v>
      </c>
      <c r="D17" s="15" t="n">
        <f aca="false">C17+TIME(0,$D$1,0)</f>
        <v>0.520833333333334</v>
      </c>
      <c r="E17" s="18" t="n">
        <v>2</v>
      </c>
      <c r="F17" s="19" t="str">
        <f aca="false">VLOOKUP(E17,Status!$A$1:$B$41,2,0)</f>
        <v>Authors, title</v>
      </c>
      <c r="G17" s="0" t="str">
        <f aca="false">VLOOKUP($E17,Folha2!$A$1:$C$141,2,0)</f>
        <v>Authors2</v>
      </c>
      <c r="H17" s="0" t="str">
        <f aca="false">VLOOKUP($E17,Folha2!$A$1:$C$141,3,0)</f>
        <v>Title2</v>
      </c>
      <c r="I17" s="0" t="n">
        <f aca="false">VLOOKUP(E17,[1]submissionSortedProgram!$A$1:$M$255,12,0)</f>
        <v>14</v>
      </c>
    </row>
    <row r="18" customFormat="false" ht="12.75" hidden="false" customHeight="true" outlineLevel="0" collapsed="false">
      <c r="A18" s="20"/>
      <c r="B18" s="15"/>
      <c r="C18" s="15" t="n">
        <f aca="false">D17</f>
        <v>0.520833333333334</v>
      </c>
      <c r="D18" s="15" t="n">
        <f aca="false">C18+TIME(0,$D$1,0)</f>
        <v>0.53125</v>
      </c>
      <c r="E18" s="18" t="n">
        <v>1</v>
      </c>
      <c r="F18" s="19" t="str">
        <f aca="false">VLOOKUP(E18,Status!$A$1:$B$41,2,0)</f>
        <v>Authors, title</v>
      </c>
      <c r="G18" s="0" t="str">
        <f aca="false">VLOOKUP($E18,Folha2!$A$1:$C$141,2,0)</f>
        <v>Authors1</v>
      </c>
      <c r="H18" s="0" t="str">
        <f aca="false">VLOOKUP($E18,Folha2!$A$1:$C$141,3,0)</f>
        <v>Title1</v>
      </c>
      <c r="I18" s="0" t="n">
        <f aca="false">VLOOKUP(E18,[1]submissionSortedProgram!$A$1:$M$255,12,0)</f>
        <v>11</v>
      </c>
    </row>
    <row r="19" customFormat="false" ht="12.75" hidden="false" customHeight="true" outlineLevel="0" collapsed="false">
      <c r="A19" s="20"/>
      <c r="B19" s="15"/>
      <c r="C19" s="15" t="n">
        <f aca="false">D18</f>
        <v>0.53125</v>
      </c>
      <c r="D19" s="15" t="n">
        <f aca="false">C19+TIME(0,$D$1,0)</f>
        <v>0.541666666666667</v>
      </c>
      <c r="E19" s="18" t="n">
        <v>2</v>
      </c>
      <c r="F19" s="19" t="str">
        <f aca="false">VLOOKUP(E19,Status!$A$1:$B$41,2,0)</f>
        <v>Authors, title</v>
      </c>
      <c r="G19" s="0" t="str">
        <f aca="false">VLOOKUP($E19,Folha2!$A$1:$C$141,2,0)</f>
        <v>Authors2</v>
      </c>
      <c r="H19" s="0" t="str">
        <f aca="false">VLOOKUP($E19,Folha2!$A$1:$C$141,3,0)</f>
        <v>Title2</v>
      </c>
      <c r="I19" s="0" t="n">
        <f aca="false">VLOOKUP(E19,[1]submissionSortedProgram!$A$1:$M$255,12,0)</f>
        <v>14</v>
      </c>
    </row>
    <row r="20" customFormat="false" ht="12.75" hidden="false" customHeight="true" outlineLevel="0" collapsed="false">
      <c r="A20" s="20"/>
      <c r="B20" s="15"/>
      <c r="C20" s="15" t="n">
        <f aca="false">D19</f>
        <v>0.541666666666667</v>
      </c>
      <c r="D20" s="15" t="n">
        <f aca="false">C20+TIME(0,$D$1,0)</f>
        <v>0.552083333333334</v>
      </c>
      <c r="E20" s="18" t="n">
        <v>1</v>
      </c>
      <c r="F20" s="19" t="str">
        <f aca="false">VLOOKUP(E20,Status!$A$1:$B$41,2,0)</f>
        <v>Authors, title</v>
      </c>
      <c r="G20" s="0" t="str">
        <f aca="false">VLOOKUP($E20,Folha2!$A$1:$C$141,2,0)</f>
        <v>Authors1</v>
      </c>
      <c r="H20" s="0" t="str">
        <f aca="false">VLOOKUP($E20,Folha2!$A$1:$C$141,3,0)</f>
        <v>Title1</v>
      </c>
      <c r="I20" s="0" t="n">
        <f aca="false">VLOOKUP(E20,[1]submissionSortedProgram!$A$1:$M$255,12,0)</f>
        <v>11</v>
      </c>
    </row>
    <row r="21" customFormat="false" ht="12.75" hidden="false" customHeight="true" outlineLevel="0" collapsed="false">
      <c r="A21" s="13"/>
      <c r="B21" s="15"/>
      <c r="C21" s="13" t="n">
        <f aca="false">D20</f>
        <v>0.552083333333334</v>
      </c>
      <c r="D21" s="13" t="n">
        <f aca="false">C21+TIME(0,105,0)</f>
        <v>0.625</v>
      </c>
      <c r="E21" s="13"/>
      <c r="F21" s="5" t="s">
        <v>21</v>
      </c>
    </row>
    <row r="22" customFormat="false" ht="12.75" hidden="false" customHeight="true" outlineLevel="0" collapsed="false">
      <c r="A22" s="21"/>
      <c r="B22" s="13"/>
      <c r="C22" s="13" t="n">
        <f aca="false">D21</f>
        <v>0.625</v>
      </c>
      <c r="D22" s="13" t="n">
        <f aca="false">C22+TIME(0,4*15,0)</f>
        <v>0.666666666666667</v>
      </c>
      <c r="E22" s="13"/>
      <c r="F22" s="17" t="str">
        <f aca="false">A23</f>
        <v>Session 3: TITLE 3</v>
      </c>
      <c r="G22" s="0" t="s">
        <v>22</v>
      </c>
    </row>
    <row r="23" customFormat="false" ht="12.75" hidden="false" customHeight="true" outlineLevel="0" collapsed="false">
      <c r="A23" s="20" t="s">
        <v>23</v>
      </c>
      <c r="B23" s="13"/>
      <c r="C23" s="15" t="n">
        <f aca="false">C22</f>
        <v>0.625</v>
      </c>
      <c r="D23" s="15" t="n">
        <f aca="false">C23+TIME(0,15,0)</f>
        <v>0.635416666666667</v>
      </c>
      <c r="E23" s="18" t="n">
        <v>2</v>
      </c>
      <c r="F23" s="19" t="str">
        <f aca="false">VLOOKUP(E23,Status!$A$1:$B$41,2,0)</f>
        <v>Authors, title</v>
      </c>
      <c r="G23" s="0" t="str">
        <f aca="false">VLOOKUP($E23,Folha2!$A$1:$C$141,2,0)</f>
        <v>Authors2</v>
      </c>
      <c r="H23" s="0" t="str">
        <f aca="false">VLOOKUP($E23,Folha2!$A$1:$C$141,3,0)</f>
        <v>Title2</v>
      </c>
      <c r="I23" s="0" t="n">
        <f aca="false">VLOOKUP(E23,[1]submissionSortedProgram!$A$1:$M$255,12,0)</f>
        <v>14</v>
      </c>
    </row>
    <row r="24" customFormat="false" ht="13.5" hidden="false" customHeight="true" outlineLevel="0" collapsed="false">
      <c r="A24" s="20"/>
      <c r="B24" s="15"/>
      <c r="C24" s="15" t="n">
        <f aca="false">D23</f>
        <v>0.635416666666667</v>
      </c>
      <c r="D24" s="15" t="n">
        <f aca="false">C24+TIME(0,15,0)</f>
        <v>0.645833333333334</v>
      </c>
      <c r="E24" s="18" t="n">
        <v>1</v>
      </c>
      <c r="F24" s="19" t="str">
        <f aca="false">VLOOKUP(E24,Status!$A$1:$B$41,2,0)</f>
        <v>Authors, title</v>
      </c>
      <c r="G24" s="0" t="str">
        <f aca="false">VLOOKUP($E24,Folha2!$A$1:$C$141,2,0)</f>
        <v>Authors1</v>
      </c>
      <c r="H24" s="0" t="str">
        <f aca="false">VLOOKUP($E24,Folha2!$A$1:$C$141,3,0)</f>
        <v>Title1</v>
      </c>
      <c r="I24" s="0" t="n">
        <f aca="false">VLOOKUP(E24,[1]submissionSortedProgram!$A$1:$M$255,12,0)</f>
        <v>11</v>
      </c>
    </row>
    <row r="25" customFormat="false" ht="12.75" hidden="false" customHeight="true" outlineLevel="0" collapsed="false">
      <c r="A25" s="20"/>
      <c r="B25" s="15"/>
      <c r="C25" s="15" t="n">
        <f aca="false">D24</f>
        <v>0.645833333333334</v>
      </c>
      <c r="D25" s="15" t="n">
        <f aca="false">C25+TIME(0,15,0)</f>
        <v>0.65625</v>
      </c>
      <c r="E25" s="18" t="n">
        <v>1</v>
      </c>
      <c r="F25" s="19" t="str">
        <f aca="false">VLOOKUP(E25,Status!$A$1:$B$41,2,0)</f>
        <v>Authors, title</v>
      </c>
      <c r="G25" s="0" t="str">
        <f aca="false">VLOOKUP($E25,Folha2!$A$1:$C$141,2,0)</f>
        <v>Authors1</v>
      </c>
      <c r="H25" s="0" t="str">
        <f aca="false">VLOOKUP($E25,Folha2!$A$1:$C$141,3,0)</f>
        <v>Title1</v>
      </c>
      <c r="I25" s="0" t="n">
        <f aca="false">VLOOKUP(E25,[1]submissionSortedProgram!$A$1:$M$255,12,0)</f>
        <v>11</v>
      </c>
    </row>
    <row r="26" customFormat="false" ht="12.75" hidden="false" customHeight="true" outlineLevel="0" collapsed="false">
      <c r="A26" s="22"/>
      <c r="B26" s="15"/>
      <c r="C26" s="15" t="n">
        <f aca="false">D25</f>
        <v>0.65625</v>
      </c>
      <c r="D26" s="15" t="n">
        <f aca="false">C26+TIME(0,15,0)</f>
        <v>0.666666666666667</v>
      </c>
      <c r="E26" s="18" t="n">
        <v>1</v>
      </c>
      <c r="F26" s="19" t="str">
        <f aca="false">VLOOKUP(E26,Status!$A$1:$B$41,2,0)</f>
        <v>Authors, title</v>
      </c>
      <c r="G26" s="0" t="str">
        <f aca="false">VLOOKUP($E26,Folha2!$A$1:$C$141,2,0)</f>
        <v>Authors1</v>
      </c>
      <c r="H26" s="0" t="str">
        <f aca="false">VLOOKUP($E26,Folha2!$A$1:$C$141,3,0)</f>
        <v>Title1</v>
      </c>
      <c r="I26" s="0" t="n">
        <f aca="false">VLOOKUP(E26,[1]submissionSortedProgram!$A$1:$M$255,12,0)</f>
        <v>11</v>
      </c>
    </row>
    <row r="27" customFormat="false" ht="12.75" hidden="false" customHeight="true" outlineLevel="0" collapsed="false">
      <c r="A27" s="23"/>
      <c r="B27" s="15"/>
      <c r="C27" s="13" t="n">
        <f aca="false">D26</f>
        <v>0.666666666666667</v>
      </c>
      <c r="D27" s="13" t="n">
        <f aca="false">C27+TIME(0,$D$1,0)</f>
        <v>0.677083333333333</v>
      </c>
      <c r="E27" s="16"/>
      <c r="F27" s="5" t="s">
        <v>16</v>
      </c>
      <c r="N27" s="24"/>
    </row>
    <row r="28" customFormat="false" ht="12.75" hidden="false" customHeight="true" outlineLevel="0" collapsed="false">
      <c r="A28" s="25"/>
      <c r="B28" s="13"/>
      <c r="C28" s="13" t="n">
        <f aca="false">D27</f>
        <v>0.677083333333333</v>
      </c>
      <c r="D28" s="13" t="n">
        <f aca="false">C28+TIME(0,6*15,0)</f>
        <v>0.739583333333333</v>
      </c>
      <c r="E28" s="16"/>
      <c r="F28" s="17" t="str">
        <f aca="false">A29</f>
        <v>Session 4: TITLE 4</v>
      </c>
      <c r="G28" s="0" t="s">
        <v>24</v>
      </c>
      <c r="N28" s="24"/>
    </row>
    <row r="29" customFormat="false" ht="12.75" hidden="false" customHeight="true" outlineLevel="0" collapsed="false">
      <c r="A29" s="26" t="s">
        <v>25</v>
      </c>
      <c r="B29" s="13"/>
      <c r="C29" s="15" t="n">
        <f aca="false">C28</f>
        <v>0.677083333333333</v>
      </c>
      <c r="D29" s="15" t="n">
        <f aca="false">C29+TIME(0,15,0)</f>
        <v>0.6875</v>
      </c>
      <c r="E29" s="18" t="n">
        <v>1</v>
      </c>
      <c r="F29" s="19" t="str">
        <f aca="false">VLOOKUP(E29,Status!$A$1:$B$41,2,0)</f>
        <v>Authors, title</v>
      </c>
      <c r="G29" s="0" t="str">
        <f aca="false">VLOOKUP($E29,Folha2!$A$1:$C$141,2,0)</f>
        <v>Authors1</v>
      </c>
      <c r="H29" s="0" t="str">
        <f aca="false">VLOOKUP($E29,Folha2!$A$1:$C$141,3,0)</f>
        <v>Title1</v>
      </c>
      <c r="I29" s="0" t="n">
        <f aca="false">VLOOKUP(E29,[1]submissionSortedProgram!$A$1:$M$255,12,0)</f>
        <v>11</v>
      </c>
      <c r="N29" s="24"/>
    </row>
    <row r="30" customFormat="false" ht="13.5" hidden="false" customHeight="true" outlineLevel="0" collapsed="false">
      <c r="A30" s="26"/>
      <c r="B30" s="15"/>
      <c r="C30" s="15" t="n">
        <f aca="false">D29</f>
        <v>0.6875</v>
      </c>
      <c r="D30" s="15" t="n">
        <f aca="false">C30+TIME(0,15,0)</f>
        <v>0.697916666666667</v>
      </c>
      <c r="E30" s="18" t="n">
        <v>1</v>
      </c>
      <c r="F30" s="19" t="str">
        <f aca="false">VLOOKUP(E30,Status!$A$1:$B$41,2,0)</f>
        <v>Authors, title</v>
      </c>
      <c r="G30" s="0" t="str">
        <f aca="false">VLOOKUP($E30,Folha2!$A$1:$C$141,2,0)</f>
        <v>Authors1</v>
      </c>
      <c r="H30" s="0" t="str">
        <f aca="false">VLOOKUP($E30,Folha2!$A$1:$C$141,3,0)</f>
        <v>Title1</v>
      </c>
      <c r="I30" s="0" t="n">
        <f aca="false">VLOOKUP(E30,[1]submissionSortedProgram!$A$1:$M$255,12,0)</f>
        <v>11</v>
      </c>
      <c r="N30" s="24"/>
    </row>
    <row r="31" customFormat="false" ht="12.75" hidden="false" customHeight="true" outlineLevel="0" collapsed="false">
      <c r="A31" s="26"/>
      <c r="B31" s="15"/>
      <c r="C31" s="15" t="n">
        <f aca="false">D30</f>
        <v>0.697916666666667</v>
      </c>
      <c r="D31" s="15" t="n">
        <f aca="false">C31+TIME(0,15,0)</f>
        <v>0.708333333333333</v>
      </c>
      <c r="E31" s="18" t="n">
        <v>1</v>
      </c>
      <c r="F31" s="19" t="str">
        <f aca="false">VLOOKUP(E31,Status!$A$1:$B$41,2,0)</f>
        <v>Authors, title</v>
      </c>
      <c r="G31" s="0" t="str">
        <f aca="false">VLOOKUP($E31,Folha2!$A$1:$C$141,2,0)</f>
        <v>Authors1</v>
      </c>
      <c r="H31" s="0" t="str">
        <f aca="false">VLOOKUP($E31,Folha2!$A$1:$C$141,3,0)</f>
        <v>Title1</v>
      </c>
      <c r="I31" s="0" t="n">
        <f aca="false">VLOOKUP(E31,[1]submissionSortedProgram!$A$1:$M$255,12,0)</f>
        <v>11</v>
      </c>
      <c r="N31" s="24"/>
    </row>
    <row r="32" customFormat="false" ht="12.75" hidden="false" customHeight="true" outlineLevel="0" collapsed="false">
      <c r="A32" s="26"/>
      <c r="B32" s="15"/>
      <c r="C32" s="15" t="n">
        <f aca="false">D31</f>
        <v>0.708333333333333</v>
      </c>
      <c r="D32" s="15" t="n">
        <f aca="false">C32+TIME(0,15,0)</f>
        <v>0.71875</v>
      </c>
      <c r="E32" s="18" t="n">
        <v>1</v>
      </c>
      <c r="F32" s="19" t="str">
        <f aca="false">VLOOKUP(E32,Status!$A$1:$B$41,2,0)</f>
        <v>Authors, title</v>
      </c>
      <c r="G32" s="0" t="str">
        <f aca="false">VLOOKUP($E32,Folha2!$A$1:$C$141,2,0)</f>
        <v>Authors1</v>
      </c>
      <c r="H32" s="0" t="str">
        <f aca="false">VLOOKUP($E32,Folha2!$A$1:$C$141,3,0)</f>
        <v>Title1</v>
      </c>
      <c r="I32" s="0" t="n">
        <f aca="false">VLOOKUP(E32,[1]submissionSortedProgram!$A$1:$M$255,12,0)</f>
        <v>11</v>
      </c>
      <c r="N32" s="24"/>
    </row>
    <row r="33" customFormat="false" ht="12.75" hidden="false" customHeight="true" outlineLevel="0" collapsed="false">
      <c r="A33" s="26"/>
      <c r="B33" s="15"/>
      <c r="C33" s="15" t="n">
        <f aca="false">D32</f>
        <v>0.71875</v>
      </c>
      <c r="D33" s="15" t="n">
        <f aca="false">C33+TIME(0,15,0)</f>
        <v>0.729166666666667</v>
      </c>
      <c r="E33" s="18" t="n">
        <v>1</v>
      </c>
      <c r="F33" s="19" t="str">
        <f aca="false">VLOOKUP(E33,Status!$A$1:$B$41,2,0)</f>
        <v>Authors, title</v>
      </c>
      <c r="G33" s="0" t="str">
        <f aca="false">VLOOKUP($E33,Folha2!$A$1:$C$141,2,0)</f>
        <v>Authors1</v>
      </c>
      <c r="H33" s="0" t="str">
        <f aca="false">VLOOKUP($E33,Folha2!$A$1:$C$141,3,0)</f>
        <v>Title1</v>
      </c>
      <c r="I33" s="0" t="n">
        <f aca="false">VLOOKUP(E33,[1]submissionSortedProgram!$A$1:$M$255,12,0)</f>
        <v>11</v>
      </c>
      <c r="N33" s="24"/>
    </row>
    <row r="34" customFormat="false" ht="12.75" hidden="false" customHeight="true" outlineLevel="0" collapsed="false">
      <c r="A34" s="26"/>
      <c r="B34" s="15"/>
      <c r="C34" s="15" t="n">
        <f aca="false">D33</f>
        <v>0.729166666666667</v>
      </c>
      <c r="D34" s="15" t="n">
        <f aca="false">C34+TIME(0,15,0)</f>
        <v>0.739583333333333</v>
      </c>
      <c r="E34" s="18" t="n">
        <v>1</v>
      </c>
      <c r="F34" s="19" t="str">
        <f aca="false">VLOOKUP(E34,Status!$A$1:$B$41,2,0)</f>
        <v>Authors, title</v>
      </c>
      <c r="G34" s="0" t="str">
        <f aca="false">VLOOKUP($E34,Folha2!$A$1:$C$141,2,0)</f>
        <v>Authors1</v>
      </c>
      <c r="H34" s="0" t="str">
        <f aca="false">VLOOKUP($E34,Folha2!$A$1:$C$141,3,0)</f>
        <v>Title1</v>
      </c>
      <c r="I34" s="0" t="n">
        <f aca="false">VLOOKUP(E34,[1]submissionSortedProgram!$A$1:$M$255,12,0)</f>
        <v>11</v>
      </c>
      <c r="N34" s="24"/>
    </row>
    <row r="35" customFormat="false" ht="12.75" hidden="false" customHeight="true" outlineLevel="0" collapsed="false">
      <c r="A35" s="5"/>
      <c r="B35" s="13"/>
      <c r="C35" s="13" t="n">
        <f aca="false">D34</f>
        <v>0.739583333333333</v>
      </c>
      <c r="D35" s="13" t="n">
        <f aca="false">C35+TIME(0,$D$1,0)</f>
        <v>0.75</v>
      </c>
      <c r="E35" s="5"/>
      <c r="F35" s="5" t="s">
        <v>16</v>
      </c>
    </row>
    <row r="36" customFormat="false" ht="12.75" hidden="false" customHeight="true" outlineLevel="0" collapsed="false">
      <c r="A36" s="5"/>
      <c r="B36" s="13"/>
      <c r="C36" s="13" t="n">
        <f aca="false">D35</f>
        <v>0.75</v>
      </c>
      <c r="D36" s="13" t="n">
        <f aca="false">C36+TIME(0,30,0)</f>
        <v>0.770833333333333</v>
      </c>
      <c r="E36" s="5"/>
      <c r="F36" s="5" t="s">
        <v>26</v>
      </c>
    </row>
    <row r="37" customFormat="false" ht="13.5" hidden="false" customHeight="true" outlineLevel="0" collapsed="false">
      <c r="A37" s="5"/>
      <c r="B37" s="15"/>
      <c r="C37" s="10" t="s">
        <v>27</v>
      </c>
      <c r="D37" s="11" t="n">
        <v>2021</v>
      </c>
      <c r="E37" s="9" t="s">
        <v>9</v>
      </c>
      <c r="F37" s="5"/>
    </row>
    <row r="38" customFormat="false" ht="12.75" hidden="false" customHeight="true" outlineLevel="0" collapsed="false">
      <c r="A38" s="27"/>
      <c r="B38" s="15"/>
      <c r="C38" s="13" t="n">
        <v>0.375</v>
      </c>
      <c r="D38" s="13" t="n">
        <f aca="false">C38+TIME(0,5*15,0)</f>
        <v>0.427083333333333</v>
      </c>
      <c r="E38" s="9"/>
      <c r="F38" s="17" t="str">
        <f aca="false">A39</f>
        <v>Session 5: TITLE 5</v>
      </c>
      <c r="G38" s="0" t="s">
        <v>28</v>
      </c>
    </row>
    <row r="39" customFormat="false" ht="12.75" hidden="false" customHeight="true" outlineLevel="0" collapsed="false">
      <c r="A39" s="7" t="s">
        <v>29</v>
      </c>
      <c r="B39" s="15"/>
      <c r="C39" s="15" t="n">
        <v>0.375</v>
      </c>
      <c r="D39" s="15" t="n">
        <f aca="false">C39+TIME(0,$D$1,0)</f>
        <v>0.385416666666667</v>
      </c>
      <c r="E39" s="28" t="n">
        <v>2</v>
      </c>
      <c r="F39" s="19" t="str">
        <f aca="false">VLOOKUP(E39,Status!$A$1:$B$41,2,0)</f>
        <v>Authors, title</v>
      </c>
      <c r="G39" s="0" t="str">
        <f aca="false">VLOOKUP($E39,Folha2!$A$1:$C$141,2,0)</f>
        <v>Authors2</v>
      </c>
      <c r="H39" s="0" t="str">
        <f aca="false">VLOOKUP($E39,Folha2!$A$1:$C$141,3,0)</f>
        <v>Title2</v>
      </c>
      <c r="I39" s="0" t="n">
        <f aca="false">VLOOKUP(E39,[1]submissionSortedProgram!$A$1:$M$255,12,0)</f>
        <v>14</v>
      </c>
    </row>
    <row r="40" customFormat="false" ht="12.75" hidden="false" customHeight="true" outlineLevel="0" collapsed="false">
      <c r="A40" s="7"/>
      <c r="B40" s="15"/>
      <c r="C40" s="15" t="n">
        <f aca="false">D39</f>
        <v>0.385416666666667</v>
      </c>
      <c r="D40" s="15" t="n">
        <f aca="false">C40+TIME(0,$D$1,0)</f>
        <v>0.395833333333333</v>
      </c>
      <c r="E40" s="28" t="n">
        <v>2</v>
      </c>
      <c r="F40" s="19" t="str">
        <f aca="false">VLOOKUP(E40,Status!$A$1:$B$41,2,0)</f>
        <v>Authors, title</v>
      </c>
      <c r="G40" s="0" t="str">
        <f aca="false">VLOOKUP($E40,Folha2!$A$1:$C$141,2,0)</f>
        <v>Authors2</v>
      </c>
      <c r="H40" s="0" t="str">
        <f aca="false">VLOOKUP($E40,Folha2!$A$1:$C$141,3,0)</f>
        <v>Title2</v>
      </c>
      <c r="I40" s="0" t="n">
        <f aca="false">VLOOKUP(E40,[1]submissionSortedProgram!$A$1:$M$255,12,0)</f>
        <v>14</v>
      </c>
    </row>
    <row r="41" customFormat="false" ht="12.75" hidden="false" customHeight="true" outlineLevel="0" collapsed="false">
      <c r="A41" s="7"/>
      <c r="B41" s="15"/>
      <c r="C41" s="15" t="n">
        <f aca="false">D40</f>
        <v>0.395833333333333</v>
      </c>
      <c r="D41" s="15" t="n">
        <f aca="false">C41+TIME(0,$D$1,0)</f>
        <v>0.40625</v>
      </c>
      <c r="E41" s="28" t="n">
        <v>2</v>
      </c>
      <c r="F41" s="19" t="str">
        <f aca="false">VLOOKUP(E41,Status!$A$1:$B$41,2,0)</f>
        <v>Authors, title</v>
      </c>
      <c r="G41" s="0" t="str">
        <f aca="false">VLOOKUP($E41,Folha2!$A$1:$C$141,2,0)</f>
        <v>Authors2</v>
      </c>
      <c r="H41" s="0" t="str">
        <f aca="false">VLOOKUP($E41,Folha2!$A$1:$C$141,3,0)</f>
        <v>Title2</v>
      </c>
      <c r="I41" s="0" t="n">
        <f aca="false">VLOOKUP(E41,[1]submissionSortedProgram!$A$1:$M$255,12,0)</f>
        <v>14</v>
      </c>
    </row>
    <row r="42" customFormat="false" ht="12.75" hidden="false" customHeight="true" outlineLevel="0" collapsed="false">
      <c r="A42" s="7"/>
      <c r="B42" s="15"/>
      <c r="C42" s="15" t="n">
        <f aca="false">D41</f>
        <v>0.40625</v>
      </c>
      <c r="D42" s="15" t="n">
        <f aca="false">C42+TIME(0,$D$1,0)</f>
        <v>0.416666666666667</v>
      </c>
      <c r="E42" s="28" t="n">
        <v>2</v>
      </c>
      <c r="F42" s="19" t="str">
        <f aca="false">VLOOKUP(E42,Status!$A$1:$B$41,2,0)</f>
        <v>Authors, title</v>
      </c>
      <c r="G42" s="0" t="str">
        <f aca="false">VLOOKUP($E42,Folha2!$A$1:$C$141,2,0)</f>
        <v>Authors2</v>
      </c>
      <c r="H42" s="0" t="str">
        <f aca="false">VLOOKUP($E42,Folha2!$A$1:$C$141,3,0)</f>
        <v>Title2</v>
      </c>
      <c r="I42" s="0" t="n">
        <f aca="false">VLOOKUP(E42,[1]submissionSortedProgram!$A$1:$M$255,12,0)</f>
        <v>14</v>
      </c>
    </row>
    <row r="43" customFormat="false" ht="12.75" hidden="false" customHeight="true" outlineLevel="0" collapsed="false">
      <c r="A43" s="7"/>
      <c r="B43" s="13"/>
      <c r="C43" s="15" t="n">
        <f aca="false">D42</f>
        <v>0.416666666666667</v>
      </c>
      <c r="D43" s="15" t="n">
        <f aca="false">C43+TIME(0,$D$1,0)</f>
        <v>0.427083333333333</v>
      </c>
      <c r="E43" s="28" t="n">
        <v>2</v>
      </c>
      <c r="F43" s="19" t="str">
        <f aca="false">VLOOKUP(E43,Status!$A$1:$B$41,2,0)</f>
        <v>Authors, title</v>
      </c>
      <c r="G43" s="0" t="str">
        <f aca="false">VLOOKUP($E43,Folha2!$A$1:$C$141,2,0)</f>
        <v>Authors2</v>
      </c>
      <c r="H43" s="0" t="str">
        <f aca="false">VLOOKUP($E43,Folha2!$A$1:$C$141,3,0)</f>
        <v>Title2</v>
      </c>
      <c r="I43" s="0" t="n">
        <f aca="false">VLOOKUP(E43,[1]submissionSortedProgram!$A$1:$M$255,12,0)</f>
        <v>14</v>
      </c>
    </row>
    <row r="44" customFormat="false" ht="12.75" hidden="false" customHeight="true" outlineLevel="0" collapsed="false">
      <c r="A44" s="25"/>
      <c r="B44" s="13"/>
      <c r="C44" s="13" t="n">
        <f aca="false">D43</f>
        <v>0.427083333333333</v>
      </c>
      <c r="D44" s="13" t="n">
        <f aca="false">C44+TIME(0,15,0)</f>
        <v>0.4375</v>
      </c>
      <c r="E44" s="5"/>
      <c r="F44" s="5" t="s">
        <v>16</v>
      </c>
    </row>
    <row r="45" customFormat="false" ht="13.5" hidden="false" customHeight="true" outlineLevel="0" collapsed="false">
      <c r="A45" s="29"/>
      <c r="B45" s="30"/>
      <c r="C45" s="13" t="n">
        <f aca="false">D44</f>
        <v>0.4375</v>
      </c>
      <c r="D45" s="13" t="n">
        <f aca="false">C45+TIME(0,3*15,0)</f>
        <v>0.46875</v>
      </c>
      <c r="E45" s="5"/>
      <c r="F45" s="17" t="str">
        <f aca="false">A46</f>
        <v>Session 6: TITLE 6</v>
      </c>
      <c r="G45" s="0" t="s">
        <v>30</v>
      </c>
    </row>
    <row r="46" customFormat="false" ht="12.75" hidden="false" customHeight="true" outlineLevel="0" collapsed="false">
      <c r="A46" s="31" t="s">
        <v>31</v>
      </c>
      <c r="B46" s="30"/>
      <c r="C46" s="15" t="n">
        <f aca="false">C45</f>
        <v>0.4375</v>
      </c>
      <c r="D46" s="15" t="n">
        <f aca="false">C46+TIME(0,15,0)</f>
        <v>0.447916666666667</v>
      </c>
      <c r="E46" s="28" t="n">
        <v>1</v>
      </c>
      <c r="F46" s="19" t="str">
        <f aca="false">VLOOKUP(E46,Status!$A$1:$B$41,2,0)</f>
        <v>Authors, title</v>
      </c>
      <c r="G46" s="0" t="str">
        <f aca="false">VLOOKUP($E46,Folha2!$A$1:$C$141,2,0)</f>
        <v>Authors1</v>
      </c>
      <c r="H46" s="0" t="str">
        <f aca="false">VLOOKUP($E46,Folha2!$A$1:$C$141,3,0)</f>
        <v>Title1</v>
      </c>
      <c r="I46" s="0" t="n">
        <f aca="false">VLOOKUP(E46,[1]submissionSortedProgram!$A$1:$M$255,12,0)</f>
        <v>11</v>
      </c>
    </row>
    <row r="47" customFormat="false" ht="12.75" hidden="false" customHeight="true" outlineLevel="0" collapsed="false">
      <c r="A47" s="31"/>
      <c r="B47" s="30"/>
      <c r="C47" s="15" t="n">
        <f aca="false">D46</f>
        <v>0.447916666666667</v>
      </c>
      <c r="D47" s="15" t="n">
        <f aca="false">C47+TIME(0,$D$1,0)</f>
        <v>0.458333333333334</v>
      </c>
      <c r="E47" s="28" t="n">
        <v>1</v>
      </c>
      <c r="F47" s="19" t="str">
        <f aca="false">VLOOKUP(E47,Status!$A$1:$B$41,2,0)</f>
        <v>Authors, title</v>
      </c>
      <c r="G47" s="0" t="str">
        <f aca="false">VLOOKUP($E47,Folha2!$A$1:$C$141,2,0)</f>
        <v>Authors1</v>
      </c>
      <c r="H47" s="0" t="str">
        <f aca="false">VLOOKUP($E47,Folha2!$A$1:$C$141,3,0)</f>
        <v>Title1</v>
      </c>
      <c r="I47" s="0" t="n">
        <f aca="false">VLOOKUP(E47,[1]submissionSortedProgram!$A$1:$M$255,12,0)</f>
        <v>11</v>
      </c>
    </row>
    <row r="48" customFormat="false" ht="12.75" hidden="false" customHeight="true" outlineLevel="0" collapsed="false">
      <c r="A48" s="31"/>
      <c r="B48" s="30"/>
      <c r="C48" s="15" t="n">
        <f aca="false">D47</f>
        <v>0.458333333333334</v>
      </c>
      <c r="D48" s="15" t="n">
        <f aca="false">C48+TIME(0,$D$1,0)</f>
        <v>0.46875</v>
      </c>
      <c r="E48" s="28" t="n">
        <v>1</v>
      </c>
      <c r="F48" s="19" t="str">
        <f aca="false">VLOOKUP(E48,Status!$A$1:$B$41,2,0)</f>
        <v>Authors, title</v>
      </c>
      <c r="G48" s="0" t="str">
        <f aca="false">VLOOKUP($E48,Folha2!$A$1:$C$141,2,0)</f>
        <v>Authors1</v>
      </c>
      <c r="H48" s="0" t="str">
        <f aca="false">VLOOKUP($E48,Folha2!$A$1:$C$141,3,0)</f>
        <v>Title1</v>
      </c>
      <c r="I48" s="0" t="n">
        <f aca="false">VLOOKUP(E48,[1]submissionSortedProgram!$A$1:$M$255,12,0)</f>
        <v>11</v>
      </c>
    </row>
    <row r="49" customFormat="false" ht="12.75" hidden="false" customHeight="true" outlineLevel="0" collapsed="false">
      <c r="B49" s="15"/>
      <c r="C49" s="13" t="n">
        <f aca="false">D48</f>
        <v>0.46875</v>
      </c>
      <c r="D49" s="13" t="n">
        <f aca="false">C49+TIME(0,$D$1,0)</f>
        <v>0.479166666666667</v>
      </c>
      <c r="E49" s="5"/>
      <c r="F49" s="5" t="s">
        <v>16</v>
      </c>
    </row>
    <row r="50" customFormat="false" ht="12.75" hidden="false" customHeight="true" outlineLevel="0" collapsed="false">
      <c r="B50" s="9"/>
      <c r="C50" s="13" t="n">
        <f aca="false">D49</f>
        <v>0.479166666666667</v>
      </c>
      <c r="D50" s="13" t="n">
        <f aca="false">C50+TIME(0,5*15,0)</f>
        <v>0.53125</v>
      </c>
      <c r="E50" s="5"/>
      <c r="F50" s="17" t="str">
        <f aca="false">A51</f>
        <v>Session 7: TITLE 7</v>
      </c>
      <c r="G50" s="0" t="s">
        <v>32</v>
      </c>
    </row>
    <row r="51" customFormat="false" ht="12.75" hidden="false" customHeight="true" outlineLevel="0" collapsed="false">
      <c r="A51" s="32" t="s">
        <v>33</v>
      </c>
      <c r="B51" s="13"/>
      <c r="C51" s="15" t="n">
        <f aca="false">C50</f>
        <v>0.479166666666667</v>
      </c>
      <c r="D51" s="15" t="n">
        <f aca="false">C51+TIME(0,15,0)</f>
        <v>0.489583333333334</v>
      </c>
      <c r="E51" s="28" t="n">
        <v>2</v>
      </c>
      <c r="F51" s="19" t="str">
        <f aca="false">VLOOKUP(E51,Status!$A$1:$B$41,2,0)</f>
        <v>Authors, title</v>
      </c>
      <c r="G51" s="0" t="str">
        <f aca="false">VLOOKUP($E51,Folha2!$A$1:$C$141,2,0)</f>
        <v>Authors2</v>
      </c>
      <c r="H51" s="0" t="str">
        <f aca="false">VLOOKUP($E51,Folha2!$A$1:$C$141,3,0)</f>
        <v>Title2</v>
      </c>
      <c r="I51" s="0" t="n">
        <f aca="false">VLOOKUP(E51,[1]submissionSortedProgram!$A$1:$M$255,12,0)</f>
        <v>14</v>
      </c>
    </row>
    <row r="52" customFormat="false" ht="13.5" hidden="false" customHeight="true" outlineLevel="0" collapsed="false">
      <c r="A52" s="32"/>
      <c r="B52" s="15"/>
      <c r="C52" s="15" t="n">
        <f aca="false">D51</f>
        <v>0.489583333333334</v>
      </c>
      <c r="D52" s="15" t="n">
        <f aca="false">C52+TIME(0,15,0)</f>
        <v>0.5</v>
      </c>
      <c r="E52" s="28" t="n">
        <v>2</v>
      </c>
      <c r="F52" s="19" t="str">
        <f aca="false">VLOOKUP(E52,Status!$A$1:$B$41,2,0)</f>
        <v>Authors, title</v>
      </c>
      <c r="G52" s="0" t="str">
        <f aca="false">VLOOKUP($E52,Folha2!$A$1:$C$141,2,0)</f>
        <v>Authors2</v>
      </c>
      <c r="H52" s="0" t="str">
        <f aca="false">VLOOKUP($E52,Folha2!$A$1:$C$141,3,0)</f>
        <v>Title2</v>
      </c>
      <c r="I52" s="0" t="n">
        <f aca="false">VLOOKUP(E52,[1]submissionSortedProgram!$A$1:$M$255,12,0)</f>
        <v>14</v>
      </c>
    </row>
    <row r="53" customFormat="false" ht="13.5" hidden="false" customHeight="true" outlineLevel="0" collapsed="false">
      <c r="A53" s="32"/>
      <c r="B53" s="15"/>
      <c r="C53" s="15" t="n">
        <f aca="false">D52</f>
        <v>0.5</v>
      </c>
      <c r="D53" s="15" t="n">
        <f aca="false">C53+TIME(0,15,0)</f>
        <v>0.510416666666667</v>
      </c>
      <c r="E53" s="28" t="n">
        <v>2</v>
      </c>
      <c r="F53" s="19" t="str">
        <f aca="false">VLOOKUP(E53,Status!$A$1:$B$41,2,0)</f>
        <v>Authors, title</v>
      </c>
      <c r="G53" s="0" t="str">
        <f aca="false">VLOOKUP($E53,Folha2!$A$1:$C$141,2,0)</f>
        <v>Authors2</v>
      </c>
      <c r="H53" s="0" t="str">
        <f aca="false">VLOOKUP($E53,Folha2!$A$1:$C$141,3,0)</f>
        <v>Title2</v>
      </c>
      <c r="I53" s="0" t="n">
        <f aca="false">VLOOKUP(E53,[1]submissionSortedProgram!$A$1:$M$255,12,0)</f>
        <v>14</v>
      </c>
    </row>
    <row r="54" customFormat="false" ht="13.5" hidden="false" customHeight="true" outlineLevel="0" collapsed="false">
      <c r="A54" s="32"/>
      <c r="B54" s="15"/>
      <c r="C54" s="15" t="n">
        <f aca="false">D53</f>
        <v>0.510416666666667</v>
      </c>
      <c r="D54" s="15" t="n">
        <f aca="false">C54+TIME(0,15,0)</f>
        <v>0.520833333333334</v>
      </c>
      <c r="E54" s="28" t="n">
        <v>2</v>
      </c>
      <c r="F54" s="19" t="str">
        <f aca="false">VLOOKUP(E54,Status!$A$1:$B$41,2,0)</f>
        <v>Authors, title</v>
      </c>
      <c r="G54" s="0" t="str">
        <f aca="false">VLOOKUP($E54,Folha2!$A$1:$C$141,2,0)</f>
        <v>Authors2</v>
      </c>
      <c r="H54" s="0" t="str">
        <f aca="false">VLOOKUP($E54,Folha2!$A$1:$C$141,3,0)</f>
        <v>Title2</v>
      </c>
      <c r="I54" s="0" t="n">
        <f aca="false">VLOOKUP(E54,[1]submissionSortedProgram!$A$1:$M$255,12,0)</f>
        <v>14</v>
      </c>
    </row>
    <row r="55" customFormat="false" ht="13.5" hidden="false" customHeight="true" outlineLevel="0" collapsed="false">
      <c r="A55" s="32"/>
      <c r="B55" s="15"/>
      <c r="C55" s="15" t="n">
        <f aca="false">D54</f>
        <v>0.520833333333334</v>
      </c>
      <c r="D55" s="15" t="n">
        <f aca="false">C55+TIME(0,15,0)</f>
        <v>0.53125</v>
      </c>
      <c r="E55" s="28" t="n">
        <v>2</v>
      </c>
      <c r="F55" s="19" t="str">
        <f aca="false">VLOOKUP(E55,Status!$A$1:$B$41,2,0)</f>
        <v>Authors, title</v>
      </c>
      <c r="G55" s="0" t="str">
        <f aca="false">VLOOKUP($E55,Folha2!$A$1:$C$141,2,0)</f>
        <v>Authors2</v>
      </c>
      <c r="H55" s="0" t="str">
        <f aca="false">VLOOKUP($E55,Folha2!$A$1:$C$141,3,0)</f>
        <v>Title2</v>
      </c>
      <c r="I55" s="0" t="n">
        <f aca="false">VLOOKUP(E55,[1]submissionSortedProgram!$A$1:$M$255,12,0)</f>
        <v>14</v>
      </c>
    </row>
    <row r="56" customFormat="false" ht="12.75" hidden="false" customHeight="true" outlineLevel="0" collapsed="false">
      <c r="A56" s="20"/>
      <c r="B56" s="15"/>
      <c r="C56" s="13" t="n">
        <f aca="false">D55</f>
        <v>0.53125</v>
      </c>
      <c r="D56" s="13" t="n">
        <f aca="false">C56+TIME(1,15,0)</f>
        <v>0.583333333333334</v>
      </c>
      <c r="E56" s="16"/>
      <c r="F56" s="5" t="s">
        <v>21</v>
      </c>
    </row>
    <row r="57" customFormat="false" ht="12.75" hidden="false" customHeight="true" outlineLevel="0" collapsed="false">
      <c r="A57" s="8"/>
      <c r="B57" s="15"/>
      <c r="C57" s="13" t="n">
        <f aca="false">D56</f>
        <v>0.583333333333334</v>
      </c>
      <c r="D57" s="13" t="n">
        <f aca="false">C57+TIME(1,0,0)</f>
        <v>0.625</v>
      </c>
      <c r="E57" s="5"/>
      <c r="F57" s="14" t="s">
        <v>34</v>
      </c>
      <c r="G57" s="0" t="s">
        <v>35</v>
      </c>
      <c r="H57" s="0" t="s">
        <v>13</v>
      </c>
      <c r="I57" s="0" t="s">
        <v>14</v>
      </c>
      <c r="J57" s="0" t="s">
        <v>36</v>
      </c>
    </row>
    <row r="58" customFormat="false" ht="12.75" hidden="false" customHeight="true" outlineLevel="0" collapsed="false">
      <c r="A58" s="8"/>
      <c r="B58" s="15"/>
      <c r="C58" s="13" t="n">
        <f aca="false">D57</f>
        <v>0.625</v>
      </c>
      <c r="D58" s="13" t="n">
        <f aca="false">C58+TIME(0,15,0)</f>
        <v>0.635416666666667</v>
      </c>
      <c r="E58" s="5"/>
      <c r="F58" s="5" t="s">
        <v>16</v>
      </c>
    </row>
    <row r="59" customFormat="false" ht="12.75" hidden="false" customHeight="true" outlineLevel="0" collapsed="false">
      <c r="A59" s="7"/>
      <c r="B59" s="15"/>
      <c r="C59" s="13" t="n">
        <f aca="false">D58</f>
        <v>0.635416666666667</v>
      </c>
      <c r="D59" s="13" t="n">
        <f aca="false">C59+TIME(0,5*15,0)</f>
        <v>0.6875</v>
      </c>
      <c r="E59" s="16"/>
      <c r="F59" s="17" t="str">
        <f aca="false">A60</f>
        <v>Session 8: TITLE 8</v>
      </c>
      <c r="G59" s="0" t="s">
        <v>37</v>
      </c>
    </row>
    <row r="60" customFormat="false" ht="12.75" hidden="false" customHeight="true" outlineLevel="0" collapsed="false">
      <c r="A60" s="20" t="s">
        <v>38</v>
      </c>
      <c r="B60" s="15"/>
      <c r="C60" s="33" t="n">
        <v>0.635416666666667</v>
      </c>
      <c r="D60" s="15" t="n">
        <f aca="false">C60+TIME(0,$D$1,0)</f>
        <v>0.645833333333334</v>
      </c>
      <c r="E60" s="28" t="n">
        <v>1</v>
      </c>
      <c r="F60" s="19" t="str">
        <f aca="false">VLOOKUP(E60,Status!$A$1:$B$41,2,0)</f>
        <v>Authors, title</v>
      </c>
      <c r="G60" s="0" t="str">
        <f aca="false">VLOOKUP($E60,Folha2!$A$1:$C$141,2,0)</f>
        <v>Authors1</v>
      </c>
      <c r="H60" s="0" t="str">
        <f aca="false">VLOOKUP($E60,Folha2!$A$1:$C$141,3,0)</f>
        <v>Title1</v>
      </c>
      <c r="I60" s="0" t="n">
        <f aca="false">VLOOKUP(E60,[1]submissionSortedProgram!$A$1:$M$255,12,0)</f>
        <v>11</v>
      </c>
    </row>
    <row r="61" customFormat="false" ht="12.75" hidden="false" customHeight="true" outlineLevel="0" collapsed="false">
      <c r="A61" s="20"/>
      <c r="B61" s="13"/>
      <c r="C61" s="33" t="n">
        <f aca="false">D60</f>
        <v>0.645833333333334</v>
      </c>
      <c r="D61" s="15" t="n">
        <f aca="false">C61+TIME(0,$D$1,0)</f>
        <v>0.65625</v>
      </c>
      <c r="E61" s="28" t="n">
        <v>1</v>
      </c>
      <c r="F61" s="19" t="str">
        <f aca="false">VLOOKUP(E61,Status!$A$1:$B$41,2,0)</f>
        <v>Authors, title</v>
      </c>
      <c r="G61" s="0" t="str">
        <f aca="false">VLOOKUP($E61,Folha2!$A$1:$C$141,2,0)</f>
        <v>Authors1</v>
      </c>
      <c r="H61" s="0" t="str">
        <f aca="false">VLOOKUP($E61,Folha2!$A$1:$C$141,3,0)</f>
        <v>Title1</v>
      </c>
      <c r="I61" s="0" t="n">
        <f aca="false">VLOOKUP(E61,[1]submissionSortedProgram!$A$1:$M$255,12,0)</f>
        <v>11</v>
      </c>
    </row>
    <row r="62" customFormat="false" ht="12.75" hidden="false" customHeight="true" outlineLevel="0" collapsed="false">
      <c r="A62" s="20"/>
      <c r="B62" s="13"/>
      <c r="C62" s="33" t="n">
        <f aca="false">D61</f>
        <v>0.65625</v>
      </c>
      <c r="D62" s="15" t="n">
        <f aca="false">C62+TIME(0,$D$1,0)</f>
        <v>0.666666666666667</v>
      </c>
      <c r="E62" s="28" t="n">
        <v>1</v>
      </c>
      <c r="F62" s="19" t="str">
        <f aca="false">VLOOKUP(E62,Status!$A$1:$B$41,2,0)</f>
        <v>Authors, title</v>
      </c>
      <c r="G62" s="0" t="str">
        <f aca="false">VLOOKUP($E62,Folha2!$A$1:$C$141,2,0)</f>
        <v>Authors1</v>
      </c>
      <c r="H62" s="0" t="str">
        <f aca="false">VLOOKUP($E62,Folha2!$A$1:$C$141,3,0)</f>
        <v>Title1</v>
      </c>
      <c r="I62" s="0" t="n">
        <f aca="false">VLOOKUP(E62,[1]submissionSortedProgram!$A$1:$M$255,12,0)</f>
        <v>11</v>
      </c>
    </row>
    <row r="63" customFormat="false" ht="13.5" hidden="false" customHeight="true" outlineLevel="0" collapsed="false">
      <c r="A63" s="20"/>
      <c r="B63" s="15"/>
      <c r="C63" s="33" t="n">
        <f aca="false">D62</f>
        <v>0.666666666666667</v>
      </c>
      <c r="D63" s="15" t="n">
        <f aca="false">C63+TIME(0,$D$1,0)</f>
        <v>0.677083333333334</v>
      </c>
      <c r="E63" s="28" t="n">
        <v>1</v>
      </c>
      <c r="F63" s="19" t="str">
        <f aca="false">VLOOKUP(E63,Status!$A$1:$B$41,2,0)</f>
        <v>Authors, title</v>
      </c>
      <c r="G63" s="0" t="str">
        <f aca="false">VLOOKUP($E63,Folha2!$A$1:$C$141,2,0)</f>
        <v>Authors1</v>
      </c>
      <c r="H63" s="0" t="str">
        <f aca="false">VLOOKUP($E63,Folha2!$A$1:$C$141,3,0)</f>
        <v>Title1</v>
      </c>
      <c r="I63" s="0" t="n">
        <f aca="false">VLOOKUP(E63,[1]submissionSortedProgram!$A$1:$M$255,12,0)</f>
        <v>11</v>
      </c>
    </row>
    <row r="64" customFormat="false" ht="12.75" hidden="false" customHeight="true" outlineLevel="0" collapsed="false">
      <c r="A64" s="20"/>
      <c r="B64" s="15"/>
      <c r="C64" s="33" t="n">
        <f aca="false">D63</f>
        <v>0.677083333333334</v>
      </c>
      <c r="D64" s="15" t="n">
        <f aca="false">C64+TIME(0,$D$1,0)</f>
        <v>0.6875</v>
      </c>
      <c r="E64" s="28" t="n">
        <v>1</v>
      </c>
      <c r="F64" s="19" t="str">
        <f aca="false">VLOOKUP(E64,Status!$A$1:$B$41,2,0)</f>
        <v>Authors, title</v>
      </c>
      <c r="G64" s="0" t="str">
        <f aca="false">VLOOKUP($E64,Folha2!$A$1:$C$141,2,0)</f>
        <v>Authors1</v>
      </c>
      <c r="H64" s="0" t="str">
        <f aca="false">VLOOKUP($E64,Folha2!$A$1:$C$141,3,0)</f>
        <v>Title1</v>
      </c>
      <c r="I64" s="0" t="n">
        <f aca="false">VLOOKUP(E64,[1]submissionSortedProgram!$A$1:$M$255,12,0)</f>
        <v>11</v>
      </c>
    </row>
    <row r="65" customFormat="false" ht="12.75" hidden="false" customHeight="true" outlineLevel="0" collapsed="false">
      <c r="A65" s="5"/>
      <c r="B65" s="15"/>
      <c r="C65" s="33" t="n">
        <f aca="false">D64</f>
        <v>0.6875</v>
      </c>
      <c r="D65" s="15" t="n">
        <f aca="false">C65+TIME(0,$D$1,0)</f>
        <v>0.697916666666667</v>
      </c>
      <c r="E65" s="5"/>
      <c r="F65" s="5" t="s">
        <v>16</v>
      </c>
    </row>
    <row r="66" customFormat="false" ht="12.75" hidden="false" customHeight="true" outlineLevel="0" collapsed="false">
      <c r="A66" s="31"/>
      <c r="B66" s="15"/>
      <c r="C66" s="33" t="n">
        <f aca="false">D65</f>
        <v>0.697916666666667</v>
      </c>
      <c r="D66" s="15" t="n">
        <f aca="false">C66+TIME(0,3*15,0)</f>
        <v>0.729166666666667</v>
      </c>
      <c r="E66" s="16"/>
      <c r="F66" s="17" t="str">
        <f aca="false">A67</f>
        <v>Session 9: TITLE 9</v>
      </c>
      <c r="G66" s="0" t="s">
        <v>39</v>
      </c>
    </row>
    <row r="67" customFormat="false" ht="12.75" hidden="false" customHeight="true" outlineLevel="0" collapsed="false">
      <c r="A67" s="34" t="s">
        <v>40</v>
      </c>
      <c r="B67" s="15"/>
      <c r="C67" s="35" t="n">
        <f aca="false">C66</f>
        <v>0.697916666666667</v>
      </c>
      <c r="D67" s="13" t="n">
        <f aca="false">C67+TIME(0,15,0)</f>
        <v>0.708333333333334</v>
      </c>
      <c r="E67" s="28" t="n">
        <v>2</v>
      </c>
      <c r="F67" s="19" t="str">
        <f aca="false">VLOOKUP(E67,Status!$A$1:$B$41,2,0)</f>
        <v>Authors, title</v>
      </c>
      <c r="G67" s="0" t="str">
        <f aca="false">VLOOKUP($E67,Folha2!$A$1:$C$141,2,0)</f>
        <v>Authors2</v>
      </c>
      <c r="H67" s="0" t="str">
        <f aca="false">VLOOKUP($E67,Folha2!$A$1:$C$141,3,0)</f>
        <v>Title2</v>
      </c>
      <c r="I67" s="0" t="n">
        <f aca="false">VLOOKUP(E67,[1]submissionSortedProgram!$A$1:$M$255,12,0)</f>
        <v>14</v>
      </c>
    </row>
    <row r="68" customFormat="false" ht="12.75" hidden="false" customHeight="true" outlineLevel="0" collapsed="false">
      <c r="A68" s="34"/>
      <c r="B68" s="13"/>
      <c r="C68" s="35" t="n">
        <f aca="false">D67</f>
        <v>0.708333333333334</v>
      </c>
      <c r="D68" s="13" t="n">
        <f aca="false">C68+TIME(0,15,0)</f>
        <v>0.71875</v>
      </c>
      <c r="E68" s="28" t="n">
        <v>2</v>
      </c>
      <c r="F68" s="19" t="str">
        <f aca="false">VLOOKUP(E68,Status!$A$1:$B$41,2,0)</f>
        <v>Authors, title</v>
      </c>
      <c r="G68" s="0" t="str">
        <f aca="false">VLOOKUP($E68,Folha2!$A$1:$C$141,2,0)</f>
        <v>Authors2</v>
      </c>
      <c r="H68" s="0" t="str">
        <f aca="false">VLOOKUP($E68,Folha2!$A$1:$C$141,3,0)</f>
        <v>Title2</v>
      </c>
      <c r="I68" s="0" t="n">
        <f aca="false">VLOOKUP(E68,[1]submissionSortedProgram!$A$1:$M$255,12,0)</f>
        <v>14</v>
      </c>
    </row>
    <row r="69" customFormat="false" ht="12.75" hidden="false" customHeight="true" outlineLevel="0" collapsed="false">
      <c r="A69" s="34"/>
      <c r="B69" s="13"/>
      <c r="C69" s="33" t="n">
        <f aca="false">D68</f>
        <v>0.71875</v>
      </c>
      <c r="D69" s="13" t="n">
        <f aca="false">C69+TIME(0,15,0)</f>
        <v>0.729166666666667</v>
      </c>
      <c r="E69" s="28" t="n">
        <v>2</v>
      </c>
      <c r="F69" s="19" t="str">
        <f aca="false">VLOOKUP(E69,Status!$A$1:$B$41,2,0)</f>
        <v>Authors, title</v>
      </c>
      <c r="G69" s="0" t="str">
        <f aca="false">VLOOKUP($E69,Folha2!$A$1:$C$141,2,0)</f>
        <v>Authors2</v>
      </c>
      <c r="H69" s="0" t="str">
        <f aca="false">VLOOKUP($E69,Folha2!$A$1:$C$141,3,0)</f>
        <v>Title2</v>
      </c>
      <c r="I69" s="0" t="n">
        <f aca="false">VLOOKUP(E69,[1]submissionSortedProgram!$A$1:$M$255,12,0)</f>
        <v>14</v>
      </c>
    </row>
    <row r="70" customFormat="false" ht="13.5" hidden="false" customHeight="true" outlineLevel="0" collapsed="false">
      <c r="A70" s="13"/>
      <c r="B70" s="15"/>
      <c r="C70" s="35" t="n">
        <f aca="false">D69</f>
        <v>0.729166666666667</v>
      </c>
      <c r="D70" s="13" t="n">
        <f aca="false">C70+TIME(0,30,0)</f>
        <v>0.75</v>
      </c>
      <c r="E70" s="5"/>
      <c r="F70" s="36" t="s">
        <v>41</v>
      </c>
    </row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3.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3.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1048576" customFormat="false" ht="12.8" hidden="false" customHeight="false" outlineLevel="0" collapsed="false"/>
  </sheetData>
  <mergeCells count="17">
    <mergeCell ref="A10:A14"/>
    <mergeCell ref="B10:B14"/>
    <mergeCell ref="B16:B21"/>
    <mergeCell ref="A17:A20"/>
    <mergeCell ref="A23:A25"/>
    <mergeCell ref="B24:B27"/>
    <mergeCell ref="A29:A34"/>
    <mergeCell ref="B30:B34"/>
    <mergeCell ref="B37:B42"/>
    <mergeCell ref="A39:A43"/>
    <mergeCell ref="B45:B48"/>
    <mergeCell ref="A46:A48"/>
    <mergeCell ref="A51:A54"/>
    <mergeCell ref="B54:B60"/>
    <mergeCell ref="A60:A64"/>
    <mergeCell ref="B63:B67"/>
    <mergeCell ref="A67:A6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/>
  <cols>
    <col collapsed="false" hidden="false" max="2" min="2" style="0" width="274.734693877551"/>
    <col collapsed="false" hidden="true" max="3" min="3" style="0" width="0"/>
    <col collapsed="false" hidden="false" max="4" min="4" style="0" width="8.63775510204082"/>
    <col collapsed="false" hidden="false" max="5" min="5" style="0" width="19.1173469387755"/>
    <col collapsed="false" hidden="false" max="6" min="6" style="0" width="18.6836734693878"/>
    <col collapsed="false" hidden="false" max="7" min="7" style="0" width="180.994897959184"/>
    <col collapsed="false" hidden="false" max="8" min="8" style="0" width="3.99489795918367"/>
    <col collapsed="false" hidden="false" max="9" min="9" style="0" width="47.515306122449"/>
    <col collapsed="false" hidden="false" max="27" min="14" style="0" width="8.63775510204082"/>
    <col collapsed="false" hidden="false" max="1025" min="28" style="0" width="8.75"/>
  </cols>
  <sheetData>
    <row r="1" customFormat="false" ht="13.8" hidden="false" customHeight="false" outlineLevel="0" collapsed="false">
      <c r="A1" s="37" t="s">
        <v>42</v>
      </c>
      <c r="B1" s="37" t="s">
        <v>43</v>
      </c>
      <c r="C1" s="37" t="s">
        <v>44</v>
      </c>
      <c r="D1" s="37"/>
      <c r="E1" s="37" t="s">
        <v>45</v>
      </c>
      <c r="F1" s="24" t="s">
        <v>46</v>
      </c>
    </row>
    <row r="2" customFormat="false" ht="17.25" hidden="false" customHeight="true" outlineLevel="0" collapsed="false">
      <c r="A2" s="38" t="n">
        <v>1</v>
      </c>
      <c r="B2" s="39" t="s">
        <v>43</v>
      </c>
      <c r="C2" s="40"/>
      <c r="D2" s="41"/>
      <c r="E2" s="42"/>
      <c r="F2" s="2" t="str">
        <f aca="false">IF(NOT(ISNA(VLOOKUP(A2,Program!$E$6:$E$126,1,0))),"YES","")</f>
        <v>YES</v>
      </c>
      <c r="G2" s="43"/>
      <c r="H2" s="43"/>
      <c r="J2" s="4"/>
      <c r="K2" s="4"/>
      <c r="L2" s="4"/>
      <c r="M2" s="43"/>
    </row>
    <row r="3" customFormat="false" ht="17.25" hidden="false" customHeight="true" outlineLevel="0" collapsed="false">
      <c r="A3" s="38" t="n">
        <v>2</v>
      </c>
      <c r="B3" s="39" t="s">
        <v>43</v>
      </c>
      <c r="C3" s="40"/>
      <c r="D3" s="41"/>
      <c r="E3" s="42"/>
      <c r="F3" s="2" t="str">
        <f aca="false">IF(NOT(ISNA(VLOOKUP(A3,Program!$E$6:$E$126,1,0))),"YES","")</f>
        <v>YES</v>
      </c>
      <c r="G3" s="43"/>
      <c r="I3" s="4"/>
      <c r="J3" s="4"/>
      <c r="K3" s="4"/>
      <c r="L3" s="44"/>
    </row>
    <row r="4" customFormat="false" ht="17.25" hidden="false" customHeight="true" outlineLevel="0" collapsed="false">
      <c r="A4" s="38"/>
      <c r="B4" s="39" t="s">
        <v>47</v>
      </c>
      <c r="C4" s="40"/>
      <c r="D4" s="41"/>
      <c r="E4" s="42"/>
      <c r="F4" s="2" t="str">
        <f aca="false">IF(NOT(ISNA(VLOOKUP(A4,Program!$E$6:$E$126,1,0))),"YES","")</f>
        <v/>
      </c>
      <c r="G4" s="43"/>
      <c r="I4" s="4"/>
      <c r="J4" s="4"/>
      <c r="K4" s="4"/>
      <c r="L4" s="44"/>
    </row>
    <row r="5" customFormat="false" ht="17.25" hidden="false" customHeight="true" outlineLevel="0" collapsed="false">
      <c r="A5" s="38"/>
      <c r="B5" s="39"/>
      <c r="C5" s="40"/>
      <c r="D5" s="41"/>
      <c r="E5" s="42"/>
      <c r="F5" s="2" t="str">
        <f aca="false">IF(NOT(ISNA(VLOOKUP(A5,Program!$E$6:$E$126,1,0))),"YES","")</f>
        <v/>
      </c>
      <c r="G5" s="43"/>
      <c r="L5" s="44"/>
    </row>
    <row r="6" customFormat="false" ht="17.25" hidden="false" customHeight="true" outlineLevel="0" collapsed="false">
      <c r="A6" s="38"/>
      <c r="B6" s="39"/>
      <c r="C6" s="40"/>
      <c r="D6" s="41"/>
      <c r="E6" s="42"/>
      <c r="F6" s="2" t="str">
        <f aca="false">IF(NOT(ISNA(VLOOKUP(A6,Program!$E$6:$E$126,1,0))),"YES","")</f>
        <v/>
      </c>
      <c r="G6" s="43"/>
      <c r="I6" s="4"/>
      <c r="K6" s="4"/>
      <c r="L6" s="44"/>
    </row>
    <row r="7" customFormat="false" ht="17.25" hidden="false" customHeight="true" outlineLevel="0" collapsed="false">
      <c r="A7" s="38"/>
      <c r="B7" s="39"/>
      <c r="C7" s="40"/>
      <c r="D7" s="41"/>
      <c r="E7" s="42"/>
      <c r="F7" s="2" t="str">
        <f aca="false">IF(NOT(ISNA(VLOOKUP(A7,Program!$E$6:$E$126,1,0))),"YES","")</f>
        <v/>
      </c>
      <c r="G7" s="43"/>
      <c r="L7" s="44"/>
    </row>
    <row r="8" customFormat="false" ht="17.25" hidden="false" customHeight="true" outlineLevel="0" collapsed="false">
      <c r="A8" s="38"/>
      <c r="B8" s="39"/>
      <c r="C8" s="40"/>
      <c r="D8" s="41"/>
      <c r="E8" s="42"/>
      <c r="F8" s="2" t="str">
        <f aca="false">IF(NOT(ISNA(VLOOKUP(A8,Program!$E$6:$E$126,1,0))),"YES","")</f>
        <v/>
      </c>
      <c r="G8" s="43"/>
      <c r="I8" s="4"/>
      <c r="K8" s="4"/>
      <c r="L8" s="44"/>
    </row>
    <row r="9" customFormat="false" ht="17.25" hidden="false" customHeight="true" outlineLevel="0" collapsed="false">
      <c r="A9" s="38"/>
      <c r="B9" s="39"/>
      <c r="C9" s="40"/>
      <c r="D9" s="41"/>
      <c r="E9" s="42"/>
      <c r="F9" s="2" t="str">
        <f aca="false">IF(NOT(ISNA(VLOOKUP(A9,Program!$E$6:$E$126,1,0))),"YES","")</f>
        <v/>
      </c>
      <c r="G9" s="43"/>
    </row>
    <row r="10" customFormat="false" ht="17.25" hidden="false" customHeight="true" outlineLevel="0" collapsed="false">
      <c r="A10" s="38"/>
      <c r="B10" s="39"/>
      <c r="C10" s="40"/>
      <c r="D10" s="41"/>
      <c r="E10" s="42"/>
      <c r="F10" s="2" t="str">
        <f aca="false">IF(NOT(ISNA(VLOOKUP(A10,Program!$E$6:$E$126,1,0))),"YES","")</f>
        <v/>
      </c>
      <c r="G10" s="43"/>
    </row>
    <row r="11" customFormat="false" ht="17.25" hidden="false" customHeight="true" outlineLevel="0" collapsed="false">
      <c r="A11" s="38"/>
      <c r="B11" s="39"/>
      <c r="C11" s="40"/>
      <c r="D11" s="41"/>
      <c r="E11" s="42"/>
      <c r="F11" s="2" t="str">
        <f aca="false">IF(NOT(ISNA(VLOOKUP(A11,Program!$E$6:$E$126,1,0))),"YES","")</f>
        <v/>
      </c>
      <c r="G11" s="43"/>
    </row>
    <row r="12" customFormat="false" ht="17.25" hidden="false" customHeight="true" outlineLevel="0" collapsed="false">
      <c r="A12" s="38"/>
      <c r="B12" s="39"/>
      <c r="C12" s="40"/>
      <c r="D12" s="41"/>
      <c r="E12" s="42"/>
      <c r="F12" s="2" t="str">
        <f aca="false">IF(NOT(ISNA(VLOOKUP(A12,Program!$E$6:$E$126,1,0))),"YES","")</f>
        <v/>
      </c>
      <c r="G12" s="43"/>
    </row>
    <row r="13" customFormat="false" ht="17.25" hidden="false" customHeight="true" outlineLevel="0" collapsed="false">
      <c r="A13" s="38"/>
      <c r="B13" s="39"/>
      <c r="C13" s="40"/>
      <c r="D13" s="41"/>
      <c r="E13" s="42"/>
      <c r="F13" s="2" t="str">
        <f aca="false">IF(NOT(ISNA(VLOOKUP(A13,Program!$E$6:$E$126,1,0))),"YES","")</f>
        <v/>
      </c>
      <c r="G13" s="43"/>
    </row>
    <row r="14" customFormat="false" ht="17.25" hidden="false" customHeight="true" outlineLevel="0" collapsed="false">
      <c r="A14" s="38"/>
      <c r="B14" s="39"/>
      <c r="C14" s="40"/>
      <c r="D14" s="41"/>
      <c r="E14" s="42"/>
      <c r="F14" s="2" t="str">
        <f aca="false">IF(NOT(ISNA(VLOOKUP(A14,Program!$E$6:$E$126,1,0))),"YES","")</f>
        <v/>
      </c>
      <c r="G14" s="43"/>
    </row>
    <row r="15" customFormat="false" ht="17.25" hidden="false" customHeight="true" outlineLevel="0" collapsed="false">
      <c r="A15" s="38"/>
      <c r="B15" s="39"/>
      <c r="C15" s="40"/>
      <c r="D15" s="41"/>
      <c r="E15" s="42"/>
      <c r="F15" s="2" t="str">
        <f aca="false">IF(NOT(ISNA(VLOOKUP(A15,Program!$E$6:$E$126,1,0))),"YES","")</f>
        <v/>
      </c>
      <c r="G15" s="43"/>
    </row>
    <row r="16" customFormat="false" ht="17.25" hidden="false" customHeight="true" outlineLevel="0" collapsed="false">
      <c r="A16" s="38"/>
      <c r="B16" s="39"/>
      <c r="C16" s="40"/>
      <c r="D16" s="41"/>
      <c r="E16" s="42"/>
      <c r="F16" s="2" t="str">
        <f aca="false">IF(NOT(ISNA(VLOOKUP(A16,Program!$E$6:$E$126,1,0))),"YES","")</f>
        <v/>
      </c>
      <c r="G16" s="43"/>
    </row>
    <row r="17" customFormat="false" ht="17.25" hidden="false" customHeight="true" outlineLevel="0" collapsed="false">
      <c r="A17" s="38"/>
      <c r="B17" s="39"/>
      <c r="C17" s="40"/>
      <c r="D17" s="41"/>
      <c r="E17" s="42"/>
      <c r="F17" s="2" t="str">
        <f aca="false">IF(NOT(ISNA(VLOOKUP(A17,Program!$E$6:$E$126,1,0))),"YES","")</f>
        <v/>
      </c>
      <c r="G17" s="43"/>
    </row>
    <row r="18" customFormat="false" ht="17.25" hidden="false" customHeight="true" outlineLevel="0" collapsed="false">
      <c r="A18" s="38"/>
      <c r="B18" s="39"/>
      <c r="C18" s="40"/>
      <c r="D18" s="41"/>
      <c r="E18" s="42"/>
      <c r="F18" s="2" t="str">
        <f aca="false">IF(NOT(ISNA(VLOOKUP(A18,Program!$E$6:$E$126,1,0))),"YES","")</f>
        <v/>
      </c>
      <c r="G18" s="43"/>
    </row>
    <row r="19" customFormat="false" ht="17.25" hidden="false" customHeight="true" outlineLevel="0" collapsed="false">
      <c r="A19" s="38"/>
      <c r="B19" s="39"/>
      <c r="C19" s="40"/>
      <c r="D19" s="41"/>
      <c r="E19" s="42"/>
      <c r="F19" s="2" t="str">
        <f aca="false">IF(NOT(ISNA(VLOOKUP(A19,Program!$E$6:$E$126,1,0))),"YES","")</f>
        <v/>
      </c>
      <c r="G19" s="43"/>
    </row>
    <row r="20" customFormat="false" ht="17.25" hidden="false" customHeight="true" outlineLevel="0" collapsed="false">
      <c r="A20" s="38"/>
      <c r="B20" s="39"/>
      <c r="C20" s="40"/>
      <c r="D20" s="41"/>
      <c r="E20" s="42"/>
      <c r="F20" s="2" t="str">
        <f aca="false">IF(NOT(ISNA(VLOOKUP(A20,Program!$E$6:$E$126,1,0))),"YES","")</f>
        <v/>
      </c>
      <c r="G20" s="43"/>
    </row>
    <row r="21" customFormat="false" ht="17.25" hidden="false" customHeight="true" outlineLevel="0" collapsed="false">
      <c r="A21" s="38"/>
      <c r="B21" s="39"/>
      <c r="C21" s="40"/>
      <c r="D21" s="41"/>
      <c r="E21" s="42"/>
      <c r="F21" s="2" t="str">
        <f aca="false">IF(NOT(ISNA(VLOOKUP(A21,Program!$E$6:$E$126,1,0))),"YES","")</f>
        <v/>
      </c>
      <c r="G21" s="43"/>
    </row>
    <row r="22" customFormat="false" ht="17.25" hidden="false" customHeight="true" outlineLevel="0" collapsed="false">
      <c r="A22" s="38"/>
      <c r="B22" s="39"/>
      <c r="C22" s="40"/>
      <c r="D22" s="41"/>
      <c r="E22" s="42"/>
      <c r="F22" s="2" t="str">
        <f aca="false">IF(NOT(ISNA(VLOOKUP(A22,Program!$E$6:$E$126,1,0))),"YES","")</f>
        <v/>
      </c>
      <c r="G22" s="43"/>
    </row>
    <row r="23" customFormat="false" ht="17.25" hidden="false" customHeight="true" outlineLevel="0" collapsed="false">
      <c r="A23" s="38"/>
      <c r="B23" s="39"/>
      <c r="C23" s="40"/>
      <c r="D23" s="41"/>
      <c r="E23" s="42"/>
      <c r="F23" s="2" t="str">
        <f aca="false">IF(NOT(ISNA(VLOOKUP(A23,Program!$E$6:$E$126,1,0))),"YES","")</f>
        <v/>
      </c>
      <c r="G23" s="43"/>
    </row>
    <row r="24" customFormat="false" ht="17.25" hidden="false" customHeight="true" outlineLevel="0" collapsed="false">
      <c r="A24" s="38"/>
      <c r="B24" s="39"/>
      <c r="C24" s="40"/>
      <c r="D24" s="41"/>
      <c r="E24" s="42"/>
      <c r="F24" s="2" t="str">
        <f aca="false">IF(NOT(ISNA(VLOOKUP(A24,Program!$E$6:$E$126,1,0))),"YES","")</f>
        <v/>
      </c>
      <c r="G24" s="43"/>
    </row>
    <row r="25" customFormat="false" ht="17.25" hidden="false" customHeight="true" outlineLevel="0" collapsed="false">
      <c r="A25" s="38"/>
      <c r="B25" s="39"/>
      <c r="C25" s="40"/>
      <c r="D25" s="41"/>
      <c r="E25" s="42"/>
      <c r="F25" s="2" t="str">
        <f aca="false">IF(NOT(ISNA(VLOOKUP(A25,Program!$E$6:$E$126,1,0))),"YES","")</f>
        <v/>
      </c>
      <c r="G25" s="43"/>
    </row>
    <row r="26" customFormat="false" ht="17.25" hidden="false" customHeight="true" outlineLevel="0" collapsed="false">
      <c r="A26" s="38"/>
      <c r="B26" s="39"/>
      <c r="C26" s="40"/>
      <c r="D26" s="41"/>
      <c r="E26" s="42"/>
      <c r="F26" s="2" t="str">
        <f aca="false">IF(NOT(ISNA(VLOOKUP(A26,Program!$E$6:$E$126,1,0))),"YES","")</f>
        <v/>
      </c>
      <c r="G26" s="43"/>
    </row>
    <row r="27" customFormat="false" ht="17.25" hidden="false" customHeight="true" outlineLevel="0" collapsed="false">
      <c r="A27" s="38"/>
      <c r="B27" s="39"/>
      <c r="C27" s="40"/>
      <c r="D27" s="41"/>
      <c r="E27" s="42"/>
      <c r="F27" s="2" t="str">
        <f aca="false">IF(NOT(ISNA(VLOOKUP(A27,Program!$E$6:$E$126,1,0))),"YES","")</f>
        <v/>
      </c>
      <c r="G27" s="43"/>
    </row>
    <row r="28" customFormat="false" ht="17.25" hidden="false" customHeight="true" outlineLevel="0" collapsed="false">
      <c r="A28" s="38"/>
      <c r="B28" s="39"/>
      <c r="C28" s="40"/>
      <c r="D28" s="41"/>
      <c r="E28" s="42"/>
      <c r="F28" s="2" t="str">
        <f aca="false">IF(NOT(ISNA(VLOOKUP(A28,Program!$E$6:$E$126,1,0))),"YES","")</f>
        <v/>
      </c>
      <c r="G28" s="43"/>
    </row>
    <row r="29" customFormat="false" ht="17.25" hidden="false" customHeight="true" outlineLevel="0" collapsed="false">
      <c r="A29" s="38"/>
      <c r="B29" s="39"/>
      <c r="C29" s="40"/>
      <c r="D29" s="41"/>
      <c r="E29" s="42"/>
      <c r="F29" s="2" t="str">
        <f aca="false">IF(NOT(ISNA(VLOOKUP(A29,Program!$E$6:$E$126,1,0))),"YES","")</f>
        <v/>
      </c>
      <c r="G29" s="43"/>
    </row>
    <row r="30" customFormat="false" ht="17.25" hidden="false" customHeight="true" outlineLevel="0" collapsed="false">
      <c r="A30" s="38"/>
      <c r="B30" s="39"/>
      <c r="C30" s="40"/>
      <c r="D30" s="41"/>
      <c r="E30" s="42"/>
      <c r="F30" s="2" t="str">
        <f aca="false">IF(NOT(ISNA(VLOOKUP(A30,Program!$E$6:$E$126,1,0))),"YES","")</f>
        <v/>
      </c>
      <c r="G30" s="43"/>
    </row>
    <row r="31" customFormat="false" ht="17.25" hidden="false" customHeight="true" outlineLevel="0" collapsed="false">
      <c r="A31" s="38"/>
      <c r="B31" s="39"/>
      <c r="C31" s="40"/>
      <c r="D31" s="41"/>
      <c r="E31" s="42"/>
      <c r="F31" s="2" t="str">
        <f aca="false">IF(NOT(ISNA(VLOOKUP(A31,Program!$E$6:$E$126,1,0))),"YES","")</f>
        <v/>
      </c>
      <c r="G31" s="43"/>
    </row>
    <row r="32" customFormat="false" ht="17.25" hidden="false" customHeight="true" outlineLevel="0" collapsed="false">
      <c r="A32" s="38"/>
      <c r="B32" s="39"/>
      <c r="C32" s="40"/>
      <c r="D32" s="41"/>
      <c r="E32" s="42"/>
      <c r="F32" s="2" t="str">
        <f aca="false">IF(NOT(ISNA(VLOOKUP(A32,Program!$E$6:$E$126,1,0))),"YES","")</f>
        <v/>
      </c>
      <c r="G32" s="43"/>
    </row>
    <row r="33" customFormat="false" ht="17.25" hidden="false" customHeight="true" outlineLevel="0" collapsed="false">
      <c r="A33" s="38"/>
      <c r="B33" s="39"/>
      <c r="C33" s="40"/>
      <c r="D33" s="41"/>
      <c r="E33" s="42"/>
      <c r="F33" s="2" t="str">
        <f aca="false">IF(NOT(ISNA(VLOOKUP(A33,Program!$E$6:$E$126,1,0))),"YES","")</f>
        <v/>
      </c>
      <c r="G33" s="43"/>
    </row>
    <row r="34" customFormat="false" ht="17.25" hidden="false" customHeight="true" outlineLevel="0" collapsed="false">
      <c r="A34" s="38"/>
      <c r="B34" s="39"/>
      <c r="C34" s="40"/>
      <c r="D34" s="41"/>
      <c r="E34" s="42"/>
      <c r="F34" s="2" t="str">
        <f aca="false">IF(NOT(ISNA(VLOOKUP(A34,Program!$E$6:$E$126,1,0))),"YES","")</f>
        <v/>
      </c>
      <c r="G34" s="43"/>
    </row>
    <row r="35" customFormat="false" ht="17.25" hidden="false" customHeight="true" outlineLevel="0" collapsed="false">
      <c r="A35" s="38"/>
      <c r="B35" s="39"/>
      <c r="C35" s="40"/>
      <c r="D35" s="41"/>
      <c r="E35" s="42"/>
      <c r="F35" s="2" t="str">
        <f aca="false">IF(NOT(ISNA(VLOOKUP(A35,Program!$E$6:$E$126,1,0))),"YES","")</f>
        <v/>
      </c>
      <c r="G35" s="43"/>
    </row>
    <row r="36" customFormat="false" ht="17.25" hidden="false" customHeight="true" outlineLevel="0" collapsed="false">
      <c r="A36" s="38"/>
      <c r="B36" s="39"/>
      <c r="C36" s="40"/>
      <c r="D36" s="41"/>
      <c r="E36" s="42"/>
      <c r="F36" s="2" t="str">
        <f aca="false">IF(NOT(ISNA(VLOOKUP(A36,Program!$E$6:$E$126,1,0))),"YES","")</f>
        <v/>
      </c>
      <c r="G36" s="43"/>
    </row>
    <row r="37" customFormat="false" ht="17.25" hidden="false" customHeight="true" outlineLevel="0" collapsed="false">
      <c r="A37" s="38"/>
      <c r="B37" s="39"/>
      <c r="C37" s="40"/>
      <c r="D37" s="41"/>
      <c r="E37" s="42"/>
      <c r="F37" s="2" t="str">
        <f aca="false">IF(NOT(ISNA(VLOOKUP(A37,Program!$E$6:$E$126,1,0))),"YES","")</f>
        <v/>
      </c>
      <c r="G37" s="43"/>
    </row>
    <row r="38" customFormat="false" ht="17.25" hidden="false" customHeight="true" outlineLevel="0" collapsed="false">
      <c r="A38" s="38"/>
      <c r="B38" s="39"/>
      <c r="C38" s="40"/>
      <c r="D38" s="41"/>
      <c r="E38" s="42"/>
      <c r="F38" s="2" t="str">
        <f aca="false">IF(NOT(ISNA(VLOOKUP(A38,Program!$E$6:$E$126,1,0))),"YES","")</f>
        <v/>
      </c>
      <c r="G38" s="43"/>
    </row>
    <row r="39" customFormat="false" ht="17.25" hidden="false" customHeight="true" outlineLevel="0" collapsed="false">
      <c r="A39" s="38"/>
      <c r="B39" s="39"/>
      <c r="C39" s="40"/>
      <c r="D39" s="41"/>
      <c r="E39" s="42"/>
      <c r="F39" s="2" t="str">
        <f aca="false">IF(NOT(ISNA(VLOOKUP(A39,Program!$E$6:$E$126,1,0))),"YES","")</f>
        <v/>
      </c>
      <c r="G39" s="43"/>
    </row>
    <row r="40" customFormat="false" ht="17.25" hidden="false" customHeight="true" outlineLevel="0" collapsed="false">
      <c r="A40" s="38"/>
      <c r="B40" s="39"/>
      <c r="C40" s="40"/>
      <c r="D40" s="41"/>
      <c r="E40" s="42"/>
      <c r="F40" s="2" t="str">
        <f aca="false">IF(NOT(ISNA(VLOOKUP(A40,Program!$E$6:$E$126,1,0))),"YES","")</f>
        <v/>
      </c>
      <c r="G40" s="43"/>
    </row>
    <row r="41" customFormat="false" ht="17.25" hidden="false" customHeight="true" outlineLevel="0" collapsed="false">
      <c r="A41" s="38"/>
      <c r="B41" s="39"/>
      <c r="C41" s="40"/>
      <c r="D41" s="41"/>
      <c r="E41" s="42"/>
      <c r="F41" s="2" t="str">
        <f aca="false">IF(NOT(ISNA(VLOOKUP(A41,Program!$E$6:$E$126,1,0))),"YES","")</f>
        <v/>
      </c>
      <c r="G41" s="43"/>
    </row>
    <row r="42" customFormat="false" ht="17.25" hidden="false" customHeight="true" outlineLevel="0" collapsed="false">
      <c r="A42" s="24"/>
      <c r="B42" s="45"/>
      <c r="C42" s="46" t="s">
        <v>48</v>
      </c>
      <c r="D42" s="24"/>
      <c r="E42" s="24"/>
      <c r="F42" s="2" t="str">
        <f aca="false">IF(NOT(ISNA(VLOOKUP(A42,Program!$E$6:$E$126,1,0))),"YES","")</f>
        <v/>
      </c>
      <c r="G42" s="43"/>
    </row>
    <row r="43" customFormat="false" ht="17.25" hidden="false" customHeight="true" outlineLevel="0" collapsed="false">
      <c r="A43" s="24"/>
      <c r="B43" s="45"/>
      <c r="C43" s="46" t="s">
        <v>49</v>
      </c>
      <c r="D43" s="24"/>
      <c r="E43" s="24"/>
      <c r="F43" s="2" t="str">
        <f aca="false">IF(NOT(ISNA(VLOOKUP(A43,Program!$E$6:$E$126,1,0))),"YES","")</f>
        <v/>
      </c>
      <c r="G43" s="43"/>
    </row>
    <row r="44" customFormat="false" ht="17.25" hidden="false" customHeight="true" outlineLevel="0" collapsed="false">
      <c r="A44" s="24"/>
      <c r="B44" s="45"/>
      <c r="C44" s="46" t="s">
        <v>50</v>
      </c>
      <c r="D44" s="24"/>
      <c r="E44" s="24"/>
      <c r="F44" s="2" t="str">
        <f aca="false">IF(NOT(ISNA(VLOOKUP(A44,Program!$E$6:$E$126,1,0))),"YES","")</f>
        <v/>
      </c>
      <c r="G44" s="43"/>
    </row>
    <row r="45" customFormat="false" ht="17.25" hidden="false" customHeight="true" outlineLevel="0" collapsed="false">
      <c r="A45" s="24"/>
      <c r="B45" s="45"/>
      <c r="C45" s="46" t="s">
        <v>51</v>
      </c>
      <c r="D45" s="24"/>
      <c r="E45" s="24"/>
      <c r="F45" s="2" t="str">
        <f aca="false">IF(NOT(ISNA(VLOOKUP(A45,Program!$E$6:$E$126,1,0))),"YES","")</f>
        <v/>
      </c>
      <c r="G45" s="43"/>
    </row>
    <row r="46" customFormat="false" ht="17.25" hidden="false" customHeight="true" outlineLevel="0" collapsed="false">
      <c r="A46" s="24"/>
      <c r="B46" s="45"/>
      <c r="C46" s="24"/>
      <c r="D46" s="24"/>
      <c r="E46" s="24"/>
      <c r="F46" s="2" t="str">
        <f aca="false">IF(NOT(ISNA(VLOOKUP(A46,Program!$E$6:$E$126,1,0))),"YES","")</f>
        <v/>
      </c>
      <c r="G46" s="43"/>
    </row>
    <row r="47" customFormat="false" ht="17.25" hidden="false" customHeight="true" outlineLevel="0" collapsed="false">
      <c r="A47" s="24"/>
      <c r="B47" s="45"/>
      <c r="C47" s="46" t="s">
        <v>52</v>
      </c>
      <c r="D47" s="24"/>
      <c r="E47" s="24"/>
      <c r="F47" s="2" t="str">
        <f aca="false">IF(NOT(ISNA(VLOOKUP(A47,Program!$E$6:$E$126,1,0))),"YES","")</f>
        <v/>
      </c>
      <c r="G47" s="43"/>
    </row>
    <row r="48" customFormat="false" ht="17.25" hidden="false" customHeight="true" outlineLevel="0" collapsed="false">
      <c r="A48" s="24"/>
      <c r="B48" s="45"/>
      <c r="C48" s="46" t="s">
        <v>53</v>
      </c>
      <c r="D48" s="24"/>
      <c r="E48" s="24"/>
      <c r="F48" s="2" t="str">
        <f aca="false">IF(NOT(ISNA(VLOOKUP(A48,Program!$E$6:$E$126,1,0))),"YES","")</f>
        <v/>
      </c>
      <c r="G48" s="43"/>
    </row>
    <row r="49" customFormat="false" ht="17.25" hidden="false" customHeight="true" outlineLevel="0" collapsed="false">
      <c r="A49" s="24"/>
      <c r="B49" s="45"/>
      <c r="C49" s="46" t="s">
        <v>54</v>
      </c>
      <c r="D49" s="24"/>
      <c r="E49" s="24"/>
      <c r="F49" s="2" t="str">
        <f aca="false">IF(NOT(ISNA(VLOOKUP(A49,Program!$E$6:$E$126,1,0))),"YES","")</f>
        <v/>
      </c>
      <c r="G49" s="43"/>
    </row>
    <row r="50" customFormat="false" ht="17.25" hidden="false" customHeight="true" outlineLevel="0" collapsed="false">
      <c r="A50" s="24"/>
      <c r="B50" s="45"/>
      <c r="C50" s="46" t="s">
        <v>55</v>
      </c>
      <c r="D50" s="24"/>
      <c r="E50" s="24"/>
      <c r="F50" s="2" t="str">
        <f aca="false">IF(NOT(ISNA(VLOOKUP(A50,Program!$E$6:$E$126,1,0))),"YES","")</f>
        <v/>
      </c>
      <c r="G50" s="43"/>
    </row>
    <row r="51" customFormat="false" ht="17.25" hidden="false" customHeight="true" outlineLevel="0" collapsed="false">
      <c r="A51" s="24"/>
      <c r="B51" s="45"/>
      <c r="C51" s="46" t="s">
        <v>56</v>
      </c>
      <c r="D51" s="24"/>
      <c r="E51" s="24"/>
      <c r="F51" s="2" t="str">
        <f aca="false">IF(NOT(ISNA(VLOOKUP(A51,Program!$E$6:$E$126,1,0))),"YES","")</f>
        <v/>
      </c>
      <c r="G51" s="43"/>
    </row>
    <row r="52" customFormat="false" ht="17.25" hidden="false" customHeight="true" outlineLevel="0" collapsed="false">
      <c r="A52" s="24"/>
      <c r="B52" s="45"/>
      <c r="C52" s="46" t="s">
        <v>57</v>
      </c>
      <c r="D52" s="24"/>
      <c r="E52" s="24"/>
      <c r="F52" s="2" t="str">
        <f aca="false">IF(NOT(ISNA(VLOOKUP(A52,Program!$E$6:$E$126,1,0))),"YES","")</f>
        <v/>
      </c>
      <c r="G52" s="43"/>
    </row>
    <row r="53" customFormat="false" ht="17.25" hidden="false" customHeight="true" outlineLevel="0" collapsed="false">
      <c r="A53" s="24"/>
      <c r="B53" s="45"/>
      <c r="C53" s="46" t="s">
        <v>58</v>
      </c>
      <c r="D53" s="24"/>
      <c r="E53" s="24"/>
      <c r="F53" s="2" t="str">
        <f aca="false">IF(NOT(ISNA(VLOOKUP(A53,Program!$E$6:$E$126,1,0))),"YES","")</f>
        <v/>
      </c>
      <c r="G53" s="43"/>
    </row>
    <row r="54" customFormat="false" ht="17.25" hidden="false" customHeight="true" outlineLevel="0" collapsed="false">
      <c r="A54" s="24"/>
      <c r="B54" s="45"/>
      <c r="C54" s="46" t="s">
        <v>59</v>
      </c>
      <c r="D54" s="24"/>
      <c r="E54" s="24"/>
      <c r="F54" s="2" t="str">
        <f aca="false">IF(NOT(ISNA(VLOOKUP(A54,Program!$E$6:$E$126,1,0))),"YES","")</f>
        <v/>
      </c>
      <c r="G54" s="43"/>
    </row>
    <row r="55" customFormat="false" ht="17.25" hidden="false" customHeight="true" outlineLevel="0" collapsed="false">
      <c r="A55" s="24"/>
      <c r="B55" s="45"/>
      <c r="C55" s="46" t="s">
        <v>60</v>
      </c>
      <c r="D55" s="24"/>
      <c r="E55" s="24"/>
      <c r="F55" s="2" t="str">
        <f aca="false">IF(NOT(ISNA(VLOOKUP(A55,Program!$E$6:$E$126,1,0))),"YES","")</f>
        <v/>
      </c>
      <c r="G55" s="43"/>
    </row>
    <row r="56" customFormat="false" ht="17.25" hidden="false" customHeight="true" outlineLevel="0" collapsed="false">
      <c r="A56" s="24"/>
      <c r="B56" s="45"/>
      <c r="C56" s="46" t="s">
        <v>61</v>
      </c>
      <c r="D56" s="24"/>
      <c r="E56" s="24"/>
      <c r="F56" s="2" t="str">
        <f aca="false">IF(NOT(ISNA(VLOOKUP(A56,Program!$E$6:$E$126,1,0))),"YES","")</f>
        <v/>
      </c>
      <c r="G56" s="43"/>
    </row>
    <row r="57" customFormat="false" ht="17.25" hidden="false" customHeight="true" outlineLevel="0" collapsed="false">
      <c r="A57" s="24"/>
      <c r="B57" s="45"/>
      <c r="C57" s="46" t="s">
        <v>62</v>
      </c>
      <c r="D57" s="24"/>
      <c r="E57" s="24"/>
      <c r="F57" s="2" t="str">
        <f aca="false">IF(NOT(ISNA(VLOOKUP(A57,Program!$E$6:$E$126,1,0))),"YES","")</f>
        <v/>
      </c>
      <c r="G57" s="43"/>
    </row>
    <row r="58" customFormat="false" ht="17.25" hidden="false" customHeight="true" outlineLevel="0" collapsed="false">
      <c r="A58" s="24"/>
      <c r="B58" s="45"/>
      <c r="C58" s="46" t="s">
        <v>63</v>
      </c>
      <c r="D58" s="24"/>
      <c r="E58" s="24"/>
      <c r="F58" s="2" t="str">
        <f aca="false">IF(NOT(ISNA(VLOOKUP(A58,Program!$E$6:$E$126,1,0))),"YES","")</f>
        <v/>
      </c>
      <c r="G58" s="43"/>
    </row>
    <row r="59" customFormat="false" ht="17.25" hidden="false" customHeight="true" outlineLevel="0" collapsed="false">
      <c r="A59" s="24"/>
      <c r="B59" s="45"/>
      <c r="C59" s="46" t="s">
        <v>64</v>
      </c>
      <c r="D59" s="24"/>
      <c r="E59" s="24"/>
      <c r="F59" s="2" t="str">
        <f aca="false">IF(NOT(ISNA(VLOOKUP(A59,Program!$E$6:$E$126,1,0))),"YES","")</f>
        <v/>
      </c>
      <c r="G59" s="43"/>
    </row>
    <row r="60" customFormat="false" ht="17.25" hidden="false" customHeight="true" outlineLevel="0" collapsed="false">
      <c r="A60" s="24"/>
      <c r="B60" s="45"/>
      <c r="C60" s="46" t="s">
        <v>65</v>
      </c>
      <c r="D60" s="24"/>
      <c r="E60" s="24"/>
      <c r="F60" s="2" t="str">
        <f aca="false">IF(NOT(ISNA(VLOOKUP(A60,Program!$E$6:$E$126,1,0))),"YES","")</f>
        <v/>
      </c>
      <c r="G60" s="43"/>
    </row>
    <row r="61" customFormat="false" ht="17.25" hidden="false" customHeight="true" outlineLevel="0" collapsed="false">
      <c r="A61" s="24"/>
      <c r="B61" s="45"/>
      <c r="C61" s="46" t="s">
        <v>66</v>
      </c>
      <c r="D61" s="24"/>
      <c r="E61" s="24"/>
      <c r="F61" s="2" t="str">
        <f aca="false">IF(NOT(ISNA(VLOOKUP(A61,Program!$E$6:$E$126,1,0))),"YES","")</f>
        <v/>
      </c>
      <c r="G61" s="43"/>
    </row>
    <row r="62" customFormat="false" ht="17.25" hidden="false" customHeight="true" outlineLevel="0" collapsed="false">
      <c r="A62" s="24"/>
      <c r="B62" s="45"/>
      <c r="C62" s="46" t="s">
        <v>67</v>
      </c>
      <c r="D62" s="24"/>
      <c r="E62" s="24"/>
      <c r="F62" s="2" t="str">
        <f aca="false">IF(NOT(ISNA(VLOOKUP(A62,Program!$E$6:$E$126,1,0))),"YES","")</f>
        <v/>
      </c>
      <c r="G62" s="43"/>
    </row>
    <row r="63" customFormat="false" ht="17.25" hidden="false" customHeight="true" outlineLevel="0" collapsed="false">
      <c r="A63" s="24"/>
      <c r="B63" s="45"/>
      <c r="C63" s="46" t="s">
        <v>68</v>
      </c>
      <c r="D63" s="24"/>
      <c r="E63" s="24"/>
      <c r="F63" s="2" t="str">
        <f aca="false">IF(NOT(ISNA(VLOOKUP(A63,Program!$E$6:$E$126,1,0))),"YES","")</f>
        <v/>
      </c>
      <c r="G63" s="43"/>
    </row>
    <row r="64" customFormat="false" ht="17.25" hidden="false" customHeight="true" outlineLevel="0" collapsed="false">
      <c r="A64" s="24"/>
      <c r="B64" s="45"/>
      <c r="C64" s="46" t="s">
        <v>69</v>
      </c>
      <c r="D64" s="24"/>
      <c r="E64" s="24"/>
      <c r="F64" s="2" t="str">
        <f aca="false">IF(NOT(ISNA(VLOOKUP(A64,Program!$E$6:$E$126,1,0))),"YES","")</f>
        <v/>
      </c>
      <c r="G64" s="43"/>
    </row>
    <row r="65" customFormat="false" ht="17.25" hidden="false" customHeight="true" outlineLevel="0" collapsed="false">
      <c r="A65" s="24"/>
      <c r="B65" s="45"/>
      <c r="C65" s="46" t="s">
        <v>70</v>
      </c>
      <c r="D65" s="24"/>
      <c r="E65" s="24"/>
      <c r="F65" s="2" t="str">
        <f aca="false">IF(NOT(ISNA(VLOOKUP(A65,Program!$E$6:$E$126,1,0))),"YES","")</f>
        <v/>
      </c>
      <c r="G65" s="43"/>
    </row>
    <row r="66" customFormat="false" ht="17.25" hidden="false" customHeight="true" outlineLevel="0" collapsed="false">
      <c r="A66" s="24"/>
      <c r="B66" s="45"/>
      <c r="C66" s="46" t="s">
        <v>71</v>
      </c>
      <c r="D66" s="24"/>
      <c r="E66" s="24"/>
      <c r="F66" s="2" t="str">
        <f aca="false">IF(NOT(ISNA(VLOOKUP(A66,Program!$E$6:$E$126,1,0))),"YES","")</f>
        <v/>
      </c>
      <c r="G66" s="43"/>
    </row>
    <row r="67" customFormat="false" ht="17.25" hidden="false" customHeight="true" outlineLevel="0" collapsed="false">
      <c r="A67" s="24"/>
      <c r="B67" s="45"/>
      <c r="C67" s="46" t="s">
        <v>72</v>
      </c>
      <c r="D67" s="24"/>
      <c r="E67" s="24"/>
      <c r="F67" s="2" t="str">
        <f aca="false">IF(NOT(ISNA(VLOOKUP(A67,Program!$E$6:$E$126,1,0))),"YES","")</f>
        <v/>
      </c>
      <c r="G67" s="43"/>
    </row>
    <row r="68" customFormat="false" ht="17.25" hidden="false" customHeight="true" outlineLevel="0" collapsed="false">
      <c r="A68" s="24"/>
      <c r="B68" s="45"/>
      <c r="C68" s="46" t="s">
        <v>73</v>
      </c>
      <c r="D68" s="24"/>
      <c r="E68" s="24"/>
      <c r="F68" s="2" t="str">
        <f aca="false">IF(NOT(ISNA(VLOOKUP(A68,Program!$E$6:$E$126,1,0))),"YES","")</f>
        <v/>
      </c>
      <c r="G68" s="43"/>
    </row>
    <row r="69" customFormat="false" ht="17.25" hidden="false" customHeight="true" outlineLevel="0" collapsed="false">
      <c r="A69" s="24"/>
      <c r="B69" s="45"/>
      <c r="C69" s="46" t="s">
        <v>74</v>
      </c>
      <c r="D69" s="24"/>
      <c r="E69" s="24"/>
      <c r="F69" s="2" t="str">
        <f aca="false">IF(NOT(ISNA(VLOOKUP(A69,Program!$E$6:$E$126,1,0))),"YES","")</f>
        <v/>
      </c>
      <c r="G69" s="43"/>
    </row>
    <row r="70" customFormat="false" ht="17.25" hidden="false" customHeight="true" outlineLevel="0" collapsed="false">
      <c r="A70" s="24"/>
      <c r="B70" s="45"/>
      <c r="C70" s="46" t="s">
        <v>75</v>
      </c>
      <c r="D70" s="24"/>
      <c r="E70" s="24"/>
      <c r="F70" s="2" t="str">
        <f aca="false">IF(NOT(ISNA(VLOOKUP(A70,Program!$E$6:$E$126,1,0))),"YES","")</f>
        <v/>
      </c>
      <c r="G70" s="43"/>
    </row>
    <row r="71" customFormat="false" ht="17.25" hidden="false" customHeight="true" outlineLevel="0" collapsed="false">
      <c r="A71" s="24"/>
      <c r="B71" s="45"/>
      <c r="C71" s="46" t="s">
        <v>76</v>
      </c>
      <c r="D71" s="24"/>
      <c r="E71" s="24"/>
      <c r="F71" s="2" t="str">
        <f aca="false">IF(NOT(ISNA(VLOOKUP(A71,Program!$E$6:$E$126,1,0))),"YES","")</f>
        <v/>
      </c>
      <c r="G71" s="43"/>
    </row>
    <row r="72" customFormat="false" ht="17.25" hidden="false" customHeight="true" outlineLevel="0" collapsed="false">
      <c r="A72" s="24"/>
      <c r="B72" s="45"/>
      <c r="C72" s="46" t="s">
        <v>77</v>
      </c>
      <c r="D72" s="24"/>
      <c r="E72" s="24"/>
      <c r="F72" s="2" t="str">
        <f aca="false">IF(NOT(ISNA(VLOOKUP(A72,Program!$E$6:$E$126,1,0))),"YES","")</f>
        <v/>
      </c>
      <c r="G72" s="43"/>
    </row>
    <row r="73" customFormat="false" ht="17.25" hidden="false" customHeight="true" outlineLevel="0" collapsed="false">
      <c r="A73" s="24"/>
      <c r="B73" s="45"/>
      <c r="C73" s="46" t="s">
        <v>78</v>
      </c>
      <c r="D73" s="24"/>
      <c r="E73" s="24"/>
      <c r="F73" s="2" t="str">
        <f aca="false">IF(NOT(ISNA(VLOOKUP(A73,Program!$E$6:$E$126,1,0))),"YES","")</f>
        <v/>
      </c>
      <c r="G73" s="43"/>
    </row>
    <row r="74" customFormat="false" ht="17.25" hidden="false" customHeight="true" outlineLevel="0" collapsed="false">
      <c r="A74" s="24"/>
      <c r="B74" s="45"/>
      <c r="C74" s="46" t="s">
        <v>79</v>
      </c>
      <c r="D74" s="24"/>
      <c r="E74" s="24"/>
      <c r="F74" s="2" t="str">
        <f aca="false">IF(NOT(ISNA(VLOOKUP(A74,Program!$E$6:$E$126,1,0))),"YES","")</f>
        <v/>
      </c>
      <c r="G74" s="43"/>
    </row>
    <row r="75" customFormat="false" ht="17.25" hidden="false" customHeight="true" outlineLevel="0" collapsed="false">
      <c r="F75" s="2" t="str">
        <f aca="false">IF(NOT(ISNA(VLOOKUP(A75,Program!$E$6:$E$126,1,0))),"YES","")</f>
        <v/>
      </c>
      <c r="G75" s="43"/>
    </row>
    <row r="76" customFormat="false" ht="17.25" hidden="false" customHeight="true" outlineLevel="0" collapsed="false">
      <c r="F76" s="2" t="str">
        <f aca="false">IF(NOT(ISNA(VLOOKUP(A76,Program!$E$6:$E$126,1,0))),"YES","")</f>
        <v/>
      </c>
      <c r="G76" s="43"/>
    </row>
    <row r="77" customFormat="false" ht="17.25" hidden="false" customHeight="true" outlineLevel="0" collapsed="false">
      <c r="F77" s="2" t="str">
        <f aca="false">IF(NOT(ISNA(VLOOKUP(A77,Program!$E$6:$E$126,1,0))),"YES","")</f>
        <v/>
      </c>
      <c r="G77" s="43"/>
    </row>
    <row r="78" customFormat="false" ht="17.25" hidden="false" customHeight="true" outlineLevel="0" collapsed="false">
      <c r="F78" s="2" t="str">
        <f aca="false">IF(NOT(ISNA(VLOOKUP(A78,Program!$E$6:$E$126,1,0))),"YES","")</f>
        <v/>
      </c>
      <c r="G78" s="43"/>
    </row>
    <row r="79" customFormat="false" ht="17.25" hidden="false" customHeight="true" outlineLevel="0" collapsed="false">
      <c r="F79" s="2" t="str">
        <f aca="false">IF(NOT(ISNA(VLOOKUP(A79,Program!$E$6:$E$126,1,0))),"YES","")</f>
        <v/>
      </c>
      <c r="G79" s="43"/>
    </row>
    <row r="80" customFormat="false" ht="17.25" hidden="false" customHeight="true" outlineLevel="0" collapsed="false">
      <c r="F80" s="2" t="str">
        <f aca="false">IF(NOT(ISNA(VLOOKUP(A80,Program!$E$6:$E$126,1,0))),"YES","")</f>
        <v/>
      </c>
      <c r="G80" s="43"/>
    </row>
    <row r="81" customFormat="false" ht="17.25" hidden="false" customHeight="true" outlineLevel="0" collapsed="false">
      <c r="F81" s="2" t="str">
        <f aca="false">IF(NOT(ISNA(VLOOKUP(A81,Program!$E$6:$E$126,1,0))),"YES","")</f>
        <v/>
      </c>
      <c r="G81" s="43"/>
    </row>
    <row r="82" customFormat="false" ht="17.25" hidden="false" customHeight="true" outlineLevel="0" collapsed="false">
      <c r="F82" s="2" t="str">
        <f aca="false">IF(NOT(ISNA(VLOOKUP(A82,Program!$E$6:$E$126,1,0))),"YES","")</f>
        <v/>
      </c>
      <c r="G82" s="43"/>
    </row>
    <row r="83" customFormat="false" ht="17.25" hidden="false" customHeight="true" outlineLevel="0" collapsed="false">
      <c r="F83" s="2" t="str">
        <f aca="false">IF(NOT(ISNA(VLOOKUP(A83,Program!$E$6:$E$126,1,0))),"YES","")</f>
        <v/>
      </c>
      <c r="G83" s="43"/>
    </row>
    <row r="84" customFormat="false" ht="17.25" hidden="false" customHeight="true" outlineLevel="0" collapsed="false">
      <c r="F84" s="2" t="str">
        <f aca="false">IF(NOT(ISNA(VLOOKUP(A84,Program!$E$6:$E$126,1,0))),"YES","")</f>
        <v/>
      </c>
      <c r="G84" s="43"/>
    </row>
    <row r="85" customFormat="false" ht="17.25" hidden="false" customHeight="true" outlineLevel="0" collapsed="false">
      <c r="F85" s="2" t="str">
        <f aca="false">IF(NOT(ISNA(VLOOKUP(A85,Program!$E$6:$E$126,1,0))),"YES","")</f>
        <v/>
      </c>
      <c r="G85" s="43"/>
    </row>
    <row r="86" customFormat="false" ht="17.25" hidden="false" customHeight="true" outlineLevel="0" collapsed="false">
      <c r="F86" s="2" t="str">
        <f aca="false">IF(NOT(ISNA(VLOOKUP(A86,Program!$E$6:$E$126,1,0))),"YES","")</f>
        <v/>
      </c>
      <c r="G86" s="43"/>
    </row>
    <row r="87" customFormat="false" ht="17.25" hidden="false" customHeight="true" outlineLevel="0" collapsed="false">
      <c r="F87" s="2" t="str">
        <f aca="false">IF(NOT(ISNA(VLOOKUP(A87,Program!$E$6:$E$126,1,0))),"YES","")</f>
        <v/>
      </c>
      <c r="G87" s="43"/>
    </row>
    <row r="88" customFormat="false" ht="17.25" hidden="false" customHeight="true" outlineLevel="0" collapsed="false">
      <c r="F88" s="2" t="str">
        <f aca="false">IF(NOT(ISNA(VLOOKUP(A88,Program!$E$6:$E$126,1,0))),"YES","")</f>
        <v/>
      </c>
      <c r="G88" s="43"/>
    </row>
    <row r="89" customFormat="false" ht="15.75" hidden="false" customHeight="true" outlineLevel="0" collapsed="false">
      <c r="F89" s="2" t="str">
        <f aca="false">IF(NOT(ISNA(VLOOKUP(A89,Program!$E$6:$E$126,1,0))),"YES","")</f>
        <v/>
      </c>
    </row>
    <row r="90" customFormat="false" ht="15.75" hidden="false" customHeight="true" outlineLevel="0" collapsed="false">
      <c r="F90" s="2" t="str">
        <f aca="false">IF(NOT(ISNA(VLOOKUP(A90,Program!$E$6:$E$126,1,0))),"YES","")</f>
        <v/>
      </c>
    </row>
    <row r="91" customFormat="false" ht="15.75" hidden="false" customHeight="true" outlineLevel="0" collapsed="false">
      <c r="F91" s="2" t="str">
        <f aca="false">IF(NOT(ISNA(VLOOKUP(A91,Program!$E$6:$E$126,1,0))),"YES","")</f>
        <v/>
      </c>
    </row>
    <row r="92" customFormat="false" ht="15.75" hidden="false" customHeight="true" outlineLevel="0" collapsed="false">
      <c r="F92" s="2" t="str">
        <f aca="false">IF(NOT(ISNA(VLOOKUP(A92,Program!$E$6:$E$126,1,0))),"YES","")</f>
        <v/>
      </c>
    </row>
    <row r="93" customFormat="false" ht="15.75" hidden="false" customHeight="true" outlineLevel="0" collapsed="false">
      <c r="F93" s="2" t="str">
        <f aca="false">IF(NOT(ISNA(VLOOKUP(A93,Program!$E$6:$E$126,1,0))),"YES","")</f>
        <v/>
      </c>
    </row>
    <row r="94" customFormat="false" ht="15.75" hidden="false" customHeight="true" outlineLevel="0" collapsed="false">
      <c r="F94" s="2" t="str">
        <f aca="false">IF(NOT(ISNA(VLOOKUP(A94,Program!$E$6:$E$126,1,0))),"YES","")</f>
        <v/>
      </c>
    </row>
    <row r="95" customFormat="false" ht="15.75" hidden="false" customHeight="true" outlineLevel="0" collapsed="false">
      <c r="F95" s="2" t="str">
        <f aca="false">IF(NOT(ISNA(VLOOKUP(A95,Program!$E$6:$E$126,1,0))),"YES","")</f>
        <v/>
      </c>
    </row>
    <row r="96" customFormat="false" ht="15.75" hidden="false" customHeight="true" outlineLevel="0" collapsed="false">
      <c r="F96" s="2" t="str">
        <f aca="false">IF(NOT(ISNA(VLOOKUP(A96,Program!$E$6:$E$126,1,0))),"YES","")</f>
        <v/>
      </c>
    </row>
    <row r="97" customFormat="false" ht="15.75" hidden="false" customHeight="true" outlineLevel="0" collapsed="false">
      <c r="F97" s="2" t="str">
        <f aca="false">IF(NOT(ISNA(VLOOKUP(A97,Program!$E$6:$E$126,1,0))),"YES","")</f>
        <v/>
      </c>
    </row>
    <row r="98" customFormat="false" ht="15.75" hidden="false" customHeight="true" outlineLevel="0" collapsed="false">
      <c r="F98" s="2" t="str">
        <f aca="false">IF(NOT(ISNA(VLOOKUP(A98,Program!$E$6:$E$126,1,0))),"YES","")</f>
        <v/>
      </c>
    </row>
    <row r="99" customFormat="false" ht="15.75" hidden="false" customHeight="true" outlineLevel="0" collapsed="false">
      <c r="F99" s="2" t="str">
        <f aca="false">IF(NOT(ISNA(VLOOKUP(A99,Program!$E$6:$E$126,1,0))),"YES","")</f>
        <v/>
      </c>
    </row>
    <row r="100" customFormat="false" ht="15.75" hidden="false" customHeight="true" outlineLevel="0" collapsed="false">
      <c r="F100" s="2" t="str">
        <f aca="false">IF(NOT(ISNA(VLOOKUP(A100,Program!$E$6:$E$126,1,0))),"YES","")</f>
        <v/>
      </c>
    </row>
    <row r="101" customFormat="false" ht="15.75" hidden="false" customHeight="true" outlineLevel="0" collapsed="false">
      <c r="F101" s="2" t="str">
        <f aca="false">IF(NOT(ISNA(VLOOKUP(A101,Program!$E$6:$E$126,1,0))),"YES","")</f>
        <v/>
      </c>
    </row>
    <row r="102" customFormat="false" ht="15.75" hidden="false" customHeight="true" outlineLevel="0" collapsed="false">
      <c r="F102" s="2" t="str">
        <f aca="false">IF(NOT(ISNA(VLOOKUP(A102,Program!$E$6:$E$126,1,0))),"YES","")</f>
        <v/>
      </c>
    </row>
    <row r="103" customFormat="false" ht="15.75" hidden="false" customHeight="true" outlineLevel="0" collapsed="false">
      <c r="F103" s="2" t="str">
        <f aca="false">IF(NOT(ISNA(VLOOKUP(A103,Program!$E$6:$E$126,1,0))),"YES","")</f>
        <v/>
      </c>
    </row>
    <row r="104" customFormat="false" ht="15.75" hidden="false" customHeight="true" outlineLevel="0" collapsed="false">
      <c r="F104" s="2" t="str">
        <f aca="false">IF(NOT(ISNA(VLOOKUP(A104,Program!$E$6:$E$126,1,0))),"YES","")</f>
        <v/>
      </c>
    </row>
    <row r="105" customFormat="false" ht="15.75" hidden="false" customHeight="true" outlineLevel="0" collapsed="false">
      <c r="F105" s="2" t="str">
        <f aca="false">IF(NOT(ISNA(VLOOKUP(A105,Program!$E$6:$E$126,1,0))),"YES","")</f>
        <v/>
      </c>
    </row>
    <row r="106" customFormat="false" ht="15.75" hidden="false" customHeight="true" outlineLevel="0" collapsed="false">
      <c r="F106" s="2" t="str">
        <f aca="false">IF(NOT(ISNA(VLOOKUP(A106,Program!$E$6:$E$126,1,0))),"YES","")</f>
        <v/>
      </c>
    </row>
  </sheetData>
  <conditionalFormatting sqref="D2:D74">
    <cfRule type="expression" priority="2" aboveAverage="0" equalAverage="0" bottom="0" percent="0" rank="0" text="" dxfId="0">
      <formula>IF(D2&gt;=$J$3,1,0)</formula>
    </cfRule>
  </conditionalFormatting>
  <conditionalFormatting sqref="D2:D74">
    <cfRule type="expression" priority="3" aboveAverage="0" equalAverage="0" bottom="0" percent="0" rank="0" text="" dxfId="1">
      <formula>IF(D2&gt;=$J$4,1,0)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29.484693877551"/>
    <col collapsed="false" hidden="false" max="2" min="2" style="0" width="188.989795918367"/>
    <col collapsed="false" hidden="false" max="3" min="3" style="0" width="169.224489795918"/>
    <col collapsed="false" hidden="false" max="23" min="4" style="0" width="8.63775510204082"/>
    <col collapsed="false" hidden="false" max="1025" min="24" style="0" width="8.75"/>
  </cols>
  <sheetData>
    <row r="1" customFormat="false" ht="21.75" hidden="false" customHeight="true" outlineLevel="0" collapsed="false">
      <c r="A1" s="47" t="s">
        <v>42</v>
      </c>
      <c r="B1" s="47" t="s">
        <v>80</v>
      </c>
      <c r="C1" s="47" t="s">
        <v>81</v>
      </c>
    </row>
    <row r="2" customFormat="false" ht="21.75" hidden="false" customHeight="true" outlineLevel="0" collapsed="false">
      <c r="A2" s="48" t="n">
        <v>1</v>
      </c>
      <c r="B2" s="48" t="s">
        <v>82</v>
      </c>
      <c r="C2" s="48" t="s">
        <v>83</v>
      </c>
    </row>
    <row r="3" customFormat="false" ht="21.75" hidden="false" customHeight="true" outlineLevel="0" collapsed="false">
      <c r="A3" s="48" t="n">
        <v>2</v>
      </c>
      <c r="B3" s="48" t="s">
        <v>84</v>
      </c>
      <c r="C3" s="48" t="s">
        <v>85</v>
      </c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2014-04-07T10:59:38Z</dcterms:created>
  <dc:creator>Nuno Lau</dc:creator>
  <dc:description/>
  <dc:language>pt-PT</dc:language>
  <cp:lastModifiedBy/>
  <dcterms:modified xsi:type="dcterms:W3CDTF">2022-04-23T18:07:28Z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