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EUP-O\homework\#1\cplex\WEIGELT\"/>
    </mc:Choice>
  </mc:AlternateContent>
  <xr:revisionPtr revIDLastSave="0" documentId="13_ncr:1_{4321BF3C-FEE8-418C-A244-215689A667C5}" xr6:coauthVersionLast="47" xr6:coauthVersionMax="47" xr10:uidLastSave="{00000000-0000-0000-0000-000000000000}"/>
  <bookViews>
    <workbookView xWindow="9690" yWindow="6945" windowWidth="28800" windowHeight="15345" xr2:uid="{8109E000-764E-4DCD-9B3B-8B27F2C543BA}"/>
  </bookViews>
  <sheets>
    <sheet name="Weigelt" sheetId="1" r:id="rId1"/>
  </sheets>
  <definedNames>
    <definedName name="Factories">Weigelt!$B$4:$B$6</definedName>
    <definedName name="Prod_Sizes">Weigelt!$C$3:$E$3</definedName>
    <definedName name="ProdCapacity">Weigelt!$G$4:$G$6</definedName>
    <definedName name="Profit">Weigelt!$C$7:$E$7</definedName>
    <definedName name="results">Weigelt!$C$4:$E$6</definedName>
    <definedName name="SalesForecast">Weigelt!$C$10:$E$10</definedName>
    <definedName name="solver_adj" localSheetId="0" hidden="1">Weigelt!$C$4:$E$6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Weigelt!$C$17:$C$19</definedName>
    <definedName name="solver_lhs2" localSheetId="0" hidden="1">Weigelt!$C$20:$C$22</definedName>
    <definedName name="solver_lhs3" localSheetId="0" hidden="1">Weigelt!$C$23:$C$25</definedName>
    <definedName name="solver_lhs4" localSheetId="0" hidden="1">Weigelt!$C$26:$C$27</definedName>
    <definedName name="solver_lhs5" localSheetId="0" hidden="1">Weigelt!$C$22</definedName>
    <definedName name="solver_lhs6" localSheetId="0" hidden="1">Weigelt!$C$22</definedName>
    <definedName name="solver_lhs7" localSheetId="0" hidden="1">Weigelt!$C$20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Weigelt!$C$13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Weigelt!$D$17:$D$19</definedName>
    <definedName name="solver_rhs2" localSheetId="0" hidden="1">Weigelt!$D$20:$D$22</definedName>
    <definedName name="solver_rhs3" localSheetId="0" hidden="1">Weigelt!$D$23:$D$25</definedName>
    <definedName name="solver_rhs4" localSheetId="0" hidden="1">Weigelt!$D$26:$D$27</definedName>
    <definedName name="solver_rhs5" localSheetId="0" hidden="1">Weigelt!$D$22</definedName>
    <definedName name="solver_rhs6" localSheetId="0" hidden="1">Weigelt!$D$22</definedName>
    <definedName name="solver_rhs7" localSheetId="0" hidden="1">Weigelt!$D$20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paceAvailable">Weigelt!$J$4:$J$6</definedName>
    <definedName name="SpaceRequired">Weigelt!$C$8:$E$8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9" i="1" l="1"/>
  <c r="D18" i="1"/>
  <c r="D17" i="1"/>
  <c r="D25" i="1"/>
  <c r="D24" i="1"/>
  <c r="D23" i="1"/>
  <c r="I6" i="1"/>
  <c r="C22" i="1" s="1"/>
  <c r="I5" i="1"/>
  <c r="C21" i="1" s="1"/>
  <c r="I4" i="1"/>
  <c r="C20" i="1" s="1"/>
  <c r="F6" i="1"/>
  <c r="C19" i="1" s="1"/>
  <c r="F5" i="1"/>
  <c r="C18" i="1" s="1"/>
  <c r="F4" i="1"/>
  <c r="C17" i="1" s="1"/>
  <c r="E9" i="1"/>
  <c r="C25" i="1" s="1"/>
  <c r="D9" i="1"/>
  <c r="C24" i="1" s="1"/>
  <c r="C9" i="1"/>
  <c r="C23" i="1" s="1"/>
  <c r="H6" i="1" l="1"/>
  <c r="D27" i="1" s="1"/>
  <c r="H5" i="1"/>
  <c r="D26" i="1" s="1"/>
  <c r="H4" i="1"/>
  <c r="D22" i="1"/>
  <c r="D21" i="1"/>
  <c r="D20" i="1"/>
  <c r="C27" i="1" l="1"/>
  <c r="C26" i="1"/>
</calcChain>
</file>

<file path=xl/sharedStrings.xml><?xml version="1.0" encoding="utf-8"?>
<sst xmlns="http://schemas.openxmlformats.org/spreadsheetml/2006/main" count="30" uniqueCount="30">
  <si>
    <t>L</t>
  </si>
  <si>
    <t>M</t>
  </si>
  <si>
    <t>S</t>
  </si>
  <si>
    <t>Constraints</t>
  </si>
  <si>
    <t>LHS</t>
  </si>
  <si>
    <t>RHS</t>
  </si>
  <si>
    <t>F1 Production</t>
  </si>
  <si>
    <t>F2 Production</t>
  </si>
  <si>
    <t>F3 Production</t>
  </si>
  <si>
    <t>Unit Profit</t>
  </si>
  <si>
    <t>Profit (Total)</t>
  </si>
  <si>
    <t>Sales</t>
  </si>
  <si>
    <t>Max Sales</t>
  </si>
  <si>
    <t>Used Excess Production (per cent)</t>
  </si>
  <si>
    <t>Max Production</t>
  </si>
  <si>
    <t>F1 Storage</t>
  </si>
  <si>
    <t>F2 Storage</t>
  </si>
  <si>
    <t>F3 Storage</t>
  </si>
  <si>
    <t>Production</t>
  </si>
  <si>
    <t>Storage</t>
  </si>
  <si>
    <t>Max Storage</t>
  </si>
  <si>
    <t>Unit m2</t>
  </si>
  <si>
    <t>L Sales</t>
  </si>
  <si>
    <t>M Sales</t>
  </si>
  <si>
    <t>S Sales</t>
  </si>
  <si>
    <t>Production F1=F2</t>
  </si>
  <si>
    <t>Production F1=F3</t>
  </si>
  <si>
    <t>Factory1</t>
  </si>
  <si>
    <t>Factory2</t>
  </si>
  <si>
    <t>Factory3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</si>
</sst>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9" fontId="0" fillId="0" borderId="5" xfId="1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0" xfId="0" applyFont="1"/>
    <xf numFmtId="0" fontId="2" fillId="0" borderId="1" xfId="0" applyFont="1" applyBorder="1"/>
    <xf numFmtId="164" fontId="0" fillId="3" borderId="0" xfId="0" applyNumberFormat="1" applyFill="1"/>
    <xf numFmtId="0" fontId="0" fillId="0" borderId="4" xfId="0" applyFill="1" applyBorder="1"/>
    <xf numFmtId="0" fontId="0" fillId="0" borderId="2" xfId="0" applyFill="1" applyBorder="1"/>
    <xf numFmtId="9" fontId="0" fillId="0" borderId="0" xfId="1" applyFont="1" applyBorder="1"/>
    <xf numFmtId="0" fontId="0" fillId="0" borderId="3" xfId="0" applyFill="1" applyBorder="1"/>
    <xf numFmtId="9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2" borderId="0" xfId="0" applyNumberFormat="1" applyFill="1" applyBorder="1"/>
    <xf numFmtId="0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F8C5-D3CC-4E44-AC0C-C46FD3766CB9}">
  <dimension ref="B2:J27"/>
  <sheetViews>
    <sheetView tabSelected="1" workbookViewId="0">
      <selection activeCell="G17" sqref="G17"/>
    </sheetView>
  </sheetViews>
  <sheetFormatPr defaultRowHeight="15" x14ac:dyDescent="0.25"/>
  <cols>
    <col min="2" max="2" width="18.28515625" bestFit="1" customWidth="1"/>
    <col min="3" max="3" width="12.42578125" customWidth="1"/>
    <col min="4" max="4" width="15" customWidth="1"/>
    <col min="5" max="5" width="16.140625" customWidth="1"/>
    <col min="6" max="6" width="12" bestFit="1" customWidth="1"/>
    <col min="7" max="7" width="15" bestFit="1" customWidth="1"/>
    <col min="8" max="8" width="31.5703125" bestFit="1" customWidth="1"/>
    <col min="9" max="9" width="7.7109375" bestFit="1" customWidth="1"/>
    <col min="10" max="10" width="11.85546875" bestFit="1" customWidth="1"/>
    <col min="11" max="11" width="7.7109375" bestFit="1" customWidth="1"/>
    <col min="12" max="12" width="11.85546875" bestFit="1" customWidth="1"/>
    <col min="13" max="13" width="24.7109375" customWidth="1"/>
    <col min="14" max="15" width="9.7109375" bestFit="1" customWidth="1"/>
    <col min="16" max="16" width="8.42578125" bestFit="1" customWidth="1"/>
    <col min="17" max="17" width="31.5703125" bestFit="1" customWidth="1"/>
  </cols>
  <sheetData>
    <row r="2" spans="2:10" ht="15.75" thickBot="1" x14ac:dyDescent="0.3"/>
    <row r="3" spans="2:10" x14ac:dyDescent="0.25">
      <c r="B3" s="1"/>
      <c r="C3" s="2" t="s">
        <v>0</v>
      </c>
      <c r="D3" s="2" t="s">
        <v>1</v>
      </c>
      <c r="E3" s="2" t="s">
        <v>2</v>
      </c>
      <c r="F3" s="17" t="s">
        <v>18</v>
      </c>
      <c r="G3" s="2" t="s">
        <v>14</v>
      </c>
      <c r="H3" s="2" t="s">
        <v>13</v>
      </c>
      <c r="I3" s="2" t="s">
        <v>19</v>
      </c>
      <c r="J3" s="19" t="s">
        <v>20</v>
      </c>
    </row>
    <row r="4" spans="2:10" x14ac:dyDescent="0.25">
      <c r="B4" s="4" t="s">
        <v>27</v>
      </c>
      <c r="C4" s="23">
        <v>516.66666666666652</v>
      </c>
      <c r="D4" s="23">
        <v>177.77777777777794</v>
      </c>
      <c r="E4" s="23">
        <v>0</v>
      </c>
      <c r="F4" s="5">
        <f>C4+D4+E4</f>
        <v>694.44444444444446</v>
      </c>
      <c r="G4" s="5">
        <v>750</v>
      </c>
      <c r="H4" s="18">
        <f>F4/G4</f>
        <v>0.92592592592592593</v>
      </c>
      <c r="I4" s="5">
        <f>C4*C8+D4*D8+E4*E8</f>
        <v>13000</v>
      </c>
      <c r="J4" s="6">
        <v>13000</v>
      </c>
    </row>
    <row r="5" spans="2:10" x14ac:dyDescent="0.25">
      <c r="B5" s="4" t="s">
        <v>28</v>
      </c>
      <c r="C5" s="23">
        <v>0</v>
      </c>
      <c r="D5" s="23">
        <v>666.66666666666686</v>
      </c>
      <c r="E5" s="23">
        <v>166.6666666666664</v>
      </c>
      <c r="F5" s="5">
        <f>C5+D5+E5</f>
        <v>833.33333333333326</v>
      </c>
      <c r="G5" s="5">
        <v>900</v>
      </c>
      <c r="H5" s="18">
        <f>F5/G5</f>
        <v>0.92592592592592582</v>
      </c>
      <c r="I5" s="5">
        <f>C5*C8+D5*D8+E5*E8</f>
        <v>12000</v>
      </c>
      <c r="J5" s="6">
        <v>12000</v>
      </c>
    </row>
    <row r="6" spans="2:10" x14ac:dyDescent="0.25">
      <c r="B6" s="4" t="s">
        <v>29</v>
      </c>
      <c r="C6" s="23">
        <v>0</v>
      </c>
      <c r="D6" s="23">
        <v>0</v>
      </c>
      <c r="E6" s="23">
        <v>416.66666666666663</v>
      </c>
      <c r="F6" s="5">
        <f>C6+D6+E6</f>
        <v>416.66666666666663</v>
      </c>
      <c r="G6" s="5">
        <v>450</v>
      </c>
      <c r="H6" s="18">
        <f>F6/G6</f>
        <v>0.92592592592592582</v>
      </c>
      <c r="I6" s="5">
        <f>C6*C8+D6*D8+E6*E8</f>
        <v>5000</v>
      </c>
      <c r="J6" s="6">
        <v>5000</v>
      </c>
    </row>
    <row r="7" spans="2:10" x14ac:dyDescent="0.25">
      <c r="B7" s="4" t="s">
        <v>9</v>
      </c>
      <c r="C7" s="24">
        <v>420</v>
      </c>
      <c r="D7" s="24">
        <v>360</v>
      </c>
      <c r="E7" s="24">
        <v>300</v>
      </c>
      <c r="F7" s="5"/>
      <c r="G7" s="5"/>
      <c r="H7" s="5"/>
      <c r="I7" s="5"/>
      <c r="J7" s="6"/>
    </row>
    <row r="8" spans="2:10" x14ac:dyDescent="0.25">
      <c r="B8" s="16" t="s">
        <v>21</v>
      </c>
      <c r="C8" s="10">
        <v>20</v>
      </c>
      <c r="D8" s="10">
        <v>15</v>
      </c>
      <c r="E8" s="10">
        <v>12</v>
      </c>
      <c r="F8" s="5"/>
      <c r="G8" s="5"/>
      <c r="H8" s="5"/>
      <c r="I8" s="5"/>
      <c r="J8" s="6"/>
    </row>
    <row r="9" spans="2:10" x14ac:dyDescent="0.25">
      <c r="B9" s="16" t="s">
        <v>11</v>
      </c>
      <c r="C9" s="5">
        <f>C4+C5+C6</f>
        <v>516.66666666666652</v>
      </c>
      <c r="D9" s="5">
        <f>D4+D5+D6</f>
        <v>844.4444444444448</v>
      </c>
      <c r="E9" s="5">
        <f>E4+E5+E6</f>
        <v>583.33333333333303</v>
      </c>
      <c r="F9" s="5"/>
      <c r="G9" s="5"/>
      <c r="H9" s="5"/>
      <c r="I9" s="5"/>
      <c r="J9" s="6"/>
    </row>
    <row r="10" spans="2:10" ht="15.75" thickBot="1" x14ac:dyDescent="0.3">
      <c r="B10" s="11" t="s">
        <v>12</v>
      </c>
      <c r="C10" s="12">
        <v>900</v>
      </c>
      <c r="D10" s="12">
        <v>1200</v>
      </c>
      <c r="E10" s="12">
        <v>750</v>
      </c>
      <c r="F10" s="8"/>
      <c r="G10" s="8"/>
      <c r="H10" s="12"/>
      <c r="I10" s="8"/>
      <c r="J10" s="7"/>
    </row>
    <row r="13" spans="2:10" ht="15.75" x14ac:dyDescent="0.25">
      <c r="B13" s="13" t="s">
        <v>10</v>
      </c>
      <c r="C13" s="15">
        <f>C7*(C4+C5+C6)+D7*(D4+D5+D6)+E7*(E4+E5+E6)</f>
        <v>696000</v>
      </c>
    </row>
    <row r="14" spans="2:10" x14ac:dyDescent="0.25">
      <c r="B14" s="5"/>
      <c r="C14" s="5"/>
    </row>
    <row r="15" spans="2:10" ht="15.75" thickBot="1" x14ac:dyDescent="0.3">
      <c r="B15" s="5"/>
      <c r="C15" s="5"/>
    </row>
    <row r="16" spans="2:10" x14ac:dyDescent="0.25">
      <c r="B16" s="14" t="s">
        <v>3</v>
      </c>
      <c r="C16" s="2" t="s">
        <v>4</v>
      </c>
      <c r="D16" s="3" t="s">
        <v>5</v>
      </c>
    </row>
    <row r="17" spans="2:4" x14ac:dyDescent="0.25">
      <c r="B17" s="4" t="s">
        <v>6</v>
      </c>
      <c r="C17" s="5">
        <f t="shared" ref="C17:D19" si="0">F4</f>
        <v>694.44444444444446</v>
      </c>
      <c r="D17" s="6">
        <f t="shared" si="0"/>
        <v>750</v>
      </c>
    </row>
    <row r="18" spans="2:4" x14ac:dyDescent="0.25">
      <c r="B18" s="4" t="s">
        <v>7</v>
      </c>
      <c r="C18" s="5">
        <f t="shared" si="0"/>
        <v>833.33333333333326</v>
      </c>
      <c r="D18" s="6">
        <f t="shared" si="0"/>
        <v>900</v>
      </c>
    </row>
    <row r="19" spans="2:4" x14ac:dyDescent="0.25">
      <c r="B19" s="4" t="s">
        <v>8</v>
      </c>
      <c r="C19" s="5">
        <f t="shared" si="0"/>
        <v>416.66666666666663</v>
      </c>
      <c r="D19" s="6">
        <f t="shared" si="0"/>
        <v>450</v>
      </c>
    </row>
    <row r="20" spans="2:4" x14ac:dyDescent="0.25">
      <c r="B20" s="4" t="s">
        <v>15</v>
      </c>
      <c r="C20" s="5">
        <f t="shared" ref="C20:D22" si="1">I4</f>
        <v>13000</v>
      </c>
      <c r="D20" s="6">
        <f t="shared" si="1"/>
        <v>13000</v>
      </c>
    </row>
    <row r="21" spans="2:4" x14ac:dyDescent="0.25">
      <c r="B21" s="4" t="s">
        <v>16</v>
      </c>
      <c r="C21" s="5">
        <f t="shared" si="1"/>
        <v>12000</v>
      </c>
      <c r="D21" s="6">
        <f t="shared" si="1"/>
        <v>12000</v>
      </c>
    </row>
    <row r="22" spans="2:4" x14ac:dyDescent="0.25">
      <c r="B22" s="4" t="s">
        <v>17</v>
      </c>
      <c r="C22" s="5">
        <f t="shared" si="1"/>
        <v>5000</v>
      </c>
      <c r="D22" s="6">
        <f t="shared" si="1"/>
        <v>5000</v>
      </c>
    </row>
    <row r="23" spans="2:4" x14ac:dyDescent="0.25">
      <c r="B23" s="16" t="s">
        <v>22</v>
      </c>
      <c r="C23" s="5">
        <f>C9</f>
        <v>516.66666666666652</v>
      </c>
      <c r="D23" s="6">
        <f>C10</f>
        <v>900</v>
      </c>
    </row>
    <row r="24" spans="2:4" x14ac:dyDescent="0.25">
      <c r="B24" s="16" t="s">
        <v>23</v>
      </c>
      <c r="C24" s="5">
        <f>D9</f>
        <v>844.4444444444448</v>
      </c>
      <c r="D24" s="6">
        <f>D10</f>
        <v>1200</v>
      </c>
    </row>
    <row r="25" spans="2:4" x14ac:dyDescent="0.25">
      <c r="B25" s="16" t="s">
        <v>24</v>
      </c>
      <c r="C25" s="5">
        <f>E9</f>
        <v>583.33333333333303</v>
      </c>
      <c r="D25" s="6">
        <f>E10</f>
        <v>750</v>
      </c>
    </row>
    <row r="26" spans="2:4" x14ac:dyDescent="0.25">
      <c r="B26" s="16" t="s">
        <v>25</v>
      </c>
      <c r="C26" s="21">
        <f>H4</f>
        <v>0.92592592592592593</v>
      </c>
      <c r="D26" s="9">
        <f>H5</f>
        <v>0.92592592592592582</v>
      </c>
    </row>
    <row r="27" spans="2:4" ht="15.75" thickBot="1" x14ac:dyDescent="0.3">
      <c r="B27" s="11" t="s">
        <v>26</v>
      </c>
      <c r="C27" s="20">
        <f>H4</f>
        <v>0.92592592592592593</v>
      </c>
      <c r="D27" s="22">
        <f>H6</f>
        <v>0.92592592592592582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Weigelt</vt:lpstr>
      <vt:lpstr>Factories</vt:lpstr>
      <vt:lpstr>Prod_Sizes</vt:lpstr>
      <vt:lpstr>ProdCapacity</vt:lpstr>
      <vt:lpstr>Profit</vt:lpstr>
      <vt:lpstr>results</vt:lpstr>
      <vt:lpstr>SalesForecast</vt:lpstr>
      <vt:lpstr>SpaceAvailable</vt:lpstr>
      <vt:lpstr>SpaceRequired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Miguel</dc:creator>
  <cp:lastModifiedBy>Nuno Miguel</cp:lastModifiedBy>
  <dcterms:created xsi:type="dcterms:W3CDTF">2022-03-19T17:17:50Z</dcterms:created>
  <dcterms:modified xsi:type="dcterms:W3CDTF">2022-03-19T19:07:08Z</dcterms:modified>
</cp:coreProperties>
</file>