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elescopeMirrorTester\ECAD\BDCMotorControlBoard\"/>
    </mc:Choice>
  </mc:AlternateContent>
  <xr:revisionPtr revIDLastSave="0" documentId="13_ncr:1_{6F33E9AC-6A64-44BE-BF36-072B9BC0706B}" xr6:coauthVersionLast="47" xr6:coauthVersionMax="47" xr10:uidLastSave="{00000000-0000-0000-0000-000000000000}"/>
  <bookViews>
    <workbookView xWindow="-120" yWindow="-120" windowWidth="29040" windowHeight="15840" xr2:uid="{7D97B7CD-3DB0-481D-BB6C-B27239FEAF4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Q3" i="1"/>
  <c r="Q5" i="1"/>
  <c r="Q4" i="1"/>
  <c r="M3" i="1"/>
  <c r="M4" i="1"/>
  <c r="B3" i="1"/>
  <c r="B6" i="1"/>
  <c r="B5" i="1"/>
  <c r="F3" i="1" l="1"/>
  <c r="J3" i="1" s="1"/>
  <c r="U3" i="1" s="1"/>
  <c r="U8" i="1" s="1"/>
</calcChain>
</file>

<file path=xl/sharedStrings.xml><?xml version="1.0" encoding="utf-8"?>
<sst xmlns="http://schemas.openxmlformats.org/spreadsheetml/2006/main" count="17" uniqueCount="17">
  <si>
    <t>maximum step size:</t>
  </si>
  <si>
    <t>https://www.analog.com/en/resources/analog-dialogue/articles/front-end-amp-and-rc-filter-design.html</t>
  </si>
  <si>
    <t>fin:</t>
  </si>
  <si>
    <t>Vpeak:</t>
  </si>
  <si>
    <t>tconv</t>
  </si>
  <si>
    <t>tconv:</t>
  </si>
  <si>
    <t>Vstep:</t>
  </si>
  <si>
    <t>Cadc:</t>
  </si>
  <si>
    <t>Cext:</t>
  </si>
  <si>
    <t>Vhalf_lsb:</t>
  </si>
  <si>
    <t>Vref:</t>
  </si>
  <si>
    <t>ADC bits</t>
  </si>
  <si>
    <t>Ntc:</t>
  </si>
  <si>
    <t>tACQ:</t>
  </si>
  <si>
    <t>TSR</t>
  </si>
  <si>
    <t>RC time constant</t>
  </si>
  <si>
    <t>Rext: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</si>
</sst>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nalog.com/en/resources/analog-dialogue/articles/front-end-amp-and-rc-filter-desig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A43B-0ABB-4C42-B3A9-7AB4C9C28FBE}">
  <dimension ref="A1:U8"/>
  <sheetViews>
    <sheetView tabSelected="1" workbookViewId="0">
      <selection activeCell="Q17" sqref="Q17"/>
    </sheetView>
  </sheetViews>
  <sheetFormatPr defaultRowHeight="15" x14ac:dyDescent="0.25"/>
  <cols>
    <col min="1" max="1" width="18.140625" bestFit="1" customWidth="1"/>
    <col min="6" max="6" width="12" bestFit="1" customWidth="1"/>
    <col min="9" max="9" width="4.5703125" bestFit="1" customWidth="1"/>
    <col min="10" max="10" width="12.7109375" bestFit="1" customWidth="1"/>
    <col min="20" max="20" width="15.85546875" bestFit="1" customWidth="1"/>
    <col min="21" max="21" width="12" bestFit="1" customWidth="1"/>
  </cols>
  <sheetData>
    <row r="1" spans="1:21" x14ac:dyDescent="0.25">
      <c r="A1" s="1" t="s">
        <v>1</v>
      </c>
    </row>
    <row r="3" spans="1:21" x14ac:dyDescent="0.25">
      <c r="A3" t="s">
        <v>0</v>
      </c>
      <c r="B3">
        <f>2*PI()*B4*B5*B6</f>
        <v>5.1836278784231578</v>
      </c>
      <c r="E3" t="s">
        <v>6</v>
      </c>
      <c r="F3">
        <f>(B3*F4)/(F4+F5)</f>
        <v>1.1244312100700994E-2</v>
      </c>
      <c r="I3" t="s">
        <v>12</v>
      </c>
      <c r="J3">
        <f>LN(F3/M3)</f>
        <v>3.3290980095720952</v>
      </c>
      <c r="L3" t="s">
        <v>9</v>
      </c>
      <c r="M3">
        <f>M4/(POWER(2,M5+1))</f>
        <v>4.0283203124999998E-4</v>
      </c>
      <c r="P3" t="s">
        <v>13</v>
      </c>
      <c r="Q3">
        <f>Q4-Q5</f>
        <v>1.9999999999999999E-6</v>
      </c>
      <c r="T3" t="s">
        <v>15</v>
      </c>
      <c r="U3">
        <f>Q3/J3</f>
        <v>6.0076332815959042E-7</v>
      </c>
    </row>
    <row r="4" spans="1:21" x14ac:dyDescent="0.25">
      <c r="A4" t="s">
        <v>2</v>
      </c>
      <c r="B4">
        <v>250000</v>
      </c>
      <c r="E4" t="s">
        <v>7</v>
      </c>
      <c r="F4">
        <f>5/1000000000000</f>
        <v>4.9999999999999997E-12</v>
      </c>
      <c r="L4" t="s">
        <v>10</v>
      </c>
      <c r="M4">
        <f>3.3</f>
        <v>3.3</v>
      </c>
      <c r="P4" t="s">
        <v>14</v>
      </c>
      <c r="Q4">
        <f>1/250000</f>
        <v>3.9999999999999998E-6</v>
      </c>
    </row>
    <row r="5" spans="1:21" x14ac:dyDescent="0.25">
      <c r="A5" t="s">
        <v>3</v>
      </c>
      <c r="B5">
        <f>3.3/2</f>
        <v>1.65</v>
      </c>
      <c r="E5" t="s">
        <v>8</v>
      </c>
      <c r="F5">
        <f>2.3/1000000000</f>
        <v>2.2999999999999999E-9</v>
      </c>
      <c r="L5" t="s">
        <v>11</v>
      </c>
      <c r="M5">
        <v>12</v>
      </c>
      <c r="P5" t="s">
        <v>4</v>
      </c>
      <c r="Q5">
        <f>B6</f>
        <v>1.9999999999999999E-6</v>
      </c>
    </row>
    <row r="6" spans="1:21" x14ac:dyDescent="0.25">
      <c r="A6" t="s">
        <v>5</v>
      </c>
      <c r="B6">
        <f>2/1000000</f>
        <v>1.9999999999999999E-6</v>
      </c>
    </row>
    <row r="8" spans="1:21" x14ac:dyDescent="0.25">
      <c r="T8" t="s">
        <v>16</v>
      </c>
      <c r="U8">
        <f>U3/F5</f>
        <v>261.20144702590886</v>
      </c>
    </row>
  </sheetData>
  <hyperlinks>
    <hyperlink ref="A1" r:id="rId1" xr:uid="{05C3BD43-8BC7-46E6-BCBA-E744D896A4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Sousa</dc:creator>
  <cp:lastModifiedBy>Nuno Sousa</cp:lastModifiedBy>
  <dcterms:created xsi:type="dcterms:W3CDTF">2025-06-12T11:23:54Z</dcterms:created>
  <dcterms:modified xsi:type="dcterms:W3CDTF">2025-06-12T11:59:59Z</dcterms:modified>
</cp:coreProperties>
</file>