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Hub\TelescopeMirrorTester\ECAD\BDCMotorControlBoard\"/>
    </mc:Choice>
  </mc:AlternateContent>
  <xr:revisionPtr revIDLastSave="0" documentId="13_ncr:1_{D17500DE-E594-403D-8BD3-8FE81FC65AD0}" xr6:coauthVersionLast="47" xr6:coauthVersionMax="47" xr10:uidLastSave="{00000000-0000-0000-0000-000000000000}"/>
  <bookViews>
    <workbookView xWindow="-120" yWindow="-120" windowWidth="29040" windowHeight="15840" xr2:uid="{7D97B7CD-3DB0-481D-BB6C-B27239FEAF46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9" i="1" l="1"/>
  <c r="B18" i="1"/>
  <c r="B16" i="1"/>
  <c r="B15" i="1"/>
  <c r="B14" i="1"/>
  <c r="B13" i="1"/>
  <c r="B12" i="1"/>
  <c r="B10" i="1"/>
  <c r="F4" i="1"/>
  <c r="F5" i="1"/>
  <c r="Q3" i="1"/>
  <c r="Q5" i="1"/>
  <c r="Q4" i="1"/>
  <c r="M3" i="1"/>
  <c r="M4" i="1"/>
  <c r="B3" i="1"/>
  <c r="B6" i="1"/>
  <c r="B5" i="1"/>
  <c r="F3" i="1" l="1"/>
  <c r="J3" i="1" s="1"/>
  <c r="U3" i="1" s="1"/>
  <c r="U8" i="1" s="1"/>
</calcChain>
</file>

<file path=xl/sharedStrings.xml><?xml version="1.0" encoding="utf-8"?>
<sst xmlns="http://schemas.openxmlformats.org/spreadsheetml/2006/main" count="28" uniqueCount="28">
  <si>
    <t>maximum step size:</t>
  </si>
  <si>
    <t>https://www.analog.com/en/resources/analog-dialogue/articles/front-end-amp-and-rc-filter-design.html</t>
  </si>
  <si>
    <t>fin:</t>
  </si>
  <si>
    <t>Vpeak:</t>
  </si>
  <si>
    <t>tconv</t>
  </si>
  <si>
    <t>tconv:</t>
  </si>
  <si>
    <t>Vstep:</t>
  </si>
  <si>
    <t>Cadc:</t>
  </si>
  <si>
    <t>Cext:</t>
  </si>
  <si>
    <t>Vhalf_lsb:</t>
  </si>
  <si>
    <t>Vref:</t>
  </si>
  <si>
    <t>ADC bits</t>
  </si>
  <si>
    <t>Ntc:</t>
  </si>
  <si>
    <t>tACQ:</t>
  </si>
  <si>
    <t>TSR</t>
  </si>
  <si>
    <t>RC time constant</t>
  </si>
  <si>
    <t>Rext:</t>
  </si>
  <si>
    <t>Adc clock (MHz)</t>
  </si>
  <si>
    <t>total ADC time</t>
  </si>
  <si>
    <t>total ADC clock cycles</t>
  </si>
  <si>
    <t>ADC conversion time (approx)</t>
  </si>
  <si>
    <t>ADC acquisition time (approx)</t>
  </si>
  <si>
    <t>ADC resolution</t>
  </si>
  <si>
    <t>ADC Csh</t>
  </si>
  <si>
    <t>ADC C parasitic</t>
  </si>
  <si>
    <t>Rsh</t>
  </si>
  <si>
    <t>Rsh (approx ???)</t>
  </si>
  <si>
    <t>ADC acquisition time (approx ???)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</si>
</sst>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ligaçã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nalog.com/en/resources/analog-dialogue/articles/front-end-amp-and-rc-filter-design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2A43B-0ABB-4C42-B3A9-7AB4C9C28FBE}">
  <dimension ref="A1:U19"/>
  <sheetViews>
    <sheetView tabSelected="1" workbookViewId="0">
      <selection activeCell="F26" sqref="F26"/>
    </sheetView>
  </sheetViews>
  <sheetFormatPr defaultRowHeight="15" x14ac:dyDescent="0.25"/>
  <cols>
    <col min="1" max="1" width="31" customWidth="1"/>
    <col min="2" max="2" width="11" bestFit="1" customWidth="1"/>
    <col min="6" max="6" width="12" bestFit="1" customWidth="1"/>
    <col min="9" max="9" width="4.5703125" bestFit="1" customWidth="1"/>
    <col min="10" max="10" width="12.7109375" bestFit="1" customWidth="1"/>
    <col min="20" max="20" width="15.85546875" bestFit="1" customWidth="1"/>
    <col min="21" max="21" width="12" bestFit="1" customWidth="1"/>
  </cols>
  <sheetData>
    <row r="1" spans="1:21" x14ac:dyDescent="0.25">
      <c r="A1" s="1" t="s">
        <v>1</v>
      </c>
    </row>
    <row r="3" spans="1:21" x14ac:dyDescent="0.25">
      <c r="A3" t="s">
        <v>0</v>
      </c>
      <c r="B3">
        <f>2*PI()*B4*B5*B6</f>
        <v>5.1836278784231578</v>
      </c>
      <c r="E3" t="s">
        <v>6</v>
      </c>
      <c r="F3">
        <f>(B3*F4)/(F4+F5)</f>
        <v>1.1244312100700994E-2</v>
      </c>
      <c r="I3" t="s">
        <v>12</v>
      </c>
      <c r="J3">
        <f>LN(F3/M3)</f>
        <v>3.3290980095720952</v>
      </c>
      <c r="L3" t="s">
        <v>9</v>
      </c>
      <c r="M3">
        <f>M4/(POWER(2,M5+1))</f>
        <v>4.0283203124999998E-4</v>
      </c>
      <c r="P3" t="s">
        <v>13</v>
      </c>
      <c r="Q3">
        <f>Q4-Q5</f>
        <v>1.9999999999999999E-6</v>
      </c>
      <c r="T3" t="s">
        <v>15</v>
      </c>
      <c r="U3">
        <f>Q3/J3</f>
        <v>6.0076332815959042E-7</v>
      </c>
    </row>
    <row r="4" spans="1:21" x14ac:dyDescent="0.25">
      <c r="A4" t="s">
        <v>2</v>
      </c>
      <c r="B4">
        <v>250000</v>
      </c>
      <c r="E4" t="s">
        <v>7</v>
      </c>
      <c r="F4">
        <f>5/1000000000000</f>
        <v>4.9999999999999997E-12</v>
      </c>
      <c r="L4" t="s">
        <v>10</v>
      </c>
      <c r="M4">
        <f>3.3</f>
        <v>3.3</v>
      </c>
      <c r="P4" t="s">
        <v>14</v>
      </c>
      <c r="Q4">
        <f>1/250000</f>
        <v>3.9999999999999998E-6</v>
      </c>
    </row>
    <row r="5" spans="1:21" x14ac:dyDescent="0.25">
      <c r="A5" t="s">
        <v>3</v>
      </c>
      <c r="B5">
        <f>3.3/2</f>
        <v>1.65</v>
      </c>
      <c r="E5" t="s">
        <v>8</v>
      </c>
      <c r="F5">
        <f>2.3/1000000000</f>
        <v>2.2999999999999999E-9</v>
      </c>
      <c r="L5" t="s">
        <v>11</v>
      </c>
      <c r="M5">
        <v>12</v>
      </c>
      <c r="P5" t="s">
        <v>4</v>
      </c>
      <c r="Q5">
        <f>B6</f>
        <v>1.9999999999999999E-6</v>
      </c>
    </row>
    <row r="6" spans="1:21" x14ac:dyDescent="0.25">
      <c r="A6" t="s">
        <v>5</v>
      </c>
      <c r="B6">
        <f>2/1000000</f>
        <v>1.9999999999999999E-6</v>
      </c>
    </row>
    <row r="8" spans="1:21" x14ac:dyDescent="0.25">
      <c r="T8" t="s">
        <v>16</v>
      </c>
      <c r="U8">
        <f>U3/F5</f>
        <v>261.20144702590886</v>
      </c>
    </row>
    <row r="9" spans="1:21" x14ac:dyDescent="0.25">
      <c r="A9" t="s">
        <v>22</v>
      </c>
      <c r="B9">
        <v>12</v>
      </c>
    </row>
    <row r="10" spans="1:21" x14ac:dyDescent="0.25">
      <c r="A10" t="s">
        <v>17</v>
      </c>
      <c r="B10">
        <f>48000000</f>
        <v>48000000</v>
      </c>
    </row>
    <row r="11" spans="1:21" x14ac:dyDescent="0.25">
      <c r="A11" t="s">
        <v>19</v>
      </c>
      <c r="B11">
        <v>96</v>
      </c>
    </row>
    <row r="12" spans="1:21" x14ac:dyDescent="0.25">
      <c r="A12" t="s">
        <v>18</v>
      </c>
      <c r="B12">
        <f>(1/B10)*B11</f>
        <v>2.0000000000000003E-6</v>
      </c>
    </row>
    <row r="13" spans="1:21" x14ac:dyDescent="0.25">
      <c r="A13" t="s">
        <v>20</v>
      </c>
      <c r="B13">
        <f>(1/B10)*B9</f>
        <v>2.5000000000000004E-7</v>
      </c>
    </row>
    <row r="14" spans="1:21" x14ac:dyDescent="0.25">
      <c r="A14" t="s">
        <v>21</v>
      </c>
      <c r="B14">
        <f>(1/B10)*(B11-B9)</f>
        <v>1.7500000000000002E-6</v>
      </c>
    </row>
    <row r="15" spans="1:21" x14ac:dyDescent="0.25">
      <c r="A15" t="s">
        <v>23</v>
      </c>
      <c r="B15">
        <f>0.000000000001</f>
        <v>9.9999999999999998E-13</v>
      </c>
    </row>
    <row r="16" spans="1:21" x14ac:dyDescent="0.25">
      <c r="A16" t="s">
        <v>24</v>
      </c>
      <c r="B16">
        <f>0.000000000004</f>
        <v>3.9999999999999999E-12</v>
      </c>
    </row>
    <row r="17" spans="1:2" x14ac:dyDescent="0.25">
      <c r="A17" t="s">
        <v>25</v>
      </c>
      <c r="B17">
        <v>100000</v>
      </c>
    </row>
    <row r="18" spans="1:2" x14ac:dyDescent="0.25">
      <c r="A18" t="s">
        <v>26</v>
      </c>
      <c r="B18">
        <f>B14/(100*B15)</f>
        <v>17500</v>
      </c>
    </row>
    <row r="19" spans="1:2" x14ac:dyDescent="0.25">
      <c r="A19" t="s">
        <v>27</v>
      </c>
      <c r="B19">
        <f>B17*(B15+B16)*100</f>
        <v>4.9999999999999996E-5</v>
      </c>
    </row>
  </sheetData>
  <hyperlinks>
    <hyperlink ref="A1" r:id="rId1" xr:uid="{05C3BD43-8BC7-46E6-BCBA-E744D896A45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Nuno Sousa</dc:creator>
  <cp:lastModifiedBy>Nuno Sousa</cp:lastModifiedBy>
  <dcterms:created xsi:type="dcterms:W3CDTF">2025-06-12T11:23:54Z</dcterms:created>
  <dcterms:modified xsi:type="dcterms:W3CDTF">2025-06-14T19:56:37Z</dcterms:modified>
</cp:coreProperties>
</file>