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noemieliu/Desktop/Applied Project Fortino/Assignments/"/>
    </mc:Choice>
  </mc:AlternateContent>
  <xr:revisionPtr revIDLastSave="0" documentId="13_ncr:1_{40572471-916C-DA45-99BB-7503081262BA}" xr6:coauthVersionLast="47" xr6:coauthVersionMax="47" xr10:uidLastSave="{00000000-0000-0000-0000-000000000000}"/>
  <bookViews>
    <workbookView xWindow="0" yWindow="500" windowWidth="28800" windowHeight="16260" xr2:uid="{00000000-000D-0000-FFFF-FFFF00000000}"/>
  </bookViews>
  <sheets>
    <sheet name="GanttChart" sheetId="1" r:id="rId1"/>
    <sheet name="Help" sheetId="2" r:id="rId2"/>
    <sheet name="GanttChartPro" sheetId="3" r:id="rId3"/>
    <sheet name="TermsOfUse" sheetId="4" r:id="rId4"/>
    <sheet name="©" sheetId="5"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1" l="1"/>
  <c r="B20" i="4"/>
  <c r="B3" i="4"/>
  <c r="B5" i="3"/>
  <c r="C2" i="2"/>
  <c r="A8" i="1"/>
  <c r="A9" i="1" s="1"/>
  <c r="A10" i="1" s="1"/>
  <c r="A11" i="1" s="1"/>
  <c r="J6" i="1"/>
  <c r="K6" i="1" s="1"/>
  <c r="K7" i="1" s="1"/>
  <c r="J1" i="1"/>
  <c r="J5" i="1" l="1"/>
  <c r="A12" i="1"/>
  <c r="J4" i="1"/>
  <c r="J7" i="1"/>
  <c r="L6" i="1"/>
  <c r="E9" i="1"/>
  <c r="A13" i="1" l="1"/>
  <c r="A15" i="1" s="1"/>
  <c r="A16" i="1" s="1"/>
  <c r="A17" i="1" s="1"/>
  <c r="A18" i="1" s="1"/>
  <c r="A19" i="1" s="1"/>
  <c r="A20" i="1" s="1"/>
  <c r="A22" i="1" s="1"/>
  <c r="A23" i="1" s="1"/>
  <c r="A24" i="1" s="1"/>
  <c r="A25" i="1" s="1"/>
  <c r="A26" i="1" s="1"/>
  <c r="A28" i="1" s="1"/>
  <c r="A29" i="1" s="1"/>
  <c r="A30" i="1" s="1"/>
  <c r="A31" i="1" s="1"/>
  <c r="A32" i="1" s="1"/>
  <c r="A33" i="1" s="1"/>
  <c r="A35" i="1" s="1"/>
  <c r="A36" i="1" s="1"/>
  <c r="A37" i="1" s="1"/>
  <c r="A38" i="1" s="1"/>
  <c r="A39" i="1" s="1"/>
  <c r="A40" i="1" s="1"/>
  <c r="H9" i="1"/>
  <c r="D10" i="1"/>
  <c r="M6" i="1"/>
  <c r="L7" i="1"/>
  <c r="M7" i="1" l="1"/>
  <c r="N6" i="1"/>
  <c r="E10" i="1"/>
  <c r="D11" i="1" l="1"/>
  <c r="H10" i="1"/>
  <c r="O6" i="1"/>
  <c r="N7" i="1"/>
  <c r="O7" i="1" l="1"/>
  <c r="P6" i="1"/>
  <c r="E11" i="1"/>
  <c r="D12" i="1" s="1"/>
  <c r="H11" i="1"/>
  <c r="E12" i="1" l="1"/>
  <c r="Q6" i="1"/>
  <c r="P7" i="1"/>
  <c r="D13" i="1" l="1"/>
  <c r="H12" i="1"/>
  <c r="Q7" i="1"/>
  <c r="Q5" i="1"/>
  <c r="Q4" i="1"/>
  <c r="R6" i="1"/>
  <c r="E13" i="1" l="1"/>
  <c r="D16" i="1" s="1"/>
  <c r="D8" i="1"/>
  <c r="S6" i="1"/>
  <c r="R7" i="1"/>
  <c r="H13" i="1" l="1"/>
  <c r="S7" i="1"/>
  <c r="T6" i="1"/>
  <c r="U6" i="1" l="1"/>
  <c r="T7" i="1"/>
  <c r="E8" i="1"/>
  <c r="F8" i="1" s="1"/>
  <c r="U7" i="1" l="1"/>
  <c r="V6" i="1"/>
  <c r="E16" i="1"/>
  <c r="H8" i="1"/>
  <c r="D17" i="1" l="1"/>
  <c r="H16" i="1"/>
  <c r="W6" i="1"/>
  <c r="V7" i="1"/>
  <c r="W7" i="1" l="1"/>
  <c r="X6" i="1"/>
  <c r="E17" i="1"/>
  <c r="H17" i="1" s="1"/>
  <c r="D18" i="1" l="1"/>
  <c r="Y6" i="1"/>
  <c r="X7" i="1"/>
  <c r="X5" i="1"/>
  <c r="X4" i="1"/>
  <c r="Y7" i="1" l="1"/>
  <c r="Z6" i="1"/>
  <c r="E18" i="1"/>
  <c r="H18" i="1"/>
  <c r="D19" i="1" l="1"/>
  <c r="AA6" i="1"/>
  <c r="Z7" i="1"/>
  <c r="AA7" i="1" l="1"/>
  <c r="AB6" i="1"/>
  <c r="E19" i="1"/>
  <c r="D20" i="1" l="1"/>
  <c r="H19" i="1"/>
  <c r="AC6" i="1"/>
  <c r="AB7" i="1"/>
  <c r="AC7" i="1" l="1"/>
  <c r="AD6" i="1"/>
  <c r="E20" i="1"/>
  <c r="H20" i="1" s="1"/>
  <c r="D15" i="1"/>
  <c r="D23" i="1" l="1"/>
  <c r="E15" i="1"/>
  <c r="F15" i="1" s="1"/>
  <c r="AE6" i="1"/>
  <c r="AD7" i="1"/>
  <c r="AE5" i="1" l="1"/>
  <c r="AE4" i="1"/>
  <c r="AE7" i="1"/>
  <c r="AF6" i="1"/>
  <c r="H15" i="1"/>
  <c r="E23" i="1"/>
  <c r="H23" i="1" s="1"/>
  <c r="AG6" i="1" l="1"/>
  <c r="AF7" i="1"/>
  <c r="D24" i="1"/>
  <c r="E24" i="1" l="1"/>
  <c r="H24" i="1" s="1"/>
  <c r="AG7" i="1"/>
  <c r="AH6" i="1"/>
  <c r="AI6" i="1" l="1"/>
  <c r="AH7" i="1"/>
  <c r="D25" i="1"/>
  <c r="E25" i="1" l="1"/>
  <c r="H25" i="1" s="1"/>
  <c r="AI7" i="1"/>
  <c r="AJ6" i="1"/>
  <c r="AK6" i="1" l="1"/>
  <c r="AJ7" i="1"/>
  <c r="D26" i="1"/>
  <c r="E26" i="1" l="1"/>
  <c r="AK7" i="1"/>
  <c r="AL6" i="1"/>
  <c r="H26" i="1" l="1"/>
  <c r="D29" i="1"/>
  <c r="AM6" i="1"/>
  <c r="AL7" i="1"/>
  <c r="AL5" i="1"/>
  <c r="AL4" i="1"/>
  <c r="D22" i="1" l="1"/>
  <c r="AM7" i="1"/>
  <c r="AN6" i="1"/>
  <c r="AO6" i="1" l="1"/>
  <c r="AN7" i="1"/>
  <c r="E22" i="1"/>
  <c r="F22" i="1" s="1"/>
  <c r="H22" i="1" l="1"/>
  <c r="E29" i="1"/>
  <c r="H29" i="1" s="1"/>
  <c r="AO7" i="1"/>
  <c r="AP6" i="1"/>
  <c r="AQ6" i="1" l="1"/>
  <c r="AP7" i="1"/>
  <c r="D30" i="1"/>
  <c r="E30" i="1" l="1"/>
  <c r="AQ7" i="1"/>
  <c r="AR6" i="1"/>
  <c r="AS6" i="1" l="1"/>
  <c r="AR7" i="1"/>
  <c r="D31" i="1"/>
  <c r="H30" i="1"/>
  <c r="AS7" i="1" l="1"/>
  <c r="AS5" i="1"/>
  <c r="AS4" i="1"/>
  <c r="AT6" i="1"/>
  <c r="E31" i="1"/>
  <c r="AU6" i="1" l="1"/>
  <c r="AT7" i="1"/>
  <c r="D32" i="1"/>
  <c r="H31" i="1"/>
  <c r="E32" i="1" l="1"/>
  <c r="H32" i="1" s="1"/>
  <c r="AU7" i="1"/>
  <c r="AV6" i="1"/>
  <c r="AW6" i="1" l="1"/>
  <c r="AV7" i="1"/>
  <c r="D33" i="1"/>
  <c r="D36" i="1" s="1"/>
  <c r="E36" i="1" l="1"/>
  <c r="D37" i="1" s="1"/>
  <c r="H36" i="1"/>
  <c r="AW7" i="1"/>
  <c r="AX6" i="1"/>
  <c r="E33" i="1"/>
  <c r="E28" i="1" s="1"/>
  <c r="D28" i="1"/>
  <c r="E37" i="1" l="1"/>
  <c r="H28" i="1"/>
  <c r="F28" i="1"/>
  <c r="H33" i="1"/>
  <c r="AY6" i="1"/>
  <c r="BG6" i="1" s="1"/>
  <c r="AX7" i="1"/>
  <c r="BG7" i="1" l="1"/>
  <c r="BG5" i="1"/>
  <c r="BG4" i="1"/>
  <c r="BH6" i="1"/>
  <c r="H37" i="1"/>
  <c r="D38" i="1"/>
  <c r="AY7" i="1"/>
  <c r="AZ6" i="1"/>
  <c r="BH7" i="1" l="1"/>
  <c r="BI6" i="1"/>
  <c r="E38" i="1"/>
  <c r="BA6" i="1"/>
  <c r="AZ5" i="1"/>
  <c r="AZ4" i="1"/>
  <c r="AZ7" i="1"/>
  <c r="BJ6" i="1" l="1"/>
  <c r="BI7" i="1"/>
  <c r="H38" i="1"/>
  <c r="D39" i="1"/>
  <c r="BA7" i="1"/>
  <c r="BB6" i="1"/>
  <c r="BK6" i="1" l="1"/>
  <c r="BJ7" i="1"/>
  <c r="E39" i="1"/>
  <c r="BC6" i="1"/>
  <c r="BB7" i="1"/>
  <c r="BL6" i="1" l="1"/>
  <c r="BK7" i="1"/>
  <c r="H39" i="1"/>
  <c r="D40" i="1"/>
  <c r="BC7" i="1"/>
  <c r="BD6" i="1"/>
  <c r="BL7" i="1" l="1"/>
  <c r="BM6" i="1"/>
  <c r="BM7" i="1" s="1"/>
  <c r="E40" i="1"/>
  <c r="E35" i="1" s="1"/>
  <c r="D35" i="1"/>
  <c r="BE6" i="1"/>
  <c r="BD7" i="1"/>
  <c r="H40" i="1" l="1"/>
  <c r="F35" i="1"/>
  <c r="H35" i="1"/>
  <c r="BE7" i="1"/>
  <c r="BF6" i="1"/>
  <c r="BN6" i="1" l="1"/>
  <c r="BF7" i="1"/>
  <c r="BN5" i="1" l="1"/>
  <c r="BN4" i="1"/>
  <c r="BN7" i="1"/>
  <c r="BO6" i="1"/>
  <c r="BP6" i="1" l="1"/>
  <c r="BO7" i="1"/>
  <c r="BP7" i="1" l="1"/>
  <c r="BQ6" i="1"/>
  <c r="BR6" i="1" l="1"/>
  <c r="BQ7" i="1"/>
  <c r="BR7" i="1" l="1"/>
  <c r="BS6" i="1"/>
  <c r="BT6" i="1" l="1"/>
  <c r="BS7" i="1"/>
  <c r="BT7" i="1" l="1"/>
  <c r="BU6" i="1"/>
  <c r="BU7" i="1" l="1"/>
  <c r="BU4" i="1"/>
  <c r="BV6" i="1"/>
  <c r="BU5" i="1"/>
  <c r="BV7" i="1" l="1"/>
  <c r="BW6" i="1"/>
  <c r="BW7" i="1" l="1"/>
  <c r="BX6" i="1"/>
  <c r="BX7" i="1" l="1"/>
  <c r="BY6" i="1"/>
  <c r="BZ6" i="1" l="1"/>
  <c r="BY7" i="1"/>
  <c r="CA6" i="1" l="1"/>
  <c r="BZ7" i="1"/>
  <c r="CB6" i="1" l="1"/>
  <c r="CI6" i="1"/>
  <c r="CA7" i="1"/>
  <c r="CJ6" i="1" l="1"/>
  <c r="CI5" i="1"/>
  <c r="CI7" i="1"/>
  <c r="CI4" i="1"/>
  <c r="CC6" i="1"/>
  <c r="CB5" i="1"/>
  <c r="CB7" i="1"/>
  <c r="CB4" i="1"/>
  <c r="CC7" i="1" l="1"/>
  <c r="CD6" i="1"/>
  <c r="CJ7" i="1"/>
  <c r="CK6" i="1"/>
  <c r="CK7" i="1" l="1"/>
  <c r="CL6" i="1"/>
  <c r="CD7" i="1"/>
  <c r="CE6" i="1"/>
  <c r="CE7" i="1" l="1"/>
  <c r="CF6" i="1"/>
  <c r="CL7" i="1"/>
  <c r="CM6" i="1"/>
  <c r="CM7" i="1" l="1"/>
  <c r="CN6" i="1"/>
  <c r="CF7" i="1"/>
  <c r="CG6" i="1"/>
  <c r="CG7" i="1" l="1"/>
  <c r="CH6" i="1"/>
  <c r="CN7" i="1"/>
  <c r="CO6" i="1"/>
  <c r="CO7" i="1" s="1"/>
  <c r="CP6" i="1" l="1"/>
  <c r="CH7" i="1"/>
  <c r="CP5" i="1" l="1"/>
  <c r="CQ6" i="1"/>
  <c r="CP4" i="1"/>
  <c r="CP7" i="1"/>
  <c r="CR6" i="1" l="1"/>
  <c r="CQ7" i="1"/>
  <c r="CR7" i="1" l="1"/>
  <c r="CS6" i="1"/>
  <c r="CS7" i="1" l="1"/>
  <c r="CT6" i="1"/>
  <c r="CT7" i="1" l="1"/>
  <c r="CU6" i="1"/>
  <c r="CU7" i="1" l="1"/>
  <c r="CV6" i="1"/>
  <c r="CV7" i="1" l="1"/>
  <c r="CW6" i="1"/>
  <c r="CW7" i="1" l="1"/>
  <c r="CW4" i="1"/>
  <c r="CX6" i="1"/>
  <c r="CW5" i="1"/>
  <c r="CX7" i="1" l="1"/>
  <c r="CY6" i="1"/>
  <c r="CY7" i="1" l="1"/>
  <c r="CZ6" i="1"/>
  <c r="CZ7" i="1" l="1"/>
  <c r="DA6" i="1"/>
  <c r="DB6" i="1" l="1"/>
  <c r="DA7" i="1"/>
  <c r="DC6" i="1" l="1"/>
  <c r="DB7" i="1"/>
  <c r="DD6" i="1" l="1"/>
  <c r="DK6" i="1"/>
  <c r="DC7" i="1"/>
  <c r="DL6" i="1" l="1"/>
  <c r="DK5" i="1"/>
  <c r="DK7" i="1"/>
  <c r="DK4" i="1"/>
  <c r="DD5" i="1"/>
  <c r="DD7" i="1"/>
  <c r="DD4" i="1"/>
  <c r="DE6" i="1"/>
  <c r="DE7" i="1" l="1"/>
  <c r="DF6" i="1"/>
  <c r="DL7" i="1"/>
  <c r="DM6" i="1"/>
  <c r="DM7" i="1" l="1"/>
  <c r="DN6" i="1"/>
  <c r="DG6" i="1"/>
  <c r="DF7" i="1"/>
  <c r="DG7" i="1" l="1"/>
  <c r="DH6" i="1"/>
  <c r="DN7" i="1"/>
  <c r="DO6" i="1"/>
  <c r="DH7" i="1" l="1"/>
  <c r="DI6" i="1"/>
  <c r="DO7" i="1"/>
  <c r="DP6" i="1"/>
  <c r="DP7" i="1" l="1"/>
  <c r="DQ6" i="1"/>
  <c r="DQ7" i="1" s="1"/>
  <c r="DJ6" i="1"/>
  <c r="DI7" i="1"/>
  <c r="DR6" i="1" l="1"/>
  <c r="DJ7" i="1"/>
  <c r="DR5" i="1" l="1"/>
  <c r="DS6" i="1"/>
  <c r="DR4" i="1"/>
  <c r="DR7" i="1"/>
  <c r="DT6" i="1" l="1"/>
  <c r="DS7" i="1"/>
  <c r="DT7" i="1" l="1"/>
  <c r="DU6" i="1"/>
  <c r="DU7" i="1" l="1"/>
  <c r="DV6" i="1"/>
  <c r="DV7" i="1" l="1"/>
  <c r="DW6" i="1"/>
  <c r="DW7" i="1" l="1"/>
  <c r="DX6" i="1"/>
  <c r="DX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000-000001000000}">
      <text>
        <r>
          <rPr>
            <sz val="10"/>
            <color rgb="FF000000"/>
            <rFont val="Arial"/>
            <family val="2"/>
          </rPr>
          <t>Work Breakdown Structure:
Level 1: 1, 2, 3, ...
Level 2: 1.1, 1.2, 1.3,
Level 3: 1.1.1, 1.1.2,
The WBS uses a formula to control the numbering, but the formulas are different for different levels.</t>
        </r>
      </text>
    </comment>
    <comment ref="B7" authorId="0" shapeId="0" xr:uid="{00000000-0006-0000-0000-000002000000}">
      <text>
        <r>
          <rPr>
            <sz val="10"/>
            <color rgb="FF000000"/>
            <rFont val="Arial"/>
            <family val="2"/>
          </rPr>
          <t xml:space="preserve">Task:
</t>
        </r>
        <r>
          <rPr>
            <sz val="10"/>
            <color rgb="FF000000"/>
            <rFont val="Arial"/>
            <family val="2"/>
          </rPr>
          <t>Enter the name of each task and sub-task. Use spaces to indent sub-tasks.</t>
        </r>
      </text>
    </comment>
    <comment ref="C7" authorId="0" shapeId="0" xr:uid="{00000000-0006-0000-0000-000003000000}">
      <text>
        <r>
          <rPr>
            <sz val="10"/>
            <color rgb="FF000000"/>
            <rFont val="Arial"/>
            <family val="2"/>
          </rPr>
          <t xml:space="preserve">Task Lead
</t>
        </r>
        <r>
          <rPr>
            <sz val="10"/>
            <color rgb="FF000000"/>
            <rFont val="Arial"/>
            <family val="2"/>
          </rPr>
          <t>Enter the name of the Task Lead in this column.</t>
        </r>
      </text>
    </comment>
    <comment ref="D7" authorId="0" shapeId="0" xr:uid="{00000000-0006-0000-0000-000004000000}">
      <text>
        <r>
          <rPr>
            <sz val="10"/>
            <color rgb="FF000000"/>
            <rFont val="Arial"/>
            <family val="2"/>
          </rPr>
          <t xml:space="preserve">Task Start Date:
</t>
        </r>
        <r>
          <rPr>
            <sz val="10"/>
            <color rgb="FF000000"/>
            <rFont val="Arial"/>
            <family val="2"/>
          </rPr>
          <t>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r>
      </text>
    </comment>
    <comment ref="E7" authorId="0" shapeId="0" xr:uid="{00000000-0006-0000-0000-000005000000}">
      <text>
        <r>
          <rPr>
            <sz val="10"/>
            <color rgb="FF000000"/>
            <rFont val="Arial"/>
            <family val="2"/>
          </rPr>
          <t>End Date:
Calculated based on the Start Date and the duration of the task.</t>
        </r>
      </text>
    </comment>
    <comment ref="F7" authorId="0" shapeId="0" xr:uid="{00000000-0006-0000-0000-000006000000}">
      <text>
        <r>
          <rPr>
            <sz val="10"/>
            <color rgb="FF000000"/>
            <rFont val="Arial"/>
            <family val="2"/>
          </rPr>
          <t xml:space="preserve">Duration:
</t>
        </r>
        <r>
          <rPr>
            <sz val="10"/>
            <color rgb="FF000000"/>
            <rFont val="Arial"/>
            <family val="2"/>
          </rPr>
          <t>The duration is the number of calendar days for the given task.</t>
        </r>
      </text>
    </comment>
    <comment ref="G7" authorId="0" shapeId="0" xr:uid="{00000000-0006-0000-0000-000007000000}">
      <text>
        <r>
          <rPr>
            <sz val="10"/>
            <color rgb="FF000000"/>
            <rFont val="Arial"/>
            <family val="2"/>
          </rPr>
          <t xml:space="preserve">Percent Complete:
</t>
        </r>
        <r>
          <rPr>
            <sz val="10"/>
            <color rgb="FF000000"/>
            <rFont val="Arial"/>
            <family val="2"/>
          </rPr>
          <t>Update the status of this task by entering the percent complete (between 0% and 100%).</t>
        </r>
      </text>
    </comment>
    <comment ref="H7" authorId="0" shapeId="0" xr:uid="{00000000-0006-0000-0000-000008000000}">
      <text>
        <r>
          <rPr>
            <sz val="10"/>
            <color rgb="FF000000"/>
            <rFont val="Arial"/>
            <family val="2"/>
          </rPr>
          <t>Work Days:
Work Days exclude Saturday and Sunday. The Pro version allows you to use this column as an input.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0"/>
            <color rgb="FF000000"/>
            <rFont val="Arial"/>
            <family val="2"/>
          </rPr>
          <t>See the Terms Of Use worksheet and the license agreement on Vertex42.com for information about terms of use, copyright, warranties, and disclaimers. Removing copyright notices is illegal.</t>
        </r>
      </text>
    </comment>
    <comment ref="C15" authorId="0" shapeId="0" xr:uid="{00000000-0006-0000-0100-000002000000}">
      <text>
        <r>
          <rPr>
            <sz val="10"/>
            <color rgb="FF000000"/>
            <rFont val="Arial"/>
            <family val="2"/>
          </rPr>
          <t>This is an example comment.</t>
        </r>
      </text>
    </comment>
  </commentList>
</comments>
</file>

<file path=xl/sharedStrings.xml><?xml version="1.0" encoding="utf-8"?>
<sst xmlns="http://schemas.openxmlformats.org/spreadsheetml/2006/main" count="193" uniqueCount="148">
  <si>
    <t>Project Name</t>
  </si>
  <si>
    <t>Gantt Chart Template © 2012-2020 by Vertex42.com: Licensed for private use only. Do not publish on the internet.</t>
  </si>
  <si>
    <t>Project Client Organization</t>
  </si>
  <si>
    <t>Project Start Date:</t>
  </si>
  <si>
    <t>Display Week:</t>
  </si>
  <si>
    <t>Project Manager:</t>
  </si>
  <si>
    <t>WBS</t>
  </si>
  <si>
    <t>Task</t>
  </si>
  <si>
    <t>Lead</t>
  </si>
  <si>
    <t>Start</t>
  </si>
  <si>
    <t>End</t>
  </si>
  <si>
    <t>Days</t>
  </si>
  <si>
    <t>%
Done</t>
  </si>
  <si>
    <t>Work
Days</t>
  </si>
  <si>
    <t>[Name]</t>
  </si>
  <si>
    <t>Help</t>
  </si>
  <si>
    <t>© 2012-2018 Vertex42 LLC</t>
  </si>
  <si>
    <t>Introduction</t>
  </si>
  <si>
    <t>This Gantt Chart spreadsheet makes creating a project schedule very easy. You only need to know some basic spreadsheet operations to make this gantt chart work for you, such as how to insert, delete, copy and paste entire rows.</t>
  </si>
  <si>
    <t>Be sure to read the Getting Started Tips below.</t>
  </si>
  <si>
    <t>The Share settings for this spreadsheet must always be set to "Private"</t>
  </si>
  <si>
    <t>See the TermsOfUse worksheet for more information about how you may or may not share this template.</t>
  </si>
  <si>
    <t>Getting Started Tips</t>
  </si>
  <si>
    <t xml:space="preserve"> - </t>
  </si>
  <si>
    <t>Input cells for defining the task dates and durations have a light green background.</t>
  </si>
  <si>
    <t>Input Cell</t>
  </si>
  <si>
    <t>[ Bracketed Text ] is also meant to be edited, like the project title and task descriptions.</t>
  </si>
  <si>
    <t>Some of the labels include cell notes to provide extra help information.</t>
  </si>
  <si>
    <t>Label</t>
  </si>
  <si>
    <t>The Project Start Date determines the first week shown in the gantt chart.</t>
  </si>
  <si>
    <t>To adjust the range of dates shown in the gantt chart, change the Display Week.</t>
  </si>
  <si>
    <t>The red line in the gantt chart represents the date in the Today's Date cell. You can enter Today's Date manually or use the formula =TODAY()</t>
  </si>
  <si>
    <t>To insert a new task, insert a new row, then copy/paste an existing row from the selection of Template Rows at the bottom of the worksheet.</t>
  </si>
  <si>
    <t>Edit the Holidays worksheet to choose which dates you want to exclude from Work Days.</t>
  </si>
  <si>
    <t>Cell Color Key</t>
  </si>
  <si>
    <r>
      <rPr>
        <b/>
        <sz val="10"/>
        <color rgb="FF000000"/>
        <rFont val="arial,sans,sans-serif"/>
      </rPr>
      <t>Input Cell</t>
    </r>
    <r>
      <rPr>
        <sz val="10"/>
        <color rgb="FF000000"/>
        <rFont val="arial,sans,sans-serif"/>
      </rPr>
      <t xml:space="preserve"> :: Indicates which set of inputs to use</t>
    </r>
  </si>
  <si>
    <r>
      <rPr>
        <b/>
        <sz val="10"/>
        <color rgb="FF000000"/>
        <rFont val="arial,sans,sans-serif"/>
      </rPr>
      <t>Completed Task</t>
    </r>
    <r>
      <rPr>
        <sz val="10"/>
        <color rgb="FF000000"/>
        <rFont val="arial,sans,sans-serif"/>
      </rPr>
      <t xml:space="preserve"> :: In the Gantt chart, indicates the completed portion of the task</t>
    </r>
  </si>
  <si>
    <r>
      <rPr>
        <b/>
        <sz val="10"/>
        <color rgb="FF000000"/>
        <rFont val="arial,sans,sans-serif"/>
      </rPr>
      <t>Incomplete Task</t>
    </r>
    <r>
      <rPr>
        <sz val="10"/>
        <color rgb="FF000000"/>
        <rFont val="arial,sans,sans-serif"/>
      </rPr>
      <t xml:space="preserve"> :: In the Gantt chart, indicates the incomplete portion of the task</t>
    </r>
  </si>
  <si>
    <t>Using the Template Rows and Choosing a WBS Level</t>
  </si>
  <si>
    <t>Inserting New Tasks</t>
  </si>
  <si>
    <t>1. Insert a new blank row where you want the new task to be</t>
  </si>
  <si>
    <t>2. Copy the entire row you want to use from the set of template rows</t>
  </si>
  <si>
    <t>3. Paste the row you copied on top of the blank row you just inserted</t>
  </si>
  <si>
    <t>4. Copy and paste the WBS cell separately, based on the level (1,  2.1,  3.2.1,  4.3.2.1)</t>
  </si>
  <si>
    <t xml:space="preserve"> - When inserting new rows, you must copy and paste an entire row, because the cells of the Gantt chart area are formulas.</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</si>
  <si>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</si>
  <si>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</si>
  <si>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</si>
  <si>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 xml:space="preserve"> - You can indent the task description for sub-tasks by entering spaces (until Google decides to add an indent option).</t>
  </si>
  <si>
    <t>Category Tasks</t>
  </si>
  <si>
    <t xml:space="preserve"> - You can use tasks that are just labels, but it can be even more useful for a category task to display the minimum Start date and maximum End date of its sub tasks. This can be done using =MIN(range_of_startdates) and =MAX(range_of_enddates). An example template row is provided, but you will need to update the MIN() and MAX() formulas.</t>
  </si>
  <si>
    <t>Creating Task Dependencies</t>
  </si>
  <si>
    <t xml:space="preserve"> -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</si>
  <si>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</si>
  <si>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</si>
  <si>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</si>
  <si>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</si>
  <si>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</si>
  <si>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</si>
  <si>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Use the formula =WORKDAY(enddate,1) where enddate is the reference to the End date of a predecessor task.</t>
  </si>
  <si>
    <t xml:space="preserve"> - For multiple predecessors, the formula would be =MAX(WORKDAY(enddate1,1),WORKDAY(enddate2,1))</t>
  </si>
  <si>
    <t>D.</t>
  </si>
  <si>
    <t>Set the Start date to the next Calendar Day after another task's End date.</t>
  </si>
  <si>
    <t xml:space="preserve"> - This formula is very simple: =enddate+1</t>
  </si>
  <si>
    <t xml:space="preserve"> - For multiple predecessors, the formula would be =MAX(enddate1,enddate2,enddate3 )+1</t>
  </si>
  <si>
    <t>E.</t>
  </si>
  <si>
    <t>Set the Start date to a number of days before or after another date.</t>
  </si>
  <si>
    <t xml:space="preserve"> - This formula is just like the one in C or D, except that in place of the "1" you enter the number of days, such as =WORKDAY(enddate,5) or =WORKDAY(startdate,-5)</t>
  </si>
  <si>
    <t>FAQs</t>
  </si>
  <si>
    <t>Q:</t>
  </si>
  <si>
    <t>What is the best way to Print?</t>
  </si>
  <si>
    <t>A:</t>
  </si>
  <si>
    <t>First, select all of the rows you want to print. Then, in the Print Settings, choose "Selection" and check "No Gridlines". Fit to width and print in landscape.</t>
  </si>
  <si>
    <t>You also may want to hide the Days Done, Days Left, and Color columns prior to printing.</t>
  </si>
  <si>
    <t>How do I only show Monday-Friday in the chart area?</t>
  </si>
  <si>
    <t>You can hide the columns that show the weekends.</t>
  </si>
  <si>
    <t>How do I print the entire range of dates for my project?</t>
  </si>
  <si>
    <t>You would first need to add more columns to the displayed chart area. You can insert more columns to the right of the chart area and then copy and paste columns (7 at a time) to extend the display.</t>
  </si>
  <si>
    <t>Note: The more columns you add to the right of the Gantt chart, the slower the recalculation speed will be, because of the number of additional formulas.</t>
  </si>
  <si>
    <t>How do I calculate the %Complete for a Summary task?</t>
  </si>
  <si>
    <t>The %Complete for a summary task can be calculated from its sub tasks using the formula below, where "workdays" is a reference to the range of work days and "complete" is a reference to the %complete for each of the subtasks.</t>
  </si>
  <si>
    <t xml:space="preserve"> =ARRAYFORMULA( SUMPRODUCT( workdays, complete ) / SUM ( workdays ) )</t>
  </si>
  <si>
    <t>The Start date, End date, or %Complete for a Level 1 task is wrong. How do I fix it?</t>
  </si>
  <si>
    <t>When using =MIN(), =MAX(), and =SUMPRODUCT(), it is easy for the references to get messed up if you move rows around or insert new rows. You should verify and fix these formulas if they are not referencing the correct ranges.</t>
  </si>
  <si>
    <t>I've messed up the chart area somehow. How do I fix it?</t>
  </si>
  <si>
    <t>Find a row that works, then copy the cells that make up the gantt chart area from that row into the cells that are messed up.</t>
  </si>
  <si>
    <t>Gantt Chart Template Pro for Google Sheets</t>
  </si>
  <si>
    <t>Gantt Chart Template Pro, by Vertex42.com, is a spreadsheet template designed originally for Microsoft Excel that offers more features than the free version. When you purchase it, you will also get a link to download the Pro version for Google Sheets!!</t>
  </si>
  <si>
    <t xml:space="preserve"> - Visit the web page above to view screenshots and watch demo videos</t>
  </si>
  <si>
    <t>Features in the Pro version for Google Sheets</t>
  </si>
  <si>
    <t>Define task durations by specifying the number of Work Days</t>
  </si>
  <si>
    <t xml:space="preserve"> - In this free version, the inputs to define a task are the Start Date and the Calendar Day duration. In the Pro version, the default option is to enter the Start Date and the number of Work Days.</t>
  </si>
  <si>
    <t>Choose whether to define task durations using Calendar Days or Work Days or End Dates</t>
  </si>
  <si>
    <t xml:space="preserve"> - The Pro version includes a larger set of template rows that provide more options for defining the Start date, End date, duration, and dependency of tasks.</t>
  </si>
  <si>
    <t>Exclude holidays from work days</t>
  </si>
  <si>
    <t xml:space="preserve"> - List holidays and other non-working days in a separate sheet. When defining task durations using Work Days, these dates will be excluded.</t>
  </si>
  <si>
    <t>Define what you mean by "Weekend" when using Work Days</t>
  </si>
  <si>
    <t xml:space="preserve"> - The Pro version allows you to define exactly which day(s) of the week you want to use as your weekend. The default is Saturday and Sunday.</t>
  </si>
  <si>
    <t>Color-Code bars in the Gantt chart</t>
  </si>
  <si>
    <t xml:space="preserve"> - The Pro version includes a column for entering a color code like "k", "r", or "y" to change the color of the bars in the Gantt chart. The Help worksheet explains some advanced formulas that you could use in the Color column to automatically color a bar based on the name in the Lead column.</t>
  </si>
  <si>
    <t>Define tasks dependences by specifying the predecessor WBS</t>
  </si>
  <si>
    <t xml:space="preserve"> - The template rows include an option for entering a Predecessor WBS. The Start date will be calculated as the day following the End date of the predecessor.</t>
  </si>
  <si>
    <t>Terms of Use</t>
  </si>
  <si>
    <t>© 2012-2018 Vertex42 LLC. All rights reserved.</t>
  </si>
  <si>
    <t>This template is a copyrighted work under the Unites States and other copyright laws and is the property of Vertex42 LLC. The items listed below are additional points to help clarify how you may use this template.</t>
  </si>
  <si>
    <t>You may make archival copies and customize this template only for your personal use or use within your company or organization and not for resale or public sharing.</t>
  </si>
  <si>
    <t>You may not remove or alter any logo, trademark, copyright, disclaimer, brand, terms of use, attribution, or other proprietary notices or marks within this template.</t>
  </si>
  <si>
    <t>This template and any customized or modified version of this template may NOT be sold, distributed, published to an online gallery, hosted on a website, or placed on a public server.</t>
  </si>
  <si>
    <t>The Share Settings for this spreadsheet must always be set to "Private"</t>
  </si>
  <si>
    <t>Limited Private Sharing and Other Allowed Uses</t>
  </si>
  <si>
    <t>See the complete license agreement to learn more about how you may or may not use this template.</t>
  </si>
  <si>
    <t>View the Complete License Agreement</t>
  </si>
  <si>
    <t>Gantt Chart Template</t>
  </si>
  <si>
    <t>© 2012-2014 Vertex42 LLC</t>
  </si>
  <si>
    <t>Please note the Terms Of Use</t>
  </si>
  <si>
    <t>http://www.vertex42.com/licensing/EULA_privateuse.html</t>
  </si>
  <si>
    <t>RoboScale</t>
  </si>
  <si>
    <t>NYU SPS MASY Program</t>
  </si>
  <si>
    <t>Chongyuan Liu</t>
  </si>
  <si>
    <t>Project Initialization</t>
  </si>
  <si>
    <t>Define project scope and requirements</t>
  </si>
  <si>
    <t>Setup communication and collaboration tools</t>
  </si>
  <si>
    <t>Review and understand O*NET dataset</t>
  </si>
  <si>
    <t xml:space="preserve">Develop a project plan and schedule </t>
  </si>
  <si>
    <t>Build and Document the Tool</t>
  </si>
  <si>
    <t xml:space="preserve">Milestone: Project Initialization Complete </t>
  </si>
  <si>
    <t>Conduct literature review on LLMs and robot replaceability</t>
  </si>
  <si>
    <t>Design the tool's framework based on LLM</t>
  </si>
  <si>
    <t>Implement LLM into the tool</t>
  </si>
  <si>
    <t xml:space="preserve">Document the development process </t>
  </si>
  <si>
    <t xml:space="preserve">Milestone: Tool Built and Documented </t>
  </si>
  <si>
    <t xml:space="preserve">Validate the Tool </t>
  </si>
  <si>
    <t xml:space="preserve">Conduct preliminary tests and refine the tool </t>
  </si>
  <si>
    <t xml:space="preserve">Compare tool results with expert predictions </t>
  </si>
  <si>
    <t>Make necessary adjustments based on feedback</t>
  </si>
  <si>
    <t>Milestone: Tool Validated</t>
  </si>
  <si>
    <t xml:space="preserve">Write the Research Paper </t>
  </si>
  <si>
    <t xml:space="preserve">Outline the paper structure and content </t>
  </si>
  <si>
    <t xml:space="preserve">Write the methodology and results sections </t>
  </si>
  <si>
    <t>Complete the introduction, literature review, and discussion</t>
  </si>
  <si>
    <t xml:space="preserve">Revise, edit, and finalize the paper </t>
  </si>
  <si>
    <t xml:space="preserve">Milestone: Research Paper Completed </t>
  </si>
  <si>
    <t>Delivery and Wrap-up</t>
  </si>
  <si>
    <t xml:space="preserve">Upload all project deliverables to Github repository </t>
  </si>
  <si>
    <t xml:space="preserve">Conduct a final project review with the sponsor </t>
  </si>
  <si>
    <t>Address any final feedback and make adjustments</t>
  </si>
  <si>
    <t xml:space="preserve">Submit final project deliverables and documentation </t>
  </si>
  <si>
    <t xml:space="preserve">Milestone: Project Delivered and Completed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</si>
</sst>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m/d/yyyy\ h:mm:ss"/>
    <numFmt numFmtId="166" formatCode="d\ mmm\ yyyy"/>
    <numFmt numFmtId="167" formatCode="d"/>
    <numFmt numFmtId="168" formatCode="ddd\ m/dd/yy"/>
    <numFmt numFmtId="169" formatCode="0.0"/>
  </numFmts>
  <fonts count="41">
    <font>
      <sz val="10"/>
      <color rgb="FF000000"/>
      <name val="Arial"/>
    </font>
    <font>
      <sz val="14"/>
      <color rgb="FF85200C"/>
      <name val="Arial"/>
      <family val="2"/>
    </font>
    <font>
      <sz val="14"/>
      <color rgb="FF003366"/>
      <name val="Arial"/>
      <family val="2"/>
    </font>
    <font>
      <b/>
      <sz val="10"/>
      <name val="Arial"/>
      <family val="2"/>
    </font>
    <font>
      <u/>
      <sz val="10"/>
      <color rgb="FF0000FF"/>
      <name val="Arial"/>
      <family val="2"/>
    </font>
    <font>
      <i/>
      <sz val="8"/>
      <color rgb="FF666666"/>
      <name val="Arial"/>
      <family val="2"/>
    </font>
    <font>
      <sz val="10"/>
      <name val="Arial"/>
      <family val="2"/>
    </font>
    <font>
      <sz val="10"/>
      <color rgb="FF85200C"/>
      <name val="Arial"/>
      <family val="2"/>
    </font>
    <font>
      <sz val="9"/>
      <color rgb="FF000000"/>
      <name val="Arial"/>
      <family val="2"/>
    </font>
    <font>
      <sz val="10"/>
      <color rgb="FFA61C00"/>
      <name val="Arial"/>
      <family val="2"/>
    </font>
    <font>
      <sz val="10"/>
      <name val="Arial"/>
      <family val="2"/>
    </font>
    <font>
      <sz val="9"/>
      <color rgb="FF85200C"/>
      <name val="Arial"/>
      <family val="2"/>
    </font>
    <font>
      <sz val="8"/>
      <color rgb="FF000000"/>
      <name val="Arial"/>
      <family val="2"/>
    </font>
    <font>
      <b/>
      <sz val="9"/>
      <color rgb="FFFFFFFF"/>
      <name val="Arial"/>
      <family val="2"/>
    </font>
    <font>
      <b/>
      <sz val="10"/>
      <color rgb="FFFFFFFF"/>
      <name val="Arial"/>
      <family val="2"/>
    </font>
    <font>
      <sz val="8"/>
      <color rgb="FFFFFFFF"/>
      <name val="Arial"/>
      <family val="2"/>
    </font>
    <font>
      <sz val="7"/>
      <color rgb="FFFFFFFF"/>
      <name val="Arial"/>
      <family val="2"/>
    </font>
    <font>
      <b/>
      <sz val="9"/>
      <color rgb="FF000000"/>
      <name val="Arial"/>
      <family val="2"/>
    </font>
    <font>
      <b/>
      <sz val="9"/>
      <color rgb="FF85200C"/>
      <name val="Arial"/>
      <family val="2"/>
    </font>
    <font>
      <sz val="9"/>
      <name val="Arial"/>
      <family val="2"/>
    </font>
    <font>
      <b/>
      <sz val="10"/>
      <color rgb="FF000000"/>
      <name val="Arial"/>
      <family val="2"/>
    </font>
    <font>
      <b/>
      <sz val="18"/>
      <color rgb="FFFFFFFF"/>
      <name val="Arial"/>
      <family val="2"/>
    </font>
    <font>
      <b/>
      <sz val="8"/>
      <color rgb="FFFFFFFF"/>
      <name val="Arial"/>
      <family val="2"/>
    </font>
    <font>
      <u/>
      <sz val="10"/>
      <color rgb="FF0000FF"/>
      <name val="Arial"/>
      <family val="2"/>
    </font>
    <font>
      <sz val="11"/>
      <name val="Arial"/>
      <family val="2"/>
    </font>
    <font>
      <b/>
      <sz val="14"/>
      <color rgb="FF1C4587"/>
      <name val="Arial"/>
      <family val="2"/>
    </font>
    <font>
      <b/>
      <sz val="12"/>
      <color rgb="FFFFFFFF"/>
      <name val="Arial"/>
      <family val="2"/>
    </font>
    <font>
      <b/>
      <sz val="18"/>
      <color rgb="FFFFFFFF"/>
      <name val="Arial"/>
      <family val="2"/>
    </font>
    <font>
      <u/>
      <sz val="14"/>
      <color rgb="FF0000FF"/>
      <name val="Arial"/>
      <family val="2"/>
    </font>
    <font>
      <b/>
      <sz val="10"/>
      <name val="Arial"/>
      <family val="2"/>
    </font>
    <font>
      <u/>
      <sz val="12"/>
      <color rgb="FF0000FF"/>
      <name val="Arial"/>
      <family val="2"/>
    </font>
    <font>
      <sz val="12"/>
      <color rgb="FF000000"/>
      <name val="Arial"/>
      <family val="2"/>
    </font>
    <font>
      <sz val="11"/>
      <color rgb="FF000000"/>
      <name val="Arial"/>
      <family val="2"/>
    </font>
    <font>
      <sz val="11"/>
      <name val="Arial"/>
      <family val="2"/>
    </font>
    <font>
      <b/>
      <sz val="11"/>
      <color rgb="FF000000"/>
      <name val="Arial"/>
      <family val="2"/>
    </font>
    <font>
      <u/>
      <sz val="11"/>
      <color rgb="FF0000FF"/>
      <name val="Arial"/>
      <family val="2"/>
    </font>
    <font>
      <u/>
      <sz val="10"/>
      <color rgb="FF0000FF"/>
      <name val="Arial"/>
      <family val="2"/>
    </font>
    <font>
      <b/>
      <sz val="10"/>
      <color rgb="FF000000"/>
      <name val="arial,sans,sans-serif"/>
    </font>
    <font>
      <sz val="10"/>
      <color rgb="FF000000"/>
      <name val="arial,sans,sans-serif"/>
    </font>
    <font>
      <sz val="10"/>
      <color rgb="FF000000"/>
      <name val="Arial"/>
      <family val="2"/>
    </font>
    <font>
      <sz val="8"/>
      <name val="Arial"/>
      <family val="2"/>
    </font>
  </fonts>
  <fills count="12">
    <fill>
      <patternFill patternType="none"/>
    </fill>
    <fill>
      <patternFill patternType="gray125"/>
    </fill>
    <fill>
      <patternFill patternType="solid">
        <fgColor rgb="FFFFFFFF"/>
        <bgColor rgb="FFFFFFFF"/>
      </patternFill>
    </fill>
    <fill>
      <patternFill patternType="solid">
        <fgColor rgb="FF666666"/>
        <bgColor rgb="FF666666"/>
      </patternFill>
    </fill>
    <fill>
      <patternFill patternType="solid">
        <fgColor rgb="FFD9D9D9"/>
        <bgColor rgb="FFD9D9D9"/>
      </patternFill>
    </fill>
    <fill>
      <patternFill patternType="solid">
        <fgColor rgb="FFD6F4D9"/>
        <bgColor rgb="FFD6F4D9"/>
      </patternFill>
    </fill>
    <fill>
      <patternFill patternType="solid">
        <fgColor rgb="FF003366"/>
        <bgColor rgb="FF003366"/>
      </patternFill>
    </fill>
    <fill>
      <patternFill patternType="solid">
        <fgColor rgb="FFC9DAF8"/>
        <bgColor rgb="FFC9DAF8"/>
      </patternFill>
    </fill>
    <fill>
      <patternFill patternType="solid">
        <fgColor rgb="FF3C78D8"/>
        <bgColor rgb="FF3C78D8"/>
      </patternFill>
    </fill>
    <fill>
      <patternFill patternType="solid">
        <fgColor rgb="FFEAEAEA"/>
        <bgColor rgb="FFEAEAEA"/>
      </patternFill>
    </fill>
    <fill>
      <patternFill patternType="solid">
        <fgColor rgb="FFC0C0C0"/>
        <bgColor rgb="FFC0C0C0"/>
      </patternFill>
    </fill>
    <fill>
      <patternFill patternType="solid">
        <fgColor rgb="FF6699FF"/>
        <bgColor rgb="FF6699FF"/>
      </patternFill>
    </fill>
  </fills>
  <borders count="9">
    <border>
      <left/>
      <right/>
      <top/>
      <bottom/>
      <diagonal/>
    </border>
    <border>
      <left/>
      <right/>
      <top/>
      <bottom style="thin">
        <color rgb="FF999999"/>
      </bottom>
      <diagonal/>
    </border>
    <border>
      <left style="thin">
        <color rgb="FFB7B7B7"/>
      </left>
      <right/>
      <top/>
      <bottom/>
      <diagonal/>
    </border>
    <border>
      <left/>
      <right style="thin">
        <color rgb="FFB7B7B7"/>
      </right>
      <top/>
      <bottom/>
      <diagonal/>
    </border>
    <border>
      <left/>
      <right/>
      <top/>
      <bottom style="thin">
        <color rgb="FFEFEFEF"/>
      </bottom>
      <diagonal/>
    </border>
    <border>
      <left/>
      <right style="thin">
        <color rgb="FFCCCCCC"/>
      </right>
      <top/>
      <bottom style="thin">
        <color rgb="FFEFEFEF"/>
      </bottom>
      <diagonal/>
    </border>
    <border>
      <left/>
      <right/>
      <top style="thin">
        <color rgb="FFEFEFEF"/>
      </top>
      <bottom style="thin">
        <color rgb="FFEFEFEF"/>
      </bottom>
      <diagonal/>
    </border>
    <border>
      <left/>
      <right/>
      <top style="thin">
        <color rgb="FFEFEFEF"/>
      </top>
      <bottom/>
      <diagonal/>
    </border>
    <border>
      <left/>
      <right/>
      <top/>
      <bottom/>
      <diagonal/>
    </border>
  </borders>
  <cellStyleXfs count="1">
    <xf numFmtId="0" fontId="0" fillId="0" borderId="0"/>
  </cellStyleXfs>
  <cellXfs count="100">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applyAlignment="1">
      <alignment horizontal="center" vertical="center"/>
    </xf>
    <xf numFmtId="0" fontId="5" fillId="0" borderId="0" xfId="0" applyFont="1" applyAlignment="1">
      <alignment vertical="center"/>
    </xf>
    <xf numFmtId="0" fontId="6" fillId="0" borderId="0" xfId="0" applyFont="1"/>
    <xf numFmtId="0" fontId="7" fillId="0" borderId="0" xfId="0" applyFont="1"/>
    <xf numFmtId="0" fontId="8" fillId="0" borderId="0" xfId="0" applyFont="1" applyAlignment="1">
      <alignment horizontal="left"/>
    </xf>
    <xf numFmtId="0" fontId="0" fillId="2" borderId="0" xfId="0" applyFill="1"/>
    <xf numFmtId="0" fontId="0" fillId="0" borderId="1" xfId="0" applyBorder="1" applyAlignment="1">
      <alignment horizontal="center"/>
    </xf>
    <xf numFmtId="167" fontId="12" fillId="0" borderId="2" xfId="0" applyNumberFormat="1" applyFont="1" applyBorder="1" applyAlignment="1">
      <alignment horizontal="center" vertical="center"/>
    </xf>
    <xf numFmtId="167" fontId="12" fillId="0" borderId="0" xfId="0" applyNumberFormat="1" applyFont="1" applyAlignment="1">
      <alignment horizontal="center" vertical="center"/>
    </xf>
    <xf numFmtId="167" fontId="12" fillId="0" borderId="3" xfId="0" applyNumberFormat="1" applyFont="1" applyBorder="1" applyAlignment="1">
      <alignment horizontal="center" vertical="center"/>
    </xf>
    <xf numFmtId="0" fontId="13" fillId="3" borderId="4" xfId="0" applyFont="1" applyFill="1" applyBorder="1" applyAlignment="1">
      <alignment vertical="center"/>
    </xf>
    <xf numFmtId="0" fontId="13" fillId="3" borderId="4" xfId="0" applyFont="1" applyFill="1" applyBorder="1" applyAlignment="1">
      <alignment horizontal="left" vertical="center"/>
    </xf>
    <xf numFmtId="0" fontId="13" fillId="3" borderId="4" xfId="0" applyFont="1" applyFill="1" applyBorder="1" applyAlignment="1">
      <alignment horizontal="center" vertical="center"/>
    </xf>
    <xf numFmtId="0" fontId="14" fillId="3" borderId="4" xfId="0" applyFont="1" applyFill="1" applyBorder="1" applyAlignment="1">
      <alignment horizontal="center" vertical="center"/>
    </xf>
    <xf numFmtId="0" fontId="15" fillId="3" borderId="4" xfId="0" applyFont="1" applyFill="1" applyBorder="1" applyAlignment="1">
      <alignment horizontal="center" vertical="center"/>
    </xf>
    <xf numFmtId="165" fontId="16" fillId="3" borderId="4" xfId="0" applyNumberFormat="1" applyFont="1" applyFill="1" applyBorder="1" applyAlignment="1">
      <alignment horizontal="center" vertical="center"/>
    </xf>
    <xf numFmtId="165" fontId="16" fillId="3" borderId="5" xfId="0" applyNumberFormat="1" applyFont="1" applyFill="1" applyBorder="1" applyAlignment="1">
      <alignment horizontal="center" vertical="center"/>
    </xf>
    <xf numFmtId="0" fontId="17" fillId="4" borderId="4" xfId="0" applyFont="1" applyFill="1" applyBorder="1" applyAlignment="1">
      <alignment horizontal="left" vertical="center"/>
    </xf>
    <xf numFmtId="0" fontId="18" fillId="4" borderId="4" xfId="0" applyFont="1" applyFill="1" applyBorder="1" applyAlignment="1">
      <alignment vertical="center"/>
    </xf>
    <xf numFmtId="0" fontId="8" fillId="4" borderId="4" xfId="0" applyFont="1" applyFill="1" applyBorder="1" applyAlignment="1">
      <alignment vertical="center"/>
    </xf>
    <xf numFmtId="168" fontId="8" fillId="4" borderId="6" xfId="0" applyNumberFormat="1" applyFont="1" applyFill="1" applyBorder="1" applyAlignment="1">
      <alignment horizontal="right" vertical="center"/>
    </xf>
    <xf numFmtId="1" fontId="8" fillId="4" borderId="6" xfId="0" applyNumberFormat="1" applyFont="1" applyFill="1" applyBorder="1" applyAlignment="1">
      <alignment horizontal="center" vertical="center"/>
    </xf>
    <xf numFmtId="9" fontId="8" fillId="4" borderId="6" xfId="0" applyNumberFormat="1" applyFont="1" applyFill="1" applyBorder="1" applyAlignment="1">
      <alignment horizontal="center" vertical="center"/>
    </xf>
    <xf numFmtId="0" fontId="8" fillId="4" borderId="6" xfId="0" applyFont="1" applyFill="1" applyBorder="1" applyAlignment="1">
      <alignment horizontal="center" vertical="center"/>
    </xf>
    <xf numFmtId="0" fontId="8" fillId="0" borderId="6" xfId="0" applyFont="1" applyBorder="1" applyAlignment="1">
      <alignment horizontal="left" vertical="center"/>
    </xf>
    <xf numFmtId="0" fontId="11" fillId="0" borderId="6" xfId="0" applyFont="1" applyBorder="1" applyAlignment="1">
      <alignment vertical="center"/>
    </xf>
    <xf numFmtId="168" fontId="8" fillId="5" borderId="6" xfId="0" applyNumberFormat="1" applyFont="1" applyFill="1" applyBorder="1" applyAlignment="1">
      <alignment horizontal="right" vertical="center"/>
    </xf>
    <xf numFmtId="168" fontId="8" fillId="0" borderId="6" xfId="0" applyNumberFormat="1" applyFont="1" applyBorder="1" applyAlignment="1">
      <alignment horizontal="right" vertical="center"/>
    </xf>
    <xf numFmtId="9" fontId="8" fillId="5" borderId="6" xfId="0" applyNumberFormat="1" applyFont="1" applyFill="1" applyBorder="1" applyAlignment="1">
      <alignment horizontal="center" vertical="center"/>
    </xf>
    <xf numFmtId="1" fontId="8" fillId="0" borderId="6" xfId="0" applyNumberFormat="1" applyFont="1" applyBorder="1" applyAlignment="1">
      <alignment horizontal="center" vertical="center"/>
    </xf>
    <xf numFmtId="0" fontId="8" fillId="0" borderId="6" xfId="0" applyFont="1" applyBorder="1" applyAlignment="1">
      <alignment horizontal="center" vertical="center"/>
    </xf>
    <xf numFmtId="0" fontId="8" fillId="0" borderId="6" xfId="0" applyFont="1" applyBorder="1" applyAlignment="1">
      <alignment vertical="center"/>
    </xf>
    <xf numFmtId="165" fontId="8" fillId="0" borderId="6" xfId="0" applyNumberFormat="1" applyFont="1" applyBorder="1" applyAlignment="1">
      <alignment horizontal="right" vertical="center"/>
    </xf>
    <xf numFmtId="9" fontId="8" fillId="0" borderId="6" xfId="0" applyNumberFormat="1" applyFont="1" applyBorder="1" applyAlignment="1">
      <alignment horizontal="center" vertical="center"/>
    </xf>
    <xf numFmtId="0" fontId="17" fillId="4" borderId="6" xfId="0" applyFont="1" applyFill="1" applyBorder="1" applyAlignment="1">
      <alignment horizontal="left" vertical="center"/>
    </xf>
    <xf numFmtId="165" fontId="19" fillId="0" borderId="6" xfId="0" applyNumberFormat="1" applyFont="1" applyBorder="1" applyAlignment="1">
      <alignment vertical="center"/>
    </xf>
    <xf numFmtId="1" fontId="19" fillId="0" borderId="6" xfId="0" applyNumberFormat="1" applyFont="1" applyBorder="1" applyAlignment="1">
      <alignment vertical="center"/>
    </xf>
    <xf numFmtId="9" fontId="19" fillId="0" borderId="6" xfId="0" applyNumberFormat="1" applyFont="1" applyBorder="1" applyAlignment="1">
      <alignment vertical="center"/>
    </xf>
    <xf numFmtId="0" fontId="19" fillId="0" borderId="6" xfId="0" applyFont="1" applyBorder="1" applyAlignment="1">
      <alignment vertical="center"/>
    </xf>
    <xf numFmtId="0" fontId="17" fillId="4" borderId="4" xfId="0" applyFont="1" applyFill="1" applyBorder="1" applyAlignment="1">
      <alignment vertical="center"/>
    </xf>
    <xf numFmtId="0" fontId="19" fillId="0" borderId="7" xfId="0" applyFont="1" applyBorder="1" applyAlignment="1">
      <alignment vertical="center"/>
    </xf>
    <xf numFmtId="0" fontId="21" fillId="6" borderId="0" xfId="0" applyFont="1" applyFill="1" applyAlignment="1">
      <alignment vertical="center"/>
    </xf>
    <xf numFmtId="0" fontId="22" fillId="6" borderId="0" xfId="0" applyFont="1" applyFill="1" applyAlignment="1">
      <alignment horizontal="right" vertical="center"/>
    </xf>
    <xf numFmtId="0" fontId="8" fillId="0" borderId="0" xfId="0" applyFont="1" applyAlignment="1">
      <alignment horizontal="right"/>
    </xf>
    <xf numFmtId="0" fontId="23" fillId="0" borderId="0" xfId="0" applyFont="1" applyAlignment="1">
      <alignment horizontal="center"/>
    </xf>
    <xf numFmtId="0" fontId="24" fillId="0" borderId="0" xfId="0" applyFont="1" applyAlignment="1">
      <alignment vertical="center"/>
    </xf>
    <xf numFmtId="0" fontId="25" fillId="7" borderId="8" xfId="0" applyFont="1" applyFill="1" applyBorder="1" applyAlignment="1">
      <alignment vertical="center"/>
    </xf>
    <xf numFmtId="0" fontId="6" fillId="7" borderId="0" xfId="0" applyFont="1" applyFill="1" applyAlignment="1">
      <alignment vertical="center"/>
    </xf>
    <xf numFmtId="0" fontId="6" fillId="0" borderId="0" xfId="0" applyFont="1" applyAlignment="1">
      <alignment vertical="top"/>
    </xf>
    <xf numFmtId="0" fontId="0" fillId="0" borderId="0" xfId="0" applyAlignment="1">
      <alignment horizontal="left" vertical="top" wrapText="1"/>
    </xf>
    <xf numFmtId="0" fontId="0" fillId="0" borderId="0" xfId="0" applyAlignment="1">
      <alignment horizontal="left" vertical="top"/>
    </xf>
    <xf numFmtId="0" fontId="26" fillId="8" borderId="0" xfId="0" applyFont="1" applyFill="1" applyAlignment="1">
      <alignment vertical="top"/>
    </xf>
    <xf numFmtId="0" fontId="0" fillId="0" borderId="0" xfId="0" applyAlignment="1">
      <alignment vertical="top" wrapText="1"/>
    </xf>
    <xf numFmtId="0" fontId="0" fillId="0" borderId="0" xfId="0" applyAlignment="1">
      <alignment wrapText="1"/>
    </xf>
    <xf numFmtId="0" fontId="6" fillId="0" borderId="0" xfId="0" applyFont="1" applyAlignment="1">
      <alignment horizontal="right" vertical="top" wrapText="1"/>
    </xf>
    <xf numFmtId="0" fontId="0" fillId="5" borderId="0" xfId="0" applyFill="1" applyAlignment="1">
      <alignment horizontal="center"/>
    </xf>
    <xf numFmtId="0" fontId="0" fillId="9" borderId="0" xfId="0" applyFill="1" applyAlignment="1">
      <alignment horizontal="center"/>
    </xf>
    <xf numFmtId="0" fontId="0" fillId="5" borderId="0" xfId="0" applyFill="1"/>
    <xf numFmtId="0" fontId="12" fillId="10" borderId="0" xfId="0" applyFont="1" applyFill="1"/>
    <xf numFmtId="0" fontId="12" fillId="11" borderId="0" xfId="0" applyFont="1" applyFill="1"/>
    <xf numFmtId="0" fontId="20" fillId="0" borderId="0" xfId="0" applyFont="1"/>
    <xf numFmtId="0" fontId="3" fillId="0" borderId="0" xfId="0" applyFont="1"/>
    <xf numFmtId="0" fontId="20" fillId="0" borderId="0" xfId="0" applyFont="1" applyAlignment="1">
      <alignment horizontal="right"/>
    </xf>
    <xf numFmtId="0" fontId="0" fillId="0" borderId="0" xfId="0" applyAlignment="1">
      <alignment horizontal="left" wrapText="1"/>
    </xf>
    <xf numFmtId="0" fontId="0" fillId="0" borderId="0" xfId="0" applyAlignment="1">
      <alignment horizontal="left"/>
    </xf>
    <xf numFmtId="0" fontId="6" fillId="0" borderId="0" xfId="0" applyFont="1" applyAlignment="1">
      <alignment horizontal="right" vertical="top"/>
    </xf>
    <xf numFmtId="0" fontId="6" fillId="0" borderId="0" xfId="0" applyFont="1" applyAlignment="1">
      <alignment wrapText="1"/>
    </xf>
    <xf numFmtId="0" fontId="27" fillId="8" borderId="0" xfId="0" applyFont="1" applyFill="1" applyAlignment="1">
      <alignment vertical="center"/>
    </xf>
    <xf numFmtId="0" fontId="10" fillId="0" borderId="0" xfId="0" applyFont="1" applyAlignment="1">
      <alignment wrapText="1"/>
    </xf>
    <xf numFmtId="0" fontId="28" fillId="0" borderId="0" xfId="0" applyFont="1"/>
    <xf numFmtId="0" fontId="29" fillId="0" borderId="0" xfId="0" applyFont="1"/>
    <xf numFmtId="0" fontId="30" fillId="0" borderId="0" xfId="0" applyFont="1" applyAlignment="1">
      <alignment wrapText="1"/>
    </xf>
    <xf numFmtId="0" fontId="31" fillId="0" borderId="0" xfId="0" applyFont="1" applyAlignment="1">
      <alignment vertical="top" wrapText="1"/>
    </xf>
    <xf numFmtId="0" fontId="32" fillId="0" borderId="0" xfId="0" applyFont="1" applyAlignment="1">
      <alignment vertical="top" wrapText="1"/>
    </xf>
    <xf numFmtId="0" fontId="33" fillId="0" borderId="0" xfId="0" applyFont="1" applyAlignment="1">
      <alignment wrapText="1"/>
    </xf>
    <xf numFmtId="0" fontId="34" fillId="0" borderId="0" xfId="0" applyFont="1" applyAlignment="1">
      <alignment vertical="top" wrapText="1"/>
    </xf>
    <xf numFmtId="0" fontId="10" fillId="0" borderId="0" xfId="0" applyFont="1" applyAlignment="1">
      <alignment horizontal="left" vertical="center"/>
    </xf>
    <xf numFmtId="0" fontId="34" fillId="7" borderId="0" xfId="0" applyFont="1" applyFill="1" applyAlignment="1">
      <alignment horizontal="left" vertical="center" wrapText="1"/>
    </xf>
    <xf numFmtId="0" fontId="35" fillId="0" borderId="0" xfId="0" applyFont="1" applyAlignment="1">
      <alignment vertical="top" wrapText="1"/>
    </xf>
    <xf numFmtId="0" fontId="10" fillId="0" borderId="0" xfId="0" applyFont="1"/>
    <xf numFmtId="0" fontId="36" fillId="0" borderId="0" xfId="0" applyFont="1"/>
    <xf numFmtId="169" fontId="8" fillId="4" borderId="6" xfId="0" applyNumberFormat="1" applyFont="1" applyFill="1" applyBorder="1" applyAlignment="1">
      <alignment horizontal="center" vertical="center"/>
    </xf>
    <xf numFmtId="169" fontId="8" fillId="5" borderId="6" xfId="0" applyNumberFormat="1" applyFont="1" applyFill="1" applyBorder="1" applyAlignment="1">
      <alignment horizontal="center" vertical="center"/>
    </xf>
    <xf numFmtId="169" fontId="8" fillId="0" borderId="6" xfId="0" applyNumberFormat="1" applyFont="1" applyBorder="1" applyAlignment="1">
      <alignment horizontal="center" vertical="center"/>
    </xf>
    <xf numFmtId="169" fontId="19" fillId="0" borderId="6" xfId="0" applyNumberFormat="1" applyFont="1" applyBorder="1" applyAlignment="1">
      <alignment vertical="center"/>
    </xf>
    <xf numFmtId="169" fontId="19" fillId="0" borderId="7" xfId="0" applyNumberFormat="1" applyFont="1" applyBorder="1" applyAlignment="1">
      <alignment vertical="center"/>
    </xf>
    <xf numFmtId="166" fontId="8" fillId="0" borderId="2" xfId="0" applyNumberFormat="1" applyFont="1" applyBorder="1" applyAlignment="1">
      <alignment horizontal="center" vertical="center"/>
    </xf>
    <xf numFmtId="0" fontId="0" fillId="0" borderId="0" xfId="0"/>
    <xf numFmtId="0" fontId="10" fillId="0" borderId="3" xfId="0" applyFont="1" applyBorder="1"/>
    <xf numFmtId="165" fontId="8" fillId="0" borderId="2" xfId="0" applyNumberFormat="1" applyFont="1" applyBorder="1" applyAlignment="1">
      <alignment horizontal="center" vertical="center"/>
    </xf>
    <xf numFmtId="0" fontId="4" fillId="0" borderId="0" xfId="0" applyFont="1" applyAlignment="1">
      <alignment horizontal="center" vertical="center"/>
    </xf>
    <xf numFmtId="0" fontId="0" fillId="0" borderId="0" xfId="0" applyAlignment="1">
      <alignment horizontal="right"/>
    </xf>
    <xf numFmtId="164" fontId="9" fillId="0" borderId="1" xfId="0" applyNumberFormat="1" applyFont="1" applyBorder="1" applyAlignment="1">
      <alignment horizontal="left"/>
    </xf>
    <xf numFmtId="0" fontId="10" fillId="0" borderId="1" xfId="0" applyFont="1" applyBorder="1"/>
    <xf numFmtId="0" fontId="0" fillId="0" borderId="0" xfId="0" applyAlignment="1">
      <alignment horizontal="right" vertical="center"/>
    </xf>
    <xf numFmtId="0" fontId="7" fillId="0" borderId="1" xfId="0" applyFont="1" applyBorder="1" applyAlignment="1">
      <alignment horizontal="left" vertical="center"/>
    </xf>
    <xf numFmtId="166" fontId="11" fillId="0" borderId="2" xfId="0" applyNumberFormat="1" applyFont="1" applyBorder="1" applyAlignment="1">
      <alignment horizontal="center" vertical="center"/>
    </xf>
  </cellXfs>
  <cellStyles count="1">
    <cellStyle name="Normal" xfId="0" builtinId="0"/>
  </cellStyles>
  <dxfs count="3">
    <dxf>
      <fill>
        <patternFill patternType="solid">
          <fgColor rgb="FFFFFFFF"/>
          <bgColor rgb="FFFFFFFF"/>
        </patternFill>
      </fill>
    </dxf>
    <dxf>
      <font>
        <color rgb="FF6699FF"/>
      </font>
      <fill>
        <patternFill patternType="solid">
          <fgColor rgb="FF3C78D8"/>
          <bgColor rgb="FF3C78D8"/>
        </patternFill>
      </fill>
    </dxf>
    <dxf>
      <font>
        <color rgb="FF999999"/>
      </font>
      <fill>
        <patternFill patternType="solid">
          <fgColor rgb="FF999999"/>
          <bgColor rgb="FF99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38100</xdr:colOff>
      <xdr:row>83</xdr:row>
      <xdr:rowOff>190500</xdr:rowOff>
    </xdr:from>
    <xdr:ext cx="3505200" cy="1781175"/>
    <xdr:pic>
      <xdr:nvPicPr>
        <xdr:cNvPr id="2" name="image3.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24</xdr:row>
      <xdr:rowOff>161925</xdr:rowOff>
    </xdr:from>
    <xdr:ext cx="3067050" cy="2247900"/>
    <xdr:pic>
      <xdr:nvPicPr>
        <xdr:cNvPr id="2" name="image4.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28575</xdr:colOff>
      <xdr:row>39</xdr:row>
      <xdr:rowOff>161925</xdr:rowOff>
    </xdr:from>
    <xdr:ext cx="3067050" cy="1619250"/>
    <xdr:pic>
      <xdr:nvPicPr>
        <xdr:cNvPr id="3" name="image1.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0</xdr:row>
      <xdr:rowOff>0</xdr:rowOff>
    </xdr:from>
    <xdr:ext cx="1190625" cy="333375"/>
    <xdr:pic>
      <xdr:nvPicPr>
        <xdr:cNvPr id="4" name="image2.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0</xdr:colOff>
      <xdr:row>0</xdr:row>
      <xdr:rowOff>0</xdr:rowOff>
    </xdr:from>
    <xdr:ext cx="1352550" cy="381000"/>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X42"/>
  <sheetViews>
    <sheetView showGridLines="0" tabSelected="1" workbookViewId="0">
      <pane ySplit="7" topLeftCell="A27" activePane="bottomLeft" state="frozen"/>
      <selection pane="bottomLeft" activeCell="B57" sqref="B57"/>
    </sheetView>
  </sheetViews>
  <sheetFormatPr baseColWidth="10" defaultColWidth="14.5" defaultRowHeight="15.75" customHeight="1"/>
  <cols>
    <col min="1" max="1" width="6.33203125" customWidth="1"/>
    <col min="2" max="2" width="36.5" customWidth="1"/>
    <col min="3" max="3" width="9.83203125" customWidth="1"/>
    <col min="4" max="5" width="12" customWidth="1"/>
    <col min="6" max="6" width="6.1640625" customWidth="1"/>
    <col min="7" max="7" width="7" customWidth="1"/>
    <col min="8" max="8" width="6.83203125" customWidth="1"/>
    <col min="9" max="9" width="3.6640625" customWidth="1"/>
    <col min="10" max="128" width="2.33203125" customWidth="1"/>
  </cols>
  <sheetData>
    <row r="1" spans="1:128" ht="24" customHeight="1">
      <c r="A1" s="1" t="s">
        <v>0</v>
      </c>
      <c r="B1" s="2"/>
      <c r="C1" s="2" t="s">
        <v>116</v>
      </c>
      <c r="D1" s="2"/>
      <c r="E1" s="2"/>
      <c r="F1" s="2"/>
      <c r="G1" s="2"/>
      <c r="H1" s="2"/>
      <c r="I1" s="3"/>
      <c r="J1" s="93" t="str">
        <f>HYPERLINK("https://www.vertex42.com/ExcelTemplates/gantt-chart-template-pro.html","Go Pro")</f>
        <v>Go Pro</v>
      </c>
      <c r="K1" s="90"/>
      <c r="L1" s="90"/>
      <c r="M1" s="90"/>
      <c r="N1" s="90"/>
      <c r="O1" s="90"/>
      <c r="P1" s="90"/>
      <c r="Q1" s="4" t="s">
        <v>1</v>
      </c>
      <c r="R1" s="4"/>
      <c r="S1" s="4"/>
      <c r="T1" s="4"/>
      <c r="U1" s="4"/>
      <c r="V1" s="4"/>
      <c r="W1" s="4"/>
      <c r="X1" s="4"/>
      <c r="Y1" s="4"/>
      <c r="Z1" s="4"/>
      <c r="AA1" s="4"/>
      <c r="AB1" s="4"/>
      <c r="AC1" s="4"/>
      <c r="AD1" s="4"/>
      <c r="AE1" s="4"/>
      <c r="AF1" s="4"/>
      <c r="AG1" s="4"/>
      <c r="AH1" s="4"/>
      <c r="AI1" s="4"/>
      <c r="AJ1" s="4"/>
      <c r="AK1" s="4"/>
      <c r="AL1" s="4"/>
      <c r="AM1" s="4"/>
      <c r="AN1" s="4"/>
      <c r="AO1" s="4"/>
      <c r="AP1" s="4"/>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row>
    <row r="2" spans="1:128" ht="13">
      <c r="A2" s="6" t="s">
        <v>2</v>
      </c>
      <c r="B2" s="7"/>
      <c r="C2" s="7" t="s">
        <v>117</v>
      </c>
      <c r="D2" s="5"/>
      <c r="E2" s="5"/>
      <c r="F2" s="5"/>
      <c r="G2" s="8"/>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row>
    <row r="3" spans="1:128" ht="13">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row>
    <row r="4" spans="1:128" ht="13">
      <c r="A4" s="5"/>
      <c r="B4" s="94" t="s">
        <v>3</v>
      </c>
      <c r="C4" s="90"/>
      <c r="D4" s="95">
        <v>45182</v>
      </c>
      <c r="E4" s="96"/>
      <c r="F4" s="94" t="s">
        <v>4</v>
      </c>
      <c r="G4" s="90"/>
      <c r="H4" s="9">
        <v>1</v>
      </c>
      <c r="I4" s="5"/>
      <c r="J4" s="92" t="str">
        <f>"Week "&amp;(J6-($D$4-WEEKDAY($D$4,1)+2))/7+1</f>
        <v>Week 1</v>
      </c>
      <c r="K4" s="90"/>
      <c r="L4" s="90"/>
      <c r="M4" s="90"/>
      <c r="N4" s="90"/>
      <c r="O4" s="90"/>
      <c r="P4" s="91"/>
      <c r="Q4" s="92" t="str">
        <f>"Week "&amp;(Q6-($D$4-WEEKDAY($D$4,1)+2))/7+1</f>
        <v>Week 2</v>
      </c>
      <c r="R4" s="90"/>
      <c r="S4" s="90"/>
      <c r="T4" s="90"/>
      <c r="U4" s="90"/>
      <c r="V4" s="90"/>
      <c r="W4" s="91"/>
      <c r="X4" s="92" t="str">
        <f>"Week "&amp;(X6-($D$4-WEEKDAY($D$4,1)+2))/7+1</f>
        <v>Week 3</v>
      </c>
      <c r="Y4" s="90"/>
      <c r="Z4" s="90"/>
      <c r="AA4" s="90"/>
      <c r="AB4" s="90"/>
      <c r="AC4" s="90"/>
      <c r="AD4" s="91"/>
      <c r="AE4" s="92" t="str">
        <f>"Week "&amp;(AE6-($D$4-WEEKDAY($D$4,1)+2))/7+1</f>
        <v>Week 4</v>
      </c>
      <c r="AF4" s="90"/>
      <c r="AG4" s="90"/>
      <c r="AH4" s="90"/>
      <c r="AI4" s="90"/>
      <c r="AJ4" s="90"/>
      <c r="AK4" s="91"/>
      <c r="AL4" s="92" t="str">
        <f>"Week "&amp;(AL6-($D$4-WEEKDAY($D$4,1)+2))/7+1</f>
        <v>Week 5</v>
      </c>
      <c r="AM4" s="90"/>
      <c r="AN4" s="90"/>
      <c r="AO4" s="90"/>
      <c r="AP4" s="90"/>
      <c r="AQ4" s="90"/>
      <c r="AR4" s="91"/>
      <c r="AS4" s="92" t="str">
        <f>"Week "&amp;(AS6-($D$4-WEEKDAY($D$4,1)+2))/7+1</f>
        <v>Week 6</v>
      </c>
      <c r="AT4" s="90"/>
      <c r="AU4" s="90"/>
      <c r="AV4" s="90"/>
      <c r="AW4" s="90"/>
      <c r="AX4" s="90"/>
      <c r="AY4" s="91"/>
      <c r="AZ4" s="92" t="str">
        <f>"Week "&amp;(AZ6-($D$4-WEEKDAY($D$4,1)+2))/7+1</f>
        <v>Week 7</v>
      </c>
      <c r="BA4" s="90"/>
      <c r="BB4" s="90"/>
      <c r="BC4" s="90"/>
      <c r="BD4" s="90"/>
      <c r="BE4" s="90"/>
      <c r="BF4" s="91"/>
      <c r="BG4" s="92" t="str">
        <f>"Week "&amp;(BG6-($D$4-WEEKDAY($D$4,1)+2))/7+1</f>
        <v>Week 7</v>
      </c>
      <c r="BH4" s="90"/>
      <c r="BI4" s="90"/>
      <c r="BJ4" s="90"/>
      <c r="BK4" s="90"/>
      <c r="BL4" s="90"/>
      <c r="BM4" s="91"/>
      <c r="BN4" s="92" t="str">
        <f>"Week "&amp;(BN6-($D$4-WEEKDAY($D$4,1)+2))/7+1</f>
        <v>Week 8</v>
      </c>
      <c r="BO4" s="90"/>
      <c r="BP4" s="90"/>
      <c r="BQ4" s="90"/>
      <c r="BR4" s="90"/>
      <c r="BS4" s="90"/>
      <c r="BT4" s="91"/>
      <c r="BU4" s="92" t="str">
        <f>"Week "&amp;(BU6-($D$4-WEEKDAY($D$4,1)+2))/7+1</f>
        <v>Week 9</v>
      </c>
      <c r="BV4" s="90"/>
      <c r="BW4" s="90"/>
      <c r="BX4" s="90"/>
      <c r="BY4" s="90"/>
      <c r="BZ4" s="90"/>
      <c r="CA4" s="91"/>
      <c r="CB4" s="92" t="str">
        <f>"Week "&amp;(CB6-($D$4-WEEKDAY($D$4,1)+2))/7+1</f>
        <v>Week 10</v>
      </c>
      <c r="CC4" s="90"/>
      <c r="CD4" s="90"/>
      <c r="CE4" s="90"/>
      <c r="CF4" s="90"/>
      <c r="CG4" s="90"/>
      <c r="CH4" s="91"/>
      <c r="CI4" s="92" t="str">
        <f>"Week "&amp;(CI6-($D$4-WEEKDAY($D$4,1)+2))/7+1</f>
        <v>Week 10</v>
      </c>
      <c r="CJ4" s="90"/>
      <c r="CK4" s="90"/>
      <c r="CL4" s="90"/>
      <c r="CM4" s="90"/>
      <c r="CN4" s="90"/>
      <c r="CO4" s="91"/>
      <c r="CP4" s="92" t="str">
        <f>"Week "&amp;(CP6-($D$4-WEEKDAY($D$4,1)+2))/7+1</f>
        <v>Week 11</v>
      </c>
      <c r="CQ4" s="90"/>
      <c r="CR4" s="90"/>
      <c r="CS4" s="90"/>
      <c r="CT4" s="90"/>
      <c r="CU4" s="90"/>
      <c r="CV4" s="91"/>
      <c r="CW4" s="92" t="str">
        <f>"Week "&amp;(CW6-($D$4-WEEKDAY($D$4,1)+2))/7+1</f>
        <v>Week 12</v>
      </c>
      <c r="CX4" s="90"/>
      <c r="CY4" s="90"/>
      <c r="CZ4" s="90"/>
      <c r="DA4" s="90"/>
      <c r="DB4" s="90"/>
      <c r="DC4" s="91"/>
      <c r="DD4" s="92" t="str">
        <f>"Week "&amp;(DD6-($D$4-WEEKDAY($D$4,1)+2))/7+1</f>
        <v>Week 13</v>
      </c>
      <c r="DE4" s="90"/>
      <c r="DF4" s="90"/>
      <c r="DG4" s="90"/>
      <c r="DH4" s="90"/>
      <c r="DI4" s="90"/>
      <c r="DJ4" s="91"/>
      <c r="DK4" s="92" t="str">
        <f>"Week "&amp;(DK6-($D$4-WEEKDAY($D$4,1)+2))/7+1</f>
        <v>Week 13</v>
      </c>
      <c r="DL4" s="90"/>
      <c r="DM4" s="90"/>
      <c r="DN4" s="90"/>
      <c r="DO4" s="90"/>
      <c r="DP4" s="90"/>
      <c r="DQ4" s="91"/>
      <c r="DR4" s="92" t="str">
        <f>"Week "&amp;(DR6-($D$4-WEEKDAY($D$4,1)+2))/7+1</f>
        <v>Week 14</v>
      </c>
      <c r="DS4" s="90"/>
      <c r="DT4" s="90"/>
      <c r="DU4" s="90"/>
      <c r="DV4" s="90"/>
      <c r="DW4" s="90"/>
      <c r="DX4" s="91"/>
    </row>
    <row r="5" spans="1:128" ht="13">
      <c r="A5" s="5"/>
      <c r="B5" s="97" t="s">
        <v>5</v>
      </c>
      <c r="C5" s="90"/>
      <c r="D5" s="98" t="s">
        <v>118</v>
      </c>
      <c r="E5" s="96"/>
      <c r="F5" s="5"/>
      <c r="G5" s="5"/>
      <c r="H5" s="5"/>
      <c r="I5" s="5"/>
      <c r="J5" s="99">
        <f>J6</f>
        <v>45180</v>
      </c>
      <c r="K5" s="90"/>
      <c r="L5" s="90"/>
      <c r="M5" s="90"/>
      <c r="N5" s="90"/>
      <c r="O5" s="90"/>
      <c r="P5" s="91"/>
      <c r="Q5" s="99">
        <f>Q6</f>
        <v>45187</v>
      </c>
      <c r="R5" s="90"/>
      <c r="S5" s="90"/>
      <c r="T5" s="90"/>
      <c r="U5" s="90"/>
      <c r="V5" s="90"/>
      <c r="W5" s="91"/>
      <c r="X5" s="99">
        <f>X6</f>
        <v>45194</v>
      </c>
      <c r="Y5" s="90"/>
      <c r="Z5" s="90"/>
      <c r="AA5" s="90"/>
      <c r="AB5" s="90"/>
      <c r="AC5" s="90"/>
      <c r="AD5" s="91"/>
      <c r="AE5" s="99">
        <f>AE6</f>
        <v>45201</v>
      </c>
      <c r="AF5" s="90"/>
      <c r="AG5" s="90"/>
      <c r="AH5" s="90"/>
      <c r="AI5" s="90"/>
      <c r="AJ5" s="90"/>
      <c r="AK5" s="91"/>
      <c r="AL5" s="89">
        <f>AL6</f>
        <v>45208</v>
      </c>
      <c r="AM5" s="90"/>
      <c r="AN5" s="90"/>
      <c r="AO5" s="90"/>
      <c r="AP5" s="90"/>
      <c r="AQ5" s="90"/>
      <c r="AR5" s="91"/>
      <c r="AS5" s="89">
        <f>AS6</f>
        <v>45215</v>
      </c>
      <c r="AT5" s="90"/>
      <c r="AU5" s="90"/>
      <c r="AV5" s="90"/>
      <c r="AW5" s="90"/>
      <c r="AX5" s="90"/>
      <c r="AY5" s="91"/>
      <c r="AZ5" s="89">
        <f>AZ6</f>
        <v>45222</v>
      </c>
      <c r="BA5" s="90"/>
      <c r="BB5" s="90"/>
      <c r="BC5" s="90"/>
      <c r="BD5" s="90"/>
      <c r="BE5" s="90"/>
      <c r="BF5" s="91"/>
      <c r="BG5" s="89">
        <f>BG6</f>
        <v>45222</v>
      </c>
      <c r="BH5" s="90"/>
      <c r="BI5" s="90"/>
      <c r="BJ5" s="90"/>
      <c r="BK5" s="90"/>
      <c r="BL5" s="90"/>
      <c r="BM5" s="91"/>
      <c r="BN5" s="89">
        <f>BN6</f>
        <v>45229</v>
      </c>
      <c r="BO5" s="90"/>
      <c r="BP5" s="90"/>
      <c r="BQ5" s="90"/>
      <c r="BR5" s="90"/>
      <c r="BS5" s="90"/>
      <c r="BT5" s="91"/>
      <c r="BU5" s="89">
        <f>BU6</f>
        <v>45236</v>
      </c>
      <c r="BV5" s="90"/>
      <c r="BW5" s="90"/>
      <c r="BX5" s="90"/>
      <c r="BY5" s="90"/>
      <c r="BZ5" s="90"/>
      <c r="CA5" s="91"/>
      <c r="CB5" s="89">
        <f>CB6</f>
        <v>45243</v>
      </c>
      <c r="CC5" s="90"/>
      <c r="CD5" s="90"/>
      <c r="CE5" s="90"/>
      <c r="CF5" s="90"/>
      <c r="CG5" s="90"/>
      <c r="CH5" s="91"/>
      <c r="CI5" s="89">
        <f>CI6</f>
        <v>45243</v>
      </c>
      <c r="CJ5" s="90"/>
      <c r="CK5" s="90"/>
      <c r="CL5" s="90"/>
      <c r="CM5" s="90"/>
      <c r="CN5" s="90"/>
      <c r="CO5" s="91"/>
      <c r="CP5" s="89">
        <f>CP6</f>
        <v>45250</v>
      </c>
      <c r="CQ5" s="90"/>
      <c r="CR5" s="90"/>
      <c r="CS5" s="90"/>
      <c r="CT5" s="90"/>
      <c r="CU5" s="90"/>
      <c r="CV5" s="91"/>
      <c r="CW5" s="89">
        <f>CW6</f>
        <v>45257</v>
      </c>
      <c r="CX5" s="90"/>
      <c r="CY5" s="90"/>
      <c r="CZ5" s="90"/>
      <c r="DA5" s="90"/>
      <c r="DB5" s="90"/>
      <c r="DC5" s="91"/>
      <c r="DD5" s="89">
        <f>DD6</f>
        <v>45264</v>
      </c>
      <c r="DE5" s="90"/>
      <c r="DF5" s="90"/>
      <c r="DG5" s="90"/>
      <c r="DH5" s="90"/>
      <c r="DI5" s="90"/>
      <c r="DJ5" s="91"/>
      <c r="DK5" s="89">
        <f>DK6</f>
        <v>45264</v>
      </c>
      <c r="DL5" s="90"/>
      <c r="DM5" s="90"/>
      <c r="DN5" s="90"/>
      <c r="DO5" s="90"/>
      <c r="DP5" s="90"/>
      <c r="DQ5" s="91"/>
      <c r="DR5" s="89">
        <f>DR6</f>
        <v>45271</v>
      </c>
      <c r="DS5" s="90"/>
      <c r="DT5" s="90"/>
      <c r="DU5" s="90"/>
      <c r="DV5" s="90"/>
      <c r="DW5" s="90"/>
      <c r="DX5" s="91"/>
    </row>
    <row r="6" spans="1:128" ht="13">
      <c r="A6" s="5"/>
      <c r="B6" s="5"/>
      <c r="C6" s="5"/>
      <c r="D6" s="5"/>
      <c r="E6" s="5"/>
      <c r="F6" s="5"/>
      <c r="G6" s="5"/>
      <c r="H6" s="5"/>
      <c r="I6" s="5"/>
      <c r="J6" s="10">
        <f>D4-WEEKDAY(D4,1)+2+7*(H4-1)</f>
        <v>45180</v>
      </c>
      <c r="K6" s="11">
        <f t="shared" ref="K6:BS6" si="0">J6+1</f>
        <v>45181</v>
      </c>
      <c r="L6" s="11">
        <f t="shared" si="0"/>
        <v>45182</v>
      </c>
      <c r="M6" s="11">
        <f t="shared" si="0"/>
        <v>45183</v>
      </c>
      <c r="N6" s="11">
        <f t="shared" si="0"/>
        <v>45184</v>
      </c>
      <c r="O6" s="11">
        <f t="shared" si="0"/>
        <v>45185</v>
      </c>
      <c r="P6" s="12">
        <f t="shared" si="0"/>
        <v>45186</v>
      </c>
      <c r="Q6" s="10">
        <f t="shared" si="0"/>
        <v>45187</v>
      </c>
      <c r="R6" s="11">
        <f t="shared" si="0"/>
        <v>45188</v>
      </c>
      <c r="S6" s="11">
        <f t="shared" si="0"/>
        <v>45189</v>
      </c>
      <c r="T6" s="11">
        <f t="shared" si="0"/>
        <v>45190</v>
      </c>
      <c r="U6" s="11">
        <f t="shared" si="0"/>
        <v>45191</v>
      </c>
      <c r="V6" s="11">
        <f t="shared" si="0"/>
        <v>45192</v>
      </c>
      <c r="W6" s="12">
        <f t="shared" si="0"/>
        <v>45193</v>
      </c>
      <c r="X6" s="10">
        <f t="shared" si="0"/>
        <v>45194</v>
      </c>
      <c r="Y6" s="11">
        <f t="shared" si="0"/>
        <v>45195</v>
      </c>
      <c r="Z6" s="11">
        <f t="shared" si="0"/>
        <v>45196</v>
      </c>
      <c r="AA6" s="11">
        <f t="shared" si="0"/>
        <v>45197</v>
      </c>
      <c r="AB6" s="11">
        <f t="shared" si="0"/>
        <v>45198</v>
      </c>
      <c r="AC6" s="11">
        <f t="shared" si="0"/>
        <v>45199</v>
      </c>
      <c r="AD6" s="12">
        <f t="shared" si="0"/>
        <v>45200</v>
      </c>
      <c r="AE6" s="10">
        <f t="shared" si="0"/>
        <v>45201</v>
      </c>
      <c r="AF6" s="11">
        <f t="shared" si="0"/>
        <v>45202</v>
      </c>
      <c r="AG6" s="11">
        <f t="shared" si="0"/>
        <v>45203</v>
      </c>
      <c r="AH6" s="11">
        <f t="shared" si="0"/>
        <v>45204</v>
      </c>
      <c r="AI6" s="11">
        <f t="shared" si="0"/>
        <v>45205</v>
      </c>
      <c r="AJ6" s="11">
        <f t="shared" si="0"/>
        <v>45206</v>
      </c>
      <c r="AK6" s="12">
        <f t="shared" si="0"/>
        <v>45207</v>
      </c>
      <c r="AL6" s="10">
        <f t="shared" si="0"/>
        <v>45208</v>
      </c>
      <c r="AM6" s="11">
        <f t="shared" si="0"/>
        <v>45209</v>
      </c>
      <c r="AN6" s="11">
        <f t="shared" si="0"/>
        <v>45210</v>
      </c>
      <c r="AO6" s="11">
        <f t="shared" si="0"/>
        <v>45211</v>
      </c>
      <c r="AP6" s="11">
        <f t="shared" si="0"/>
        <v>45212</v>
      </c>
      <c r="AQ6" s="11">
        <f t="shared" si="0"/>
        <v>45213</v>
      </c>
      <c r="AR6" s="12">
        <f t="shared" si="0"/>
        <v>45214</v>
      </c>
      <c r="AS6" s="10">
        <f t="shared" si="0"/>
        <v>45215</v>
      </c>
      <c r="AT6" s="11">
        <f t="shared" si="0"/>
        <v>45216</v>
      </c>
      <c r="AU6" s="11">
        <f t="shared" si="0"/>
        <v>45217</v>
      </c>
      <c r="AV6" s="11">
        <f t="shared" si="0"/>
        <v>45218</v>
      </c>
      <c r="AW6" s="11">
        <f t="shared" si="0"/>
        <v>45219</v>
      </c>
      <c r="AX6" s="11">
        <f t="shared" si="0"/>
        <v>45220</v>
      </c>
      <c r="AY6" s="12">
        <f t="shared" si="0"/>
        <v>45221</v>
      </c>
      <c r="AZ6" s="10">
        <f t="shared" si="0"/>
        <v>45222</v>
      </c>
      <c r="BA6" s="11">
        <f t="shared" si="0"/>
        <v>45223</v>
      </c>
      <c r="BB6" s="11">
        <f t="shared" si="0"/>
        <v>45224</v>
      </c>
      <c r="BC6" s="11">
        <f t="shared" si="0"/>
        <v>45225</v>
      </c>
      <c r="BD6" s="11">
        <f t="shared" si="0"/>
        <v>45226</v>
      </c>
      <c r="BE6" s="11">
        <f t="shared" si="0"/>
        <v>45227</v>
      </c>
      <c r="BF6" s="12">
        <f t="shared" si="0"/>
        <v>45228</v>
      </c>
      <c r="BG6" s="10">
        <f>AY6+1</f>
        <v>45222</v>
      </c>
      <c r="BH6" s="11">
        <f t="shared" ref="BH6" si="1">BG6+1</f>
        <v>45223</v>
      </c>
      <c r="BI6" s="11">
        <f t="shared" ref="BI6" si="2">BH6+1</f>
        <v>45224</v>
      </c>
      <c r="BJ6" s="11">
        <f t="shared" ref="BJ6" si="3">BI6+1</f>
        <v>45225</v>
      </c>
      <c r="BK6" s="11">
        <f t="shared" ref="BK6" si="4">BJ6+1</f>
        <v>45226</v>
      </c>
      <c r="BL6" s="11">
        <f t="shared" ref="BL6" si="5">BK6+1</f>
        <v>45227</v>
      </c>
      <c r="BM6" s="12">
        <f t="shared" ref="BM6" si="6">BL6+1</f>
        <v>45228</v>
      </c>
      <c r="BN6" s="10">
        <f>BF6+1</f>
        <v>45229</v>
      </c>
      <c r="BO6" s="11">
        <f t="shared" si="0"/>
        <v>45230</v>
      </c>
      <c r="BP6" s="11">
        <f t="shared" si="0"/>
        <v>45231</v>
      </c>
      <c r="BQ6" s="11">
        <f t="shared" si="0"/>
        <v>45232</v>
      </c>
      <c r="BR6" s="11">
        <f t="shared" si="0"/>
        <v>45233</v>
      </c>
      <c r="BS6" s="11">
        <f t="shared" si="0"/>
        <v>45234</v>
      </c>
      <c r="BT6" s="12">
        <f>BS6+1</f>
        <v>45235</v>
      </c>
      <c r="BU6" s="10">
        <f t="shared" ref="BU6" si="7">BT6+1</f>
        <v>45236</v>
      </c>
      <c r="BV6" s="11">
        <f t="shared" ref="BV6" si="8">BU6+1</f>
        <v>45237</v>
      </c>
      <c r="BW6" s="11">
        <f t="shared" ref="BW6" si="9">BV6+1</f>
        <v>45238</v>
      </c>
      <c r="BX6" s="11">
        <f t="shared" ref="BX6" si="10">BW6+1</f>
        <v>45239</v>
      </c>
      <c r="BY6" s="11">
        <f t="shared" ref="BY6" si="11">BX6+1</f>
        <v>45240</v>
      </c>
      <c r="BZ6" s="11">
        <f t="shared" ref="BZ6" si="12">BY6+1</f>
        <v>45241</v>
      </c>
      <c r="CA6" s="12">
        <f t="shared" ref="CA6" si="13">BZ6+1</f>
        <v>45242</v>
      </c>
      <c r="CB6" s="10">
        <f t="shared" ref="CB6" si="14">CA6+1</f>
        <v>45243</v>
      </c>
      <c r="CC6" s="11">
        <f t="shared" ref="CC6" si="15">CB6+1</f>
        <v>45244</v>
      </c>
      <c r="CD6" s="11">
        <f t="shared" ref="CD6" si="16">CC6+1</f>
        <v>45245</v>
      </c>
      <c r="CE6" s="11">
        <f t="shared" ref="CE6" si="17">CD6+1</f>
        <v>45246</v>
      </c>
      <c r="CF6" s="11">
        <f t="shared" ref="CF6" si="18">CE6+1</f>
        <v>45247</v>
      </c>
      <c r="CG6" s="11">
        <f t="shared" ref="CG6" si="19">CF6+1</f>
        <v>45248</v>
      </c>
      <c r="CH6" s="12">
        <f t="shared" ref="CH6" si="20">CG6+1</f>
        <v>45249</v>
      </c>
      <c r="CI6" s="10">
        <f>CA6+1</f>
        <v>45243</v>
      </c>
      <c r="CJ6" s="11">
        <f t="shared" ref="CJ6" si="21">CI6+1</f>
        <v>45244</v>
      </c>
      <c r="CK6" s="11">
        <f t="shared" ref="CK6" si="22">CJ6+1</f>
        <v>45245</v>
      </c>
      <c r="CL6" s="11">
        <f t="shared" ref="CL6" si="23">CK6+1</f>
        <v>45246</v>
      </c>
      <c r="CM6" s="11">
        <f t="shared" ref="CM6" si="24">CL6+1</f>
        <v>45247</v>
      </c>
      <c r="CN6" s="11">
        <f t="shared" ref="CN6" si="25">CM6+1</f>
        <v>45248</v>
      </c>
      <c r="CO6" s="12">
        <f t="shared" ref="CO6" si="26">CN6+1</f>
        <v>45249</v>
      </c>
      <c r="CP6" s="10">
        <f>CH6+1</f>
        <v>45250</v>
      </c>
      <c r="CQ6" s="11">
        <f t="shared" ref="CQ6" si="27">CP6+1</f>
        <v>45251</v>
      </c>
      <c r="CR6" s="11">
        <f t="shared" ref="CR6" si="28">CQ6+1</f>
        <v>45252</v>
      </c>
      <c r="CS6" s="11">
        <f t="shared" ref="CS6" si="29">CR6+1</f>
        <v>45253</v>
      </c>
      <c r="CT6" s="11">
        <f t="shared" ref="CT6" si="30">CS6+1</f>
        <v>45254</v>
      </c>
      <c r="CU6" s="11">
        <f t="shared" ref="CU6" si="31">CT6+1</f>
        <v>45255</v>
      </c>
      <c r="CV6" s="12">
        <f>CU6+1</f>
        <v>45256</v>
      </c>
      <c r="CW6" s="10">
        <f t="shared" ref="CW6" si="32">CV6+1</f>
        <v>45257</v>
      </c>
      <c r="CX6" s="11">
        <f t="shared" ref="CX6" si="33">CW6+1</f>
        <v>45258</v>
      </c>
      <c r="CY6" s="11">
        <f t="shared" ref="CY6" si="34">CX6+1</f>
        <v>45259</v>
      </c>
      <c r="CZ6" s="11">
        <f t="shared" ref="CZ6" si="35">CY6+1</f>
        <v>45260</v>
      </c>
      <c r="DA6" s="11">
        <f t="shared" ref="DA6" si="36">CZ6+1</f>
        <v>45261</v>
      </c>
      <c r="DB6" s="11">
        <f t="shared" ref="DB6" si="37">DA6+1</f>
        <v>45262</v>
      </c>
      <c r="DC6" s="12">
        <f t="shared" ref="DC6" si="38">DB6+1</f>
        <v>45263</v>
      </c>
      <c r="DD6" s="10">
        <f t="shared" ref="DD6" si="39">DC6+1</f>
        <v>45264</v>
      </c>
      <c r="DE6" s="11">
        <f t="shared" ref="DE6" si="40">DD6+1</f>
        <v>45265</v>
      </c>
      <c r="DF6" s="11">
        <f t="shared" ref="DF6" si="41">DE6+1</f>
        <v>45266</v>
      </c>
      <c r="DG6" s="11">
        <f t="shared" ref="DG6" si="42">DF6+1</f>
        <v>45267</v>
      </c>
      <c r="DH6" s="11">
        <f t="shared" ref="DH6" si="43">DG6+1</f>
        <v>45268</v>
      </c>
      <c r="DI6" s="11">
        <f t="shared" ref="DI6" si="44">DH6+1</f>
        <v>45269</v>
      </c>
      <c r="DJ6" s="12">
        <f t="shared" ref="DJ6" si="45">DI6+1</f>
        <v>45270</v>
      </c>
      <c r="DK6" s="10">
        <f>DC6+1</f>
        <v>45264</v>
      </c>
      <c r="DL6" s="11">
        <f t="shared" ref="DL6" si="46">DK6+1</f>
        <v>45265</v>
      </c>
      <c r="DM6" s="11">
        <f t="shared" ref="DM6" si="47">DL6+1</f>
        <v>45266</v>
      </c>
      <c r="DN6" s="11">
        <f t="shared" ref="DN6" si="48">DM6+1</f>
        <v>45267</v>
      </c>
      <c r="DO6" s="11">
        <f t="shared" ref="DO6" si="49">DN6+1</f>
        <v>45268</v>
      </c>
      <c r="DP6" s="11">
        <f t="shared" ref="DP6" si="50">DO6+1</f>
        <v>45269</v>
      </c>
      <c r="DQ6" s="12">
        <f t="shared" ref="DQ6" si="51">DP6+1</f>
        <v>45270</v>
      </c>
      <c r="DR6" s="10">
        <f>DJ6+1</f>
        <v>45271</v>
      </c>
      <c r="DS6" s="11">
        <f t="shared" ref="DS6" si="52">DR6+1</f>
        <v>45272</v>
      </c>
      <c r="DT6" s="11">
        <f t="shared" ref="DT6" si="53">DS6+1</f>
        <v>45273</v>
      </c>
      <c r="DU6" s="11">
        <f t="shared" ref="DU6" si="54">DT6+1</f>
        <v>45274</v>
      </c>
      <c r="DV6" s="11">
        <f t="shared" ref="DV6" si="55">DU6+1</f>
        <v>45275</v>
      </c>
      <c r="DW6" s="11">
        <f t="shared" ref="DW6" si="56">DV6+1</f>
        <v>45276</v>
      </c>
      <c r="DX6" s="12">
        <f>DW6+1</f>
        <v>45277</v>
      </c>
    </row>
    <row r="7" spans="1:128" ht="22.5" customHeight="1">
      <c r="A7" s="13" t="s">
        <v>6</v>
      </c>
      <c r="B7" s="14" t="s">
        <v>7</v>
      </c>
      <c r="C7" s="14" t="s">
        <v>8</v>
      </c>
      <c r="D7" s="15" t="s">
        <v>9</v>
      </c>
      <c r="E7" s="16" t="s">
        <v>10</v>
      </c>
      <c r="F7" s="15" t="s">
        <v>11</v>
      </c>
      <c r="G7" s="15" t="s">
        <v>12</v>
      </c>
      <c r="H7" s="15" t="s">
        <v>13</v>
      </c>
      <c r="I7" s="17"/>
      <c r="J7" s="18" t="str">
        <f t="shared" ref="J7:BU7" si="57">INDEX({"Su";"M";"T";"W";"Th";"F";"Sa"},WEEKDAY(J6,1))</f>
        <v>M</v>
      </c>
      <c r="K7" s="18" t="str">
        <f t="shared" si="57"/>
        <v>T</v>
      </c>
      <c r="L7" s="18" t="str">
        <f t="shared" si="57"/>
        <v>W</v>
      </c>
      <c r="M7" s="18" t="str">
        <f t="shared" si="57"/>
        <v>Th</v>
      </c>
      <c r="N7" s="18" t="str">
        <f t="shared" si="57"/>
        <v>F</v>
      </c>
      <c r="O7" s="18" t="str">
        <f t="shared" si="57"/>
        <v>Sa</v>
      </c>
      <c r="P7" s="18" t="str">
        <f t="shared" si="57"/>
        <v>Su</v>
      </c>
      <c r="Q7" s="18" t="str">
        <f t="shared" si="57"/>
        <v>M</v>
      </c>
      <c r="R7" s="18" t="str">
        <f t="shared" si="57"/>
        <v>T</v>
      </c>
      <c r="S7" s="18" t="str">
        <f t="shared" si="57"/>
        <v>W</v>
      </c>
      <c r="T7" s="18" t="str">
        <f t="shared" si="57"/>
        <v>Th</v>
      </c>
      <c r="U7" s="18" t="str">
        <f t="shared" si="57"/>
        <v>F</v>
      </c>
      <c r="V7" s="18" t="str">
        <f t="shared" si="57"/>
        <v>Sa</v>
      </c>
      <c r="W7" s="18" t="str">
        <f t="shared" si="57"/>
        <v>Su</v>
      </c>
      <c r="X7" s="18" t="str">
        <f t="shared" si="57"/>
        <v>M</v>
      </c>
      <c r="Y7" s="18" t="str">
        <f t="shared" si="57"/>
        <v>T</v>
      </c>
      <c r="Z7" s="18" t="str">
        <f t="shared" si="57"/>
        <v>W</v>
      </c>
      <c r="AA7" s="18" t="str">
        <f t="shared" si="57"/>
        <v>Th</v>
      </c>
      <c r="AB7" s="18" t="str">
        <f t="shared" si="57"/>
        <v>F</v>
      </c>
      <c r="AC7" s="18" t="str">
        <f t="shared" si="57"/>
        <v>Sa</v>
      </c>
      <c r="AD7" s="18" t="str">
        <f t="shared" si="57"/>
        <v>Su</v>
      </c>
      <c r="AE7" s="18" t="str">
        <f t="shared" si="57"/>
        <v>M</v>
      </c>
      <c r="AF7" s="18" t="str">
        <f t="shared" si="57"/>
        <v>T</v>
      </c>
      <c r="AG7" s="18" t="str">
        <f t="shared" si="57"/>
        <v>W</v>
      </c>
      <c r="AH7" s="18" t="str">
        <f t="shared" si="57"/>
        <v>Th</v>
      </c>
      <c r="AI7" s="18" t="str">
        <f t="shared" si="57"/>
        <v>F</v>
      </c>
      <c r="AJ7" s="18" t="str">
        <f t="shared" si="57"/>
        <v>Sa</v>
      </c>
      <c r="AK7" s="18" t="str">
        <f t="shared" si="57"/>
        <v>Su</v>
      </c>
      <c r="AL7" s="18" t="str">
        <f t="shared" si="57"/>
        <v>M</v>
      </c>
      <c r="AM7" s="18" t="str">
        <f t="shared" si="57"/>
        <v>T</v>
      </c>
      <c r="AN7" s="18" t="str">
        <f t="shared" si="57"/>
        <v>W</v>
      </c>
      <c r="AO7" s="18" t="str">
        <f t="shared" si="57"/>
        <v>Th</v>
      </c>
      <c r="AP7" s="18" t="str">
        <f t="shared" si="57"/>
        <v>F</v>
      </c>
      <c r="AQ7" s="18" t="str">
        <f t="shared" si="57"/>
        <v>Sa</v>
      </c>
      <c r="AR7" s="18" t="str">
        <f t="shared" si="57"/>
        <v>Su</v>
      </c>
      <c r="AS7" s="18" t="str">
        <f t="shared" si="57"/>
        <v>M</v>
      </c>
      <c r="AT7" s="18" t="str">
        <f t="shared" si="57"/>
        <v>T</v>
      </c>
      <c r="AU7" s="18" t="str">
        <f t="shared" si="57"/>
        <v>W</v>
      </c>
      <c r="AV7" s="18" t="str">
        <f t="shared" si="57"/>
        <v>Th</v>
      </c>
      <c r="AW7" s="18" t="str">
        <f t="shared" si="57"/>
        <v>F</v>
      </c>
      <c r="AX7" s="18" t="str">
        <f t="shared" si="57"/>
        <v>Sa</v>
      </c>
      <c r="AY7" s="18" t="str">
        <f t="shared" si="57"/>
        <v>Su</v>
      </c>
      <c r="AZ7" s="18" t="str">
        <f t="shared" si="57"/>
        <v>M</v>
      </c>
      <c r="BA7" s="18" t="str">
        <f t="shared" si="57"/>
        <v>T</v>
      </c>
      <c r="BB7" s="18" t="str">
        <f t="shared" si="57"/>
        <v>W</v>
      </c>
      <c r="BC7" s="18" t="str">
        <f t="shared" si="57"/>
        <v>Th</v>
      </c>
      <c r="BD7" s="18" t="str">
        <f t="shared" si="57"/>
        <v>F</v>
      </c>
      <c r="BE7" s="18" t="str">
        <f t="shared" si="57"/>
        <v>Sa</v>
      </c>
      <c r="BF7" s="18" t="str">
        <f t="shared" si="57"/>
        <v>Su</v>
      </c>
      <c r="BG7" s="18" t="str">
        <f t="shared" si="57"/>
        <v>M</v>
      </c>
      <c r="BH7" s="18" t="str">
        <f t="shared" si="57"/>
        <v>T</v>
      </c>
      <c r="BI7" s="18" t="str">
        <f t="shared" si="57"/>
        <v>W</v>
      </c>
      <c r="BJ7" s="18" t="str">
        <f t="shared" si="57"/>
        <v>Th</v>
      </c>
      <c r="BK7" s="18" t="str">
        <f t="shared" si="57"/>
        <v>F</v>
      </c>
      <c r="BL7" s="18" t="str">
        <f t="shared" si="57"/>
        <v>Sa</v>
      </c>
      <c r="BM7" s="19" t="str">
        <f t="shared" si="57"/>
        <v>Su</v>
      </c>
      <c r="BN7" s="18" t="str">
        <f t="shared" si="57"/>
        <v>M</v>
      </c>
      <c r="BO7" s="18" t="str">
        <f t="shared" si="57"/>
        <v>T</v>
      </c>
      <c r="BP7" s="18" t="str">
        <f t="shared" si="57"/>
        <v>W</v>
      </c>
      <c r="BQ7" s="18" t="str">
        <f t="shared" si="57"/>
        <v>Th</v>
      </c>
      <c r="BR7" s="18" t="str">
        <f t="shared" si="57"/>
        <v>F</v>
      </c>
      <c r="BS7" s="18" t="str">
        <f t="shared" si="57"/>
        <v>Sa</v>
      </c>
      <c r="BT7" s="19" t="str">
        <f t="shared" si="57"/>
        <v>Su</v>
      </c>
      <c r="BU7" s="18" t="str">
        <f t="shared" si="57"/>
        <v>M</v>
      </c>
      <c r="BV7" s="18" t="str">
        <f t="shared" ref="BV7:CV7" si="58">INDEX({"Su";"M";"T";"W";"Th";"F";"Sa"},WEEKDAY(BV6,1))</f>
        <v>T</v>
      </c>
      <c r="BW7" s="18" t="str">
        <f t="shared" si="58"/>
        <v>W</v>
      </c>
      <c r="BX7" s="18" t="str">
        <f t="shared" si="58"/>
        <v>Th</v>
      </c>
      <c r="BY7" s="18" t="str">
        <f t="shared" si="58"/>
        <v>F</v>
      </c>
      <c r="BZ7" s="18" t="str">
        <f t="shared" si="58"/>
        <v>Sa</v>
      </c>
      <c r="CA7" s="18" t="str">
        <f t="shared" si="58"/>
        <v>Su</v>
      </c>
      <c r="CB7" s="18" t="str">
        <f t="shared" si="58"/>
        <v>M</v>
      </c>
      <c r="CC7" s="18" t="str">
        <f t="shared" si="58"/>
        <v>T</v>
      </c>
      <c r="CD7" s="18" t="str">
        <f t="shared" si="58"/>
        <v>W</v>
      </c>
      <c r="CE7" s="18" t="str">
        <f t="shared" si="58"/>
        <v>Th</v>
      </c>
      <c r="CF7" s="18" t="str">
        <f t="shared" si="58"/>
        <v>F</v>
      </c>
      <c r="CG7" s="18" t="str">
        <f t="shared" si="58"/>
        <v>Sa</v>
      </c>
      <c r="CH7" s="18" t="str">
        <f t="shared" si="58"/>
        <v>Su</v>
      </c>
      <c r="CI7" s="18" t="str">
        <f t="shared" si="58"/>
        <v>M</v>
      </c>
      <c r="CJ7" s="18" t="str">
        <f t="shared" si="58"/>
        <v>T</v>
      </c>
      <c r="CK7" s="18" t="str">
        <f t="shared" si="58"/>
        <v>W</v>
      </c>
      <c r="CL7" s="18" t="str">
        <f t="shared" si="58"/>
        <v>Th</v>
      </c>
      <c r="CM7" s="18" t="str">
        <f t="shared" si="58"/>
        <v>F</v>
      </c>
      <c r="CN7" s="18" t="str">
        <f t="shared" si="58"/>
        <v>Sa</v>
      </c>
      <c r="CO7" s="19" t="str">
        <f t="shared" si="58"/>
        <v>Su</v>
      </c>
      <c r="CP7" s="18" t="str">
        <f t="shared" si="58"/>
        <v>M</v>
      </c>
      <c r="CQ7" s="18" t="str">
        <f t="shared" si="58"/>
        <v>T</v>
      </c>
      <c r="CR7" s="18" t="str">
        <f t="shared" si="58"/>
        <v>W</v>
      </c>
      <c r="CS7" s="18" t="str">
        <f t="shared" si="58"/>
        <v>Th</v>
      </c>
      <c r="CT7" s="18" t="str">
        <f t="shared" si="58"/>
        <v>F</v>
      </c>
      <c r="CU7" s="18" t="str">
        <f t="shared" si="58"/>
        <v>Sa</v>
      </c>
      <c r="CV7" s="19" t="str">
        <f t="shared" si="58"/>
        <v>Su</v>
      </c>
      <c r="CW7" s="18" t="str">
        <f t="shared" ref="CW7:DX7" si="59">INDEX({"Su";"M";"T";"W";"Th";"F";"Sa"},WEEKDAY(CW6,1))</f>
        <v>M</v>
      </c>
      <c r="CX7" s="18" t="str">
        <f t="shared" si="59"/>
        <v>T</v>
      </c>
      <c r="CY7" s="18" t="str">
        <f t="shared" si="59"/>
        <v>W</v>
      </c>
      <c r="CZ7" s="18" t="str">
        <f t="shared" si="59"/>
        <v>Th</v>
      </c>
      <c r="DA7" s="18" t="str">
        <f t="shared" si="59"/>
        <v>F</v>
      </c>
      <c r="DB7" s="18" t="str">
        <f t="shared" si="59"/>
        <v>Sa</v>
      </c>
      <c r="DC7" s="18" t="str">
        <f t="shared" si="59"/>
        <v>Su</v>
      </c>
      <c r="DD7" s="18" t="str">
        <f t="shared" si="59"/>
        <v>M</v>
      </c>
      <c r="DE7" s="18" t="str">
        <f t="shared" si="59"/>
        <v>T</v>
      </c>
      <c r="DF7" s="18" t="str">
        <f t="shared" si="59"/>
        <v>W</v>
      </c>
      <c r="DG7" s="18" t="str">
        <f t="shared" si="59"/>
        <v>Th</v>
      </c>
      <c r="DH7" s="18" t="str">
        <f t="shared" si="59"/>
        <v>F</v>
      </c>
      <c r="DI7" s="18" t="str">
        <f t="shared" si="59"/>
        <v>Sa</v>
      </c>
      <c r="DJ7" s="18" t="str">
        <f t="shared" si="59"/>
        <v>Su</v>
      </c>
      <c r="DK7" s="18" t="str">
        <f t="shared" si="59"/>
        <v>M</v>
      </c>
      <c r="DL7" s="18" t="str">
        <f t="shared" si="59"/>
        <v>T</v>
      </c>
      <c r="DM7" s="18" t="str">
        <f t="shared" si="59"/>
        <v>W</v>
      </c>
      <c r="DN7" s="18" t="str">
        <f t="shared" si="59"/>
        <v>Th</v>
      </c>
      <c r="DO7" s="18" t="str">
        <f t="shared" si="59"/>
        <v>F</v>
      </c>
      <c r="DP7" s="18" t="str">
        <f t="shared" si="59"/>
        <v>Sa</v>
      </c>
      <c r="DQ7" s="19" t="str">
        <f t="shared" si="59"/>
        <v>Su</v>
      </c>
      <c r="DR7" s="18" t="str">
        <f t="shared" si="59"/>
        <v>M</v>
      </c>
      <c r="DS7" s="18" t="str">
        <f t="shared" si="59"/>
        <v>T</v>
      </c>
      <c r="DT7" s="18" t="str">
        <f t="shared" si="59"/>
        <v>W</v>
      </c>
      <c r="DU7" s="18" t="str">
        <f t="shared" si="59"/>
        <v>Th</v>
      </c>
      <c r="DV7" s="18" t="str">
        <f t="shared" si="59"/>
        <v>F</v>
      </c>
      <c r="DW7" s="18" t="str">
        <f t="shared" si="59"/>
        <v>Sa</v>
      </c>
      <c r="DX7" s="19" t="str">
        <f t="shared" si="59"/>
        <v>Su</v>
      </c>
    </row>
    <row r="8" spans="1:128" ht="13">
      <c r="A8" s="20" t="str">
        <f ca="1">IF(ISERROR(VALUE(SUBSTITUTE(OFFSET(A8,-1,0,1,1),".",""))),"1",IF(ISERROR(FIND("`",SUBSTITUTE(OFFSET(A8,-1,0,1,1),".","`",1))),TEXT(VALUE(OFFSET(A8,-1,0,1,1))+1,"#"),TEXT(VALUE(LEFT(OFFSET(A8,-1,0,1,1),FIND("`",SUBSTITUTE(OFFSET(A8,-1,0,1,1),".","`",1))-1))+1,"#")))</f>
        <v>1</v>
      </c>
      <c r="B8" s="21" t="s">
        <v>119</v>
      </c>
      <c r="C8" s="22" t="s">
        <v>14</v>
      </c>
      <c r="D8" s="23">
        <f>MIN(D9:D14)</f>
        <v>45182</v>
      </c>
      <c r="E8" s="23">
        <f>MAX(E9:E14)</f>
        <v>45200</v>
      </c>
      <c r="F8" s="84">
        <f>E8-D8+1</f>
        <v>19</v>
      </c>
      <c r="G8" s="25"/>
      <c r="H8" s="24">
        <f t="shared" ref="H8:H13" si="60">NETWORKDAYS(D8,E8)</f>
        <v>13</v>
      </c>
      <c r="I8" s="24"/>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row>
    <row r="9" spans="1:128" ht="13">
      <c r="A9" s="27" t="str">
        <f t="shared" ref="A9:A13" ca="1" si="61">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28" t="s">
        <v>120</v>
      </c>
      <c r="C9" s="28" t="s">
        <v>118</v>
      </c>
      <c r="D9" s="29">
        <f>$D$4</f>
        <v>45182</v>
      </c>
      <c r="E9" s="30">
        <f t="shared" ref="E9:E13" si="62">D9+F9-1</f>
        <v>45184</v>
      </c>
      <c r="F9" s="85">
        <v>3</v>
      </c>
      <c r="G9" s="31">
        <v>1</v>
      </c>
      <c r="H9" s="32">
        <f t="shared" si="60"/>
        <v>3</v>
      </c>
      <c r="I9" s="32"/>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row>
    <row r="10" spans="1:128" ht="13">
      <c r="A10" s="27" t="str">
        <f t="shared" ca="1" si="61"/>
        <v>1.2</v>
      </c>
      <c r="B10" s="28" t="s">
        <v>121</v>
      </c>
      <c r="C10" s="28" t="s">
        <v>118</v>
      </c>
      <c r="D10" s="29">
        <f>E9+1</f>
        <v>45185</v>
      </c>
      <c r="E10" s="30">
        <f t="shared" si="62"/>
        <v>45187</v>
      </c>
      <c r="F10" s="85">
        <v>3</v>
      </c>
      <c r="G10" s="31">
        <v>1</v>
      </c>
      <c r="H10" s="32">
        <f t="shared" si="60"/>
        <v>1</v>
      </c>
      <c r="I10" s="32"/>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row>
    <row r="11" spans="1:128" ht="13">
      <c r="A11" s="27" t="str">
        <f t="shared" ca="1" si="61"/>
        <v>1.3</v>
      </c>
      <c r="B11" s="28" t="s">
        <v>122</v>
      </c>
      <c r="C11" s="28" t="s">
        <v>118</v>
      </c>
      <c r="D11" s="29">
        <f t="shared" ref="D11:D13" si="63">E10+1</f>
        <v>45188</v>
      </c>
      <c r="E11" s="30">
        <f t="shared" si="62"/>
        <v>45191</v>
      </c>
      <c r="F11" s="85">
        <v>4</v>
      </c>
      <c r="G11" s="31">
        <v>1</v>
      </c>
      <c r="H11" s="32">
        <f t="shared" si="60"/>
        <v>4</v>
      </c>
      <c r="I11" s="32"/>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row>
    <row r="12" spans="1:128" ht="13">
      <c r="A12" s="27" t="str">
        <f t="shared" ca="1" si="61"/>
        <v>1.4</v>
      </c>
      <c r="B12" s="28" t="s">
        <v>123</v>
      </c>
      <c r="C12" s="28" t="s">
        <v>118</v>
      </c>
      <c r="D12" s="29">
        <f t="shared" si="63"/>
        <v>45192</v>
      </c>
      <c r="E12" s="30">
        <f t="shared" si="62"/>
        <v>45199</v>
      </c>
      <c r="F12" s="85">
        <v>8</v>
      </c>
      <c r="G12" s="31">
        <v>1</v>
      </c>
      <c r="H12" s="32">
        <f t="shared" si="60"/>
        <v>5</v>
      </c>
      <c r="I12" s="32"/>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row>
    <row r="13" spans="1:128" ht="13">
      <c r="A13" s="27" t="str">
        <f t="shared" ca="1" si="61"/>
        <v>1.5</v>
      </c>
      <c r="B13" s="28" t="s">
        <v>125</v>
      </c>
      <c r="C13" s="28" t="s">
        <v>118</v>
      </c>
      <c r="D13" s="29">
        <f t="shared" si="63"/>
        <v>45200</v>
      </c>
      <c r="E13" s="30">
        <f t="shared" si="62"/>
        <v>45200</v>
      </c>
      <c r="F13" s="85">
        <v>1</v>
      </c>
      <c r="G13" s="31">
        <v>1</v>
      </c>
      <c r="H13" s="32">
        <f t="shared" si="60"/>
        <v>0</v>
      </c>
      <c r="I13" s="32"/>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row>
    <row r="14" spans="1:128" ht="13">
      <c r="A14" s="27"/>
      <c r="B14" s="34"/>
      <c r="C14" s="28"/>
      <c r="D14" s="35"/>
      <c r="E14" s="35"/>
      <c r="F14" s="86"/>
      <c r="G14" s="36"/>
      <c r="H14" s="32"/>
      <c r="I14" s="32"/>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row>
    <row r="15" spans="1:128" ht="13">
      <c r="A15" s="37" t="str">
        <f ca="1">IF(ISERROR(VALUE(SUBSTITUTE(OFFSET(A15,-1,0,1,1),".",""))),"1",IF(ISERROR(FIND("`",SUBSTITUTE(OFFSET(A15,-1,0,1,1),".","`",1))),TEXT(VALUE(OFFSET(A15,-1,0,1,1))+1,"#"),TEXT(VALUE(LEFT(OFFSET(A15,-1,0,1,1),FIND("`",SUBSTITUTE(OFFSET(A15,-1,0,1,1),".","`",1))-1))+1,"#")))</f>
        <v>1</v>
      </c>
      <c r="B15" s="21" t="s">
        <v>124</v>
      </c>
      <c r="C15" s="28" t="s">
        <v>118</v>
      </c>
      <c r="D15" s="23">
        <f>MIN(D16:D21)</f>
        <v>45200</v>
      </c>
      <c r="E15" s="23">
        <f>MAX(E16:E21)</f>
        <v>45215</v>
      </c>
      <c r="F15" s="84">
        <f>E15-D15+1</f>
        <v>16</v>
      </c>
      <c r="G15" s="25"/>
      <c r="H15" s="24">
        <f t="shared" ref="H15:H20" si="64">NETWORKDAYS(D15,E15)</f>
        <v>11</v>
      </c>
      <c r="I15" s="24"/>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row>
    <row r="16" spans="1:128" ht="13">
      <c r="A16" s="27" t="str">
        <f t="shared" ref="A16:A20" ca="1" si="65">IF(ISERROR(VALUE(SUBSTITUTE(OFFSET(A16,-1,0,1,1),".",""))),"0.1",IF(ISERROR(FIND("`",SUBSTITUTE(OFFSET(A16,-1,0,1,1),".","`",1))),OFFSET(A16,-1,0,1,1)&amp;".1",LEFT(OFFSET(A16,-1,0,1,1),FIND("`",SUBSTITUTE(OFFSET(A16,-1,0,1,1),".","`",1)))&amp;IF(ISERROR(FIND("`",SUBSTITUTE(OFFSET(A16,-1,0,1,1),".","`",2))),VALUE(RIGHT(OFFSET(A16,-1,0,1,1),LEN(OFFSET(A16,-1,0,1,1))-FIND("`",SUBSTITUTE(OFFSET(A16,-1,0,1,1),".","`",1))))+1,VALUE(MID(OFFSET(A16,-1,0,1,1),FIND("`",SUBSTITUTE(OFFSET(A16,-1,0,1,1),".","`",1))+1,(FIND("`",SUBSTITUTE(OFFSET(A16,-1,0,1,1),".","`",2))-FIND("`",SUBSTITUTE(OFFSET(A16,-1,0,1,1),".","`",1))-1)))+1)))</f>
        <v>1.1</v>
      </c>
      <c r="B16" s="28" t="s">
        <v>126</v>
      </c>
      <c r="C16" s="28" t="s">
        <v>118</v>
      </c>
      <c r="D16" s="29">
        <f>$E$13</f>
        <v>45200</v>
      </c>
      <c r="E16" s="30">
        <f t="shared" ref="E16:E20" si="66">D16+F16-1</f>
        <v>45203</v>
      </c>
      <c r="F16" s="85">
        <v>4</v>
      </c>
      <c r="G16" s="31">
        <v>0</v>
      </c>
      <c r="H16" s="32">
        <f t="shared" si="64"/>
        <v>3</v>
      </c>
      <c r="I16" s="32"/>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row>
    <row r="17" spans="1:128" ht="13">
      <c r="A17" s="27" t="str">
        <f t="shared" ca="1" si="65"/>
        <v>1.2</v>
      </c>
      <c r="B17" s="28" t="s">
        <v>127</v>
      </c>
      <c r="C17" s="28" t="s">
        <v>118</v>
      </c>
      <c r="D17" s="29">
        <f t="shared" ref="D17:D20" si="67">WORKDAY(E16,1)</f>
        <v>45204</v>
      </c>
      <c r="E17" s="30">
        <f t="shared" si="66"/>
        <v>45207</v>
      </c>
      <c r="F17" s="85">
        <v>4</v>
      </c>
      <c r="G17" s="31">
        <v>0</v>
      </c>
      <c r="H17" s="32">
        <f t="shared" si="64"/>
        <v>2</v>
      </c>
      <c r="I17" s="32"/>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row>
    <row r="18" spans="1:128" ht="13">
      <c r="A18" s="27" t="str">
        <f t="shared" ca="1" si="65"/>
        <v>1.3</v>
      </c>
      <c r="B18" s="28" t="s">
        <v>128</v>
      </c>
      <c r="C18" s="28" t="s">
        <v>118</v>
      </c>
      <c r="D18" s="29">
        <f t="shared" si="67"/>
        <v>45208</v>
      </c>
      <c r="E18" s="30">
        <f t="shared" si="66"/>
        <v>45211</v>
      </c>
      <c r="F18" s="85">
        <v>4</v>
      </c>
      <c r="G18" s="31">
        <v>0</v>
      </c>
      <c r="H18" s="32">
        <f t="shared" si="64"/>
        <v>4</v>
      </c>
      <c r="I18" s="32"/>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row>
    <row r="19" spans="1:128" ht="13">
      <c r="A19" s="27" t="str">
        <f t="shared" ca="1" si="65"/>
        <v>1.4</v>
      </c>
      <c r="B19" s="28" t="s">
        <v>129</v>
      </c>
      <c r="C19" s="28" t="s">
        <v>118</v>
      </c>
      <c r="D19" s="29">
        <f t="shared" si="67"/>
        <v>45212</v>
      </c>
      <c r="E19" s="30">
        <f t="shared" si="66"/>
        <v>45214</v>
      </c>
      <c r="F19" s="85">
        <v>3</v>
      </c>
      <c r="G19" s="31">
        <v>0</v>
      </c>
      <c r="H19" s="32">
        <f t="shared" si="64"/>
        <v>1</v>
      </c>
      <c r="I19" s="32"/>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row>
    <row r="20" spans="1:128" ht="13">
      <c r="A20" s="27" t="str">
        <f t="shared" ca="1" si="65"/>
        <v>1.5</v>
      </c>
      <c r="B20" s="28" t="s">
        <v>130</v>
      </c>
      <c r="C20" s="28" t="s">
        <v>118</v>
      </c>
      <c r="D20" s="29">
        <f t="shared" si="67"/>
        <v>45215</v>
      </c>
      <c r="E20" s="30">
        <f t="shared" si="66"/>
        <v>45215</v>
      </c>
      <c r="F20" s="85">
        <v>1</v>
      </c>
      <c r="G20" s="31">
        <v>0</v>
      </c>
      <c r="H20" s="32">
        <f t="shared" si="64"/>
        <v>1</v>
      </c>
      <c r="I20" s="32"/>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row>
    <row r="21" spans="1:128" ht="13">
      <c r="A21" s="27"/>
      <c r="B21" s="34"/>
      <c r="C21" s="28"/>
      <c r="D21" s="35"/>
      <c r="E21" s="35"/>
      <c r="F21" s="86"/>
      <c r="G21" s="36"/>
      <c r="H21" s="32"/>
      <c r="I21" s="32"/>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row>
    <row r="22" spans="1:128" ht="13">
      <c r="A22" s="37" t="str">
        <f ca="1">IF(ISERROR(VALUE(SUBSTITUTE(OFFSET(A22,-1,0,1,1),".",""))),"1",IF(ISERROR(FIND("`",SUBSTITUTE(OFFSET(A22,-1,0,1,1),".","`",1))),TEXT(VALUE(OFFSET(A22,-1,0,1,1))+1,"#"),TEXT(VALUE(LEFT(OFFSET(A22,-1,0,1,1),FIND("`",SUBSTITUTE(OFFSET(A22,-1,0,1,1),".","`",1))-1))+1,"#")))</f>
        <v>1</v>
      </c>
      <c r="B22" s="21" t="s">
        <v>131</v>
      </c>
      <c r="C22" s="28" t="s">
        <v>118</v>
      </c>
      <c r="D22" s="23">
        <f>MIN(D23:D27)</f>
        <v>45215</v>
      </c>
      <c r="E22" s="23">
        <f>MAX(E23:E27)</f>
        <v>45231</v>
      </c>
      <c r="F22" s="84">
        <f>E22-D22+1</f>
        <v>17</v>
      </c>
      <c r="G22" s="25"/>
      <c r="H22" s="24">
        <f t="shared" ref="H22:H26" si="68">NETWORKDAYS(D22,E22)</f>
        <v>13</v>
      </c>
      <c r="I22" s="24"/>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row>
    <row r="23" spans="1:128" ht="13">
      <c r="A23" s="27" t="str">
        <f t="shared" ref="A23:A26" ca="1" si="69">IF(ISERROR(VALUE(SUBSTITUTE(OFFSET(A23,-1,0,1,1),".",""))),"0.1",IF(ISERROR(FIND("`",SUBSTITUTE(OFFSET(A23,-1,0,1,1),".","`",1))),OFFSET(A23,-1,0,1,1)&amp;".1",LEFT(OFFSET(A23,-1,0,1,1),FIND("`",SUBSTITUTE(OFFSET(A23,-1,0,1,1),".","`",1)))&amp;IF(ISERROR(FIND("`",SUBSTITUTE(OFFSET(A23,-1,0,1,1),".","`",2))),VALUE(RIGHT(OFFSET(A23,-1,0,1,1),LEN(OFFSET(A23,-1,0,1,1))-FIND("`",SUBSTITUTE(OFFSET(A23,-1,0,1,1),".","`",1))))+1,VALUE(MID(OFFSET(A23,-1,0,1,1),FIND("`",SUBSTITUTE(OFFSET(A23,-1,0,1,1),".","`",1))+1,(FIND("`",SUBSTITUTE(OFFSET(A23,-1,0,1,1),".","`",2))-FIND("`",SUBSTITUTE(OFFSET(A23,-1,0,1,1),".","`",1))-1)))+1)))</f>
        <v>1.1</v>
      </c>
      <c r="B23" s="28" t="s">
        <v>132</v>
      </c>
      <c r="C23" s="28" t="s">
        <v>118</v>
      </c>
      <c r="D23" s="29">
        <f>$E$20</f>
        <v>45215</v>
      </c>
      <c r="E23" s="30">
        <f t="shared" ref="E23:E26" si="70">D23+F23-1</f>
        <v>45219</v>
      </c>
      <c r="F23" s="85">
        <v>5</v>
      </c>
      <c r="G23" s="31">
        <v>0</v>
      </c>
      <c r="H23" s="32">
        <f t="shared" si="68"/>
        <v>5</v>
      </c>
      <c r="I23" s="32"/>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row>
    <row r="24" spans="1:128" ht="13">
      <c r="A24" s="27" t="str">
        <f t="shared" ca="1" si="69"/>
        <v>1.2</v>
      </c>
      <c r="B24" s="28" t="s">
        <v>133</v>
      </c>
      <c r="C24" s="28" t="s">
        <v>118</v>
      </c>
      <c r="D24" s="29">
        <f t="shared" ref="D24:D26" si="71">WORKDAY.INTL(E23,1,"0000001")</f>
        <v>45220</v>
      </c>
      <c r="E24" s="30">
        <f t="shared" si="70"/>
        <v>45224</v>
      </c>
      <c r="F24" s="85">
        <v>5</v>
      </c>
      <c r="G24" s="31">
        <v>0</v>
      </c>
      <c r="H24" s="32">
        <f t="shared" si="68"/>
        <v>3</v>
      </c>
      <c r="I24" s="32"/>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row>
    <row r="25" spans="1:128" ht="13">
      <c r="A25" s="27" t="str">
        <f t="shared" ca="1" si="69"/>
        <v>1.3</v>
      </c>
      <c r="B25" s="28" t="s">
        <v>134</v>
      </c>
      <c r="C25" s="28" t="s">
        <v>118</v>
      </c>
      <c r="D25" s="29">
        <f t="shared" si="71"/>
        <v>45225</v>
      </c>
      <c r="E25" s="30">
        <f t="shared" si="70"/>
        <v>45230</v>
      </c>
      <c r="F25" s="85">
        <v>6</v>
      </c>
      <c r="G25" s="31">
        <v>0</v>
      </c>
      <c r="H25" s="32">
        <f t="shared" si="68"/>
        <v>4</v>
      </c>
      <c r="I25" s="32"/>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row>
    <row r="26" spans="1:128" ht="13">
      <c r="A26" s="27" t="str">
        <f t="shared" ca="1" si="69"/>
        <v>1.4</v>
      </c>
      <c r="B26" s="28" t="s">
        <v>135</v>
      </c>
      <c r="C26" s="28" t="s">
        <v>118</v>
      </c>
      <c r="D26" s="29">
        <f t="shared" si="71"/>
        <v>45231</v>
      </c>
      <c r="E26" s="30">
        <f t="shared" si="70"/>
        <v>45231</v>
      </c>
      <c r="F26" s="85">
        <v>1</v>
      </c>
      <c r="G26" s="31">
        <v>0</v>
      </c>
      <c r="H26" s="32">
        <f t="shared" si="68"/>
        <v>1</v>
      </c>
      <c r="I26" s="32"/>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row>
    <row r="27" spans="1:128" ht="13">
      <c r="A27" s="27"/>
      <c r="B27" s="34"/>
      <c r="C27" s="28"/>
      <c r="D27" s="35"/>
      <c r="E27" s="35"/>
      <c r="F27" s="86"/>
      <c r="G27" s="36"/>
      <c r="H27" s="32"/>
      <c r="I27" s="32"/>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row>
    <row r="28" spans="1:128" ht="13">
      <c r="A28" s="37" t="str">
        <f ca="1">IF(ISERROR(VALUE(SUBSTITUTE(OFFSET(A28,-1,0,1,1),".",""))),"1",IF(ISERROR(FIND("`",SUBSTITUTE(OFFSET(A28,-1,0,1,1),".","`",1))),TEXT(VALUE(OFFSET(A28,-1,0,1,1))+1,"#"),TEXT(VALUE(LEFT(OFFSET(A28,-1,0,1,1),FIND("`",SUBSTITUTE(OFFSET(A28,-1,0,1,1),".","`",1))-1))+1,"#")))</f>
        <v>1</v>
      </c>
      <c r="B28" s="21" t="s">
        <v>136</v>
      </c>
      <c r="C28" s="28" t="s">
        <v>118</v>
      </c>
      <c r="D28" s="23">
        <f>MIN(D29:D34)</f>
        <v>45231</v>
      </c>
      <c r="E28" s="23">
        <f>MAX(E29:E34)</f>
        <v>45261</v>
      </c>
      <c r="F28" s="84">
        <f>E28-D28+1</f>
        <v>31</v>
      </c>
      <c r="G28" s="25"/>
      <c r="H28" s="24">
        <f t="shared" ref="H28:H33" si="72">NETWORKDAYS(D28,E28)</f>
        <v>23</v>
      </c>
      <c r="I28" s="24"/>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row>
    <row r="29" spans="1:128" ht="13">
      <c r="A29" s="27" t="str">
        <f t="shared" ref="A29:A33" ca="1" si="73">IF(ISERROR(VALUE(SUBSTITUTE(OFFSET(A29,-1,0,1,1),".",""))),"0.1",IF(ISERROR(FIND("`",SUBSTITUTE(OFFSET(A29,-1,0,1,1),".","`",1))),OFFSET(A29,-1,0,1,1)&amp;".1",LEFT(OFFSET(A29,-1,0,1,1),FIND("`",SUBSTITUTE(OFFSET(A29,-1,0,1,1),".","`",1)))&amp;IF(ISERROR(FIND("`",SUBSTITUTE(OFFSET(A29,-1,0,1,1),".","`",2))),VALUE(RIGHT(OFFSET(A29,-1,0,1,1),LEN(OFFSET(A29,-1,0,1,1))-FIND("`",SUBSTITUTE(OFFSET(A29,-1,0,1,1),".","`",1))))+1,VALUE(MID(OFFSET(A29,-1,0,1,1),FIND("`",SUBSTITUTE(OFFSET(A29,-1,0,1,1),".","`",1))+1,(FIND("`",SUBSTITUTE(OFFSET(A29,-1,0,1,1),".","`",2))-FIND("`",SUBSTITUTE(OFFSET(A29,-1,0,1,1),".","`",1))-1)))+1)))</f>
        <v>1.1</v>
      </c>
      <c r="B29" s="28" t="s">
        <v>137</v>
      </c>
      <c r="C29" s="28" t="s">
        <v>118</v>
      </c>
      <c r="D29" s="29">
        <f>$E$26</f>
        <v>45231</v>
      </c>
      <c r="E29" s="30">
        <f t="shared" ref="E29:E33" si="74">D29+F29-1</f>
        <v>45235</v>
      </c>
      <c r="F29" s="85">
        <v>5</v>
      </c>
      <c r="G29" s="31">
        <v>0</v>
      </c>
      <c r="H29" s="32">
        <f t="shared" si="72"/>
        <v>3</v>
      </c>
      <c r="I29" s="32"/>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row>
    <row r="30" spans="1:128" ht="13">
      <c r="A30" s="27" t="str">
        <f t="shared" ca="1" si="73"/>
        <v>1.2</v>
      </c>
      <c r="B30" s="28" t="s">
        <v>138</v>
      </c>
      <c r="C30" s="28" t="s">
        <v>118</v>
      </c>
      <c r="D30" s="29">
        <f t="shared" ref="D30:D33" si="75">E29+1</f>
        <v>45236</v>
      </c>
      <c r="E30" s="30">
        <f t="shared" si="74"/>
        <v>45245</v>
      </c>
      <c r="F30" s="85">
        <v>10</v>
      </c>
      <c r="G30" s="31">
        <v>0</v>
      </c>
      <c r="H30" s="32">
        <f t="shared" si="72"/>
        <v>8</v>
      </c>
      <c r="I30" s="32"/>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row>
    <row r="31" spans="1:128" ht="13">
      <c r="A31" s="27" t="str">
        <f t="shared" ca="1" si="73"/>
        <v>1.3</v>
      </c>
      <c r="B31" s="28" t="s">
        <v>139</v>
      </c>
      <c r="C31" s="28" t="s">
        <v>118</v>
      </c>
      <c r="D31" s="29">
        <f t="shared" si="75"/>
        <v>45246</v>
      </c>
      <c r="E31" s="30">
        <f t="shared" si="74"/>
        <v>45255</v>
      </c>
      <c r="F31" s="85">
        <v>10</v>
      </c>
      <c r="G31" s="31">
        <v>0</v>
      </c>
      <c r="H31" s="32">
        <f t="shared" si="72"/>
        <v>7</v>
      </c>
      <c r="I31" s="32"/>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row>
    <row r="32" spans="1:128" ht="13">
      <c r="A32" s="27" t="str">
        <f t="shared" ca="1" si="73"/>
        <v>1.4</v>
      </c>
      <c r="B32" s="28" t="s">
        <v>140</v>
      </c>
      <c r="C32" s="28" t="s">
        <v>118</v>
      </c>
      <c r="D32" s="29">
        <f t="shared" si="75"/>
        <v>45256</v>
      </c>
      <c r="E32" s="30">
        <f t="shared" si="74"/>
        <v>45260</v>
      </c>
      <c r="F32" s="85">
        <v>5</v>
      </c>
      <c r="G32" s="31">
        <v>0</v>
      </c>
      <c r="H32" s="32">
        <f t="shared" si="72"/>
        <v>4</v>
      </c>
      <c r="I32" s="32"/>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row>
    <row r="33" spans="1:128" ht="13">
      <c r="A33" s="27" t="str">
        <f t="shared" ca="1" si="73"/>
        <v>1.5</v>
      </c>
      <c r="B33" s="28" t="s">
        <v>141</v>
      </c>
      <c r="C33" s="28" t="s">
        <v>118</v>
      </c>
      <c r="D33" s="29">
        <f t="shared" si="75"/>
        <v>45261</v>
      </c>
      <c r="E33" s="30">
        <f t="shared" si="74"/>
        <v>45261</v>
      </c>
      <c r="F33" s="85">
        <v>1</v>
      </c>
      <c r="G33" s="31">
        <v>0</v>
      </c>
      <c r="H33" s="32">
        <f t="shared" si="72"/>
        <v>1</v>
      </c>
      <c r="I33" s="32"/>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c r="DR33" s="33"/>
      <c r="DS33" s="33"/>
      <c r="DT33" s="33"/>
      <c r="DU33" s="33"/>
      <c r="DV33" s="33"/>
      <c r="DW33" s="33"/>
      <c r="DX33" s="33"/>
    </row>
    <row r="34" spans="1:128" ht="13">
      <c r="A34" s="27"/>
      <c r="B34" s="34"/>
      <c r="C34" s="28"/>
      <c r="D34" s="38"/>
      <c r="E34" s="38"/>
      <c r="F34" s="87"/>
      <c r="G34" s="40"/>
      <c r="H34" s="39"/>
      <c r="I34" s="39"/>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c r="DC34" s="41"/>
      <c r="DD34" s="41"/>
      <c r="DE34" s="41"/>
      <c r="DF34" s="41"/>
      <c r="DG34" s="41"/>
      <c r="DH34" s="41"/>
      <c r="DI34" s="41"/>
      <c r="DJ34" s="41"/>
      <c r="DK34" s="41"/>
      <c r="DL34" s="41"/>
      <c r="DM34" s="41"/>
      <c r="DN34" s="41"/>
      <c r="DO34" s="41"/>
      <c r="DP34" s="41"/>
      <c r="DQ34" s="41"/>
      <c r="DR34" s="41"/>
      <c r="DS34" s="41"/>
      <c r="DT34" s="41"/>
      <c r="DU34" s="41"/>
      <c r="DV34" s="41"/>
      <c r="DW34" s="41"/>
      <c r="DX34" s="41"/>
    </row>
    <row r="35" spans="1:128" ht="13">
      <c r="A35" s="37" t="str">
        <f ca="1">IF(ISERROR(VALUE(SUBSTITUTE(OFFSET(A35,-1,0,1,1),".",""))),"1",IF(ISERROR(FIND("`",SUBSTITUTE(OFFSET(A35,-1,0,1,1),".","`",1))),TEXT(VALUE(OFFSET(A35,-1,0,1,1))+1,"#"),TEXT(VALUE(LEFT(OFFSET(A35,-1,0,1,1),FIND("`",SUBSTITUTE(OFFSET(A35,-1,0,1,1),".","`",1))-1))+1,"#")))</f>
        <v>1</v>
      </c>
      <c r="B35" s="42" t="s">
        <v>142</v>
      </c>
      <c r="C35" s="28" t="s">
        <v>118</v>
      </c>
      <c r="D35" s="23">
        <f>MIN(D36:D40)</f>
        <v>45261</v>
      </c>
      <c r="E35" s="23">
        <f>MAX(E36:E40)</f>
        <v>45274</v>
      </c>
      <c r="F35" s="84">
        <f>E35-D35+1</f>
        <v>14</v>
      </c>
      <c r="G35" s="25"/>
      <c r="H35" s="24">
        <f t="shared" ref="H35:H40" si="76">NETWORKDAYS(D35,E35)</f>
        <v>10</v>
      </c>
      <c r="I35" s="24"/>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row>
    <row r="36" spans="1:128" ht="13">
      <c r="A36" s="27" t="str">
        <f t="shared" ref="A36:A40" ca="1" si="77">IF(ISERROR(VALUE(SUBSTITUTE(OFFSET(A36,-1,0,1,1),".",""))),"0.1",IF(ISERROR(FIND("`",SUBSTITUTE(OFFSET(A36,-1,0,1,1),".","`",1))),OFFSET(A36,-1,0,1,1)&amp;".1",LEFT(OFFSET(A36,-1,0,1,1),FIND("`",SUBSTITUTE(OFFSET(A36,-1,0,1,1),".","`",1)))&amp;IF(ISERROR(FIND("`",SUBSTITUTE(OFFSET(A36,-1,0,1,1),".","`",2))),VALUE(RIGHT(OFFSET(A36,-1,0,1,1),LEN(OFFSET(A36,-1,0,1,1))-FIND("`",SUBSTITUTE(OFFSET(A36,-1,0,1,1),".","`",1))))+1,VALUE(MID(OFFSET(A36,-1,0,1,1),FIND("`",SUBSTITUTE(OFFSET(A36,-1,0,1,1),".","`",1))+1,(FIND("`",SUBSTITUTE(OFFSET(A36,-1,0,1,1),".","`",2))-FIND("`",SUBSTITUTE(OFFSET(A36,-1,0,1,1),".","`",1))-1)))+1)))</f>
        <v>1.1</v>
      </c>
      <c r="B36" s="28" t="s">
        <v>143</v>
      </c>
      <c r="C36" s="28" t="s">
        <v>118</v>
      </c>
      <c r="D36" s="29">
        <f>$D$33</f>
        <v>45261</v>
      </c>
      <c r="E36" s="30">
        <f t="shared" ref="E36:E40" si="78">D36+F36-1</f>
        <v>45265</v>
      </c>
      <c r="F36" s="85">
        <v>5</v>
      </c>
      <c r="G36" s="31">
        <v>0</v>
      </c>
      <c r="H36" s="32">
        <f t="shared" si="76"/>
        <v>3</v>
      </c>
      <c r="I36" s="32"/>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row>
    <row r="37" spans="1:128" ht="13">
      <c r="A37" s="27" t="str">
        <f t="shared" ca="1" si="77"/>
        <v>1.2</v>
      </c>
      <c r="B37" s="28" t="s">
        <v>144</v>
      </c>
      <c r="C37" s="28" t="s">
        <v>118</v>
      </c>
      <c r="D37" s="29">
        <f t="shared" ref="D37:D40" si="79">E36+1</f>
        <v>45266</v>
      </c>
      <c r="E37" s="30">
        <f t="shared" si="78"/>
        <v>45270</v>
      </c>
      <c r="F37" s="85">
        <v>5</v>
      </c>
      <c r="G37" s="31">
        <v>0</v>
      </c>
      <c r="H37" s="32">
        <f t="shared" si="76"/>
        <v>3</v>
      </c>
      <c r="I37" s="32"/>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row>
    <row r="38" spans="1:128" ht="13">
      <c r="A38" s="27" t="str">
        <f t="shared" ca="1" si="77"/>
        <v>1.3</v>
      </c>
      <c r="B38" s="28" t="s">
        <v>145</v>
      </c>
      <c r="C38" s="28" t="s">
        <v>118</v>
      </c>
      <c r="D38" s="29">
        <f t="shared" si="79"/>
        <v>45271</v>
      </c>
      <c r="E38" s="30">
        <f t="shared" si="78"/>
        <v>45273</v>
      </c>
      <c r="F38" s="85">
        <v>3</v>
      </c>
      <c r="G38" s="31">
        <v>0</v>
      </c>
      <c r="H38" s="32">
        <f t="shared" si="76"/>
        <v>3</v>
      </c>
      <c r="I38" s="32"/>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row>
    <row r="39" spans="1:128" ht="13">
      <c r="A39" s="27" t="str">
        <f t="shared" ca="1" si="77"/>
        <v>1.4</v>
      </c>
      <c r="B39" s="28" t="s">
        <v>146</v>
      </c>
      <c r="C39" s="28" t="s">
        <v>118</v>
      </c>
      <c r="D39" s="29">
        <f t="shared" si="79"/>
        <v>45274</v>
      </c>
      <c r="E39" s="30">
        <f t="shared" si="78"/>
        <v>45273.5</v>
      </c>
      <c r="F39" s="85">
        <v>0.5</v>
      </c>
      <c r="G39" s="31">
        <v>0</v>
      </c>
      <c r="H39" s="32">
        <f t="shared" si="76"/>
        <v>-2</v>
      </c>
      <c r="I39" s="32"/>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row>
    <row r="40" spans="1:128" ht="13">
      <c r="A40" s="27" t="str">
        <f t="shared" ca="1" si="77"/>
        <v>1.5</v>
      </c>
      <c r="B40" s="28" t="s">
        <v>147</v>
      </c>
      <c r="C40" s="28" t="s">
        <v>118</v>
      </c>
      <c r="D40" s="29">
        <f t="shared" si="79"/>
        <v>45274.5</v>
      </c>
      <c r="E40" s="30">
        <f t="shared" si="78"/>
        <v>45274</v>
      </c>
      <c r="F40" s="85">
        <v>0.5</v>
      </c>
      <c r="G40" s="31">
        <v>0</v>
      </c>
      <c r="H40" s="32">
        <f t="shared" si="76"/>
        <v>1</v>
      </c>
      <c r="I40" s="32"/>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row>
    <row r="41" spans="1:128" ht="13">
      <c r="A41" s="41"/>
      <c r="B41" s="41"/>
      <c r="C41" s="41"/>
      <c r="D41" s="41"/>
      <c r="E41" s="41"/>
      <c r="F41" s="87"/>
      <c r="G41" s="41"/>
      <c r="H41" s="41"/>
      <c r="I41" s="41"/>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row>
    <row r="42" spans="1:128" ht="13">
      <c r="A42" s="43"/>
      <c r="B42" s="43"/>
      <c r="C42" s="43"/>
      <c r="D42" s="43"/>
      <c r="E42" s="43"/>
      <c r="F42" s="88"/>
      <c r="G42" s="43"/>
      <c r="H42" s="43"/>
      <c r="I42" s="4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row>
  </sheetData>
  <mergeCells count="40">
    <mergeCell ref="AE4:AK4"/>
    <mergeCell ref="AL4:AR4"/>
    <mergeCell ref="AS4:AY4"/>
    <mergeCell ref="AZ4:BF4"/>
    <mergeCell ref="BN4:BT4"/>
    <mergeCell ref="BG4:BM4"/>
    <mergeCell ref="AS5:AY5"/>
    <mergeCell ref="AZ5:BF5"/>
    <mergeCell ref="BN5:BT5"/>
    <mergeCell ref="B5:C5"/>
    <mergeCell ref="D5:E5"/>
    <mergeCell ref="J5:P5"/>
    <mergeCell ref="Q5:W5"/>
    <mergeCell ref="X5:AD5"/>
    <mergeCell ref="AE5:AK5"/>
    <mergeCell ref="AL5:AR5"/>
    <mergeCell ref="BG5:BM5"/>
    <mergeCell ref="Q4:W4"/>
    <mergeCell ref="X4:AD4"/>
    <mergeCell ref="J1:P1"/>
    <mergeCell ref="B4:C4"/>
    <mergeCell ref="D4:E4"/>
    <mergeCell ref="F4:G4"/>
    <mergeCell ref="J4:P4"/>
    <mergeCell ref="CW4:DC4"/>
    <mergeCell ref="DD4:DJ4"/>
    <mergeCell ref="DK4:DQ4"/>
    <mergeCell ref="DR4:DX4"/>
    <mergeCell ref="BU4:CA4"/>
    <mergeCell ref="CB4:CH4"/>
    <mergeCell ref="CI4:CO4"/>
    <mergeCell ref="CP4:CV4"/>
    <mergeCell ref="DD5:DJ5"/>
    <mergeCell ref="DK5:DQ5"/>
    <mergeCell ref="DR5:DX5"/>
    <mergeCell ref="BU5:CA5"/>
    <mergeCell ref="CB5:CH5"/>
    <mergeCell ref="CI5:CO5"/>
    <mergeCell ref="CP5:CV5"/>
    <mergeCell ref="CW5:DC5"/>
  </mergeCells>
  <phoneticPr fontId="40" type="noConversion"/>
  <conditionalFormatting sqref="J8:DX42">
    <cfRule type="expression" dxfId="2" priority="3">
      <formula>AND(J$6&gt;=$D8,J$6&lt;$D8+ROUNDDOWN($G8*($E8-$D8+1),0))</formula>
    </cfRule>
  </conditionalFormatting>
  <conditionalFormatting sqref="J8:DX42">
    <cfRule type="expression" dxfId="1" priority="4">
      <formula>AND(J$6&gt;=$D8,J$6&lt;=$E8)</formula>
    </cfRule>
  </conditionalFormatting>
  <conditionalFormatting sqref="G7">
    <cfRule type="containsText" dxfId="0" priority="5" operator="containsText" text="Vertex42">
      <formula>NOT(ISERROR(SEARCH(("Vertex42"),(G7))))</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8"/>
  <sheetViews>
    <sheetView showGridLines="0" topLeftCell="A63" workbookViewId="0"/>
  </sheetViews>
  <sheetFormatPr baseColWidth="10" defaultColWidth="14.5" defaultRowHeight="15.75" customHeight="1"/>
  <cols>
    <col min="1" max="1" width="5.83203125" customWidth="1"/>
    <col min="2" max="2" width="81.83203125" customWidth="1"/>
    <col min="3" max="3" width="17.6640625" customWidth="1"/>
  </cols>
  <sheetData>
    <row r="1" spans="1:3" ht="30" customHeight="1">
      <c r="A1" s="44" t="s">
        <v>15</v>
      </c>
      <c r="B1" s="44"/>
      <c r="C1" s="45" t="s">
        <v>16</v>
      </c>
    </row>
    <row r="2" spans="1:3" ht="13">
      <c r="A2" s="5"/>
      <c r="B2" s="46"/>
      <c r="C2" s="47" t="str">
        <f>HYPERLINK("https://www.vertex42.com/about.html","Contact Vertex42")</f>
        <v>Contact Vertex42</v>
      </c>
    </row>
    <row r="3" spans="1:3" ht="14">
      <c r="A3" s="48"/>
      <c r="B3" s="48"/>
      <c r="C3" s="48"/>
    </row>
    <row r="4" spans="1:3" ht="22.5" customHeight="1">
      <c r="A4" s="49" t="s">
        <v>17</v>
      </c>
      <c r="B4" s="50"/>
      <c r="C4" s="50"/>
    </row>
    <row r="5" spans="1:3" ht="15" customHeight="1">
      <c r="A5" s="51"/>
      <c r="B5" s="52" t="s">
        <v>18</v>
      </c>
      <c r="C5" s="5"/>
    </row>
    <row r="6" spans="1:3" ht="15" customHeight="1">
      <c r="A6" s="51"/>
      <c r="B6" s="53"/>
      <c r="C6" s="5"/>
    </row>
    <row r="7" spans="1:3" ht="15" customHeight="1">
      <c r="A7" s="51"/>
      <c r="B7" s="52" t="s">
        <v>19</v>
      </c>
      <c r="C7" s="5"/>
    </row>
    <row r="8" spans="1:3" ht="18" customHeight="1">
      <c r="A8" s="51"/>
      <c r="B8" s="51"/>
      <c r="C8" s="5"/>
    </row>
    <row r="9" spans="1:3" ht="15" customHeight="1">
      <c r="A9" s="51"/>
      <c r="B9" s="54" t="s">
        <v>20</v>
      </c>
      <c r="C9" s="5"/>
    </row>
    <row r="10" spans="1:3" ht="15" customHeight="1">
      <c r="A10" s="51"/>
      <c r="B10" s="55" t="s">
        <v>21</v>
      </c>
      <c r="C10" s="5"/>
    </row>
    <row r="11" spans="1:3" ht="15" customHeight="1">
      <c r="A11" s="5"/>
      <c r="B11" s="56"/>
      <c r="C11" s="5"/>
    </row>
    <row r="12" spans="1:3" ht="22.5" customHeight="1">
      <c r="A12" s="49" t="s">
        <v>22</v>
      </c>
      <c r="B12" s="50"/>
      <c r="C12" s="50"/>
    </row>
    <row r="13" spans="1:3" ht="15" customHeight="1">
      <c r="A13" s="57" t="s">
        <v>23</v>
      </c>
      <c r="B13" s="55" t="s">
        <v>24</v>
      </c>
      <c r="C13" s="58" t="s">
        <v>25</v>
      </c>
    </row>
    <row r="14" spans="1:3" ht="15" customHeight="1">
      <c r="A14" s="57" t="s">
        <v>23</v>
      </c>
      <c r="B14" s="55" t="s">
        <v>26</v>
      </c>
      <c r="C14" s="5"/>
    </row>
    <row r="15" spans="1:3" ht="15" customHeight="1">
      <c r="A15" s="57" t="s">
        <v>23</v>
      </c>
      <c r="B15" s="55" t="s">
        <v>27</v>
      </c>
      <c r="C15" s="59" t="s">
        <v>28</v>
      </c>
    </row>
    <row r="16" spans="1:3" ht="15" customHeight="1">
      <c r="A16" s="57" t="s">
        <v>23</v>
      </c>
      <c r="B16" s="55" t="s">
        <v>29</v>
      </c>
      <c r="C16" s="5"/>
    </row>
    <row r="17" spans="1:3" ht="15" customHeight="1">
      <c r="A17" s="57" t="s">
        <v>23</v>
      </c>
      <c r="B17" s="55" t="s">
        <v>30</v>
      </c>
      <c r="C17" s="5"/>
    </row>
    <row r="18" spans="1:3" ht="15" customHeight="1">
      <c r="A18" s="57" t="s">
        <v>23</v>
      </c>
      <c r="B18" s="55" t="s">
        <v>31</v>
      </c>
      <c r="C18" s="5"/>
    </row>
    <row r="19" spans="1:3" ht="15" customHeight="1">
      <c r="A19" s="57" t="s">
        <v>23</v>
      </c>
      <c r="B19" s="52" t="s">
        <v>32</v>
      </c>
      <c r="C19" s="5"/>
    </row>
    <row r="20" spans="1:3" ht="15" customHeight="1">
      <c r="A20" s="57" t="s">
        <v>23</v>
      </c>
      <c r="B20" s="55" t="s">
        <v>33</v>
      </c>
      <c r="C20" s="5"/>
    </row>
    <row r="21" spans="1:3" ht="13">
      <c r="A21" s="5"/>
      <c r="B21" s="5"/>
      <c r="C21" s="5"/>
    </row>
    <row r="22" spans="1:3" ht="22.5" customHeight="1">
      <c r="A22" s="49" t="s">
        <v>34</v>
      </c>
      <c r="B22" s="50"/>
      <c r="C22" s="50"/>
    </row>
    <row r="23" spans="1:3" ht="13">
      <c r="A23" s="5"/>
      <c r="B23" s="5"/>
      <c r="C23" s="5"/>
    </row>
    <row r="24" spans="1:3" ht="15" customHeight="1">
      <c r="A24" s="60"/>
      <c r="B24" t="s">
        <v>35</v>
      </c>
      <c r="C24" s="5"/>
    </row>
    <row r="25" spans="1:3" ht="15" customHeight="1">
      <c r="A25" s="61"/>
      <c r="B25" t="s">
        <v>36</v>
      </c>
      <c r="C25" s="5"/>
    </row>
    <row r="26" spans="1:3" ht="15" customHeight="1">
      <c r="A26" s="62"/>
      <c r="B26" t="s">
        <v>37</v>
      </c>
      <c r="C26" s="5"/>
    </row>
    <row r="27" spans="1:3" ht="13">
      <c r="A27" s="5"/>
      <c r="B27" s="5"/>
      <c r="C27" s="5"/>
    </row>
    <row r="28" spans="1:3" ht="22.5" customHeight="1">
      <c r="A28" s="49" t="s">
        <v>38</v>
      </c>
      <c r="B28" s="50"/>
      <c r="C28" s="50"/>
    </row>
    <row r="29" spans="1:3" ht="15" customHeight="1">
      <c r="A29" s="5"/>
      <c r="C29" s="5"/>
    </row>
    <row r="30" spans="1:3" ht="15" customHeight="1">
      <c r="A30" s="5"/>
      <c r="B30" s="63" t="s">
        <v>39</v>
      </c>
      <c r="C30" s="5"/>
    </row>
    <row r="31" spans="1:3" ht="15" customHeight="1">
      <c r="A31" s="5"/>
      <c r="B31" t="s">
        <v>40</v>
      </c>
      <c r="C31" s="5"/>
    </row>
    <row r="32" spans="1:3" ht="15" customHeight="1">
      <c r="A32" s="5"/>
      <c r="B32" t="s">
        <v>41</v>
      </c>
      <c r="C32" s="5"/>
    </row>
    <row r="33" spans="1:3" ht="15" customHeight="1">
      <c r="A33" s="5"/>
      <c r="B33" t="s">
        <v>42</v>
      </c>
      <c r="C33" s="5"/>
    </row>
    <row r="34" spans="1:3" ht="15" customHeight="1">
      <c r="A34" s="5"/>
      <c r="B34" t="s">
        <v>43</v>
      </c>
      <c r="C34" s="5"/>
    </row>
    <row r="35" spans="1:3" ht="15" customHeight="1">
      <c r="A35" s="5"/>
      <c r="C35" s="5"/>
    </row>
    <row r="36" spans="1:3" ht="15" customHeight="1">
      <c r="A36" s="5"/>
      <c r="B36" s="56" t="s">
        <v>44</v>
      </c>
      <c r="C36" s="5"/>
    </row>
    <row r="37" spans="1:3" ht="15" customHeight="1">
      <c r="A37" s="5"/>
      <c r="C37" s="5"/>
    </row>
    <row r="38" spans="1:3" ht="15" customHeight="1">
      <c r="A38" s="5"/>
      <c r="B38" s="63" t="s">
        <v>45</v>
      </c>
      <c r="C38" s="5"/>
    </row>
    <row r="39" spans="1:3" ht="15" customHeight="1">
      <c r="A39" s="5"/>
      <c r="B39" s="56" t="s">
        <v>46</v>
      </c>
      <c r="C39" s="5"/>
    </row>
    <row r="40" spans="1:3" ht="15" customHeight="1">
      <c r="A40" s="5"/>
      <c r="C40" s="5"/>
    </row>
    <row r="41" spans="1:3" ht="15" customHeight="1">
      <c r="A41" s="5"/>
      <c r="B41" s="56" t="s">
        <v>47</v>
      </c>
      <c r="C41" s="5"/>
    </row>
    <row r="42" spans="1:3" ht="15" customHeight="1">
      <c r="A42" s="5"/>
      <c r="C42" s="5"/>
    </row>
    <row r="43" spans="1:3" ht="15" customHeight="1">
      <c r="A43" s="5"/>
      <c r="B43" s="56" t="s">
        <v>48</v>
      </c>
      <c r="C43" s="5"/>
    </row>
    <row r="44" spans="1:3" ht="15" customHeight="1">
      <c r="A44" s="5"/>
      <c r="B44" s="63"/>
      <c r="C44" s="5"/>
    </row>
    <row r="45" spans="1:3" ht="15" customHeight="1">
      <c r="A45" s="5"/>
      <c r="B45" s="63" t="s">
        <v>49</v>
      </c>
      <c r="C45" s="5"/>
    </row>
    <row r="46" spans="1:3" ht="15" customHeight="1">
      <c r="A46" s="5"/>
      <c r="B46" s="56" t="s">
        <v>50</v>
      </c>
      <c r="C46" s="5"/>
    </row>
    <row r="47" spans="1:3" ht="15" customHeight="1">
      <c r="A47" s="5"/>
      <c r="C47" s="5"/>
    </row>
    <row r="48" spans="1:3" ht="22.5" customHeight="1">
      <c r="A48" s="49" t="s">
        <v>51</v>
      </c>
      <c r="B48" s="50"/>
      <c r="C48" s="50"/>
    </row>
    <row r="49" spans="1:3" ht="15" customHeight="1">
      <c r="A49" s="64"/>
      <c r="B49" s="5"/>
      <c r="C49" s="5"/>
    </row>
    <row r="50" spans="1:3" ht="15" customHeight="1">
      <c r="A50" s="64"/>
      <c r="B50" s="56" t="s">
        <v>52</v>
      </c>
      <c r="C50" s="5"/>
    </row>
    <row r="51" spans="1:3" ht="15" customHeight="1">
      <c r="A51" s="64"/>
      <c r="B51" s="5"/>
      <c r="C51" s="5"/>
    </row>
    <row r="52" spans="1:3" ht="15" customHeight="1">
      <c r="A52" s="65" t="s">
        <v>53</v>
      </c>
      <c r="B52" s="63" t="s">
        <v>54</v>
      </c>
      <c r="C52" s="5"/>
    </row>
    <row r="53" spans="1:3" ht="15" customHeight="1">
      <c r="A53" s="65" t="s">
        <v>55</v>
      </c>
      <c r="B53" s="63" t="s">
        <v>56</v>
      </c>
      <c r="C53" s="5"/>
    </row>
    <row r="54" spans="1:3" ht="15" customHeight="1">
      <c r="A54" s="65" t="s">
        <v>57</v>
      </c>
      <c r="B54" s="63" t="s">
        <v>58</v>
      </c>
      <c r="C54" s="5"/>
    </row>
    <row r="55" spans="1:3" ht="15" customHeight="1">
      <c r="A55" s="64"/>
      <c r="B55" s="66" t="s">
        <v>59</v>
      </c>
      <c r="C55" s="5"/>
    </row>
    <row r="56" spans="1:3" ht="15" customHeight="1">
      <c r="A56" s="64"/>
      <c r="B56" s="66" t="s">
        <v>60</v>
      </c>
      <c r="C56" s="5"/>
    </row>
    <row r="57" spans="1:3" ht="15" customHeight="1">
      <c r="A57" s="64"/>
      <c r="B57" s="67"/>
      <c r="C57" s="5"/>
    </row>
    <row r="58" spans="1:3" ht="15" customHeight="1">
      <c r="A58" s="65" t="s">
        <v>61</v>
      </c>
      <c r="B58" s="63" t="s">
        <v>62</v>
      </c>
      <c r="C58" s="5"/>
    </row>
    <row r="59" spans="1:3" ht="15" customHeight="1">
      <c r="A59" s="64"/>
      <c r="B59" s="67" t="s">
        <v>63</v>
      </c>
      <c r="C59" s="5"/>
    </row>
    <row r="60" spans="1:3" ht="15" customHeight="1">
      <c r="A60" s="64"/>
      <c r="B60" s="66" t="s">
        <v>64</v>
      </c>
      <c r="C60" s="5"/>
    </row>
    <row r="61" spans="1:3" ht="15" customHeight="1">
      <c r="A61" s="64"/>
      <c r="B61" s="67"/>
      <c r="C61" s="5"/>
    </row>
    <row r="62" spans="1:3" ht="15" customHeight="1">
      <c r="A62" s="65" t="s">
        <v>65</v>
      </c>
      <c r="B62" s="63" t="s">
        <v>66</v>
      </c>
      <c r="C62" s="5"/>
    </row>
    <row r="63" spans="1:3" ht="15" customHeight="1">
      <c r="A63" s="64"/>
      <c r="B63" s="66" t="s">
        <v>67</v>
      </c>
      <c r="C63" s="5"/>
    </row>
    <row r="64" spans="1:3" ht="15" customHeight="1">
      <c r="A64" s="5"/>
      <c r="B64" s="5"/>
      <c r="C64" s="5"/>
    </row>
    <row r="65" spans="1:3" ht="22.5" customHeight="1">
      <c r="A65" s="49" t="s">
        <v>68</v>
      </c>
      <c r="B65" s="50"/>
      <c r="C65" s="50"/>
    </row>
    <row r="66" spans="1:3" ht="15" customHeight="1">
      <c r="A66" s="65" t="s">
        <v>69</v>
      </c>
      <c r="B66" s="63" t="s">
        <v>70</v>
      </c>
      <c r="C66" s="5"/>
    </row>
    <row r="67" spans="1:3" ht="15" customHeight="1">
      <c r="A67" s="68" t="s">
        <v>71</v>
      </c>
      <c r="B67" s="66" t="s">
        <v>72</v>
      </c>
      <c r="C67" s="5"/>
    </row>
    <row r="68" spans="1:3" ht="13">
      <c r="A68" s="5"/>
      <c r="B68" s="67" t="s">
        <v>73</v>
      </c>
      <c r="C68" s="5"/>
    </row>
    <row r="69" spans="1:3" ht="13">
      <c r="A69" s="5"/>
      <c r="B69" s="5"/>
      <c r="C69" s="5"/>
    </row>
    <row r="70" spans="1:3" ht="13">
      <c r="A70" s="65" t="s">
        <v>69</v>
      </c>
      <c r="B70" s="63" t="s">
        <v>74</v>
      </c>
      <c r="C70" s="5"/>
    </row>
    <row r="71" spans="1:3" ht="13">
      <c r="A71" s="68" t="s">
        <v>71</v>
      </c>
      <c r="B71" s="67" t="s">
        <v>75</v>
      </c>
      <c r="C71" s="5"/>
    </row>
    <row r="72" spans="1:3" ht="13">
      <c r="A72" s="5"/>
      <c r="B72" s="5"/>
      <c r="C72" s="5"/>
    </row>
    <row r="73" spans="1:3" ht="13">
      <c r="A73" s="65" t="s">
        <v>69</v>
      </c>
      <c r="B73" s="63" t="s">
        <v>76</v>
      </c>
      <c r="C73" s="5"/>
    </row>
    <row r="74" spans="1:3" ht="28">
      <c r="A74" s="68" t="s">
        <v>71</v>
      </c>
      <c r="B74" s="66" t="s">
        <v>77</v>
      </c>
      <c r="C74" s="5"/>
    </row>
    <row r="75" spans="1:3" ht="13">
      <c r="A75" s="5"/>
      <c r="B75" s="5"/>
      <c r="C75" s="5"/>
    </row>
    <row r="76" spans="1:3" ht="28">
      <c r="A76" s="5"/>
      <c r="B76" s="66" t="s">
        <v>78</v>
      </c>
      <c r="C76" s="5"/>
    </row>
    <row r="77" spans="1:3" ht="13">
      <c r="A77" s="5"/>
      <c r="B77" s="5"/>
      <c r="C77" s="5"/>
    </row>
    <row r="78" spans="1:3" ht="13">
      <c r="A78" s="65" t="s">
        <v>69</v>
      </c>
      <c r="B78" s="63" t="s">
        <v>79</v>
      </c>
      <c r="C78" s="5"/>
    </row>
    <row r="79" spans="1:3" ht="42">
      <c r="A79" s="68" t="s">
        <v>71</v>
      </c>
      <c r="B79" s="69" t="s">
        <v>80</v>
      </c>
      <c r="C79" s="5"/>
    </row>
    <row r="80" spans="1:3" ht="13">
      <c r="A80" s="5"/>
      <c r="B80" s="5" t="s">
        <v>81</v>
      </c>
      <c r="C80" s="5"/>
    </row>
    <row r="81" spans="1:3" ht="13">
      <c r="A81" s="5"/>
      <c r="B81" s="5"/>
      <c r="C81" s="5"/>
    </row>
    <row r="82" spans="1:3" ht="15" customHeight="1">
      <c r="A82" s="65" t="s">
        <v>69</v>
      </c>
      <c r="B82" s="63" t="s">
        <v>82</v>
      </c>
      <c r="C82" s="5"/>
    </row>
    <row r="83" spans="1:3" ht="15" customHeight="1">
      <c r="A83" s="68" t="s">
        <v>71</v>
      </c>
      <c r="B83" s="66" t="s">
        <v>83</v>
      </c>
      <c r="C83" s="5"/>
    </row>
    <row r="84" spans="1:3" ht="15" customHeight="1">
      <c r="A84" s="5"/>
      <c r="B84" s="5"/>
      <c r="C84" s="5"/>
    </row>
    <row r="85" spans="1:3" ht="15" customHeight="1">
      <c r="A85" s="5"/>
      <c r="B85" s="5"/>
      <c r="C85" s="5"/>
    </row>
    <row r="86" spans="1:3" ht="15" customHeight="1">
      <c r="A86" s="5"/>
      <c r="B86" s="5"/>
      <c r="C86" s="5"/>
    </row>
    <row r="87" spans="1:3" ht="15" customHeight="1">
      <c r="A87" s="5"/>
      <c r="B87" s="5"/>
      <c r="C87" s="5"/>
    </row>
    <row r="88" spans="1:3" ht="13">
      <c r="A88" s="5"/>
      <c r="B88" s="5"/>
      <c r="C88" s="5"/>
    </row>
    <row r="89" spans="1:3" ht="13">
      <c r="A89" s="5"/>
      <c r="B89" s="5"/>
      <c r="C89" s="5"/>
    </row>
    <row r="90" spans="1:3" ht="13">
      <c r="A90" s="5"/>
      <c r="B90" s="5"/>
      <c r="C90" s="5"/>
    </row>
    <row r="91" spans="1:3" ht="13">
      <c r="A91" s="5"/>
      <c r="B91" s="5"/>
      <c r="C91" s="5"/>
    </row>
    <row r="92" spans="1:3" ht="13">
      <c r="A92" s="5"/>
      <c r="B92" s="5"/>
      <c r="C92" s="5"/>
    </row>
    <row r="93" spans="1:3" ht="13">
      <c r="A93" s="5"/>
      <c r="B93" s="5"/>
      <c r="C93" s="5"/>
    </row>
    <row r="94" spans="1:3" ht="13">
      <c r="A94" s="5"/>
      <c r="B94" s="5"/>
      <c r="C94" s="5"/>
    </row>
    <row r="95" spans="1:3" ht="15" customHeight="1">
      <c r="A95" s="65" t="s">
        <v>69</v>
      </c>
      <c r="B95" s="63" t="s">
        <v>84</v>
      </c>
      <c r="C95" s="5"/>
    </row>
    <row r="96" spans="1:3" ht="15" customHeight="1">
      <c r="A96" s="68" t="s">
        <v>71</v>
      </c>
      <c r="B96" s="66" t="s">
        <v>85</v>
      </c>
      <c r="C96" s="5"/>
    </row>
    <row r="97" spans="1:3" ht="15" customHeight="1">
      <c r="A97" s="5"/>
      <c r="B97" s="5"/>
      <c r="C97" s="5"/>
    </row>
    <row r="98" spans="1:3" ht="15" customHeight="1">
      <c r="A98" s="5"/>
      <c r="B98" s="67"/>
      <c r="C98" s="5"/>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39"/>
  <sheetViews>
    <sheetView showGridLines="0" topLeftCell="A12" workbookViewId="0"/>
  </sheetViews>
  <sheetFormatPr baseColWidth="10" defaultColWidth="14.5" defaultRowHeight="15.75" customHeight="1"/>
  <cols>
    <col min="1" max="1" width="4.5" customWidth="1"/>
    <col min="2" max="2" width="84.83203125" customWidth="1"/>
    <col min="3" max="3" width="18" customWidth="1"/>
  </cols>
  <sheetData>
    <row r="1" spans="1:3" ht="30" customHeight="1">
      <c r="A1" s="70" t="s">
        <v>86</v>
      </c>
      <c r="B1" s="70"/>
      <c r="C1" s="70"/>
    </row>
    <row r="3" spans="1:3" ht="42">
      <c r="B3" s="71" t="s">
        <v>87</v>
      </c>
    </row>
    <row r="5" spans="1:3" ht="18">
      <c r="B5" s="72" t="str">
        <f>HYPERLINK("https://www.vertex42.com/ExcelTemplates/gantt-chart-template-pro.html","Learn More About Gantt Chart Template Pro")</f>
        <v>Learn More About Gantt Chart Template Pro</v>
      </c>
    </row>
    <row r="7" spans="1:3" ht="13">
      <c r="B7" s="73" t="s">
        <v>88</v>
      </c>
    </row>
    <row r="9" spans="1:3" ht="22.5" customHeight="1">
      <c r="A9" s="49" t="s">
        <v>89</v>
      </c>
      <c r="B9" s="50"/>
      <c r="C9" s="50"/>
    </row>
    <row r="10" spans="1:3" ht="13">
      <c r="B10" s="73"/>
    </row>
    <row r="11" spans="1:3" ht="13">
      <c r="B11" s="73" t="s">
        <v>90</v>
      </c>
    </row>
    <row r="12" spans="1:3" ht="28">
      <c r="B12" s="71" t="s">
        <v>91</v>
      </c>
    </row>
    <row r="14" spans="1:3" ht="13">
      <c r="B14" s="73" t="s">
        <v>92</v>
      </c>
    </row>
    <row r="15" spans="1:3" ht="28">
      <c r="B15" s="71" t="s">
        <v>93</v>
      </c>
    </row>
    <row r="17" spans="2:2" ht="13">
      <c r="B17" s="73" t="s">
        <v>94</v>
      </c>
    </row>
    <row r="18" spans="2:2" ht="28">
      <c r="B18" s="71" t="s">
        <v>95</v>
      </c>
    </row>
    <row r="20" spans="2:2" ht="13">
      <c r="B20" s="73" t="s">
        <v>96</v>
      </c>
    </row>
    <row r="21" spans="2:2" ht="28">
      <c r="B21" s="71" t="s">
        <v>97</v>
      </c>
    </row>
    <row r="23" spans="2:2" ht="13">
      <c r="B23" s="73" t="s">
        <v>98</v>
      </c>
    </row>
    <row r="24" spans="2:2" ht="42">
      <c r="B24" s="71" t="s">
        <v>99</v>
      </c>
    </row>
    <row r="38" spans="2:2" ht="13">
      <c r="B38" s="73" t="s">
        <v>100</v>
      </c>
    </row>
    <row r="39" spans="2:2" ht="28">
      <c r="B39" s="71" t="s">
        <v>101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28"/>
  <sheetViews>
    <sheetView showGridLines="0" workbookViewId="0"/>
  </sheetViews>
  <sheetFormatPr baseColWidth="10" defaultColWidth="14.5" defaultRowHeight="15.75" customHeight="1"/>
  <cols>
    <col min="1" max="1" width="6.6640625" customWidth="1"/>
    <col min="2" max="2" width="81.6640625" customWidth="1"/>
    <col min="3" max="3" width="21.5" customWidth="1"/>
  </cols>
  <sheetData>
    <row r="1" spans="1:3" ht="30" customHeight="1">
      <c r="A1" s="70"/>
      <c r="B1" s="70" t="s">
        <v>102</v>
      </c>
      <c r="C1" s="70"/>
    </row>
    <row r="2" spans="1:3" ht="13">
      <c r="B2" s="71"/>
    </row>
    <row r="3" spans="1:3" ht="17">
      <c r="B3" s="74" t="str">
        <f>HYPERLINK("https://www.vertex42.com/ExcelTemplates/excel-gantt-chart.html","Gantt Chart Template for Google Sheets")</f>
        <v>Gantt Chart Template for Google Sheets</v>
      </c>
    </row>
    <row r="4" spans="1:3" ht="17">
      <c r="B4" s="75" t="s">
        <v>103</v>
      </c>
    </row>
    <row r="5" spans="1:3" ht="13">
      <c r="B5" s="71"/>
    </row>
    <row r="6" spans="1:3" ht="45">
      <c r="B6" s="76" t="s">
        <v>104</v>
      </c>
    </row>
    <row r="7" spans="1:3" ht="14">
      <c r="B7" s="77"/>
    </row>
    <row r="8" spans="1:3" ht="30">
      <c r="B8" s="76" t="s">
        <v>105</v>
      </c>
    </row>
    <row r="9" spans="1:3" ht="14">
      <c r="B9" s="77"/>
    </row>
    <row r="10" spans="1:3" ht="30">
      <c r="B10" s="78" t="s">
        <v>106</v>
      </c>
    </row>
    <row r="11" spans="1:3" ht="14">
      <c r="B11" s="77"/>
    </row>
    <row r="12" spans="1:3" ht="30">
      <c r="B12" s="76" t="s">
        <v>107</v>
      </c>
    </row>
    <row r="13" spans="1:3" ht="14">
      <c r="B13" s="76"/>
    </row>
    <row r="14" spans="1:3" ht="15">
      <c r="A14" s="79"/>
      <c r="B14" s="80" t="s">
        <v>108</v>
      </c>
      <c r="C14" s="79"/>
    </row>
    <row r="15" spans="1:3" ht="14">
      <c r="B15" s="77"/>
    </row>
    <row r="16" spans="1:3" ht="15">
      <c r="B16" s="78" t="s">
        <v>109</v>
      </c>
    </row>
    <row r="17" spans="2:2" ht="30">
      <c r="B17" s="76" t="s">
        <v>110</v>
      </c>
    </row>
    <row r="18" spans="2:2" ht="14">
      <c r="B18" s="77"/>
    </row>
    <row r="19" spans="2:2" ht="15">
      <c r="B19" s="78" t="s">
        <v>111</v>
      </c>
    </row>
    <row r="20" spans="2:2" ht="15">
      <c r="B20" s="81" t="str">
        <f>HYPERLINK("https://www.vertex42.com/licensing/EULA_privateuse.html","https://www.vertex42.com/licensing/EULA_privateuse.html")</f>
        <v>https://www.vertex42.com/licensing/EULA_privateuse.html</v>
      </c>
    </row>
    <row r="21" spans="2:2" ht="14">
      <c r="B21" s="77"/>
    </row>
    <row r="22" spans="2:2" ht="14">
      <c r="B22" s="77"/>
    </row>
    <row r="23" spans="2:2" ht="13">
      <c r="B23" s="71"/>
    </row>
    <row r="24" spans="2:2" ht="13">
      <c r="B24" s="71"/>
    </row>
    <row r="25" spans="2:2" ht="13">
      <c r="B25" s="71"/>
    </row>
    <row r="26" spans="2:2" ht="13">
      <c r="B26" s="71"/>
    </row>
    <row r="27" spans="2:2" ht="15" customHeight="1">
      <c r="B27" s="71"/>
    </row>
    <row r="28" spans="2:2" ht="15" customHeight="1">
      <c r="B28" s="7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4"/>
  <sheetViews>
    <sheetView showGridLines="0" workbookViewId="0"/>
  </sheetViews>
  <sheetFormatPr baseColWidth="10" defaultColWidth="14.5" defaultRowHeight="15.75" customHeight="1"/>
  <cols>
    <col min="1" max="1" width="49.6640625" customWidth="1"/>
  </cols>
  <sheetData>
    <row r="1" spans="1:1" ht="15.75" customHeight="1">
      <c r="A1" s="73" t="s">
        <v>112</v>
      </c>
    </row>
    <row r="2" spans="1:1" ht="15.75" customHeight="1">
      <c r="A2" s="82" t="s">
        <v>113</v>
      </c>
    </row>
    <row r="3" spans="1:1" ht="15.75" customHeight="1">
      <c r="A3" s="82" t="s">
        <v>114</v>
      </c>
    </row>
    <row r="4" spans="1:1" ht="15.75" customHeight="1">
      <c r="A4" s="83" t="s">
        <v>115</v>
      </c>
    </row>
  </sheetData>
  <hyperlinks>
    <hyperlink ref="A4" r:id="rId1" xr:uid="{00000000-0004-0000-04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GanttChart</vt:lpstr>
      <vt:lpstr>Help</vt:lpstr>
      <vt:lpstr>GanttChartPro</vt:lpstr>
      <vt:lpstr>TermsOfUse</vt:lpstr>
      <vt:lp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2023-02-07T22:29:34Z</dcterms:created>
  <dcterms:modified xsi:type="dcterms:W3CDTF">2023-10-12T01:16:51Z</dcterms:modified>
</cp:coreProperties>
</file>