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8"/>
  <workbookPr defaultThemeVersion="124226"/>
  <mc:AlternateContent xmlns:mc="http://schemas.openxmlformats.org/markup-compatibility/2006">
    <mc:Choice Requires="x15">
      <x15ac:absPath xmlns:x15ac="http://schemas.microsoft.com/office/spreadsheetml/2010/11/ac" url="/Users/xunuo/database/ephys/raw_data/"/>
    </mc:Choice>
  </mc:AlternateContent>
  <xr:revisionPtr revIDLastSave="0" documentId="13_ncr:1_{9B1F7448-7D7C-C544-9E3C-47129F61C1E2}" xr6:coauthVersionLast="45" xr6:coauthVersionMax="45" xr10:uidLastSave="{00000000-0000-0000-0000-000000000000}"/>
  <bookViews>
    <workbookView xWindow="0" yWindow="460" windowWidth="28800" windowHeight="15940" xr2:uid="{00000000-000D-0000-FFFF-FFFF00000000}"/>
  </bookViews>
  <sheets>
    <sheet name="full" sheetId="16" r:id="rId1"/>
    <sheet name="Littermate control" sheetId="5" r:id="rId2"/>
    <sheet name="pre-symptomatic" sheetId="3" r:id="rId3"/>
    <sheet name="symptomatic" sheetId="4" r:id="rId4"/>
    <sheet name="8kH ramps" sheetId="8" r:id="rId5"/>
    <sheet name="additional notes" sheetId="14" r:id="rId6"/>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51" i="16" l="1"/>
  <c r="Z52" i="16"/>
  <c r="Z53" i="16"/>
  <c r="Z54" i="16"/>
  <c r="Z55" i="16"/>
  <c r="Z56" i="16"/>
  <c r="Z57" i="16"/>
  <c r="Z58" i="16"/>
  <c r="Z59" i="16"/>
  <c r="Z60" i="16"/>
  <c r="Z61" i="16"/>
  <c r="Z62" i="16"/>
  <c r="Z63" i="16"/>
  <c r="Z64" i="16"/>
  <c r="Z65" i="16"/>
  <c r="Z66" i="16"/>
  <c r="Z67" i="16"/>
  <c r="Z68" i="16"/>
  <c r="Z69" i="16"/>
  <c r="Z70" i="16"/>
  <c r="Z71" i="16"/>
  <c r="Z72" i="16"/>
  <c r="Z73" i="16"/>
  <c r="Z74" i="16"/>
  <c r="Z75" i="16"/>
  <c r="Z76" i="16"/>
  <c r="Z77" i="16"/>
  <c r="Z78" i="16"/>
  <c r="Z79" i="16"/>
  <c r="Z80" i="16"/>
  <c r="Z81" i="16"/>
  <c r="Z82" i="16"/>
  <c r="Z83" i="16"/>
  <c r="Z84" i="16"/>
  <c r="Z85" i="16"/>
  <c r="Z86" i="16"/>
  <c r="Z87" i="16"/>
  <c r="Z88" i="16"/>
  <c r="Z89" i="16"/>
  <c r="Z90" i="16"/>
  <c r="Z91" i="16"/>
  <c r="Z92" i="16"/>
  <c r="Z93" i="16"/>
  <c r="Z94" i="16"/>
  <c r="Z95" i="16"/>
  <c r="Z96" i="16"/>
  <c r="Z131" i="16"/>
  <c r="Z132" i="16"/>
  <c r="Z133" i="16"/>
  <c r="Z134" i="16"/>
  <c r="Z135" i="16"/>
  <c r="Z136" i="16"/>
  <c r="Z137" i="16"/>
  <c r="Z138" i="16"/>
  <c r="Z139" i="16"/>
  <c r="Z140" i="16"/>
  <c r="Z141" i="16"/>
  <c r="Z142" i="16"/>
  <c r="Z143" i="16"/>
  <c r="Z144" i="16"/>
  <c r="Z145" i="16"/>
  <c r="Z146" i="16"/>
  <c r="Z147" i="16"/>
  <c r="Z148" i="16"/>
  <c r="Z149" i="16"/>
  <c r="Z150" i="16"/>
  <c r="Z151" i="16"/>
  <c r="Z152" i="16"/>
  <c r="Z153" i="16"/>
  <c r="Z154" i="16"/>
  <c r="Z155" i="16"/>
  <c r="Z156" i="16"/>
  <c r="Z157" i="16"/>
  <c r="Z158" i="16"/>
  <c r="Z159" i="16"/>
  <c r="Z160" i="16"/>
  <c r="Z161" i="16"/>
  <c r="Z162" i="16"/>
  <c r="Z163" i="16"/>
  <c r="Z164" i="16"/>
  <c r="Z165" i="16"/>
  <c r="Z166" i="16"/>
  <c r="Z167" i="16"/>
  <c r="Z168" i="16"/>
  <c r="Z169" i="16"/>
  <c r="Z170" i="16"/>
  <c r="Z171" i="16"/>
  <c r="Z172" i="16"/>
  <c r="Z173" i="16"/>
  <c r="Z174" i="16"/>
  <c r="Z175" i="16"/>
  <c r="Z176" i="16"/>
  <c r="Z177" i="16"/>
  <c r="Z178" i="16"/>
  <c r="Z179" i="16"/>
  <c r="Z180" i="16"/>
  <c r="Z181" i="16"/>
  <c r="Z182" i="16"/>
  <c r="Z183" i="16"/>
  <c r="Z184" i="16"/>
  <c r="Z185" i="16"/>
  <c r="Z186" i="16"/>
  <c r="Z187" i="16"/>
  <c r="Z188" i="16"/>
  <c r="Z189" i="16"/>
  <c r="Z190" i="16"/>
  <c r="Z191" i="16"/>
  <c r="Z192" i="16"/>
  <c r="Z193" i="16"/>
  <c r="Z194" i="16"/>
  <c r="Z195" i="16"/>
  <c r="Z196" i="16"/>
  <c r="Z197" i="16"/>
  <c r="Z198" i="16"/>
  <c r="Z199" i="16"/>
  <c r="Z200" i="16"/>
  <c r="Z201" i="16"/>
  <c r="Z202" i="16"/>
  <c r="Z203" i="16"/>
  <c r="Z246" i="16"/>
  <c r="Z247" i="16"/>
  <c r="Z248" i="16"/>
  <c r="Z249" i="16"/>
  <c r="Z250" i="16"/>
  <c r="Z251" i="16"/>
  <c r="Z252" i="16"/>
  <c r="Z253" i="16"/>
  <c r="Z254" i="16"/>
  <c r="Z255" i="16"/>
  <c r="Z256" i="16"/>
  <c r="Z257" i="16"/>
  <c r="Z258" i="16"/>
  <c r="Z259" i="16"/>
  <c r="Z260" i="16"/>
  <c r="Z261" i="16"/>
  <c r="Z262" i="16"/>
  <c r="Z263" i="16"/>
  <c r="Z264" i="16"/>
  <c r="Z265" i="16"/>
  <c r="Z266" i="16"/>
  <c r="Z267" i="16"/>
  <c r="Z268" i="16"/>
  <c r="Z269" i="16"/>
  <c r="Z270" i="16"/>
  <c r="Z271" i="16"/>
  <c r="Z272" i="16"/>
  <c r="Z273" i="16"/>
  <c r="Z274" i="16"/>
  <c r="Z275" i="16"/>
  <c r="Z276" i="16"/>
  <c r="Z277" i="16"/>
  <c r="Z278" i="16"/>
  <c r="Z279" i="16"/>
  <c r="Z280" i="16"/>
  <c r="Z281" i="16"/>
  <c r="Z282" i="16"/>
  <c r="Z283" i="16"/>
  <c r="Z284" i="16"/>
  <c r="Z285" i="16"/>
  <c r="Z286" i="16"/>
  <c r="Z287" i="16"/>
  <c r="Z288" i="16"/>
  <c r="Z289" i="16"/>
  <c r="Z290" i="16"/>
  <c r="Z291" i="16"/>
  <c r="Z292" i="16"/>
  <c r="Z293" i="16"/>
  <c r="Z294" i="16"/>
  <c r="Z295" i="16"/>
  <c r="Z296" i="16"/>
  <c r="Z297" i="16"/>
  <c r="Z298" i="16"/>
  <c r="Z299" i="16"/>
  <c r="Z300" i="16"/>
  <c r="Z301" i="16"/>
  <c r="Z302" i="16"/>
  <c r="Z303" i="16"/>
  <c r="Z304" i="16"/>
  <c r="Z305" i="16"/>
  <c r="Z306" i="16"/>
  <c r="Z307" i="16"/>
  <c r="Z308" i="16"/>
  <c r="Z309" i="16"/>
  <c r="Z310" i="16"/>
  <c r="Z40" i="16"/>
  <c r="Z41" i="16"/>
  <c r="Z42" i="16"/>
  <c r="Z43" i="16"/>
  <c r="Z44" i="16"/>
  <c r="Z45" i="16"/>
  <c r="Z46" i="16"/>
  <c r="Z47" i="16"/>
  <c r="Z48" i="16"/>
  <c r="Z49" i="16"/>
  <c r="Z50" i="16"/>
  <c r="Z32" i="16"/>
  <c r="Z33" i="16"/>
  <c r="Z34" i="16"/>
  <c r="Z35" i="16"/>
  <c r="Z36" i="16"/>
  <c r="Z37" i="16"/>
  <c r="Z38" i="16"/>
  <c r="Z39" i="16"/>
  <c r="Z21" i="16"/>
  <c r="Z22" i="16"/>
  <c r="Z23" i="16"/>
  <c r="Z24" i="16"/>
  <c r="Z25" i="16"/>
  <c r="Z26" i="16"/>
  <c r="Z27" i="16"/>
  <c r="Z28" i="16"/>
  <c r="Z29" i="16"/>
  <c r="Z30" i="16"/>
  <c r="Z31" i="16"/>
  <c r="Z3" i="16"/>
  <c r="Z4" i="16"/>
  <c r="Z5" i="16"/>
  <c r="Z6" i="16"/>
  <c r="Z7" i="16"/>
  <c r="Z8" i="16"/>
  <c r="Z9" i="16"/>
  <c r="Z10" i="16"/>
  <c r="Z11" i="16"/>
  <c r="Z12" i="16"/>
  <c r="Z13" i="16"/>
  <c r="Z14" i="16"/>
  <c r="Z15" i="16"/>
  <c r="Z16" i="16"/>
  <c r="Z17" i="16"/>
  <c r="Z18" i="16"/>
  <c r="Z19" i="16"/>
  <c r="Z20" i="16"/>
  <c r="Z2" i="16"/>
  <c r="R337" i="16" l="1"/>
  <c r="P337" i="16"/>
  <c r="K337" i="16"/>
  <c r="R336" i="16"/>
  <c r="R334" i="16"/>
  <c r="P334" i="16"/>
  <c r="K334" i="16"/>
  <c r="R333" i="16"/>
  <c r="P332" i="16"/>
  <c r="K332" i="16"/>
  <c r="R331" i="16"/>
  <c r="P331" i="16"/>
  <c r="K331" i="16"/>
  <c r="R330" i="16"/>
  <c r="P330" i="16"/>
  <c r="K330" i="16"/>
  <c r="R329" i="16"/>
  <c r="P329" i="16"/>
  <c r="K329" i="16"/>
  <c r="R328" i="16"/>
  <c r="P328" i="16"/>
  <c r="K328" i="16"/>
  <c r="R327" i="16"/>
  <c r="P327" i="16"/>
  <c r="K327" i="16"/>
  <c r="R326" i="16"/>
  <c r="R325" i="16"/>
  <c r="P325" i="16"/>
  <c r="K325" i="16"/>
  <c r="R324" i="16"/>
  <c r="P324" i="16"/>
  <c r="K324" i="16"/>
  <c r="R323" i="16"/>
  <c r="P323" i="16"/>
  <c r="K323" i="16"/>
  <c r="R322" i="16"/>
  <c r="P322" i="16"/>
  <c r="K322" i="16"/>
  <c r="R321" i="16"/>
  <c r="P321" i="16"/>
  <c r="K321" i="16"/>
  <c r="R320" i="16"/>
  <c r="P320" i="16"/>
  <c r="K320" i="16"/>
  <c r="R319" i="16"/>
  <c r="P319" i="16"/>
  <c r="K319" i="16"/>
  <c r="R318" i="16"/>
  <c r="R317" i="16"/>
  <c r="K317" i="16"/>
  <c r="R315" i="16"/>
  <c r="R314" i="16"/>
  <c r="P314" i="16"/>
  <c r="K314" i="16"/>
  <c r="P313" i="16"/>
  <c r="K313" i="16"/>
  <c r="P311" i="16"/>
  <c r="K311" i="16"/>
  <c r="R308" i="16"/>
  <c r="P308" i="16"/>
  <c r="K308" i="16"/>
  <c r="R307" i="16"/>
  <c r="P307" i="16"/>
  <c r="K307" i="16"/>
  <c r="P306" i="16"/>
  <c r="K306" i="16"/>
  <c r="R305" i="16"/>
  <c r="P305" i="16"/>
  <c r="K305" i="16"/>
  <c r="R304" i="16"/>
  <c r="P304" i="16"/>
  <c r="K304" i="16"/>
  <c r="R303" i="16"/>
  <c r="P303" i="16"/>
  <c r="K303" i="16"/>
  <c r="P302" i="16"/>
  <c r="K302" i="16"/>
  <c r="R301" i="16"/>
  <c r="P301" i="16"/>
  <c r="K301" i="16"/>
  <c r="R300" i="16"/>
  <c r="P300" i="16"/>
  <c r="K300" i="16"/>
  <c r="R299" i="16"/>
  <c r="P299" i="16"/>
  <c r="K299" i="16"/>
  <c r="R298" i="16"/>
  <c r="P298" i="16"/>
  <c r="K298" i="16"/>
  <c r="P297" i="16"/>
  <c r="K297" i="16"/>
  <c r="R295" i="16"/>
  <c r="K295" i="16"/>
  <c r="R294" i="16"/>
  <c r="P294" i="16"/>
  <c r="K294" i="16"/>
  <c r="R293" i="16"/>
  <c r="P293" i="16"/>
  <c r="K293" i="16"/>
  <c r="R292" i="16"/>
  <c r="R291" i="16"/>
  <c r="P291" i="16"/>
  <c r="K291" i="16"/>
  <c r="R289" i="16"/>
  <c r="P289" i="16"/>
  <c r="K289" i="16"/>
  <c r="P288" i="16"/>
  <c r="K288" i="16"/>
  <c r="R287" i="16"/>
  <c r="R286" i="16"/>
  <c r="P286" i="16"/>
  <c r="K286" i="16"/>
  <c r="R285" i="16"/>
  <c r="R283" i="16"/>
  <c r="P283" i="16"/>
  <c r="K283" i="16"/>
  <c r="R282" i="16"/>
  <c r="P281" i="16"/>
  <c r="K281" i="16"/>
  <c r="R280" i="16"/>
  <c r="P280" i="16"/>
  <c r="K280" i="16"/>
  <c r="R278" i="16"/>
  <c r="P278" i="16"/>
  <c r="K278" i="16"/>
  <c r="R277" i="16"/>
  <c r="P277" i="16"/>
  <c r="K277" i="16"/>
  <c r="R276" i="16"/>
  <c r="K276" i="16"/>
  <c r="R275" i="16"/>
  <c r="P275" i="16"/>
  <c r="K275" i="16"/>
  <c r="P273" i="16"/>
  <c r="K273" i="16"/>
  <c r="R272" i="16"/>
  <c r="P271" i="16"/>
  <c r="K271" i="16"/>
  <c r="R270" i="16"/>
  <c r="P270" i="16"/>
  <c r="K270" i="16"/>
  <c r="R269" i="16"/>
  <c r="P269" i="16"/>
  <c r="K269" i="16"/>
  <c r="R268" i="16"/>
  <c r="P268" i="16"/>
  <c r="K268" i="16"/>
  <c r="R267" i="16"/>
  <c r="P267" i="16"/>
  <c r="K267" i="16"/>
  <c r="R266" i="16"/>
  <c r="P266" i="16"/>
  <c r="K266" i="16"/>
  <c r="R265" i="16"/>
  <c r="P265" i="16"/>
  <c r="K265" i="16"/>
  <c r="R264" i="16"/>
  <c r="P264" i="16"/>
  <c r="K264" i="16"/>
  <c r="R263" i="16"/>
  <c r="R262" i="16"/>
  <c r="K262" i="16"/>
  <c r="R261" i="16"/>
  <c r="R259" i="16"/>
  <c r="P259" i="16"/>
  <c r="K259" i="16"/>
  <c r="R258" i="16"/>
  <c r="P258" i="16"/>
  <c r="K258" i="16"/>
  <c r="R257" i="16"/>
  <c r="P257" i="16"/>
  <c r="K257" i="16"/>
  <c r="P255" i="16"/>
  <c r="K255" i="16"/>
  <c r="P253" i="16"/>
  <c r="K253" i="16"/>
  <c r="R252" i="16"/>
  <c r="R251" i="16"/>
  <c r="P251" i="16"/>
  <c r="K251" i="16"/>
  <c r="R250" i="16"/>
  <c r="P250" i="16"/>
  <c r="K250" i="16"/>
  <c r="R248" i="16"/>
  <c r="P248" i="16"/>
  <c r="K248" i="16"/>
  <c r="R247" i="16"/>
  <c r="P247" i="16"/>
  <c r="K247" i="16"/>
  <c r="R246" i="16"/>
  <c r="P245" i="16"/>
  <c r="K245" i="16"/>
  <c r="R244" i="16"/>
  <c r="R243" i="16"/>
  <c r="P243" i="16"/>
  <c r="K243" i="16"/>
  <c r="R242" i="16"/>
  <c r="P241" i="16"/>
  <c r="K241" i="16"/>
  <c r="R240" i="16"/>
  <c r="P240" i="16"/>
  <c r="K240" i="16"/>
  <c r="P239" i="16"/>
  <c r="K239" i="16"/>
  <c r="P238" i="16"/>
  <c r="K238" i="16"/>
  <c r="R237" i="16"/>
  <c r="P237" i="16"/>
  <c r="K237" i="16"/>
  <c r="R236" i="16"/>
  <c r="P236" i="16"/>
  <c r="K236" i="16"/>
  <c r="R235" i="16"/>
  <c r="P235" i="16"/>
  <c r="K235" i="16"/>
  <c r="R234" i="16"/>
  <c r="R233" i="16"/>
  <c r="P233" i="16"/>
  <c r="K233" i="16"/>
  <c r="R232" i="16"/>
  <c r="P232" i="16"/>
  <c r="K232" i="16"/>
  <c r="R231" i="16"/>
  <c r="R229" i="16"/>
  <c r="P229" i="16"/>
  <c r="K229" i="16"/>
  <c r="R228" i="16"/>
  <c r="P228" i="16"/>
  <c r="K228" i="16"/>
  <c r="R227" i="16"/>
  <c r="P227" i="16"/>
  <c r="K227" i="16"/>
  <c r="R226" i="16"/>
  <c r="R225" i="16"/>
  <c r="K223" i="16"/>
  <c r="R222" i="16"/>
  <c r="R221" i="16"/>
  <c r="K219" i="16"/>
  <c r="R218" i="16"/>
  <c r="P218" i="16"/>
  <c r="K218" i="16"/>
  <c r="P217" i="16"/>
  <c r="K217" i="16"/>
  <c r="R216" i="16"/>
  <c r="P216" i="16"/>
  <c r="K216" i="16"/>
  <c r="R215" i="16"/>
  <c r="P215" i="16"/>
  <c r="K215" i="16"/>
  <c r="R214" i="16"/>
  <c r="P214" i="16"/>
  <c r="K214" i="16"/>
  <c r="R213" i="16"/>
  <c r="P213" i="16"/>
  <c r="K213" i="16"/>
  <c r="R210" i="16"/>
  <c r="P210" i="16"/>
  <c r="K210" i="16"/>
  <c r="P208" i="16"/>
  <c r="K208" i="16"/>
  <c r="R207" i="16"/>
  <c r="P207" i="16"/>
  <c r="K207" i="16"/>
  <c r="R206" i="16"/>
  <c r="P206" i="16"/>
  <c r="K206" i="16"/>
  <c r="R203" i="16"/>
  <c r="K203" i="16"/>
  <c r="R202" i="16"/>
  <c r="R201" i="16"/>
  <c r="P201" i="16"/>
  <c r="K201" i="16"/>
  <c r="R200" i="16"/>
  <c r="P200" i="16"/>
  <c r="K200" i="16"/>
  <c r="P199" i="16"/>
  <c r="K199" i="16"/>
  <c r="R198" i="16"/>
  <c r="P198" i="16"/>
  <c r="K198" i="16"/>
  <c r="R197" i="16"/>
  <c r="P197" i="16"/>
  <c r="K197" i="16"/>
  <c r="R196" i="16"/>
  <c r="P195" i="16"/>
  <c r="K195" i="16"/>
  <c r="R194" i="16"/>
  <c r="R193" i="16"/>
  <c r="P193" i="16"/>
  <c r="K193" i="16"/>
  <c r="P192" i="16"/>
  <c r="K192" i="16"/>
  <c r="R189" i="16"/>
  <c r="R188" i="16"/>
  <c r="P188" i="16"/>
  <c r="K188" i="16"/>
  <c r="P186" i="16"/>
  <c r="K186" i="16"/>
  <c r="R184" i="16"/>
  <c r="P184" i="16"/>
  <c r="K184" i="16"/>
  <c r="R183" i="16"/>
  <c r="P183" i="16"/>
  <c r="K183" i="16"/>
  <c r="P182" i="16"/>
  <c r="K182" i="16"/>
  <c r="R180" i="16"/>
  <c r="P180" i="16"/>
  <c r="K180" i="16"/>
  <c r="R179" i="16"/>
  <c r="R178" i="16"/>
  <c r="R177" i="16"/>
  <c r="P177" i="16"/>
  <c r="K177" i="16"/>
  <c r="R176" i="16"/>
  <c r="P176" i="16"/>
  <c r="K176" i="16"/>
  <c r="P173" i="16"/>
  <c r="K173" i="16"/>
  <c r="P172" i="16"/>
  <c r="K172" i="16"/>
  <c r="R171" i="16"/>
  <c r="R170" i="16"/>
  <c r="R169" i="16"/>
  <c r="P165" i="16"/>
  <c r="K165" i="16"/>
  <c r="R163" i="16"/>
  <c r="P163" i="16"/>
  <c r="K163" i="16"/>
  <c r="P162" i="16"/>
  <c r="K162" i="16"/>
  <c r="R160" i="16"/>
  <c r="R159" i="16"/>
  <c r="P159" i="16"/>
  <c r="K159" i="16"/>
  <c r="R158" i="16"/>
  <c r="R157" i="16"/>
  <c r="R156" i="16"/>
  <c r="P156" i="16"/>
  <c r="K156" i="16"/>
  <c r="R155" i="16"/>
  <c r="P155" i="16"/>
  <c r="K155" i="16"/>
  <c r="R154" i="16"/>
  <c r="P154" i="16"/>
  <c r="K154" i="16"/>
  <c r="R153" i="16"/>
  <c r="P153" i="16"/>
  <c r="K153" i="16"/>
  <c r="R152" i="16"/>
  <c r="P152" i="16"/>
  <c r="K152" i="16"/>
  <c r="R151" i="16"/>
  <c r="P151" i="16"/>
  <c r="K151" i="16"/>
  <c r="R150" i="16"/>
  <c r="P150" i="16"/>
  <c r="K150" i="16"/>
  <c r="R149" i="16"/>
  <c r="P149" i="16"/>
  <c r="K149" i="16"/>
  <c r="R148" i="16"/>
  <c r="R146" i="16"/>
  <c r="P146" i="16"/>
  <c r="K146" i="16"/>
  <c r="R145" i="16"/>
  <c r="P145" i="16"/>
  <c r="K145" i="16"/>
  <c r="R144" i="16"/>
  <c r="P144" i="16"/>
  <c r="K144" i="16"/>
  <c r="R143" i="16"/>
  <c r="R142" i="16"/>
  <c r="R141" i="16"/>
  <c r="P141" i="16"/>
  <c r="K141" i="16"/>
  <c r="P140" i="16"/>
  <c r="K140" i="16"/>
  <c r="R139" i="16"/>
  <c r="R138" i="16"/>
  <c r="K138" i="16"/>
  <c r="R137" i="16"/>
  <c r="P137" i="16"/>
  <c r="K137" i="16"/>
  <c r="R136" i="16"/>
  <c r="R135" i="16"/>
  <c r="R134" i="16"/>
  <c r="P134" i="16"/>
  <c r="K134" i="16"/>
  <c r="R133" i="16"/>
  <c r="P133" i="16"/>
  <c r="K133" i="16"/>
  <c r="R132" i="16"/>
  <c r="P132" i="16"/>
  <c r="K132" i="16"/>
  <c r="R131" i="16"/>
  <c r="R130" i="16"/>
  <c r="P130" i="16"/>
  <c r="K130" i="16"/>
  <c r="R129" i="16"/>
  <c r="R128" i="16"/>
  <c r="R127" i="16"/>
  <c r="P127" i="16"/>
  <c r="K127" i="16"/>
  <c r="P126" i="16"/>
  <c r="K126" i="16"/>
  <c r="R125" i="16"/>
  <c r="P125" i="16"/>
  <c r="K125" i="16"/>
  <c r="P124" i="16"/>
  <c r="K124" i="16"/>
  <c r="R123" i="16"/>
  <c r="P123" i="16"/>
  <c r="K123" i="16"/>
  <c r="R122" i="16"/>
  <c r="R121" i="16"/>
  <c r="P121" i="16"/>
  <c r="K121" i="16"/>
  <c r="R120" i="16"/>
  <c r="P120" i="16"/>
  <c r="K120" i="16"/>
  <c r="R119" i="16"/>
  <c r="P119" i="16"/>
  <c r="K119" i="16"/>
  <c r="R117" i="16"/>
  <c r="R116" i="16"/>
  <c r="P116" i="16"/>
  <c r="K116" i="16"/>
  <c r="R115" i="16"/>
  <c r="R114" i="16"/>
  <c r="P114" i="16"/>
  <c r="K114" i="16"/>
  <c r="R113" i="16"/>
  <c r="P113" i="16"/>
  <c r="K113" i="16"/>
  <c r="R112" i="16"/>
  <c r="P112" i="16"/>
  <c r="K112" i="16"/>
  <c r="P111" i="16"/>
  <c r="K111" i="16"/>
  <c r="R110" i="16"/>
  <c r="P110" i="16"/>
  <c r="K110" i="16"/>
  <c r="R109" i="16"/>
  <c r="R108" i="16"/>
  <c r="P108" i="16"/>
  <c r="K108" i="16"/>
  <c r="P107" i="16"/>
  <c r="K107" i="16"/>
  <c r="R106" i="16"/>
  <c r="P106" i="16"/>
  <c r="K106" i="16"/>
  <c r="P105" i="16"/>
  <c r="K105" i="16"/>
  <c r="R104" i="16"/>
  <c r="P104" i="16"/>
  <c r="K104" i="16"/>
  <c r="R103" i="16"/>
  <c r="P103" i="16"/>
  <c r="K103" i="16"/>
  <c r="R102" i="16"/>
  <c r="P102" i="16"/>
  <c r="K102" i="16"/>
  <c r="P101" i="16"/>
  <c r="K101" i="16"/>
  <c r="R100" i="16"/>
  <c r="P100" i="16"/>
  <c r="K100" i="16"/>
  <c r="R99" i="16"/>
  <c r="P99" i="16"/>
  <c r="K99" i="16"/>
  <c r="R98" i="16"/>
  <c r="P98" i="16"/>
  <c r="K98" i="16"/>
  <c r="R97" i="16"/>
  <c r="P97" i="16"/>
  <c r="K97" i="16"/>
  <c r="R96" i="16"/>
  <c r="P96" i="16"/>
  <c r="K96" i="16"/>
  <c r="P95" i="16"/>
  <c r="K95" i="16"/>
  <c r="R94" i="16"/>
  <c r="P94" i="16"/>
  <c r="K94" i="16"/>
  <c r="P92" i="16"/>
  <c r="K92" i="16"/>
  <c r="P91" i="16"/>
  <c r="K91" i="16"/>
  <c r="R90" i="16"/>
  <c r="P89" i="16"/>
  <c r="K89" i="16"/>
  <c r="R88" i="16"/>
  <c r="P88" i="16"/>
  <c r="K88" i="16"/>
  <c r="R87" i="16"/>
  <c r="P87" i="16"/>
  <c r="K87" i="16"/>
  <c r="R86" i="16"/>
  <c r="R85" i="16"/>
  <c r="P85" i="16"/>
  <c r="K85" i="16"/>
  <c r="R84" i="16"/>
  <c r="P84" i="16"/>
  <c r="K84" i="16"/>
  <c r="R83" i="16"/>
  <c r="P83" i="16"/>
  <c r="K83" i="16"/>
  <c r="P82" i="16"/>
  <c r="K82" i="16"/>
  <c r="P81" i="16"/>
  <c r="K81" i="16"/>
  <c r="R80" i="16"/>
  <c r="P80" i="16"/>
  <c r="K80" i="16"/>
  <c r="R79" i="16"/>
  <c r="P78" i="16"/>
  <c r="K78" i="16"/>
  <c r="R77" i="16"/>
  <c r="P77" i="16"/>
  <c r="K77" i="16"/>
  <c r="R76" i="16"/>
  <c r="P76" i="16"/>
  <c r="K76" i="16"/>
  <c r="R75" i="16"/>
  <c r="P75" i="16"/>
  <c r="K75" i="16"/>
  <c r="P74" i="16"/>
  <c r="K74" i="16"/>
  <c r="R73" i="16"/>
  <c r="P73" i="16"/>
  <c r="K73" i="16"/>
  <c r="P72" i="16"/>
  <c r="K72" i="16"/>
  <c r="R71" i="16"/>
  <c r="P71" i="16"/>
  <c r="K71" i="16"/>
  <c r="R70" i="16"/>
  <c r="P70" i="16"/>
  <c r="K70" i="16"/>
  <c r="R69" i="16"/>
  <c r="P69" i="16"/>
  <c r="K69" i="16"/>
  <c r="R68" i="16"/>
  <c r="P68" i="16"/>
  <c r="K68" i="16"/>
  <c r="R67" i="16"/>
  <c r="P67" i="16"/>
  <c r="K67" i="16"/>
  <c r="R64" i="16"/>
  <c r="P64" i="16"/>
  <c r="K64" i="16"/>
  <c r="R63" i="16"/>
  <c r="R61" i="16"/>
  <c r="P61" i="16"/>
  <c r="K61" i="16"/>
  <c r="R60" i="16"/>
  <c r="P60" i="16"/>
  <c r="K60" i="16"/>
  <c r="R59" i="16"/>
  <c r="P59" i="16"/>
  <c r="K59" i="16"/>
  <c r="R58" i="16"/>
  <c r="P58" i="16"/>
  <c r="K58" i="16"/>
  <c r="P57" i="16"/>
  <c r="K57" i="16"/>
  <c r="P56" i="16"/>
  <c r="K56" i="16"/>
  <c r="P54" i="16"/>
  <c r="K54" i="16"/>
  <c r="R53" i="16"/>
  <c r="P53" i="16"/>
  <c r="K53" i="16"/>
  <c r="R52" i="16"/>
  <c r="P52" i="16"/>
  <c r="K52" i="16"/>
  <c r="R51" i="16"/>
  <c r="P51" i="16"/>
  <c r="K51" i="16"/>
  <c r="R50" i="16"/>
  <c r="K50" i="16"/>
  <c r="R49" i="16"/>
  <c r="P49" i="16"/>
  <c r="K49" i="16"/>
  <c r="R48" i="16"/>
  <c r="P47" i="16"/>
  <c r="K47" i="16"/>
  <c r="R45" i="16"/>
  <c r="P45" i="16"/>
  <c r="K45" i="16"/>
  <c r="P44" i="16"/>
  <c r="K44" i="16"/>
  <c r="P43" i="16"/>
  <c r="K43" i="16"/>
  <c r="R42" i="16"/>
  <c r="P42" i="16"/>
  <c r="K42" i="16"/>
  <c r="R41" i="16"/>
  <c r="P41" i="16"/>
  <c r="K41" i="16"/>
  <c r="P39" i="16"/>
  <c r="K39" i="16"/>
  <c r="P38" i="16"/>
  <c r="K38" i="16"/>
  <c r="R37" i="16"/>
  <c r="P37" i="16"/>
  <c r="K37" i="16"/>
  <c r="R36" i="16"/>
  <c r="P36" i="16"/>
  <c r="K36" i="16"/>
  <c r="R35" i="16"/>
  <c r="P35" i="16"/>
  <c r="K35" i="16"/>
  <c r="R34" i="16"/>
  <c r="P34" i="16"/>
  <c r="K34" i="16"/>
  <c r="R32" i="16"/>
  <c r="R31" i="16"/>
  <c r="R30" i="16"/>
  <c r="P30" i="16"/>
  <c r="K30" i="16"/>
  <c r="R29" i="16"/>
  <c r="P29" i="16"/>
  <c r="K29" i="16"/>
  <c r="P28" i="16"/>
  <c r="K28" i="16"/>
  <c r="R27" i="16"/>
  <c r="R26" i="16"/>
  <c r="P26" i="16"/>
  <c r="K26" i="16"/>
  <c r="R21" i="16"/>
  <c r="R20" i="16"/>
  <c r="P20" i="16"/>
  <c r="K20" i="16"/>
  <c r="P19" i="16"/>
  <c r="K19" i="16"/>
  <c r="R18" i="16"/>
  <c r="P16" i="16"/>
  <c r="K16" i="16"/>
  <c r="R15" i="16"/>
  <c r="P15" i="16"/>
  <c r="K15" i="16"/>
  <c r="R14" i="16"/>
  <c r="R13" i="16"/>
  <c r="R12" i="16"/>
  <c r="P12" i="16"/>
  <c r="K12" i="16"/>
  <c r="R11" i="16"/>
  <c r="R10" i="16"/>
  <c r="R9" i="16"/>
  <c r="P9" i="16"/>
  <c r="K9" i="16"/>
  <c r="R8" i="16"/>
  <c r="R7" i="16"/>
  <c r="P6" i="16"/>
  <c r="K6" i="16"/>
  <c r="R5" i="16"/>
  <c r="P5" i="16"/>
  <c r="K5" i="16"/>
  <c r="R4" i="16"/>
  <c r="P4" i="16"/>
  <c r="K4" i="16"/>
  <c r="R3" i="16"/>
  <c r="P3" i="16"/>
  <c r="K3" i="16"/>
  <c r="R2" i="16"/>
  <c r="P2" i="16"/>
  <c r="K2" i="16"/>
  <c r="F3" i="8" l="1"/>
  <c r="F4" i="8"/>
  <c r="F2" i="8"/>
  <c r="D3" i="8"/>
  <c r="D4" i="8"/>
  <c r="D2" i="8"/>
  <c r="C5" i="8"/>
  <c r="D5" i="8" s="1"/>
  <c r="B5" i="8"/>
  <c r="F95" i="4" l="1"/>
  <c r="E95" i="4"/>
  <c r="G354" i="3"/>
  <c r="G355" i="3"/>
  <c r="G358" i="3"/>
  <c r="G360" i="3"/>
  <c r="G361" i="3"/>
  <c r="G363" i="3"/>
  <c r="G366" i="3"/>
  <c r="G368" i="3"/>
  <c r="G369" i="3"/>
  <c r="G370" i="3"/>
  <c r="G371" i="3"/>
  <c r="G374" i="3"/>
  <c r="G376" i="3"/>
  <c r="G377" i="3"/>
  <c r="G379" i="3"/>
  <c r="G382" i="3"/>
  <c r="G384" i="3"/>
  <c r="G385" i="3"/>
  <c r="G386" i="3"/>
  <c r="G387" i="3"/>
  <c r="G392" i="3"/>
  <c r="G393" i="3"/>
  <c r="G394" i="3"/>
  <c r="G395" i="3"/>
  <c r="G396" i="3"/>
  <c r="G398" i="3"/>
  <c r="G400" i="3"/>
  <c r="G401" i="3"/>
  <c r="G402" i="3"/>
  <c r="G403" i="3"/>
  <c r="G406" i="3"/>
  <c r="G408" i="3"/>
  <c r="G409" i="3"/>
  <c r="G411" i="3"/>
  <c r="G412" i="3"/>
  <c r="G414" i="3"/>
  <c r="G416" i="3"/>
  <c r="G417" i="3"/>
  <c r="G418" i="3"/>
  <c r="G419" i="3"/>
  <c r="G422" i="3"/>
  <c r="G424" i="3"/>
  <c r="G425" i="3"/>
  <c r="G427" i="3"/>
  <c r="G428" i="3"/>
  <c r="G430" i="3"/>
  <c r="G341" i="3"/>
  <c r="G342" i="3"/>
  <c r="G345" i="3"/>
  <c r="G348" i="3"/>
  <c r="G349" i="3"/>
  <c r="G350" i="3"/>
  <c r="G353" i="3"/>
  <c r="G356" i="3"/>
  <c r="G357" i="3"/>
  <c r="G359" i="3"/>
  <c r="G362" i="3"/>
  <c r="G364" i="3"/>
  <c r="G365" i="3"/>
  <c r="G367" i="3"/>
  <c r="G372" i="3"/>
  <c r="G373" i="3"/>
  <c r="G375" i="3"/>
  <c r="G378" i="3"/>
  <c r="G380" i="3"/>
  <c r="G381" i="3"/>
  <c r="G388" i="3"/>
  <c r="G389" i="3"/>
  <c r="G390" i="3"/>
  <c r="G391" i="3"/>
  <c r="G397" i="3"/>
  <c r="G399" i="3"/>
  <c r="G404" i="3"/>
  <c r="G405" i="3"/>
  <c r="G407" i="3"/>
  <c r="G410" i="3"/>
  <c r="G413" i="3"/>
  <c r="G415" i="3"/>
  <c r="G420" i="3"/>
  <c r="G421" i="3"/>
  <c r="G423" i="3"/>
  <c r="G426" i="3"/>
  <c r="G429" i="3"/>
  <c r="G431" i="3"/>
  <c r="G343" i="3"/>
  <c r="G344" i="3"/>
  <c r="G346" i="3"/>
  <c r="G347" i="3"/>
  <c r="G351" i="3"/>
  <c r="G352" i="3"/>
  <c r="G383" i="3"/>
  <c r="F96" i="4" l="1"/>
  <c r="R3" i="4" l="1"/>
  <c r="R4" i="4"/>
  <c r="R6" i="4"/>
  <c r="R7" i="4"/>
  <c r="R8" i="4"/>
  <c r="R13" i="4"/>
  <c r="R14" i="4"/>
  <c r="R15" i="4"/>
  <c r="R17" i="4"/>
  <c r="R18" i="4"/>
  <c r="R19" i="4"/>
  <c r="R20" i="4"/>
  <c r="R21" i="4"/>
  <c r="R22" i="4"/>
  <c r="R23" i="4"/>
  <c r="R24" i="4"/>
  <c r="R25" i="4"/>
  <c r="R26" i="4"/>
  <c r="R28" i="4"/>
  <c r="R31" i="4"/>
  <c r="R32" i="4"/>
  <c r="R33" i="4"/>
  <c r="R34" i="4"/>
  <c r="R36" i="4"/>
  <c r="R38" i="4"/>
  <c r="R39" i="4"/>
  <c r="R41" i="4"/>
  <c r="R42" i="4"/>
  <c r="R43" i="4"/>
  <c r="R45" i="4"/>
  <c r="R47" i="4"/>
  <c r="R48" i="4"/>
  <c r="R49" i="4"/>
  <c r="R50" i="4"/>
  <c r="R51" i="4"/>
  <c r="R54" i="4"/>
  <c r="R55" i="4"/>
  <c r="R56" i="4"/>
  <c r="R57" i="4"/>
  <c r="R59" i="4"/>
  <c r="R60" i="4"/>
  <c r="R61" i="4"/>
  <c r="R63" i="4"/>
  <c r="R64" i="4"/>
  <c r="R70" i="4"/>
  <c r="R71" i="4"/>
  <c r="R73" i="4"/>
  <c r="R74" i="4"/>
  <c r="R75" i="4"/>
  <c r="R76" i="4"/>
  <c r="R77" i="4"/>
  <c r="R78" i="4"/>
  <c r="R79" i="4"/>
  <c r="R80" i="4"/>
  <c r="R81" i="4"/>
  <c r="R82" i="4"/>
  <c r="R83" i="4"/>
  <c r="R84" i="4"/>
  <c r="R85" i="4"/>
  <c r="R86" i="4"/>
  <c r="R87" i="4"/>
  <c r="R89" i="4"/>
  <c r="R90" i="4"/>
  <c r="R92" i="4"/>
  <c r="R93" i="4"/>
  <c r="R2" i="4"/>
  <c r="R3" i="3"/>
  <c r="R4" i="3"/>
  <c r="R5" i="3"/>
  <c r="R6" i="3"/>
  <c r="R7" i="3"/>
  <c r="R8" i="3"/>
  <c r="R9" i="3"/>
  <c r="R10" i="3"/>
  <c r="R12" i="3"/>
  <c r="R13" i="3"/>
  <c r="R14" i="3"/>
  <c r="R15" i="3"/>
  <c r="R16" i="3"/>
  <c r="R17" i="3"/>
  <c r="R19" i="3"/>
  <c r="R20" i="3"/>
  <c r="R21" i="3"/>
  <c r="R22" i="3"/>
  <c r="R23" i="3"/>
  <c r="R24" i="3"/>
  <c r="R25" i="3"/>
  <c r="R26" i="3"/>
  <c r="R27" i="3"/>
  <c r="R28" i="3"/>
  <c r="R29" i="3"/>
  <c r="R30" i="3"/>
  <c r="R31" i="3"/>
  <c r="R34" i="3"/>
  <c r="R40" i="3"/>
  <c r="R41" i="3"/>
  <c r="R42" i="3"/>
  <c r="R47" i="3"/>
  <c r="R48" i="3"/>
  <c r="R49" i="3"/>
  <c r="R50" i="3"/>
  <c r="R51" i="3"/>
  <c r="R54" i="3"/>
  <c r="R55" i="3"/>
  <c r="R59" i="3"/>
  <c r="R60" i="3"/>
  <c r="R64" i="3"/>
  <c r="R65" i="3"/>
  <c r="R67" i="3"/>
  <c r="R68" i="3"/>
  <c r="R69" i="3"/>
  <c r="R71" i="3"/>
  <c r="R72" i="3"/>
  <c r="R73" i="3"/>
  <c r="R74" i="3"/>
  <c r="R77" i="3"/>
  <c r="R78" i="3"/>
  <c r="R81" i="3"/>
  <c r="R84" i="3"/>
  <c r="R85" i="3"/>
  <c r="R86" i="3"/>
  <c r="R87" i="3"/>
  <c r="R89" i="3"/>
  <c r="R92" i="3"/>
  <c r="R93" i="3"/>
  <c r="R96" i="3"/>
  <c r="R97" i="3"/>
  <c r="R98" i="3"/>
  <c r="R99" i="3"/>
  <c r="R100" i="3"/>
  <c r="R102" i="3"/>
  <c r="R103" i="3"/>
  <c r="R104" i="3"/>
  <c r="R105" i="3"/>
  <c r="R106" i="3"/>
  <c r="R107" i="3"/>
  <c r="R108" i="3"/>
  <c r="R111" i="3"/>
  <c r="R113" i="3"/>
  <c r="R114" i="3"/>
  <c r="R115" i="3"/>
  <c r="R2" i="3"/>
  <c r="R3" i="5"/>
  <c r="R4" i="5"/>
  <c r="R5" i="5"/>
  <c r="R7" i="5"/>
  <c r="R8" i="5"/>
  <c r="R9" i="5"/>
  <c r="R10" i="5"/>
  <c r="R11" i="5"/>
  <c r="R12" i="5"/>
  <c r="R13" i="5"/>
  <c r="R14" i="5"/>
  <c r="R15" i="5"/>
  <c r="R18" i="5"/>
  <c r="R20" i="5"/>
  <c r="R21" i="5"/>
  <c r="R26" i="5"/>
  <c r="R27" i="5"/>
  <c r="R29" i="5"/>
  <c r="R30" i="5"/>
  <c r="R31" i="5"/>
  <c r="R32" i="5"/>
  <c r="R34" i="5"/>
  <c r="R35" i="5"/>
  <c r="R36" i="5"/>
  <c r="R37" i="5"/>
  <c r="R41" i="5"/>
  <c r="R42" i="5"/>
  <c r="R45" i="5"/>
  <c r="R48" i="5"/>
  <c r="R49" i="5"/>
  <c r="R50" i="5"/>
  <c r="R51" i="5"/>
  <c r="R52" i="5"/>
  <c r="R53" i="5"/>
  <c r="R58" i="5"/>
  <c r="R59" i="5"/>
  <c r="R60" i="5"/>
  <c r="R61" i="5"/>
  <c r="R63" i="5"/>
  <c r="R64" i="5"/>
  <c r="R67" i="5"/>
  <c r="R68" i="5"/>
  <c r="R69" i="5"/>
  <c r="R70" i="5"/>
  <c r="R71" i="5"/>
  <c r="R73" i="5"/>
  <c r="R75" i="5"/>
  <c r="R76" i="5"/>
  <c r="R77" i="5"/>
  <c r="R79" i="5"/>
  <c r="R80" i="5"/>
  <c r="R83" i="5"/>
  <c r="R84" i="5"/>
  <c r="R85" i="5"/>
  <c r="R86" i="5"/>
  <c r="R87" i="5"/>
  <c r="R88" i="5"/>
  <c r="R90" i="5"/>
  <c r="R94" i="5"/>
  <c r="R96" i="5"/>
  <c r="R97" i="5"/>
  <c r="R98" i="5"/>
  <c r="R99" i="5"/>
  <c r="R100" i="5"/>
  <c r="R102" i="5"/>
  <c r="R103" i="5"/>
  <c r="R104" i="5"/>
  <c r="R106" i="5"/>
  <c r="R108" i="5"/>
  <c r="R109" i="5"/>
  <c r="R110" i="5"/>
  <c r="R112" i="5"/>
  <c r="R113" i="5"/>
  <c r="R114" i="5"/>
  <c r="R115" i="5"/>
  <c r="R116" i="5"/>
  <c r="R117" i="5"/>
  <c r="R119" i="5"/>
  <c r="R120" i="5"/>
  <c r="R121" i="5"/>
  <c r="R122" i="5"/>
  <c r="R123" i="5"/>
  <c r="R125" i="5"/>
  <c r="R127" i="5"/>
  <c r="R128" i="5"/>
  <c r="R129" i="5"/>
  <c r="R130" i="5"/>
  <c r="R2" i="5"/>
  <c r="P80" i="4" l="1"/>
  <c r="L197" i="4" l="1"/>
  <c r="M197" i="4"/>
  <c r="D476" i="3"/>
  <c r="D361" i="3"/>
  <c r="D484" i="3"/>
  <c r="D369" i="3"/>
  <c r="D492" i="3"/>
  <c r="D377" i="3"/>
  <c r="D385" i="3"/>
  <c r="D393" i="3"/>
  <c r="D401" i="3"/>
  <c r="D409" i="3"/>
  <c r="D417" i="3"/>
  <c r="D425" i="3"/>
  <c r="D433" i="3"/>
  <c r="D435" i="3"/>
  <c r="D439" i="3"/>
  <c r="D441" i="3"/>
  <c r="D443" i="3"/>
  <c r="D444" i="3"/>
  <c r="D447" i="3"/>
  <c r="D449" i="3"/>
  <c r="D451" i="3"/>
  <c r="D452" i="3"/>
  <c r="D455" i="3"/>
  <c r="D457" i="3"/>
  <c r="D459" i="3"/>
  <c r="D345" i="3"/>
  <c r="D463" i="3"/>
  <c r="D465" i="3"/>
  <c r="D349" i="3"/>
  <c r="D467" i="3"/>
  <c r="D353" i="3"/>
  <c r="D471" i="3"/>
  <c r="D473" i="3"/>
  <c r="D357" i="3"/>
  <c r="D481" i="3"/>
  <c r="D365" i="3"/>
  <c r="D483" i="3"/>
  <c r="D489" i="3"/>
  <c r="D373" i="3"/>
  <c r="D381" i="3"/>
  <c r="D389" i="3"/>
  <c r="D397" i="3"/>
  <c r="D405" i="3"/>
  <c r="D413" i="3"/>
  <c r="D421" i="3"/>
  <c r="D429" i="3"/>
  <c r="D436" i="3"/>
  <c r="D437" i="3"/>
  <c r="D445" i="3"/>
  <c r="D453" i="3"/>
  <c r="D461" i="3"/>
  <c r="D466" i="3"/>
  <c r="D469" i="3"/>
  <c r="D470" i="3"/>
  <c r="D477" i="3"/>
  <c r="D482" i="3"/>
  <c r="D485" i="3"/>
  <c r="D490" i="3"/>
  <c r="D493" i="3"/>
  <c r="D494" i="3"/>
  <c r="D498" i="3"/>
  <c r="D343" i="3"/>
  <c r="D344" i="3"/>
  <c r="D347" i="3"/>
  <c r="D348" i="3"/>
  <c r="D351" i="3"/>
  <c r="D352" i="3"/>
  <c r="D356" i="3"/>
  <c r="D360" i="3"/>
  <c r="D364" i="3"/>
  <c r="D368" i="3"/>
  <c r="D376" i="3"/>
  <c r="D384" i="3"/>
  <c r="D392" i="3"/>
  <c r="D396" i="3"/>
  <c r="D400" i="3"/>
  <c r="D408" i="3"/>
  <c r="D416" i="3"/>
  <c r="D420" i="3"/>
  <c r="D424" i="3"/>
  <c r="D428" i="3"/>
  <c r="D432" i="3"/>
  <c r="D440" i="3"/>
  <c r="D448" i="3"/>
  <c r="D456" i="3"/>
  <c r="D460" i="3"/>
  <c r="D464" i="3"/>
  <c r="D468" i="3"/>
  <c r="D478" i="3"/>
  <c r="D486" i="3"/>
  <c r="D472" i="3" l="1"/>
  <c r="D355" i="3"/>
  <c r="D497" i="3"/>
  <c r="D380" i="3"/>
  <c r="D388" i="3"/>
  <c r="D454" i="3"/>
  <c r="D366" i="3"/>
  <c r="D412" i="3"/>
  <c r="D446" i="3"/>
  <c r="D475" i="3"/>
  <c r="D430" i="3"/>
  <c r="D462" i="3"/>
  <c r="D438" i="3"/>
  <c r="D419" i="3"/>
  <c r="D403" i="3"/>
  <c r="D387" i="3"/>
  <c r="D450" i="3"/>
  <c r="D434" i="3"/>
  <c r="D411" i="3"/>
  <c r="D395" i="3"/>
  <c r="D496" i="3"/>
  <c r="D379" i="3"/>
  <c r="D458" i="3"/>
  <c r="D341" i="3"/>
  <c r="D442" i="3"/>
  <c r="D423" i="3"/>
  <c r="D407" i="3"/>
  <c r="D391" i="3"/>
  <c r="D375" i="3"/>
  <c r="D359" i="3"/>
  <c r="D427" i="3"/>
  <c r="D371" i="3"/>
  <c r="D488" i="3"/>
  <c r="D350" i="3"/>
  <c r="D422" i="3"/>
  <c r="D404" i="3"/>
  <c r="D372" i="3"/>
  <c r="D342" i="3"/>
  <c r="D363" i="3"/>
  <c r="D480" i="3"/>
  <c r="D358" i="3"/>
  <c r="D474" i="3"/>
  <c r="D431" i="3"/>
  <c r="D415" i="3"/>
  <c r="D399" i="3"/>
  <c r="D383" i="3"/>
  <c r="D367" i="3"/>
  <c r="D354" i="3"/>
  <c r="D346" i="3"/>
  <c r="K90" i="3"/>
  <c r="P59" i="3"/>
  <c r="K59" i="3"/>
  <c r="D406" i="3" l="1"/>
  <c r="D491" i="3"/>
  <c r="D374" i="3"/>
  <c r="D414" i="3"/>
  <c r="D499" i="3"/>
  <c r="D382" i="3"/>
  <c r="D390" i="3"/>
  <c r="D398" i="3"/>
  <c r="D394" i="3"/>
  <c r="D479" i="3"/>
  <c r="D362" i="3"/>
  <c r="D418" i="3"/>
  <c r="D410" i="3"/>
  <c r="D495" i="3"/>
  <c r="D378" i="3"/>
  <c r="D426" i="3"/>
  <c r="D386" i="3"/>
  <c r="D487" i="3"/>
  <c r="D370" i="3"/>
  <c r="D402" i="3"/>
  <c r="P43" i="3"/>
  <c r="K43" i="3"/>
  <c r="K17" i="3"/>
  <c r="P78" i="5" l="1"/>
  <c r="P17" i="3" l="1"/>
  <c r="P3" i="5"/>
  <c r="P4" i="5"/>
  <c r="P5" i="5"/>
  <c r="P6" i="5"/>
  <c r="P9" i="5"/>
  <c r="P12" i="5"/>
  <c r="P15" i="5"/>
  <c r="P16" i="5"/>
  <c r="P19" i="5"/>
  <c r="P20" i="5"/>
  <c r="P26" i="5"/>
  <c r="P28" i="5"/>
  <c r="P29" i="5"/>
  <c r="P30" i="5"/>
  <c r="P34" i="5"/>
  <c r="P35" i="5"/>
  <c r="P36" i="5"/>
  <c r="P37" i="5"/>
  <c r="P38" i="5"/>
  <c r="P39" i="5"/>
  <c r="P41" i="5"/>
  <c r="P42" i="5"/>
  <c r="P43" i="5"/>
  <c r="P44" i="5"/>
  <c r="P45" i="5"/>
  <c r="P47" i="5"/>
  <c r="P49" i="5"/>
  <c r="P51" i="5"/>
  <c r="P52" i="5"/>
  <c r="P53" i="5"/>
  <c r="P54" i="5"/>
  <c r="P56" i="5"/>
  <c r="P57" i="5"/>
  <c r="P58" i="5"/>
  <c r="P59" i="5"/>
  <c r="P60" i="5"/>
  <c r="P61" i="5"/>
  <c r="P64" i="5"/>
  <c r="P67" i="5"/>
  <c r="P68" i="5"/>
  <c r="P69" i="5"/>
  <c r="P70" i="5"/>
  <c r="P71" i="5"/>
  <c r="P72" i="5"/>
  <c r="P73" i="5"/>
  <c r="P74" i="5"/>
  <c r="P75" i="5"/>
  <c r="P76" i="5"/>
  <c r="P77" i="5"/>
  <c r="P80" i="5"/>
  <c r="P81" i="5"/>
  <c r="P82" i="5"/>
  <c r="P83" i="5"/>
  <c r="P84" i="5"/>
  <c r="P85" i="5"/>
  <c r="P87" i="5"/>
  <c r="P88" i="5"/>
  <c r="P89" i="5"/>
  <c r="P91" i="5"/>
  <c r="P92" i="5"/>
  <c r="P94" i="5"/>
  <c r="P95" i="5"/>
  <c r="P96" i="5"/>
  <c r="P97" i="5"/>
  <c r="P98" i="5"/>
  <c r="P99" i="5"/>
  <c r="P100" i="5"/>
  <c r="P101" i="5"/>
  <c r="P102" i="5"/>
  <c r="P103" i="5"/>
  <c r="P104" i="5"/>
  <c r="P105" i="5"/>
  <c r="P106" i="5"/>
  <c r="P107" i="5"/>
  <c r="P108" i="5"/>
  <c r="P110" i="5"/>
  <c r="P111" i="5"/>
  <c r="P112" i="5"/>
  <c r="P113" i="5"/>
  <c r="P114" i="5"/>
  <c r="P116" i="5"/>
  <c r="P119" i="5"/>
  <c r="P120" i="5"/>
  <c r="P121" i="5"/>
  <c r="P123" i="5"/>
  <c r="P124" i="5"/>
  <c r="P125" i="5"/>
  <c r="P126" i="5"/>
  <c r="P127" i="5"/>
  <c r="P130" i="5"/>
  <c r="P2" i="5"/>
  <c r="P4" i="4"/>
  <c r="P6" i="4"/>
  <c r="P7" i="4"/>
  <c r="P9" i="4"/>
  <c r="P11" i="4"/>
  <c r="P13" i="4"/>
  <c r="P14" i="4"/>
  <c r="P15" i="4"/>
  <c r="P20" i="4"/>
  <c r="P21" i="4"/>
  <c r="P22" i="4"/>
  <c r="P23" i="4"/>
  <c r="P24" i="4"/>
  <c r="P25" i="4"/>
  <c r="P26" i="4"/>
  <c r="P27" i="4"/>
  <c r="P29" i="4"/>
  <c r="P31" i="4"/>
  <c r="P33" i="4"/>
  <c r="P34" i="4"/>
  <c r="P36" i="4"/>
  <c r="P37" i="4"/>
  <c r="P39" i="4"/>
  <c r="P42" i="4"/>
  <c r="P44" i="4"/>
  <c r="P45" i="4"/>
  <c r="P47" i="4"/>
  <c r="P49" i="4"/>
  <c r="P50" i="4"/>
  <c r="P53" i="4"/>
  <c r="P54" i="4"/>
  <c r="P55" i="4"/>
  <c r="P56" i="4"/>
  <c r="P57" i="4"/>
  <c r="P58" i="4"/>
  <c r="P59" i="4"/>
  <c r="P60" i="4"/>
  <c r="P61" i="4"/>
  <c r="P62" i="4"/>
  <c r="P63" i="4"/>
  <c r="P64" i="4"/>
  <c r="P67" i="4"/>
  <c r="P69" i="4"/>
  <c r="P70" i="4"/>
  <c r="P75" i="4"/>
  <c r="P76" i="4"/>
  <c r="P77" i="4"/>
  <c r="P78" i="4"/>
  <c r="P79" i="4"/>
  <c r="P81" i="4"/>
  <c r="P83" i="4"/>
  <c r="P84" i="4"/>
  <c r="P85" i="4"/>
  <c r="P86" i="4"/>
  <c r="P87" i="4"/>
  <c r="P88" i="4"/>
  <c r="P90" i="4"/>
  <c r="P93" i="4"/>
  <c r="P3" i="4"/>
  <c r="P4" i="3"/>
  <c r="P5" i="3"/>
  <c r="P8" i="3"/>
  <c r="P11" i="3"/>
  <c r="P12" i="3"/>
  <c r="P15" i="3"/>
  <c r="P16" i="3"/>
  <c r="P20" i="3"/>
  <c r="P21" i="3"/>
  <c r="P22" i="3"/>
  <c r="P23" i="3"/>
  <c r="P24" i="3"/>
  <c r="P25" i="3"/>
  <c r="P26" i="3"/>
  <c r="P27" i="3"/>
  <c r="P30" i="3"/>
  <c r="P33" i="3"/>
  <c r="P34" i="3"/>
  <c r="P36" i="3"/>
  <c r="P44" i="3"/>
  <c r="P47" i="3"/>
  <c r="P48" i="3"/>
  <c r="P51" i="3"/>
  <c r="P53" i="3"/>
  <c r="P54" i="3"/>
  <c r="P55" i="3"/>
  <c r="P57" i="3"/>
  <c r="P63" i="3"/>
  <c r="P64" i="3"/>
  <c r="P66" i="3"/>
  <c r="P68" i="3"/>
  <c r="P69" i="3"/>
  <c r="P70" i="3"/>
  <c r="P71" i="3"/>
  <c r="P72" i="3"/>
  <c r="P77" i="3"/>
  <c r="P78" i="3"/>
  <c r="P79" i="3"/>
  <c r="P81" i="3"/>
  <c r="P84" i="3"/>
  <c r="P85" i="3"/>
  <c r="P86" i="3"/>
  <c r="P87" i="3"/>
  <c r="P88" i="3"/>
  <c r="P89" i="3"/>
  <c r="P98" i="3"/>
  <c r="P99" i="3"/>
  <c r="P100" i="3"/>
  <c r="P103" i="3"/>
  <c r="P104" i="3"/>
  <c r="P106" i="3"/>
  <c r="P107" i="3"/>
  <c r="P108" i="3"/>
  <c r="P109" i="3"/>
  <c r="P110" i="3"/>
  <c r="P111" i="3"/>
  <c r="P112" i="3"/>
  <c r="P114" i="3"/>
  <c r="P116" i="3"/>
  <c r="P3" i="3"/>
  <c r="K3" i="5"/>
  <c r="K4" i="5"/>
  <c r="K5" i="5"/>
  <c r="K6" i="5"/>
  <c r="K9" i="5"/>
  <c r="K12" i="5"/>
  <c r="K15" i="5"/>
  <c r="K16" i="5"/>
  <c r="K19" i="5"/>
  <c r="K20" i="5"/>
  <c r="K26" i="5"/>
  <c r="K28" i="5"/>
  <c r="K29" i="5"/>
  <c r="K30" i="5"/>
  <c r="K34" i="5"/>
  <c r="K35" i="5"/>
  <c r="K36" i="5"/>
  <c r="K37" i="5"/>
  <c r="K38" i="5"/>
  <c r="K39" i="5"/>
  <c r="K41" i="5"/>
  <c r="K42" i="5"/>
  <c r="K43" i="5"/>
  <c r="K44" i="5"/>
  <c r="K45" i="5"/>
  <c r="K47" i="5"/>
  <c r="K49" i="5"/>
  <c r="K50" i="5"/>
  <c r="K51" i="5"/>
  <c r="K52" i="5"/>
  <c r="K53" i="5"/>
  <c r="K54" i="5"/>
  <c r="K56" i="5"/>
  <c r="K57" i="5"/>
  <c r="K58" i="5"/>
  <c r="K59" i="5"/>
  <c r="K60" i="5"/>
  <c r="K61" i="5"/>
  <c r="K64" i="5"/>
  <c r="K67" i="5"/>
  <c r="K68" i="5"/>
  <c r="K69" i="5"/>
  <c r="K70" i="5"/>
  <c r="K71" i="5"/>
  <c r="K72" i="5"/>
  <c r="K73" i="5"/>
  <c r="K74" i="5"/>
  <c r="K75" i="5"/>
  <c r="K76" i="5"/>
  <c r="K77" i="5"/>
  <c r="K78" i="5"/>
  <c r="K80" i="5"/>
  <c r="K81" i="5"/>
  <c r="K82" i="5"/>
  <c r="K83" i="5"/>
  <c r="K84" i="5"/>
  <c r="K85" i="5"/>
  <c r="K87" i="5"/>
  <c r="K88" i="5"/>
  <c r="K89" i="5"/>
  <c r="K91" i="5"/>
  <c r="K92" i="5"/>
  <c r="K94" i="5"/>
  <c r="K95" i="5"/>
  <c r="K96" i="5"/>
  <c r="K97" i="5"/>
  <c r="K98" i="5"/>
  <c r="K99" i="5"/>
  <c r="K100" i="5"/>
  <c r="K101" i="5"/>
  <c r="K102" i="5"/>
  <c r="K103" i="5"/>
  <c r="K104" i="5"/>
  <c r="K105" i="5"/>
  <c r="K106" i="5"/>
  <c r="K107" i="5"/>
  <c r="K108" i="5"/>
  <c r="K110" i="5"/>
  <c r="K111" i="5"/>
  <c r="K112" i="5"/>
  <c r="K113" i="5"/>
  <c r="K114" i="5"/>
  <c r="K116" i="5"/>
  <c r="K119" i="5"/>
  <c r="K120" i="5"/>
  <c r="K121" i="5"/>
  <c r="K123" i="5"/>
  <c r="K124" i="5"/>
  <c r="K125" i="5"/>
  <c r="K126" i="5"/>
  <c r="K127" i="5"/>
  <c r="K130" i="5"/>
  <c r="K2" i="5"/>
  <c r="K3" i="4"/>
  <c r="K4" i="4"/>
  <c r="K6" i="4"/>
  <c r="K7" i="4"/>
  <c r="K9" i="4"/>
  <c r="K11" i="4"/>
  <c r="K13" i="4"/>
  <c r="K14" i="4"/>
  <c r="K15" i="4"/>
  <c r="K18" i="4"/>
  <c r="K20" i="4"/>
  <c r="K21" i="4"/>
  <c r="K22" i="4"/>
  <c r="K23" i="4"/>
  <c r="K24" i="4"/>
  <c r="K25" i="4"/>
  <c r="K26" i="4"/>
  <c r="K27" i="4"/>
  <c r="K29" i="4"/>
  <c r="K31" i="4"/>
  <c r="K32" i="4"/>
  <c r="K33" i="4"/>
  <c r="K34" i="4"/>
  <c r="K36" i="4"/>
  <c r="K37" i="4"/>
  <c r="K39" i="4"/>
  <c r="K42" i="4"/>
  <c r="K44" i="4"/>
  <c r="K45" i="4"/>
  <c r="K47" i="4"/>
  <c r="K49" i="4"/>
  <c r="K50" i="4"/>
  <c r="K51" i="4"/>
  <c r="K53" i="4"/>
  <c r="K54" i="4"/>
  <c r="K55" i="4"/>
  <c r="K56" i="4"/>
  <c r="K57" i="4"/>
  <c r="K58" i="4"/>
  <c r="K59" i="4"/>
  <c r="K60" i="4"/>
  <c r="K61" i="4"/>
  <c r="K62" i="4"/>
  <c r="K63" i="4"/>
  <c r="K64" i="4"/>
  <c r="K67" i="4"/>
  <c r="K69" i="4"/>
  <c r="K70" i="4"/>
  <c r="K73" i="4"/>
  <c r="K75" i="4"/>
  <c r="K76" i="4"/>
  <c r="K77" i="4"/>
  <c r="K78" i="4"/>
  <c r="K79" i="4"/>
  <c r="K80" i="4"/>
  <c r="K81" i="4"/>
  <c r="K83" i="4"/>
  <c r="K84" i="4"/>
  <c r="K85" i="4"/>
  <c r="K86" i="4"/>
  <c r="K87" i="4"/>
  <c r="K88" i="4"/>
  <c r="K90" i="4"/>
  <c r="K93" i="4"/>
  <c r="K9" i="3" l="1"/>
  <c r="K11" i="3"/>
  <c r="K12" i="3"/>
  <c r="K15" i="3"/>
  <c r="K16" i="3"/>
  <c r="K20" i="3"/>
  <c r="K21" i="3"/>
  <c r="K22" i="3"/>
  <c r="K23" i="3"/>
  <c r="K24" i="3"/>
  <c r="K25" i="3"/>
  <c r="K26" i="3"/>
  <c r="K27" i="3"/>
  <c r="K30" i="3"/>
  <c r="K33" i="3"/>
  <c r="K34" i="3"/>
  <c r="K36" i="3"/>
  <c r="K44" i="3"/>
  <c r="K47" i="3"/>
  <c r="K48" i="3"/>
  <c r="K51" i="3"/>
  <c r="K53" i="3"/>
  <c r="K54" i="3"/>
  <c r="K55" i="3"/>
  <c r="K57" i="3"/>
  <c r="K63" i="3"/>
  <c r="K64" i="3"/>
  <c r="K66" i="3"/>
  <c r="K68" i="3"/>
  <c r="K69" i="3"/>
  <c r="K70" i="3"/>
  <c r="K71" i="3"/>
  <c r="K72" i="3"/>
  <c r="K74" i="3"/>
  <c r="K77" i="3"/>
  <c r="K78" i="3"/>
  <c r="K79" i="3"/>
  <c r="K81" i="3"/>
  <c r="K84" i="3"/>
  <c r="K85" i="3"/>
  <c r="K86" i="3"/>
  <c r="K87" i="3"/>
  <c r="K88" i="3"/>
  <c r="K89" i="3"/>
  <c r="K94" i="3"/>
  <c r="K98" i="3"/>
  <c r="K99" i="3"/>
  <c r="K100" i="3"/>
  <c r="K103" i="3"/>
  <c r="K104" i="3"/>
  <c r="K106" i="3"/>
  <c r="K107" i="3"/>
  <c r="K108" i="3"/>
  <c r="K109" i="3"/>
  <c r="K110" i="3"/>
  <c r="K111" i="3"/>
  <c r="K112" i="3"/>
  <c r="K114" i="3"/>
  <c r="K116" i="3"/>
  <c r="K3" i="3"/>
  <c r="K4" i="3"/>
  <c r="K5" i="3"/>
  <c r="K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Dennis Bo Jensen</author>
  </authors>
  <commentList>
    <comment ref="L1" authorId="0" shapeId="0" xr:uid="{CCA4AC08-2D67-8544-8CC3-69724305BB40}">
      <text>
        <r>
          <rPr>
            <b/>
            <sz val="9"/>
            <color rgb="FF000000"/>
            <rFont val="Tahoma"/>
            <family val="2"/>
          </rPr>
          <t>Dennis Bo Jensen:</t>
        </r>
        <r>
          <rPr>
            <sz val="9"/>
            <color rgb="FF000000"/>
            <rFont val="Tahoma"/>
            <family val="2"/>
          </rPr>
          <t xml:space="preserve">
</t>
        </r>
        <r>
          <rPr>
            <sz val="9"/>
            <color rgb="FF000000"/>
            <rFont val="Tahoma"/>
            <family val="2"/>
          </rPr>
          <t>baseline to 2/3</t>
        </r>
      </text>
    </comment>
    <comment ref="M1" authorId="0" shapeId="0" xr:uid="{82E666E8-0763-BC49-A87B-12A0D71AAE11}">
      <text>
        <r>
          <rPr>
            <b/>
            <sz val="9"/>
            <color rgb="FF000000"/>
            <rFont val="Tahoma"/>
            <family val="2"/>
          </rPr>
          <t>Dennis Bo Jensen:</t>
        </r>
        <r>
          <rPr>
            <sz val="9"/>
            <color rgb="FF000000"/>
            <rFont val="Tahoma"/>
            <family val="2"/>
          </rPr>
          <t xml:space="preserve">
</t>
        </r>
        <r>
          <rPr>
            <sz val="9"/>
            <color rgb="FF000000"/>
            <rFont val="Tahoma"/>
            <family val="2"/>
          </rPr>
          <t>2/3 both ends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Dennis Bo Jensen</author>
  </authors>
  <commentList>
    <comment ref="L1" authorId="0" shapeId="0" xr:uid="{00000000-0006-0000-0000-000001000000}">
      <text>
        <r>
          <rPr>
            <b/>
            <sz val="9"/>
            <color rgb="FF000000"/>
            <rFont val="Tahoma"/>
            <family val="2"/>
          </rPr>
          <t>Dennis Bo Jensen:</t>
        </r>
        <r>
          <rPr>
            <sz val="9"/>
            <color rgb="FF000000"/>
            <rFont val="Tahoma"/>
            <family val="2"/>
          </rPr>
          <t xml:space="preserve">
</t>
        </r>
        <r>
          <rPr>
            <sz val="9"/>
            <color rgb="FF000000"/>
            <rFont val="Tahoma"/>
            <family val="2"/>
          </rPr>
          <t>baseline to 2/3</t>
        </r>
      </text>
    </comment>
    <comment ref="M1" authorId="0" shapeId="0" xr:uid="{00000000-0006-0000-0000-000002000000}">
      <text>
        <r>
          <rPr>
            <b/>
            <sz val="9"/>
            <color rgb="FF000000"/>
            <rFont val="Tahoma"/>
            <family val="2"/>
          </rPr>
          <t>Dennis Bo Jensen:</t>
        </r>
        <r>
          <rPr>
            <sz val="9"/>
            <color rgb="FF000000"/>
            <rFont val="Tahoma"/>
            <family val="2"/>
          </rPr>
          <t xml:space="preserve">
</t>
        </r>
        <r>
          <rPr>
            <sz val="9"/>
            <color rgb="FF000000"/>
            <rFont val="Tahoma"/>
            <family val="2"/>
          </rPr>
          <t>2/3 both ends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Dennis Bo Jensen</author>
  </authors>
  <commentList>
    <comment ref="I1" authorId="0" shapeId="0" xr:uid="{00000000-0006-0000-0100-000001000000}">
      <text>
        <r>
          <rPr>
            <b/>
            <sz val="9"/>
            <color rgb="FF000000"/>
            <rFont val="Tahoma"/>
            <family val="2"/>
          </rPr>
          <t>Dennis Bo Jensen:</t>
        </r>
        <r>
          <rPr>
            <sz val="9"/>
            <color rgb="FF000000"/>
            <rFont val="Tahoma"/>
            <family val="2"/>
          </rPr>
          <t xml:space="preserve">
</t>
        </r>
        <r>
          <rPr>
            <sz val="9"/>
            <color rgb="FF000000"/>
            <rFont val="Tahoma"/>
            <family val="2"/>
          </rPr>
          <t>In average</t>
        </r>
      </text>
    </comment>
    <comment ref="L1" authorId="0" shapeId="0" xr:uid="{00000000-0006-0000-0100-000002000000}">
      <text>
        <r>
          <rPr>
            <b/>
            <sz val="9"/>
            <color rgb="FF000000"/>
            <rFont val="Tahoma"/>
            <family val="2"/>
          </rPr>
          <t>Dennis Bo Jensen:</t>
        </r>
        <r>
          <rPr>
            <sz val="9"/>
            <color rgb="FF000000"/>
            <rFont val="Tahoma"/>
            <family val="2"/>
          </rPr>
          <t xml:space="preserve">
</t>
        </r>
        <r>
          <rPr>
            <sz val="9"/>
            <color rgb="FF000000"/>
            <rFont val="Tahoma"/>
            <family val="2"/>
          </rPr>
          <t>when crossing baseline</t>
        </r>
      </text>
    </comment>
    <comment ref="M1" authorId="0" shapeId="0" xr:uid="{00000000-0006-0000-0100-000003000000}">
      <text>
        <r>
          <rPr>
            <b/>
            <sz val="9"/>
            <color rgb="FF000000"/>
            <rFont val="Tahoma"/>
            <family val="2"/>
          </rPr>
          <t>Dennis Bo Jensen:</t>
        </r>
        <r>
          <rPr>
            <sz val="9"/>
            <color rgb="FF000000"/>
            <rFont val="Tahoma"/>
            <family val="2"/>
          </rPr>
          <t xml:space="preserve">
</t>
        </r>
        <r>
          <rPr>
            <sz val="9"/>
            <color rgb="FF000000"/>
            <rFont val="Tahoma"/>
            <family val="2"/>
          </rPr>
          <t>2/3 in both ends</t>
        </r>
      </text>
    </comment>
    <comment ref="O1" authorId="0" shapeId="0" xr:uid="{00000000-0006-0000-0100-000004000000}">
      <text>
        <r>
          <rPr>
            <b/>
            <sz val="9"/>
            <color rgb="FF000000"/>
            <rFont val="Tahoma"/>
            <family val="2"/>
          </rPr>
          <t>Dennis Bo Jensen:</t>
        </r>
        <r>
          <rPr>
            <sz val="9"/>
            <color rgb="FF000000"/>
            <rFont val="Tahoma"/>
            <family val="2"/>
          </rPr>
          <t xml:space="preserve">
</t>
        </r>
        <r>
          <rPr>
            <sz val="9"/>
            <color rgb="FF000000"/>
            <rFont val="Tahoma"/>
            <family val="2"/>
          </rPr>
          <t>At 0 current close to 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Dennis Bo Jensen</author>
  </authors>
  <commentList>
    <comment ref="L1" authorId="0" shapeId="0" xr:uid="{00000000-0006-0000-0200-000001000000}">
      <text>
        <r>
          <rPr>
            <b/>
            <sz val="9"/>
            <color rgb="FF000000"/>
            <rFont val="Tahoma"/>
            <family val="2"/>
          </rPr>
          <t>Dennis Bo Jensen:crossing baseline to 2/3</t>
        </r>
      </text>
    </comment>
    <comment ref="M1" authorId="0" shapeId="0" xr:uid="{00000000-0006-0000-0200-000002000000}">
      <text>
        <r>
          <rPr>
            <b/>
            <sz val="9"/>
            <color rgb="FF000000"/>
            <rFont val="Tahoma"/>
            <family val="2"/>
          </rPr>
          <t>Dennis Bo Jensen:</t>
        </r>
        <r>
          <rPr>
            <sz val="9"/>
            <color rgb="FF000000"/>
            <rFont val="Tahoma"/>
            <family val="2"/>
          </rPr>
          <t xml:space="preserve">
</t>
        </r>
        <r>
          <rPr>
            <sz val="9"/>
            <color rgb="FF000000"/>
            <rFont val="Tahoma"/>
            <family val="2"/>
          </rPr>
          <t>2/3 both</t>
        </r>
      </text>
    </comment>
  </commentList>
</comments>
</file>

<file path=xl/sharedStrings.xml><?xml version="1.0" encoding="utf-8"?>
<sst xmlns="http://schemas.openxmlformats.org/spreadsheetml/2006/main" count="4342" uniqueCount="155">
  <si>
    <t>Mouse</t>
  </si>
  <si>
    <t>File</t>
  </si>
  <si>
    <t>fire y/n</t>
  </si>
  <si>
    <t>spont y/n</t>
  </si>
  <si>
    <t>comment</t>
  </si>
  <si>
    <t>05</t>
  </si>
  <si>
    <t>y</t>
  </si>
  <si>
    <t>n</t>
  </si>
  <si>
    <t>06</t>
  </si>
  <si>
    <t>07</t>
  </si>
  <si>
    <t>08</t>
  </si>
  <si>
    <t>10</t>
  </si>
  <si>
    <t>11</t>
  </si>
  <si>
    <t>12</t>
  </si>
  <si>
    <t>13</t>
  </si>
  <si>
    <t>14</t>
  </si>
  <si>
    <t>15</t>
  </si>
  <si>
    <t>16</t>
  </si>
  <si>
    <t>19</t>
  </si>
  <si>
    <t>20</t>
  </si>
  <si>
    <t>01</t>
  </si>
  <si>
    <t>03</t>
  </si>
  <si>
    <t>04</t>
  </si>
  <si>
    <t>09</t>
  </si>
  <si>
    <t>17</t>
  </si>
  <si>
    <t>18</t>
  </si>
  <si>
    <t>SOD1 01</t>
  </si>
  <si>
    <t>02</t>
  </si>
  <si>
    <t>vm off</t>
  </si>
  <si>
    <t>22</t>
  </si>
  <si>
    <t>23</t>
  </si>
  <si>
    <t>24</t>
  </si>
  <si>
    <t>close to -50</t>
  </si>
  <si>
    <t>25</t>
  </si>
  <si>
    <t>27</t>
  </si>
  <si>
    <t>28</t>
  </si>
  <si>
    <t>29</t>
  </si>
  <si>
    <t>30</t>
  </si>
  <si>
    <t>31</t>
  </si>
  <si>
    <t>32</t>
  </si>
  <si>
    <t>33</t>
  </si>
  <si>
    <t>34</t>
  </si>
  <si>
    <t>35</t>
  </si>
  <si>
    <t>36</t>
  </si>
  <si>
    <t>37</t>
  </si>
  <si>
    <t>39</t>
  </si>
  <si>
    <t>40</t>
  </si>
  <si>
    <t>41</t>
  </si>
  <si>
    <t>5</t>
  </si>
  <si>
    <t>6</t>
  </si>
  <si>
    <t>spon later</t>
  </si>
  <si>
    <t>8</t>
  </si>
  <si>
    <t>9</t>
  </si>
  <si>
    <t>21</t>
  </si>
  <si>
    <t>not tested</t>
  </si>
  <si>
    <t>SOD1 04</t>
  </si>
  <si>
    <t>26</t>
  </si>
  <si>
    <t>NPC</t>
  </si>
  <si>
    <t>npc</t>
  </si>
  <si>
    <t>SOD1 05</t>
  </si>
  <si>
    <t>3</t>
  </si>
  <si>
    <t>4</t>
  </si>
  <si>
    <t>over -50</t>
  </si>
  <si>
    <t>SOD1 06</t>
  </si>
  <si>
    <t>SOD1 09</t>
  </si>
  <si>
    <t>SOD1 27</t>
  </si>
  <si>
    <t>first only few spikes, but good later</t>
  </si>
  <si>
    <t>SOD1 15</t>
  </si>
  <si>
    <t>SOD 25</t>
  </si>
  <si>
    <t>SOD 14</t>
  </si>
  <si>
    <t>SOD 63</t>
  </si>
  <si>
    <t>not at first</t>
  </si>
  <si>
    <t>SOD 123</t>
  </si>
  <si>
    <t>SOD99</t>
  </si>
  <si>
    <t>Rheobase</t>
  </si>
  <si>
    <t>Prim slope</t>
  </si>
  <si>
    <t>Sec onset</t>
  </si>
  <si>
    <t>delta I</t>
  </si>
  <si>
    <t>max freq</t>
  </si>
  <si>
    <t>SOD 187</t>
  </si>
  <si>
    <t>freq</t>
  </si>
  <si>
    <t>SOD 167</t>
  </si>
  <si>
    <t>88 tested</t>
  </si>
  <si>
    <t>3 did not fire rep</t>
  </si>
  <si>
    <t>90 cells</t>
  </si>
  <si>
    <t>52 with spon firing</t>
  </si>
  <si>
    <t>Vm</t>
  </si>
  <si>
    <t>SOD 10</t>
  </si>
  <si>
    <t>SOD 265</t>
  </si>
  <si>
    <t>SOD 321</t>
  </si>
  <si>
    <t>SOD 323</t>
  </si>
  <si>
    <t>AHP amp</t>
  </si>
  <si>
    <t>2/3 time</t>
  </si>
  <si>
    <t>vrest</t>
  </si>
  <si>
    <t>1/3 Vm</t>
  </si>
  <si>
    <t>real vm</t>
  </si>
  <si>
    <t>vm</t>
  </si>
  <si>
    <t>hyperp</t>
  </si>
  <si>
    <t>+</t>
  </si>
  <si>
    <t>+++</t>
  </si>
  <si>
    <t>01++</t>
  </si>
  <si>
    <t>++</t>
  </si>
  <si>
    <t>01 +</t>
  </si>
  <si>
    <t>Fires 8kH</t>
  </si>
  <si>
    <t>No</t>
  </si>
  <si>
    <t>yes</t>
  </si>
  <si>
    <t>yes*</t>
  </si>
  <si>
    <t>no</t>
  </si>
  <si>
    <t>bad</t>
  </si>
  <si>
    <t>yes**</t>
  </si>
  <si>
    <t>np</t>
  </si>
  <si>
    <t>yes *</t>
  </si>
  <si>
    <t>yes***</t>
  </si>
  <si>
    <t>sum</t>
  </si>
  <si>
    <t>tested 8 kH</t>
  </si>
  <si>
    <t>WT</t>
  </si>
  <si>
    <t>PS</t>
  </si>
  <si>
    <t>S</t>
  </si>
  <si>
    <t>%</t>
  </si>
  <si>
    <t>totals</t>
  </si>
  <si>
    <t>tested 8khz</t>
  </si>
  <si>
    <t>failed to fire</t>
  </si>
  <si>
    <t>In addition often one can have difficulty firing cells with 8kH but still drive repetitive firing with synaptic input</t>
  </si>
  <si>
    <t>tested 8 kH 1=yes</t>
  </si>
  <si>
    <t>fire y/n 3kH</t>
  </si>
  <si>
    <t>npc (not passing current)</t>
  </si>
  <si>
    <t>not at first though</t>
  </si>
  <si>
    <t>calibration (E/C zero)</t>
  </si>
  <si>
    <t xml:space="preserve"> Vm rest for Rep Firing </t>
  </si>
  <si>
    <t>real vm (RF test)</t>
  </si>
  <si>
    <t>calib (E/C zero)</t>
  </si>
  <si>
    <t>vm before calibration</t>
  </si>
  <si>
    <t>Vm uncal for RF test</t>
  </si>
  <si>
    <t>real vm for RF test</t>
  </si>
  <si>
    <t xml:space="preserve">Vm (uncalibr) for RF </t>
  </si>
  <si>
    <t>AHP vm before calib</t>
  </si>
  <si>
    <t>real vm for AHP</t>
  </si>
  <si>
    <t>real vm calibrated</t>
  </si>
  <si>
    <t>But you can see from here that even if we do use 8kH we do not see deficits in repetitive firing in the ALS mice</t>
  </si>
  <si>
    <t>fire 3kH y/n</t>
  </si>
  <si>
    <t>real Vm  for RF test (calibrated)</t>
  </si>
  <si>
    <t>I-f gain measured in the primary range (after the subprimary range and before the secondary range)</t>
  </si>
  <si>
    <t>All the anaysis on F-I slope, rheobase threshold  etc  is obtained at 3 KH as we can trust the compensation of the electodes with this</t>
  </si>
  <si>
    <t xml:space="preserve">We however we provide  data at 8kH on repetitve firing ability for direct comparison with other labs but please note, we do not trust that it is always possible conspensate this high resistence electrodes at 8kH </t>
  </si>
  <si>
    <t xml:space="preserve">yes </t>
  </si>
  <si>
    <t>The ramp speed was kept constant throughout (3.3 nA/second)</t>
  </si>
  <si>
    <t>We meaured the Vm both at the time we measured the AhP and at the time we tested repetitive firing. This was then confirmed (calibrated) using the extracellular zero on exiting the cell dorsally</t>
  </si>
  <si>
    <t xml:space="preserve">Before testing repetive firing we tested the electrode to confirm that it was not blocked, was adequatley compensated and passing current okay </t>
  </si>
  <si>
    <t>Anaylsis on If slope on performed on cells with stable repetive firing (ie no obvious respiratory or cardiovascular related movement)</t>
  </si>
  <si>
    <t>Rings NPC</t>
  </si>
  <si>
    <t>but not at first</t>
  </si>
  <si>
    <t>type</t>
  </si>
  <si>
    <t>control</t>
  </si>
  <si>
    <t>resistance</t>
  </si>
  <si>
    <t>conductance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</si>
</sst>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b/>
      <sz val="11"/>
      <name val="Calibri"/>
      <family val="2"/>
      <scheme val="minor"/>
    </font>
    <font>
      <sz val="11"/>
      <color theme="3" tint="0.39997558519241921"/>
      <name val="Calibri"/>
      <family val="2"/>
      <scheme val="minor"/>
    </font>
    <font>
      <sz val="11"/>
      <color rgb="FF00B050"/>
      <name val="Calibri"/>
      <family val="2"/>
      <scheme val="minor"/>
    </font>
    <font>
      <sz val="11"/>
      <color rgb="FF0070C0"/>
      <name val="Calibri"/>
      <family val="2"/>
      <scheme val="minor"/>
    </font>
    <font>
      <b/>
      <sz val="11"/>
      <color rgb="FF00B050"/>
      <name val="Calibri"/>
      <family val="2"/>
      <scheme val="minor"/>
    </font>
    <font>
      <sz val="11"/>
      <color theme="5" tint="0.59999389629810485"/>
      <name val="Calibri"/>
      <family val="2"/>
      <scheme val="minor"/>
    </font>
    <font>
      <b/>
      <sz val="9"/>
      <color rgb="FF000000"/>
      <name val="Tahoma"/>
      <family val="2"/>
    </font>
    <font>
      <sz val="9"/>
      <color rgb="FF000000"/>
      <name val="Tahoma"/>
      <family val="2"/>
    </font>
    <font>
      <sz val="8"/>
      <name val="Calibri"/>
      <family val="2"/>
      <scheme val="minor"/>
    </font>
    <font>
      <sz val="12"/>
      <color rgb="FF000000"/>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35">
    <xf numFmtId="0" fontId="0" fillId="0" borderId="0" xfId="0"/>
    <xf numFmtId="49" fontId="0" fillId="0" borderId="0" xfId="0" applyNumberFormat="1"/>
    <xf numFmtId="0" fontId="0" fillId="0" borderId="0" xfId="0" applyNumberFormat="1"/>
    <xf numFmtId="0" fontId="0" fillId="0" borderId="0" xfId="0" applyFont="1"/>
    <xf numFmtId="0" fontId="0" fillId="0" borderId="0" xfId="0" applyNumberFormat="1" applyFont="1"/>
    <xf numFmtId="0" fontId="2" fillId="0" borderId="0" xfId="0" applyFont="1"/>
    <xf numFmtId="0" fontId="0" fillId="0" borderId="0" xfId="0" quotePrefix="1"/>
    <xf numFmtId="0" fontId="3" fillId="0" borderId="0" xfId="0" applyFont="1"/>
    <xf numFmtId="0" fontId="4" fillId="0" borderId="0" xfId="0" applyFont="1"/>
    <xf numFmtId="0" fontId="5" fillId="0" borderId="0" xfId="0" applyFont="1"/>
    <xf numFmtId="0" fontId="0" fillId="0" borderId="0" xfId="0" applyFill="1"/>
    <xf numFmtId="49" fontId="0" fillId="0" borderId="0" xfId="0" applyNumberFormat="1" applyFill="1"/>
    <xf numFmtId="49" fontId="0" fillId="0" borderId="0" xfId="0" applyNumberFormat="1" applyAlignment="1">
      <alignment horizontal="right"/>
    </xf>
    <xf numFmtId="0" fontId="0" fillId="0" borderId="0" xfId="0" applyNumberFormat="1" applyFill="1"/>
    <xf numFmtId="0" fontId="0" fillId="2" borderId="0" xfId="0" applyFill="1"/>
    <xf numFmtId="0" fontId="3" fillId="2" borderId="0" xfId="0" applyFont="1" applyFill="1"/>
    <xf numFmtId="0" fontId="6" fillId="0" borderId="0" xfId="0" applyFont="1"/>
    <xf numFmtId="0" fontId="7" fillId="0" borderId="0" xfId="0" applyFont="1"/>
    <xf numFmtId="0" fontId="7" fillId="0" borderId="0" xfId="0" applyFont="1" applyFill="1"/>
    <xf numFmtId="0" fontId="8" fillId="0" borderId="0" xfId="0" applyFont="1"/>
    <xf numFmtId="0" fontId="8" fillId="0" borderId="0" xfId="0" applyNumberFormat="1" applyFont="1"/>
    <xf numFmtId="49" fontId="8" fillId="0" borderId="0" xfId="0" applyNumberFormat="1" applyFont="1"/>
    <xf numFmtId="49" fontId="9" fillId="0" borderId="0" xfId="0" applyNumberFormat="1" applyFont="1"/>
    <xf numFmtId="0" fontId="9" fillId="0" borderId="0" xfId="0" applyFont="1"/>
    <xf numFmtId="0" fontId="10" fillId="0" borderId="0" xfId="0" applyFont="1"/>
    <xf numFmtId="49" fontId="5" fillId="0" borderId="0" xfId="0" applyNumberFormat="1" applyFont="1"/>
    <xf numFmtId="0" fontId="9" fillId="0" borderId="0" xfId="0" applyNumberFormat="1" applyFont="1"/>
    <xf numFmtId="49" fontId="7" fillId="0" borderId="0" xfId="0" applyNumberFormat="1" applyFont="1"/>
    <xf numFmtId="0" fontId="9" fillId="0" borderId="0" xfId="0" applyFont="1" applyFill="1"/>
    <xf numFmtId="0" fontId="9" fillId="0" borderId="0" xfId="0" applyNumberFormat="1" applyFont="1" applyFill="1"/>
    <xf numFmtId="0" fontId="11" fillId="0" borderId="0" xfId="0" applyFont="1"/>
    <xf numFmtId="49" fontId="11" fillId="0" borderId="0" xfId="0" applyNumberFormat="1" applyFont="1"/>
    <xf numFmtId="0" fontId="11" fillId="0" borderId="0" xfId="0" applyNumberFormat="1" applyFont="1"/>
    <xf numFmtId="0" fontId="15" fillId="0" borderId="0" xfId="0"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B18F6-E4C0-7A4A-9FB0-512A43D826DF}">
  <dimension ref="A1:AB338"/>
  <sheetViews>
    <sheetView tabSelected="1" topLeftCell="R1" zoomScale="150" zoomScaleNormal="89" workbookViewId="0">
      <pane ySplit="1" topLeftCell="A2" activePane="bottomLeft" state="frozen"/>
      <selection pane="bottomLeft" activeCell="Y1" sqref="Y1:Y1048576"/>
    </sheetView>
  </sheetViews>
  <sheetFormatPr baseColWidth="10" defaultColWidth="8.83203125" defaultRowHeight="15" x14ac:dyDescent="0.2"/>
  <cols>
    <col min="1" max="1" width="8.83203125" style="1"/>
    <col min="2" max="2" width="5.33203125" style="1" customWidth="1"/>
    <col min="3" max="3" width="9.33203125" customWidth="1"/>
    <col min="4" max="4" width="19" customWidth="1"/>
    <col min="5" max="5" width="14.33203125" customWidth="1"/>
    <col min="6" max="6" width="9.33203125" customWidth="1"/>
    <col min="7" max="7" width="6.6640625" customWidth="1"/>
    <col min="8" max="8" width="7.33203125" customWidth="1"/>
    <col min="9" max="9" width="18.33203125" customWidth="1"/>
    <col min="10" max="10" width="10.5" customWidth="1"/>
    <col min="12" max="12" width="7.6640625" customWidth="1"/>
    <col min="15" max="15" width="7.1640625" customWidth="1"/>
    <col min="16" max="16" width="7" customWidth="1"/>
    <col min="18" max="18" width="20.5" customWidth="1"/>
    <col min="19" max="19" width="11.1640625" customWidth="1"/>
    <col min="20" max="20" width="12" customWidth="1"/>
    <col min="21" max="21" width="11.6640625" customWidth="1"/>
    <col min="25" max="26" width="15.1640625" customWidth="1"/>
    <col min="27" max="27" width="14.1640625" customWidth="1"/>
  </cols>
  <sheetData>
    <row r="1" spans="1:28" x14ac:dyDescent="0.2">
      <c r="A1" s="1" t="s">
        <v>0</v>
      </c>
      <c r="B1" s="1" t="s">
        <v>1</v>
      </c>
      <c r="C1" s="1" t="s">
        <v>124</v>
      </c>
      <c r="D1" s="1" t="s">
        <v>4</v>
      </c>
      <c r="E1" s="1" t="s">
        <v>123</v>
      </c>
      <c r="F1" s="1" t="s">
        <v>103</v>
      </c>
      <c r="G1" t="s">
        <v>3</v>
      </c>
      <c r="H1" s="1" t="s">
        <v>50</v>
      </c>
      <c r="I1" s="1" t="s">
        <v>128</v>
      </c>
      <c r="J1" s="1" t="s">
        <v>91</v>
      </c>
      <c r="K1" s="1" t="s">
        <v>94</v>
      </c>
      <c r="L1" s="1" t="s">
        <v>92</v>
      </c>
      <c r="M1" s="1" t="s">
        <v>92</v>
      </c>
      <c r="N1" s="1" t="s">
        <v>127</v>
      </c>
      <c r="O1" s="1" t="s">
        <v>96</v>
      </c>
      <c r="P1" s="1" t="s">
        <v>95</v>
      </c>
      <c r="Q1" s="1" t="s">
        <v>86</v>
      </c>
      <c r="R1" s="1" t="s">
        <v>129</v>
      </c>
      <c r="S1" t="s">
        <v>74</v>
      </c>
      <c r="T1" t="s">
        <v>75</v>
      </c>
      <c r="U1" t="s">
        <v>76</v>
      </c>
      <c r="V1" t="s">
        <v>77</v>
      </c>
      <c r="W1" t="s">
        <v>80</v>
      </c>
      <c r="X1" s="19" t="s">
        <v>78</v>
      </c>
      <c r="Y1" s="3" t="s">
        <v>153</v>
      </c>
      <c r="Z1" s="3" t="s">
        <v>154</v>
      </c>
      <c r="AA1" t="s">
        <v>151</v>
      </c>
    </row>
    <row r="2" spans="1:28" ht="16" x14ac:dyDescent="0.2">
      <c r="A2" s="1" t="s">
        <v>65</v>
      </c>
      <c r="B2" s="1" t="s">
        <v>20</v>
      </c>
      <c r="C2" t="s">
        <v>6</v>
      </c>
      <c r="E2" t="s">
        <v>104</v>
      </c>
      <c r="G2" t="s">
        <v>7</v>
      </c>
      <c r="H2" t="s">
        <v>7</v>
      </c>
      <c r="I2">
        <v>67.024000000000001</v>
      </c>
      <c r="J2" s="17">
        <v>1.341</v>
      </c>
      <c r="K2">
        <f>(J2/3)+I2</f>
        <v>67.471000000000004</v>
      </c>
      <c r="L2">
        <v>19.68</v>
      </c>
      <c r="M2" s="17">
        <v>18.87</v>
      </c>
      <c r="N2">
        <v>1.01</v>
      </c>
      <c r="O2">
        <v>71.650000000000006</v>
      </c>
      <c r="P2" s="17">
        <f>N2+O2</f>
        <v>72.660000000000011</v>
      </c>
      <c r="Q2">
        <v>70.2</v>
      </c>
      <c r="R2" s="19">
        <f>0-Q2</f>
        <v>-70.2</v>
      </c>
      <c r="S2" s="19">
        <v>5.976</v>
      </c>
      <c r="T2" s="19">
        <v>11.5</v>
      </c>
      <c r="U2" s="19"/>
      <c r="V2" s="19">
        <v>0.32</v>
      </c>
      <c r="W2">
        <v>120</v>
      </c>
      <c r="X2" s="19"/>
      <c r="Y2" s="33">
        <v>2.4228028500000001</v>
      </c>
      <c r="Z2" s="33">
        <f>1/(Y2*10000000)*10000000</f>
        <v>0.4127450980999135</v>
      </c>
      <c r="AA2" t="s">
        <v>152</v>
      </c>
    </row>
    <row r="3" spans="1:28" ht="16" x14ac:dyDescent="0.2">
      <c r="A3" s="1" t="s">
        <v>65</v>
      </c>
      <c r="B3" s="1" t="s">
        <v>27</v>
      </c>
      <c r="C3" t="s">
        <v>6</v>
      </c>
      <c r="E3" t="s">
        <v>104</v>
      </c>
      <c r="G3" t="s">
        <v>7</v>
      </c>
      <c r="H3" t="s">
        <v>7</v>
      </c>
      <c r="I3">
        <v>56.848999999999997</v>
      </c>
      <c r="J3" s="17">
        <v>1.7410000000000001</v>
      </c>
      <c r="K3">
        <f t="shared" ref="K3:K64" si="0">(J3/3)+I3</f>
        <v>57.429333333333332</v>
      </c>
      <c r="L3">
        <v>18.489999999999998</v>
      </c>
      <c r="M3" s="17">
        <v>17.649999999999999</v>
      </c>
      <c r="N3">
        <v>-0.84</v>
      </c>
      <c r="O3">
        <v>67.099999999999994</v>
      </c>
      <c r="P3" s="17">
        <f t="shared" ref="P3:P64" si="1">N3+O3</f>
        <v>66.259999999999991</v>
      </c>
      <c r="Q3">
        <v>74.2</v>
      </c>
      <c r="R3" s="19">
        <f t="shared" ref="R3:R64" si="2">0-Q3</f>
        <v>-74.2</v>
      </c>
      <c r="S3" s="19">
        <v>13.94</v>
      </c>
      <c r="T3" s="19">
        <v>5.8</v>
      </c>
      <c r="U3" s="19"/>
      <c r="V3" s="19">
        <v>-2.92</v>
      </c>
      <c r="W3">
        <v>90</v>
      </c>
      <c r="X3" s="19"/>
      <c r="Y3" s="33">
        <v>1.95961995</v>
      </c>
      <c r="Z3" s="33">
        <f t="shared" ref="Z3:Z66" si="3">1/(Y3*10000000)*10000000</f>
        <v>0.51030303095250684</v>
      </c>
      <c r="AA3" t="s">
        <v>152</v>
      </c>
    </row>
    <row r="4" spans="1:28" ht="16" x14ac:dyDescent="0.2">
      <c r="A4" s="1" t="s">
        <v>65</v>
      </c>
      <c r="B4" s="1" t="s">
        <v>21</v>
      </c>
      <c r="C4" t="s">
        <v>6</v>
      </c>
      <c r="D4" t="s">
        <v>66</v>
      </c>
      <c r="E4" s="10">
        <v>1</v>
      </c>
      <c r="F4" t="s">
        <v>105</v>
      </c>
      <c r="G4" t="s">
        <v>7</v>
      </c>
      <c r="H4" t="s">
        <v>7</v>
      </c>
      <c r="I4">
        <v>64.596999999999994</v>
      </c>
      <c r="J4" s="17">
        <v>2.2309999999999999</v>
      </c>
      <c r="K4">
        <f t="shared" si="0"/>
        <v>65.340666666666664</v>
      </c>
      <c r="L4">
        <v>21.56</v>
      </c>
      <c r="M4" s="17">
        <v>20.83</v>
      </c>
      <c r="N4">
        <v>3.87</v>
      </c>
      <c r="O4">
        <v>69.47</v>
      </c>
      <c r="P4" s="17">
        <f t="shared" si="1"/>
        <v>73.34</v>
      </c>
      <c r="Q4">
        <v>73.17</v>
      </c>
      <c r="R4" s="19">
        <f t="shared" si="2"/>
        <v>-73.17</v>
      </c>
      <c r="S4" s="19">
        <v>9.82</v>
      </c>
      <c r="T4" s="19">
        <v>7</v>
      </c>
      <c r="U4" s="19"/>
      <c r="V4" s="19">
        <v>-1.18</v>
      </c>
      <c r="X4" s="19"/>
      <c r="Y4" s="33">
        <v>2.2446555799999999</v>
      </c>
      <c r="Z4" s="33">
        <f t="shared" si="3"/>
        <v>0.44550264588921928</v>
      </c>
      <c r="AA4" t="s">
        <v>152</v>
      </c>
    </row>
    <row r="5" spans="1:28" ht="16" x14ac:dyDescent="0.2">
      <c r="A5" s="1" t="s">
        <v>65</v>
      </c>
      <c r="B5" s="1" t="s">
        <v>22</v>
      </c>
      <c r="C5" t="s">
        <v>6</v>
      </c>
      <c r="E5" t="s">
        <v>104</v>
      </c>
      <c r="G5" t="s">
        <v>7</v>
      </c>
      <c r="H5" t="s">
        <v>7</v>
      </c>
      <c r="I5">
        <v>61.11</v>
      </c>
      <c r="J5" s="17">
        <v>2.4990000000000001</v>
      </c>
      <c r="K5">
        <f t="shared" si="0"/>
        <v>61.942999999999998</v>
      </c>
      <c r="L5">
        <v>24.42</v>
      </c>
      <c r="M5" s="17">
        <v>23.63</v>
      </c>
      <c r="N5">
        <v>2.23</v>
      </c>
      <c r="O5">
        <v>65.12</v>
      </c>
      <c r="P5" s="17">
        <f t="shared" si="1"/>
        <v>67.350000000000009</v>
      </c>
      <c r="Q5">
        <v>65.25</v>
      </c>
      <c r="R5" s="19">
        <f t="shared" si="2"/>
        <v>-65.25</v>
      </c>
      <c r="S5" s="19">
        <v>8.09</v>
      </c>
      <c r="T5" s="19">
        <v>6.7</v>
      </c>
      <c r="U5" s="19"/>
      <c r="V5" s="19"/>
      <c r="W5">
        <v>105</v>
      </c>
      <c r="X5" s="19"/>
      <c r="Y5" s="33">
        <v>1.8883610500000001</v>
      </c>
      <c r="Z5" s="33">
        <f t="shared" si="3"/>
        <v>0.52955974706214159</v>
      </c>
      <c r="AA5" t="s">
        <v>152</v>
      </c>
      <c r="AB5" s="2"/>
    </row>
    <row r="6" spans="1:28" ht="16" x14ac:dyDescent="0.2">
      <c r="A6" s="1" t="s">
        <v>65</v>
      </c>
      <c r="B6" s="1" t="s">
        <v>8</v>
      </c>
      <c r="D6" t="s">
        <v>58</v>
      </c>
      <c r="E6" t="s">
        <v>104</v>
      </c>
      <c r="G6" t="s">
        <v>7</v>
      </c>
      <c r="H6" t="s">
        <v>7</v>
      </c>
      <c r="I6">
        <v>68.343000000000004</v>
      </c>
      <c r="J6" s="17">
        <v>2.9969999999999999</v>
      </c>
      <c r="K6">
        <f t="shared" si="0"/>
        <v>69.341999999999999</v>
      </c>
      <c r="L6">
        <v>24.4</v>
      </c>
      <c r="M6" s="17">
        <v>23.59</v>
      </c>
      <c r="N6">
        <v>0.3</v>
      </c>
      <c r="O6">
        <v>68.899000000000001</v>
      </c>
      <c r="P6" s="17">
        <f t="shared" si="1"/>
        <v>69.198999999999998</v>
      </c>
      <c r="R6" s="19"/>
      <c r="S6" s="19"/>
      <c r="T6" s="19"/>
      <c r="U6" s="19"/>
      <c r="V6" s="19"/>
      <c r="X6" s="19"/>
      <c r="Y6" s="33">
        <v>2.1377672200000002</v>
      </c>
      <c r="Z6" s="33">
        <f t="shared" si="3"/>
        <v>0.46777777797528386</v>
      </c>
      <c r="AA6" t="s">
        <v>152</v>
      </c>
    </row>
    <row r="7" spans="1:28" ht="16" x14ac:dyDescent="0.2">
      <c r="A7" s="1" t="s">
        <v>65</v>
      </c>
      <c r="B7" s="1" t="s">
        <v>9</v>
      </c>
      <c r="C7" t="s">
        <v>6</v>
      </c>
      <c r="E7" t="s">
        <v>104</v>
      </c>
      <c r="G7" t="s">
        <v>7</v>
      </c>
      <c r="H7" t="s">
        <v>7</v>
      </c>
      <c r="J7" s="17"/>
      <c r="M7" s="17"/>
      <c r="P7" s="17"/>
      <c r="Q7">
        <v>50.22</v>
      </c>
      <c r="R7" s="19">
        <f t="shared" si="2"/>
        <v>-50.22</v>
      </c>
      <c r="S7" s="19">
        <v>1.69</v>
      </c>
      <c r="T7" s="19">
        <v>7.7</v>
      </c>
      <c r="U7" s="19"/>
      <c r="V7" s="19"/>
      <c r="W7">
        <v>110</v>
      </c>
      <c r="X7" s="19"/>
      <c r="Y7" s="33">
        <v>1.78147268</v>
      </c>
      <c r="Z7" s="33">
        <f t="shared" si="3"/>
        <v>0.56133333462065782</v>
      </c>
      <c r="AA7" t="s">
        <v>152</v>
      </c>
    </row>
    <row r="8" spans="1:28" ht="16" x14ac:dyDescent="0.2">
      <c r="A8" s="1" t="s">
        <v>65</v>
      </c>
      <c r="B8" s="1" t="s">
        <v>10</v>
      </c>
      <c r="C8" t="s">
        <v>6</v>
      </c>
      <c r="E8" t="s">
        <v>104</v>
      </c>
      <c r="G8" t="s">
        <v>7</v>
      </c>
      <c r="H8" t="s">
        <v>7</v>
      </c>
      <c r="J8" s="17"/>
      <c r="M8" s="17"/>
      <c r="P8" s="17"/>
      <c r="Q8">
        <v>77.209999999999994</v>
      </c>
      <c r="R8" s="19">
        <f t="shared" si="2"/>
        <v>-77.209999999999994</v>
      </c>
      <c r="S8" s="19">
        <v>5.83</v>
      </c>
      <c r="T8" s="19">
        <v>17.899999999999999</v>
      </c>
      <c r="U8" s="19"/>
      <c r="V8" s="19"/>
      <c r="X8" s="19"/>
      <c r="Y8" s="33">
        <v>2.1021377700000001</v>
      </c>
      <c r="Z8" s="33">
        <f t="shared" si="3"/>
        <v>0.47570621406036573</v>
      </c>
      <c r="AA8" t="s">
        <v>152</v>
      </c>
    </row>
    <row r="9" spans="1:28" ht="16" x14ac:dyDescent="0.2">
      <c r="A9" s="1" t="s">
        <v>65</v>
      </c>
      <c r="B9" s="1" t="s">
        <v>23</v>
      </c>
      <c r="C9" t="s">
        <v>6</v>
      </c>
      <c r="E9">
        <v>1</v>
      </c>
      <c r="F9" t="s">
        <v>105</v>
      </c>
      <c r="G9" t="s">
        <v>6</v>
      </c>
      <c r="H9" t="s">
        <v>7</v>
      </c>
      <c r="I9">
        <v>79.153999999999996</v>
      </c>
      <c r="J9" s="17">
        <v>1.161</v>
      </c>
      <c r="K9">
        <f t="shared" si="0"/>
        <v>79.540999999999997</v>
      </c>
      <c r="L9">
        <v>29.11</v>
      </c>
      <c r="M9" s="17">
        <v>28.23</v>
      </c>
      <c r="N9">
        <v>-8.07</v>
      </c>
      <c r="O9">
        <v>83.447999999999993</v>
      </c>
      <c r="P9" s="17">
        <f t="shared" si="1"/>
        <v>75.377999999999986</v>
      </c>
      <c r="Q9">
        <v>75.38</v>
      </c>
      <c r="R9" s="19">
        <f t="shared" si="2"/>
        <v>-75.38</v>
      </c>
      <c r="S9" s="19">
        <v>4.59</v>
      </c>
      <c r="T9" s="19">
        <v>13.71</v>
      </c>
      <c r="U9" s="19">
        <v>130</v>
      </c>
      <c r="V9" s="19">
        <v>0.4</v>
      </c>
      <c r="X9" s="19"/>
      <c r="Y9" s="33">
        <v>1.74584323</v>
      </c>
      <c r="Z9" s="33">
        <f t="shared" si="3"/>
        <v>0.57278911577874025</v>
      </c>
      <c r="AA9" t="s">
        <v>152</v>
      </c>
    </row>
    <row r="10" spans="1:28" ht="16" x14ac:dyDescent="0.2">
      <c r="A10" s="1" t="s">
        <v>65</v>
      </c>
      <c r="B10" s="1" t="s">
        <v>11</v>
      </c>
      <c r="C10" t="s">
        <v>6</v>
      </c>
      <c r="E10">
        <v>1</v>
      </c>
      <c r="F10" t="s">
        <v>106</v>
      </c>
      <c r="G10" t="s">
        <v>6</v>
      </c>
      <c r="H10" t="s">
        <v>7</v>
      </c>
      <c r="J10" s="17"/>
      <c r="M10" s="17"/>
      <c r="P10" s="17"/>
      <c r="Q10">
        <v>56.41</v>
      </c>
      <c r="R10" s="19">
        <f t="shared" si="2"/>
        <v>-56.41</v>
      </c>
      <c r="S10" s="19">
        <v>1.45</v>
      </c>
      <c r="T10" s="20">
        <v>10.24</v>
      </c>
      <c r="U10" s="19"/>
      <c r="V10" s="19">
        <v>-0.44</v>
      </c>
      <c r="X10" s="19"/>
      <c r="Y10" s="33">
        <v>1.1045130599999999</v>
      </c>
      <c r="Z10" s="33">
        <f t="shared" si="3"/>
        <v>0.9053763474738814</v>
      </c>
      <c r="AA10" t="s">
        <v>152</v>
      </c>
    </row>
    <row r="11" spans="1:28" ht="16" x14ac:dyDescent="0.2">
      <c r="A11" s="1" t="s">
        <v>65</v>
      </c>
      <c r="B11" s="1" t="s">
        <v>12</v>
      </c>
      <c r="C11" t="s">
        <v>6</v>
      </c>
      <c r="E11">
        <v>1</v>
      </c>
      <c r="F11" t="s">
        <v>105</v>
      </c>
      <c r="G11" t="s">
        <v>7</v>
      </c>
      <c r="H11" t="s">
        <v>7</v>
      </c>
      <c r="J11" s="17"/>
      <c r="M11" s="17"/>
      <c r="P11" s="17"/>
      <c r="Q11" s="2">
        <v>50.72</v>
      </c>
      <c r="R11" s="19">
        <f t="shared" si="2"/>
        <v>-50.72</v>
      </c>
      <c r="S11" s="19">
        <v>0.17499999999999999</v>
      </c>
      <c r="T11" s="20">
        <v>10.67</v>
      </c>
      <c r="U11" s="19"/>
      <c r="V11" s="19">
        <v>-0.74</v>
      </c>
      <c r="X11" s="19">
        <v>144</v>
      </c>
      <c r="Y11" s="33">
        <v>0.92636580000000002</v>
      </c>
      <c r="Z11" s="33">
        <f t="shared" si="3"/>
        <v>1.079487174504931</v>
      </c>
      <c r="AA11" t="s">
        <v>152</v>
      </c>
    </row>
    <row r="12" spans="1:28" ht="16" x14ac:dyDescent="0.2">
      <c r="A12" s="1" t="s">
        <v>65</v>
      </c>
      <c r="B12" s="1" t="s">
        <v>14</v>
      </c>
      <c r="C12" t="s">
        <v>6</v>
      </c>
      <c r="E12">
        <v>1</v>
      </c>
      <c r="F12" t="s">
        <v>105</v>
      </c>
      <c r="G12" t="s">
        <v>7</v>
      </c>
      <c r="H12" t="s">
        <v>7</v>
      </c>
      <c r="I12">
        <v>75.697999999999993</v>
      </c>
      <c r="J12" s="17">
        <v>1.853</v>
      </c>
      <c r="K12">
        <f t="shared" si="0"/>
        <v>76.315666666666658</v>
      </c>
      <c r="L12">
        <v>23.26</v>
      </c>
      <c r="M12" s="17">
        <v>22.37</v>
      </c>
      <c r="N12">
        <v>1.87</v>
      </c>
      <c r="O12">
        <v>82.7</v>
      </c>
      <c r="P12" s="17">
        <f t="shared" si="1"/>
        <v>84.570000000000007</v>
      </c>
      <c r="Q12" s="2">
        <v>78.12</v>
      </c>
      <c r="R12" s="19">
        <f t="shared" si="2"/>
        <v>-78.12</v>
      </c>
      <c r="S12" s="19">
        <v>13.51</v>
      </c>
      <c r="T12" s="20">
        <v>5.4</v>
      </c>
      <c r="U12" s="19"/>
      <c r="V12" s="19">
        <v>-1.37</v>
      </c>
      <c r="X12" s="19"/>
      <c r="Y12" s="33">
        <v>1.5320665099999999</v>
      </c>
      <c r="Z12" s="33">
        <f t="shared" si="3"/>
        <v>0.65271317757608316</v>
      </c>
      <c r="AA12" t="s">
        <v>152</v>
      </c>
    </row>
    <row r="13" spans="1:28" ht="16" x14ac:dyDescent="0.2">
      <c r="A13" s="1" t="s">
        <v>65</v>
      </c>
      <c r="B13" s="1" t="s">
        <v>16</v>
      </c>
      <c r="C13" t="s">
        <v>6</v>
      </c>
      <c r="E13">
        <v>1</v>
      </c>
      <c r="F13" t="s">
        <v>105</v>
      </c>
      <c r="G13" t="s">
        <v>7</v>
      </c>
      <c r="H13" t="s">
        <v>7</v>
      </c>
      <c r="J13" s="17"/>
      <c r="M13" s="17"/>
      <c r="P13" s="17"/>
      <c r="Q13" s="2">
        <v>59.06</v>
      </c>
      <c r="R13" s="19">
        <f t="shared" si="2"/>
        <v>-59.06</v>
      </c>
      <c r="S13" s="19">
        <v>11.032</v>
      </c>
      <c r="T13" s="20">
        <v>4.97</v>
      </c>
      <c r="U13" s="19"/>
      <c r="V13" s="19">
        <v>-3.67</v>
      </c>
      <c r="W13">
        <v>115</v>
      </c>
      <c r="X13" s="19">
        <v>117</v>
      </c>
      <c r="Y13" s="33">
        <v>1.99524941</v>
      </c>
      <c r="Z13" s="33">
        <f t="shared" si="3"/>
        <v>0.50119047522986104</v>
      </c>
      <c r="AA13" t="s">
        <v>152</v>
      </c>
    </row>
    <row r="14" spans="1:28" ht="16" x14ac:dyDescent="0.2">
      <c r="A14" s="1" t="s">
        <v>65</v>
      </c>
      <c r="B14" s="1" t="s">
        <v>17</v>
      </c>
      <c r="C14" t="s">
        <v>6</v>
      </c>
      <c r="E14">
        <v>1</v>
      </c>
      <c r="F14" t="s">
        <v>105</v>
      </c>
      <c r="G14" t="s">
        <v>7</v>
      </c>
      <c r="H14" t="s">
        <v>7</v>
      </c>
      <c r="J14" s="17"/>
      <c r="M14" s="17"/>
      <c r="P14" s="17"/>
      <c r="Q14" s="2">
        <v>62.23</v>
      </c>
      <c r="R14" s="19">
        <f t="shared" si="2"/>
        <v>-62.23</v>
      </c>
      <c r="S14" s="19">
        <v>1.8</v>
      </c>
      <c r="T14" s="20">
        <v>12.24</v>
      </c>
      <c r="U14" s="19"/>
      <c r="V14" s="19">
        <v>-0.24</v>
      </c>
      <c r="W14">
        <v>120</v>
      </c>
      <c r="X14" s="19"/>
      <c r="Y14" s="33">
        <v>2.6722090299999999</v>
      </c>
      <c r="Z14" s="33">
        <f t="shared" si="3"/>
        <v>0.3742222216800159</v>
      </c>
      <c r="AA14" t="s">
        <v>152</v>
      </c>
    </row>
    <row r="15" spans="1:28" ht="16" x14ac:dyDescent="0.2">
      <c r="A15" s="1" t="s">
        <v>65</v>
      </c>
      <c r="B15" s="1" t="s">
        <v>24</v>
      </c>
      <c r="C15" t="s">
        <v>6</v>
      </c>
      <c r="E15">
        <v>1</v>
      </c>
      <c r="F15">
        <v>1</v>
      </c>
      <c r="G15" t="s">
        <v>7</v>
      </c>
      <c r="H15" t="s">
        <v>7</v>
      </c>
      <c r="I15">
        <v>75.772999999999996</v>
      </c>
      <c r="J15" s="17">
        <v>1.974</v>
      </c>
      <c r="K15">
        <f t="shared" si="0"/>
        <v>76.430999999999997</v>
      </c>
      <c r="L15">
        <v>21.91</v>
      </c>
      <c r="M15" s="17">
        <v>21.08</v>
      </c>
      <c r="N15">
        <v>1.95</v>
      </c>
      <c r="O15">
        <v>78.73</v>
      </c>
      <c r="P15" s="17">
        <f t="shared" si="1"/>
        <v>80.680000000000007</v>
      </c>
      <c r="Q15" s="2">
        <v>76.180000000000007</v>
      </c>
      <c r="R15" s="19">
        <f t="shared" si="2"/>
        <v>-76.180000000000007</v>
      </c>
      <c r="S15" s="19">
        <v>10</v>
      </c>
      <c r="T15" s="20">
        <v>8.16</v>
      </c>
      <c r="U15" s="19">
        <v>131</v>
      </c>
      <c r="V15" s="19">
        <v>-2.81</v>
      </c>
      <c r="W15" s="2">
        <v>165</v>
      </c>
      <c r="X15" s="20">
        <v>164</v>
      </c>
      <c r="Y15" s="33">
        <v>2.6722090299999999</v>
      </c>
      <c r="Z15" s="33">
        <f t="shared" si="3"/>
        <v>0.3742222216800159</v>
      </c>
      <c r="AA15" t="s">
        <v>152</v>
      </c>
    </row>
    <row r="16" spans="1:28" ht="16" x14ac:dyDescent="0.2">
      <c r="A16" s="1" t="s">
        <v>65</v>
      </c>
      <c r="B16" s="1" t="s">
        <v>25</v>
      </c>
      <c r="D16" t="s">
        <v>125</v>
      </c>
      <c r="G16" t="s">
        <v>7</v>
      </c>
      <c r="H16" t="s">
        <v>7</v>
      </c>
      <c r="I16" s="2">
        <v>62.707999999999998</v>
      </c>
      <c r="J16" s="17">
        <v>2.2130000000000001</v>
      </c>
      <c r="K16">
        <f t="shared" si="0"/>
        <v>63.445666666666668</v>
      </c>
      <c r="L16">
        <v>21.26</v>
      </c>
      <c r="M16" s="17">
        <v>20.82</v>
      </c>
      <c r="N16">
        <v>5.6</v>
      </c>
      <c r="O16">
        <v>64.613</v>
      </c>
      <c r="P16" s="17">
        <f t="shared" si="1"/>
        <v>70.212999999999994</v>
      </c>
      <c r="R16" s="19"/>
      <c r="S16" s="19"/>
      <c r="T16" s="19"/>
      <c r="U16" s="19"/>
      <c r="V16" s="19"/>
      <c r="X16" s="19"/>
      <c r="Y16" s="33">
        <v>2.7078384799999999</v>
      </c>
      <c r="Z16" s="33">
        <f t="shared" si="3"/>
        <v>0.36929824558811941</v>
      </c>
      <c r="AA16" t="s">
        <v>152</v>
      </c>
    </row>
    <row r="17" spans="1:27" ht="16" x14ac:dyDescent="0.2">
      <c r="A17" s="1" t="s">
        <v>65</v>
      </c>
      <c r="B17" s="1" t="s">
        <v>18</v>
      </c>
      <c r="D17" t="s">
        <v>58</v>
      </c>
      <c r="G17" t="s">
        <v>7</v>
      </c>
      <c r="H17" t="s">
        <v>7</v>
      </c>
      <c r="J17" s="17"/>
      <c r="M17" s="17"/>
      <c r="P17" s="17"/>
      <c r="R17" s="19"/>
      <c r="S17" s="19"/>
      <c r="T17" s="19"/>
      <c r="U17" s="19"/>
      <c r="V17" s="19"/>
      <c r="X17" s="19"/>
      <c r="Y17" s="33">
        <v>2.8859857500000001</v>
      </c>
      <c r="Z17" s="33">
        <f t="shared" si="3"/>
        <v>0.34650205739927858</v>
      </c>
      <c r="AA17" t="s">
        <v>152</v>
      </c>
    </row>
    <row r="18" spans="1:27" ht="16" x14ac:dyDescent="0.2">
      <c r="A18" s="1" t="s">
        <v>65</v>
      </c>
      <c r="B18" s="1" t="s">
        <v>19</v>
      </c>
      <c r="C18" t="s">
        <v>6</v>
      </c>
      <c r="E18">
        <v>1</v>
      </c>
      <c r="F18" t="s">
        <v>106</v>
      </c>
      <c r="G18" t="s">
        <v>6</v>
      </c>
      <c r="H18" t="s">
        <v>7</v>
      </c>
      <c r="J18" s="17"/>
      <c r="M18" s="17"/>
      <c r="P18" s="17"/>
      <c r="Q18">
        <v>54.73</v>
      </c>
      <c r="R18" s="19">
        <f t="shared" si="2"/>
        <v>-54.73</v>
      </c>
      <c r="S18" s="19">
        <v>0.42199999999999999</v>
      </c>
      <c r="T18" s="19">
        <v>11.19</v>
      </c>
      <c r="U18" s="19"/>
      <c r="V18" s="19">
        <v>-0.28999999999999998</v>
      </c>
      <c r="X18" s="19">
        <v>148</v>
      </c>
      <c r="Y18" s="33">
        <v>2.9216152000000002</v>
      </c>
      <c r="Z18" s="33">
        <f t="shared" si="3"/>
        <v>0.34227642298684641</v>
      </c>
      <c r="AA18" t="s">
        <v>152</v>
      </c>
    </row>
    <row r="19" spans="1:27" ht="16" x14ac:dyDescent="0.2">
      <c r="A19" s="1" t="s">
        <v>65</v>
      </c>
      <c r="B19" s="1" t="s">
        <v>53</v>
      </c>
      <c r="D19" t="s">
        <v>58</v>
      </c>
      <c r="G19" t="s">
        <v>7</v>
      </c>
      <c r="H19" t="s">
        <v>7</v>
      </c>
      <c r="I19">
        <v>54.201999999999998</v>
      </c>
      <c r="J19" s="17">
        <v>2.843</v>
      </c>
      <c r="K19">
        <f t="shared" si="0"/>
        <v>55.149666666666661</v>
      </c>
      <c r="L19">
        <v>19.510000000000002</v>
      </c>
      <c r="M19" s="17">
        <v>18.940000000000001</v>
      </c>
      <c r="N19">
        <v>-2.46</v>
      </c>
      <c r="O19">
        <v>59.65</v>
      </c>
      <c r="P19" s="17">
        <f t="shared" si="1"/>
        <v>57.19</v>
      </c>
      <c r="R19" s="19"/>
      <c r="S19" s="19"/>
      <c r="T19" s="19"/>
      <c r="U19" s="19"/>
      <c r="V19" s="19"/>
      <c r="X19" s="19"/>
      <c r="Y19" s="33">
        <v>2.9572446600000002</v>
      </c>
      <c r="Z19" s="33">
        <f t="shared" si="3"/>
        <v>0.3381526099365752</v>
      </c>
      <c r="AA19" t="s">
        <v>152</v>
      </c>
    </row>
    <row r="20" spans="1:27" ht="16" x14ac:dyDescent="0.2">
      <c r="A20" s="1" t="s">
        <v>65</v>
      </c>
      <c r="B20" s="1" t="s">
        <v>29</v>
      </c>
      <c r="C20" t="s">
        <v>6</v>
      </c>
      <c r="E20">
        <v>1</v>
      </c>
      <c r="F20" s="9">
        <v>1</v>
      </c>
      <c r="G20" t="s">
        <v>7</v>
      </c>
      <c r="H20" t="s">
        <v>7</v>
      </c>
      <c r="I20">
        <v>61.177</v>
      </c>
      <c r="J20" s="17">
        <v>3.093</v>
      </c>
      <c r="K20">
        <f t="shared" si="0"/>
        <v>62.207999999999998</v>
      </c>
      <c r="L20">
        <v>22.41</v>
      </c>
      <c r="M20" s="17">
        <v>21.88</v>
      </c>
      <c r="N20">
        <v>0.21</v>
      </c>
      <c r="O20">
        <v>64.150000000000006</v>
      </c>
      <c r="P20" s="17">
        <f t="shared" si="1"/>
        <v>64.36</v>
      </c>
      <c r="Q20">
        <v>77.11</v>
      </c>
      <c r="R20" s="19">
        <f t="shared" si="2"/>
        <v>-77.11</v>
      </c>
      <c r="S20" s="19">
        <v>9.52</v>
      </c>
      <c r="T20" s="19">
        <v>6.43</v>
      </c>
      <c r="U20" s="19">
        <v>120.4</v>
      </c>
      <c r="V20" s="19">
        <v>-1.49</v>
      </c>
      <c r="W20">
        <v>90</v>
      </c>
      <c r="X20" s="19">
        <v>181</v>
      </c>
      <c r="Y20" s="33">
        <v>3.4204275499999999</v>
      </c>
      <c r="Z20" s="33">
        <f t="shared" si="3"/>
        <v>0.29236111140550253</v>
      </c>
      <c r="AA20" t="s">
        <v>152</v>
      </c>
    </row>
    <row r="21" spans="1:27" ht="16" x14ac:dyDescent="0.2">
      <c r="A21" s="1" t="s">
        <v>65</v>
      </c>
      <c r="B21" s="1" t="s">
        <v>30</v>
      </c>
      <c r="C21" t="s">
        <v>6</v>
      </c>
      <c r="E21" t="s">
        <v>104</v>
      </c>
      <c r="G21" t="s">
        <v>7</v>
      </c>
      <c r="H21" t="s">
        <v>7</v>
      </c>
      <c r="J21" s="17"/>
      <c r="M21" s="17"/>
      <c r="P21" s="17"/>
      <c r="Q21">
        <v>51.1</v>
      </c>
      <c r="R21" s="19">
        <f t="shared" si="2"/>
        <v>-51.1</v>
      </c>
      <c r="S21" s="19">
        <v>8.7899999999999991</v>
      </c>
      <c r="T21" s="19"/>
      <c r="U21" s="19"/>
      <c r="V21" s="19"/>
      <c r="X21" s="19"/>
      <c r="Y21" s="33">
        <v>3.2779097400000001</v>
      </c>
      <c r="Z21" s="33">
        <f>1/(Y21*10000000)*10000000</f>
        <v>0.30507246364873974</v>
      </c>
      <c r="AA21" t="s">
        <v>152</v>
      </c>
    </row>
    <row r="22" spans="1:27" ht="16" x14ac:dyDescent="0.2">
      <c r="A22" s="1" t="s">
        <v>65</v>
      </c>
      <c r="B22" s="1" t="s">
        <v>31</v>
      </c>
      <c r="C22" t="s">
        <v>7</v>
      </c>
      <c r="E22" t="s">
        <v>107</v>
      </c>
      <c r="G22" t="s">
        <v>7</v>
      </c>
      <c r="H22" t="s">
        <v>7</v>
      </c>
      <c r="J22" s="17"/>
      <c r="M22" s="17"/>
      <c r="P22" s="17"/>
      <c r="R22" s="19"/>
      <c r="S22" s="19"/>
      <c r="T22" s="19"/>
      <c r="U22" s="19"/>
      <c r="V22" s="19"/>
      <c r="X22" s="19"/>
      <c r="Y22" s="33">
        <v>3.2066508300000001</v>
      </c>
      <c r="Z22" s="33">
        <f t="shared" si="3"/>
        <v>0.31185185198352261</v>
      </c>
      <c r="AA22" t="s">
        <v>152</v>
      </c>
    </row>
    <row r="23" spans="1:27" ht="16" x14ac:dyDescent="0.2">
      <c r="A23" s="1" t="s">
        <v>67</v>
      </c>
      <c r="B23" s="1" t="s">
        <v>20</v>
      </c>
      <c r="C23" t="s">
        <v>6</v>
      </c>
      <c r="E23">
        <v>1</v>
      </c>
      <c r="F23" t="s">
        <v>105</v>
      </c>
      <c r="G23" t="s">
        <v>7</v>
      </c>
      <c r="H23" t="s">
        <v>6</v>
      </c>
      <c r="J23" s="17"/>
      <c r="M23" s="17"/>
      <c r="P23" s="17"/>
      <c r="R23" s="19"/>
      <c r="S23" s="19"/>
      <c r="T23" s="19"/>
      <c r="U23" s="19"/>
      <c r="V23" s="19"/>
      <c r="X23" s="19"/>
      <c r="Y23" s="33">
        <v>3.2066508300000001</v>
      </c>
      <c r="Z23" s="33">
        <f t="shared" si="3"/>
        <v>0.31185185198352261</v>
      </c>
      <c r="AA23" t="s">
        <v>152</v>
      </c>
    </row>
    <row r="24" spans="1:27" ht="16" x14ac:dyDescent="0.2">
      <c r="A24" s="1" t="s">
        <v>67</v>
      </c>
      <c r="B24" s="1" t="s">
        <v>21</v>
      </c>
      <c r="C24" t="s">
        <v>6</v>
      </c>
      <c r="E24">
        <v>1</v>
      </c>
      <c r="F24" t="s">
        <v>105</v>
      </c>
      <c r="G24" t="s">
        <v>7</v>
      </c>
      <c r="H24" t="s">
        <v>6</v>
      </c>
      <c r="J24" s="17"/>
      <c r="M24" s="17"/>
      <c r="P24" s="17"/>
      <c r="R24" s="19"/>
      <c r="S24" s="19"/>
      <c r="T24" s="19"/>
      <c r="U24" s="19"/>
      <c r="V24" s="19"/>
      <c r="X24" s="19"/>
      <c r="Y24" s="33">
        <v>3.0285035599999999</v>
      </c>
      <c r="Z24" s="33">
        <f t="shared" si="3"/>
        <v>0.33019607875250445</v>
      </c>
      <c r="AA24" t="s">
        <v>152</v>
      </c>
    </row>
    <row r="25" spans="1:27" ht="16" x14ac:dyDescent="0.2">
      <c r="A25" s="1" t="s">
        <v>67</v>
      </c>
      <c r="B25" s="1" t="s">
        <v>22</v>
      </c>
      <c r="C25" t="s">
        <v>6</v>
      </c>
      <c r="E25" s="10">
        <v>1</v>
      </c>
      <c r="F25" t="s">
        <v>105</v>
      </c>
      <c r="G25" t="s">
        <v>7</v>
      </c>
      <c r="H25" t="s">
        <v>7</v>
      </c>
      <c r="J25" s="17"/>
      <c r="M25" s="17"/>
      <c r="P25" s="17"/>
      <c r="R25" s="19"/>
      <c r="S25" s="19"/>
      <c r="T25" s="19"/>
      <c r="U25" s="19"/>
      <c r="V25" s="19"/>
      <c r="X25" s="19"/>
      <c r="Y25" s="33">
        <v>2.5653206700000002</v>
      </c>
      <c r="Z25" s="33">
        <f t="shared" si="3"/>
        <v>0.38981481406766977</v>
      </c>
      <c r="AA25" t="s">
        <v>152</v>
      </c>
    </row>
    <row r="26" spans="1:27" ht="16" x14ac:dyDescent="0.2">
      <c r="A26" s="1" t="s">
        <v>67</v>
      </c>
      <c r="B26" s="1" t="s">
        <v>5</v>
      </c>
      <c r="C26" t="s">
        <v>6</v>
      </c>
      <c r="E26">
        <v>1</v>
      </c>
      <c r="F26" t="s">
        <v>105</v>
      </c>
      <c r="G26" t="s">
        <v>7</v>
      </c>
      <c r="H26" t="s">
        <v>7</v>
      </c>
      <c r="I26">
        <v>74.78</v>
      </c>
      <c r="J26" s="17">
        <v>0.74299999999999999</v>
      </c>
      <c r="K26">
        <f t="shared" si="0"/>
        <v>75.027666666666661</v>
      </c>
      <c r="L26">
        <v>24.16</v>
      </c>
      <c r="M26" s="17">
        <v>23.4</v>
      </c>
      <c r="N26">
        <v>-3.01</v>
      </c>
      <c r="O26">
        <v>79.31</v>
      </c>
      <c r="P26" s="17">
        <f t="shared" si="1"/>
        <v>76.3</v>
      </c>
      <c r="Q26">
        <v>76.709999999999994</v>
      </c>
      <c r="R26" s="19">
        <f t="shared" si="2"/>
        <v>-76.709999999999994</v>
      </c>
      <c r="S26" s="19">
        <v>5.7</v>
      </c>
      <c r="T26" s="19">
        <v>13.4</v>
      </c>
      <c r="U26" s="19"/>
      <c r="V26" s="19">
        <v>0.42</v>
      </c>
      <c r="W26">
        <v>200</v>
      </c>
      <c r="X26" s="19">
        <v>211</v>
      </c>
      <c r="Y26" s="33">
        <v>2.4940617600000001</v>
      </c>
      <c r="Z26" s="33">
        <f t="shared" si="3"/>
        <v>0.40095238058579585</v>
      </c>
      <c r="AA26" t="s">
        <v>152</v>
      </c>
    </row>
    <row r="27" spans="1:27" ht="16" x14ac:dyDescent="0.2">
      <c r="A27" s="1" t="s">
        <v>67</v>
      </c>
      <c r="B27" s="1" t="s">
        <v>8</v>
      </c>
      <c r="C27" t="s">
        <v>6</v>
      </c>
      <c r="E27" s="10" t="s">
        <v>107</v>
      </c>
      <c r="F27" s="10"/>
      <c r="G27" t="s">
        <v>7</v>
      </c>
      <c r="H27" t="s">
        <v>7</v>
      </c>
      <c r="J27" s="17"/>
      <c r="M27" s="17"/>
      <c r="P27" s="17"/>
      <c r="Q27">
        <v>70.23</v>
      </c>
      <c r="R27" s="19">
        <f t="shared" si="2"/>
        <v>-70.23</v>
      </c>
      <c r="S27" s="19">
        <v>9.77</v>
      </c>
      <c r="T27" s="19">
        <v>10.1</v>
      </c>
      <c r="U27" s="19"/>
      <c r="V27" s="19">
        <v>-1</v>
      </c>
      <c r="W27">
        <v>150</v>
      </c>
      <c r="X27" s="19">
        <v>187</v>
      </c>
      <c r="Y27" s="33">
        <v>2.0665083100000001</v>
      </c>
      <c r="Z27" s="33">
        <f t="shared" si="3"/>
        <v>0.48390804680577348</v>
      </c>
      <c r="AA27" t="s">
        <v>152</v>
      </c>
    </row>
    <row r="28" spans="1:27" ht="16" x14ac:dyDescent="0.2">
      <c r="A28" s="1" t="s">
        <v>67</v>
      </c>
      <c r="B28" s="1" t="s">
        <v>9</v>
      </c>
      <c r="C28" t="s">
        <v>6</v>
      </c>
      <c r="E28" t="s">
        <v>107</v>
      </c>
      <c r="G28" t="s">
        <v>6</v>
      </c>
      <c r="H28" t="s">
        <v>6</v>
      </c>
      <c r="I28">
        <v>73.623000000000005</v>
      </c>
      <c r="J28" s="17">
        <v>3.16</v>
      </c>
      <c r="K28">
        <f t="shared" si="0"/>
        <v>74.676333333333332</v>
      </c>
      <c r="L28">
        <v>22.73</v>
      </c>
      <c r="M28" s="17">
        <v>22.17</v>
      </c>
      <c r="N28">
        <v>-1.49</v>
      </c>
      <c r="O28">
        <v>73.680000000000007</v>
      </c>
      <c r="P28" s="17">
        <f t="shared" si="1"/>
        <v>72.190000000000012</v>
      </c>
      <c r="R28" s="19"/>
      <c r="S28" s="19"/>
      <c r="T28" s="19"/>
      <c r="U28" s="19"/>
      <c r="V28" s="19"/>
      <c r="X28" s="19"/>
      <c r="Y28" s="33">
        <v>1.4964370600000001</v>
      </c>
      <c r="Z28" s="33">
        <f t="shared" si="3"/>
        <v>0.66825396585673968</v>
      </c>
      <c r="AA28" t="s">
        <v>152</v>
      </c>
    </row>
    <row r="29" spans="1:27" ht="16" x14ac:dyDescent="0.2">
      <c r="A29" s="1" t="s">
        <v>67</v>
      </c>
      <c r="B29" s="1" t="s">
        <v>10</v>
      </c>
      <c r="C29" t="s">
        <v>6</v>
      </c>
      <c r="E29">
        <v>1</v>
      </c>
      <c r="F29" t="s">
        <v>105</v>
      </c>
      <c r="G29" t="s">
        <v>7</v>
      </c>
      <c r="H29" t="s">
        <v>7</v>
      </c>
      <c r="I29">
        <v>58.26</v>
      </c>
      <c r="J29" s="17">
        <v>2.3570000000000002</v>
      </c>
      <c r="K29">
        <f t="shared" si="0"/>
        <v>59.045666666666662</v>
      </c>
      <c r="L29">
        <v>19.850000000000001</v>
      </c>
      <c r="M29" s="17">
        <v>19.43</v>
      </c>
      <c r="N29">
        <v>6.58</v>
      </c>
      <c r="O29">
        <v>62.12</v>
      </c>
      <c r="P29" s="17">
        <f t="shared" si="1"/>
        <v>68.7</v>
      </c>
      <c r="Q29">
        <v>74.5</v>
      </c>
      <c r="R29" s="19">
        <f t="shared" si="2"/>
        <v>-74.5</v>
      </c>
      <c r="S29" s="19">
        <v>8.8000000000000007</v>
      </c>
      <c r="T29" s="19">
        <v>14.51</v>
      </c>
      <c r="U29" s="19"/>
      <c r="V29" s="19">
        <v>-1.87</v>
      </c>
      <c r="X29" s="19"/>
      <c r="Y29" s="33">
        <v>0.92636580000000002</v>
      </c>
      <c r="Z29" s="33">
        <f t="shared" si="3"/>
        <v>1.079487174504931</v>
      </c>
      <c r="AA29" t="s">
        <v>152</v>
      </c>
    </row>
    <row r="30" spans="1:27" ht="16" x14ac:dyDescent="0.2">
      <c r="A30" s="1" t="s">
        <v>67</v>
      </c>
      <c r="B30" s="1" t="s">
        <v>11</v>
      </c>
      <c r="C30" t="s">
        <v>6</v>
      </c>
      <c r="E30" s="10">
        <v>1</v>
      </c>
      <c r="F30">
        <v>1</v>
      </c>
      <c r="G30" t="s">
        <v>7</v>
      </c>
      <c r="H30" t="s">
        <v>7</v>
      </c>
      <c r="I30">
        <v>71.459999999999994</v>
      </c>
      <c r="J30" s="17">
        <v>2.7629999999999999</v>
      </c>
      <c r="K30">
        <f t="shared" si="0"/>
        <v>72.381</v>
      </c>
      <c r="L30">
        <v>20.61</v>
      </c>
      <c r="M30" s="17">
        <v>20.07</v>
      </c>
      <c r="N30">
        <v>-0.28000000000000003</v>
      </c>
      <c r="O30">
        <v>73.680000000000007</v>
      </c>
      <c r="P30" s="17">
        <f t="shared" si="1"/>
        <v>73.400000000000006</v>
      </c>
      <c r="Q30">
        <v>72.44</v>
      </c>
      <c r="R30" s="19">
        <f t="shared" si="2"/>
        <v>-72.44</v>
      </c>
      <c r="S30" s="19">
        <v>13.61</v>
      </c>
      <c r="T30" s="19">
        <v>8.19</v>
      </c>
      <c r="U30" s="19"/>
      <c r="V30" s="19">
        <v>-2.23</v>
      </c>
      <c r="X30" s="19"/>
      <c r="Y30" s="33">
        <v>1.1045130599999999</v>
      </c>
      <c r="Z30" s="33">
        <f t="shared" si="3"/>
        <v>0.9053763474738814</v>
      </c>
      <c r="AA30" t="s">
        <v>152</v>
      </c>
    </row>
    <row r="31" spans="1:27" ht="16" x14ac:dyDescent="0.2">
      <c r="A31" s="1" t="s">
        <v>67</v>
      </c>
      <c r="B31" s="1" t="s">
        <v>12</v>
      </c>
      <c r="C31" t="s">
        <v>6</v>
      </c>
      <c r="E31">
        <v>1</v>
      </c>
      <c r="F31" t="s">
        <v>105</v>
      </c>
      <c r="G31" t="s">
        <v>6</v>
      </c>
      <c r="H31" t="s">
        <v>7</v>
      </c>
      <c r="J31" s="17"/>
      <c r="M31" s="17"/>
      <c r="P31" s="17"/>
      <c r="Q31">
        <v>55.26</v>
      </c>
      <c r="R31" s="19">
        <f t="shared" si="2"/>
        <v>-55.26</v>
      </c>
      <c r="S31" s="19">
        <v>1.8</v>
      </c>
      <c r="T31" s="19">
        <v>12.22</v>
      </c>
      <c r="U31" s="19"/>
      <c r="V31" s="19"/>
      <c r="X31" s="19"/>
      <c r="Y31" s="33">
        <v>1.6389548700000001</v>
      </c>
      <c r="Z31" s="33">
        <f t="shared" si="3"/>
        <v>0.61014492729747949</v>
      </c>
      <c r="AA31" t="s">
        <v>152</v>
      </c>
    </row>
    <row r="32" spans="1:27" ht="16" x14ac:dyDescent="0.2">
      <c r="A32" s="1" t="s">
        <v>67</v>
      </c>
      <c r="B32" s="1" t="s">
        <v>13</v>
      </c>
      <c r="C32" t="s">
        <v>6</v>
      </c>
      <c r="E32" t="s">
        <v>107</v>
      </c>
      <c r="G32" t="s">
        <v>7</v>
      </c>
      <c r="H32" t="s">
        <v>7</v>
      </c>
      <c r="J32" s="17"/>
      <c r="M32" s="17"/>
      <c r="P32" s="17"/>
      <c r="Q32">
        <v>77.28</v>
      </c>
      <c r="R32" s="19">
        <f t="shared" si="2"/>
        <v>-77.28</v>
      </c>
      <c r="S32" s="19">
        <v>15.8</v>
      </c>
      <c r="T32" s="19">
        <v>11.7</v>
      </c>
      <c r="U32" s="19"/>
      <c r="V32" s="19">
        <v>-1</v>
      </c>
      <c r="W32">
        <v>130</v>
      </c>
      <c r="X32" s="19">
        <v>130</v>
      </c>
      <c r="Y32" s="33">
        <v>2.1377672200000002</v>
      </c>
      <c r="Z32" s="33">
        <f>1/(Y32*10000000)*10000000</f>
        <v>0.46777777797528386</v>
      </c>
      <c r="AA32" t="s">
        <v>152</v>
      </c>
    </row>
    <row r="33" spans="1:27" ht="16" x14ac:dyDescent="0.2">
      <c r="A33" s="1" t="s">
        <v>67</v>
      </c>
      <c r="B33" s="1" t="s">
        <v>14</v>
      </c>
      <c r="C33" t="s">
        <v>6</v>
      </c>
      <c r="E33">
        <v>1</v>
      </c>
      <c r="F33" t="s">
        <v>105</v>
      </c>
      <c r="G33" t="s">
        <v>6</v>
      </c>
      <c r="H33" t="s">
        <v>7</v>
      </c>
      <c r="J33" s="17"/>
      <c r="M33" s="17"/>
      <c r="P33" s="17"/>
      <c r="R33" s="19"/>
      <c r="S33" s="19"/>
      <c r="T33" s="19">
        <v>11.6</v>
      </c>
      <c r="U33" s="19"/>
      <c r="V33" s="19"/>
      <c r="X33" s="19"/>
      <c r="Y33" s="33">
        <v>2.5296912100000002</v>
      </c>
      <c r="Z33" s="33">
        <f t="shared" si="3"/>
        <v>0.39530516453824416</v>
      </c>
      <c r="AA33" t="s">
        <v>152</v>
      </c>
    </row>
    <row r="34" spans="1:27" ht="16" x14ac:dyDescent="0.2">
      <c r="A34" s="1" t="s">
        <v>67</v>
      </c>
      <c r="B34" s="1" t="s">
        <v>15</v>
      </c>
      <c r="C34" t="s">
        <v>6</v>
      </c>
      <c r="E34">
        <v>1</v>
      </c>
      <c r="F34" t="s">
        <v>105</v>
      </c>
      <c r="G34" t="s">
        <v>7</v>
      </c>
      <c r="H34" t="s">
        <v>7</v>
      </c>
      <c r="I34">
        <v>74.472999999999999</v>
      </c>
      <c r="J34" s="17">
        <v>1.95</v>
      </c>
      <c r="K34">
        <f t="shared" si="0"/>
        <v>75.123000000000005</v>
      </c>
      <c r="L34">
        <v>20.18</v>
      </c>
      <c r="M34" s="17">
        <v>19.48</v>
      </c>
      <c r="N34">
        <v>2.48</v>
      </c>
      <c r="O34">
        <v>77.150000000000006</v>
      </c>
      <c r="P34" s="17">
        <f t="shared" si="1"/>
        <v>79.63000000000001</v>
      </c>
      <c r="Q34">
        <v>80.819999999999993</v>
      </c>
      <c r="R34" s="19">
        <f t="shared" si="2"/>
        <v>-80.819999999999993</v>
      </c>
      <c r="S34" s="19">
        <v>12.2</v>
      </c>
      <c r="T34" s="20">
        <v>9.4</v>
      </c>
      <c r="U34" s="19">
        <v>126</v>
      </c>
      <c r="V34" s="19">
        <v>-0.8</v>
      </c>
      <c r="W34">
        <v>190</v>
      </c>
      <c r="X34" s="19">
        <v>216</v>
      </c>
      <c r="Y34" s="33">
        <v>2.6009501199999998</v>
      </c>
      <c r="Z34" s="33">
        <f t="shared" si="3"/>
        <v>0.3844748856621672</v>
      </c>
      <c r="AA34" t="s">
        <v>152</v>
      </c>
    </row>
    <row r="35" spans="1:27" ht="16" x14ac:dyDescent="0.2">
      <c r="A35" s="1" t="s">
        <v>67</v>
      </c>
      <c r="B35" s="1" t="s">
        <v>16</v>
      </c>
      <c r="C35" t="s">
        <v>6</v>
      </c>
      <c r="E35">
        <v>1</v>
      </c>
      <c r="F35">
        <v>1</v>
      </c>
      <c r="G35" t="s">
        <v>7</v>
      </c>
      <c r="H35" t="s">
        <v>7</v>
      </c>
      <c r="I35">
        <v>56.878999999999998</v>
      </c>
      <c r="J35" s="17">
        <v>2.145</v>
      </c>
      <c r="K35">
        <f t="shared" si="0"/>
        <v>57.594000000000001</v>
      </c>
      <c r="L35">
        <v>17.46</v>
      </c>
      <c r="M35" s="17">
        <v>17.07</v>
      </c>
      <c r="N35">
        <v>1.03</v>
      </c>
      <c r="O35">
        <v>59.19</v>
      </c>
      <c r="P35" s="17">
        <f t="shared" si="1"/>
        <v>60.22</v>
      </c>
      <c r="Q35">
        <v>64.87</v>
      </c>
      <c r="R35" s="19">
        <f t="shared" si="2"/>
        <v>-64.87</v>
      </c>
      <c r="S35" s="19">
        <v>18.64</v>
      </c>
      <c r="T35" s="20">
        <v>4.3</v>
      </c>
      <c r="U35" s="19"/>
      <c r="V35" s="19">
        <v>-2.2799999999999998</v>
      </c>
      <c r="W35">
        <v>100</v>
      </c>
      <c r="X35" s="19"/>
      <c r="Y35" s="33">
        <v>1.74584323</v>
      </c>
      <c r="Z35" s="33">
        <f t="shared" si="3"/>
        <v>0.57278911577874025</v>
      </c>
      <c r="AA35" t="s">
        <v>152</v>
      </c>
    </row>
    <row r="36" spans="1:27" ht="16" x14ac:dyDescent="0.2">
      <c r="A36" s="1" t="s">
        <v>67</v>
      </c>
      <c r="B36" s="1" t="s">
        <v>17</v>
      </c>
      <c r="C36" t="s">
        <v>6</v>
      </c>
      <c r="E36">
        <v>1</v>
      </c>
      <c r="F36" t="s">
        <v>106</v>
      </c>
      <c r="G36" t="s">
        <v>6</v>
      </c>
      <c r="H36" t="s">
        <v>6</v>
      </c>
      <c r="I36">
        <v>62.326999999999998</v>
      </c>
      <c r="J36" s="17">
        <v>2.9649999999999999</v>
      </c>
      <c r="K36">
        <f t="shared" si="0"/>
        <v>63.315333333333328</v>
      </c>
      <c r="L36">
        <v>26.9</v>
      </c>
      <c r="M36" s="17">
        <v>26.18</v>
      </c>
      <c r="N36">
        <v>5.1100000000000003</v>
      </c>
      <c r="O36">
        <v>63.57</v>
      </c>
      <c r="P36" s="17">
        <f t="shared" si="1"/>
        <v>68.680000000000007</v>
      </c>
      <c r="Q36">
        <v>72.98</v>
      </c>
      <c r="R36" s="19">
        <f t="shared" si="2"/>
        <v>-72.98</v>
      </c>
      <c r="S36" s="19">
        <v>2.5</v>
      </c>
      <c r="T36" s="20">
        <v>18.399999999999999</v>
      </c>
      <c r="U36" s="19">
        <v>129</v>
      </c>
      <c r="V36" s="19">
        <v>-0.13</v>
      </c>
      <c r="W36">
        <v>230</v>
      </c>
      <c r="X36" s="19">
        <v>236</v>
      </c>
      <c r="Y36" s="33">
        <v>2.1377672200000002</v>
      </c>
      <c r="Z36" s="33">
        <f t="shared" si="3"/>
        <v>0.46777777797528386</v>
      </c>
      <c r="AA36" t="s">
        <v>152</v>
      </c>
    </row>
    <row r="37" spans="1:27" ht="16" x14ac:dyDescent="0.2">
      <c r="A37" s="1" t="s">
        <v>67</v>
      </c>
      <c r="B37" s="1" t="s">
        <v>25</v>
      </c>
      <c r="C37" t="s">
        <v>6</v>
      </c>
      <c r="E37">
        <v>1</v>
      </c>
      <c r="F37" t="s">
        <v>105</v>
      </c>
      <c r="G37" t="s">
        <v>7</v>
      </c>
      <c r="H37" t="s">
        <v>7</v>
      </c>
      <c r="I37">
        <v>71.218999999999994</v>
      </c>
      <c r="J37" s="17">
        <v>1.7669999999999999</v>
      </c>
      <c r="K37">
        <f t="shared" si="0"/>
        <v>71.807999999999993</v>
      </c>
      <c r="L37">
        <v>20.16</v>
      </c>
      <c r="M37" s="17">
        <v>19.62</v>
      </c>
      <c r="N37">
        <v>3.49</v>
      </c>
      <c r="O37">
        <v>73.2</v>
      </c>
      <c r="P37" s="17">
        <f t="shared" si="1"/>
        <v>76.69</v>
      </c>
      <c r="Q37">
        <v>77.12</v>
      </c>
      <c r="R37" s="19">
        <f t="shared" si="2"/>
        <v>-77.12</v>
      </c>
      <c r="S37" s="19">
        <v>8.48</v>
      </c>
      <c r="T37" s="20">
        <v>11.9</v>
      </c>
      <c r="U37" s="19">
        <v>131</v>
      </c>
      <c r="V37" s="19">
        <v>0.32</v>
      </c>
      <c r="W37">
        <v>250</v>
      </c>
      <c r="X37" s="19">
        <v>236</v>
      </c>
      <c r="Y37" s="33">
        <v>1.81710214</v>
      </c>
      <c r="Z37" s="33">
        <f t="shared" si="3"/>
        <v>0.55032679670940243</v>
      </c>
      <c r="AA37" t="s">
        <v>152</v>
      </c>
    </row>
    <row r="38" spans="1:27" ht="16" x14ac:dyDescent="0.2">
      <c r="A38" s="1" t="s">
        <v>67</v>
      </c>
      <c r="B38" s="1" t="s">
        <v>18</v>
      </c>
      <c r="C38" t="s">
        <v>6</v>
      </c>
      <c r="E38">
        <v>1</v>
      </c>
      <c r="F38" t="s">
        <v>105</v>
      </c>
      <c r="G38" t="s">
        <v>7</v>
      </c>
      <c r="H38" t="s">
        <v>7</v>
      </c>
      <c r="I38">
        <v>63.722000000000001</v>
      </c>
      <c r="J38" s="17">
        <v>3.8570000000000002</v>
      </c>
      <c r="K38">
        <f t="shared" si="0"/>
        <v>65.007666666666665</v>
      </c>
      <c r="L38">
        <v>20.07</v>
      </c>
      <c r="M38" s="17">
        <v>19.649999999999999</v>
      </c>
      <c r="N38">
        <v>3.46</v>
      </c>
      <c r="O38">
        <v>67.3</v>
      </c>
      <c r="P38" s="17">
        <f t="shared" si="1"/>
        <v>70.759999999999991</v>
      </c>
      <c r="R38" s="19"/>
      <c r="S38" s="19"/>
      <c r="T38" s="19"/>
      <c r="U38" s="19"/>
      <c r="V38" s="19"/>
      <c r="X38" s="19"/>
      <c r="Y38" s="33">
        <v>2.2446555799999999</v>
      </c>
      <c r="Z38" s="33">
        <f t="shared" si="3"/>
        <v>0.44550264588921928</v>
      </c>
      <c r="AA38" t="s">
        <v>152</v>
      </c>
    </row>
    <row r="39" spans="1:27" ht="16" x14ac:dyDescent="0.2">
      <c r="A39" s="1" t="s">
        <v>67</v>
      </c>
      <c r="B39" s="1" t="s">
        <v>19</v>
      </c>
      <c r="C39" t="s">
        <v>6</v>
      </c>
      <c r="G39" t="s">
        <v>7</v>
      </c>
      <c r="H39" t="s">
        <v>7</v>
      </c>
      <c r="I39">
        <v>56.866</v>
      </c>
      <c r="J39" s="17">
        <v>1.887</v>
      </c>
      <c r="K39">
        <f t="shared" si="0"/>
        <v>57.494999999999997</v>
      </c>
      <c r="L39">
        <v>15</v>
      </c>
      <c r="M39" s="17">
        <v>14.61</v>
      </c>
      <c r="N39">
        <v>3.5</v>
      </c>
      <c r="O39">
        <v>57.49</v>
      </c>
      <c r="P39" s="17">
        <f t="shared" si="1"/>
        <v>60.99</v>
      </c>
      <c r="R39" s="19"/>
      <c r="S39" s="19"/>
      <c r="T39" s="19"/>
      <c r="U39" s="19"/>
      <c r="V39" s="19"/>
      <c r="X39" s="19"/>
      <c r="Y39" s="33">
        <v>1.95961995</v>
      </c>
      <c r="Z39" s="33">
        <f t="shared" si="3"/>
        <v>0.51030303095250684</v>
      </c>
      <c r="AA39" t="s">
        <v>152</v>
      </c>
    </row>
    <row r="40" spans="1:27" ht="16" x14ac:dyDescent="0.2">
      <c r="A40" s="1" t="s">
        <v>67</v>
      </c>
      <c r="B40" s="1" t="s">
        <v>53</v>
      </c>
      <c r="C40" t="s">
        <v>6</v>
      </c>
      <c r="E40" t="s">
        <v>107</v>
      </c>
      <c r="G40" t="s">
        <v>7</v>
      </c>
      <c r="H40" t="s">
        <v>7</v>
      </c>
      <c r="J40" s="17"/>
      <c r="M40" s="17"/>
      <c r="P40" s="17"/>
      <c r="R40" s="19"/>
      <c r="S40" s="19"/>
      <c r="T40" s="19"/>
      <c r="U40" s="19"/>
      <c r="V40" s="19"/>
      <c r="X40" s="19"/>
      <c r="Y40" s="33">
        <v>2.4940617600000001</v>
      </c>
      <c r="Z40" s="33">
        <f>1/(Y40*10000000)*10000000</f>
        <v>0.40095238058579585</v>
      </c>
      <c r="AA40" t="s">
        <v>152</v>
      </c>
    </row>
    <row r="41" spans="1:27" ht="16" x14ac:dyDescent="0.2">
      <c r="A41" s="1" t="s">
        <v>67</v>
      </c>
      <c r="B41" s="1" t="s">
        <v>29</v>
      </c>
      <c r="C41" t="s">
        <v>6</v>
      </c>
      <c r="E41" s="9">
        <v>1</v>
      </c>
      <c r="F41" s="9">
        <v>1</v>
      </c>
      <c r="G41" t="s">
        <v>7</v>
      </c>
      <c r="H41" t="s">
        <v>7</v>
      </c>
      <c r="I41">
        <v>64.885999999999996</v>
      </c>
      <c r="J41" s="17">
        <v>2.6480000000000001</v>
      </c>
      <c r="K41">
        <f t="shared" si="0"/>
        <v>65.768666666666661</v>
      </c>
      <c r="L41">
        <v>21.41</v>
      </c>
      <c r="M41" s="17">
        <v>20.84</v>
      </c>
      <c r="N41">
        <v>4.59</v>
      </c>
      <c r="O41">
        <v>69.069999999999993</v>
      </c>
      <c r="P41" s="17">
        <f t="shared" si="1"/>
        <v>73.66</v>
      </c>
      <c r="Q41">
        <v>71.069999999999993</v>
      </c>
      <c r="R41" s="19">
        <f t="shared" si="2"/>
        <v>-71.069999999999993</v>
      </c>
      <c r="S41" s="19">
        <v>17.47</v>
      </c>
      <c r="T41" s="19">
        <v>5</v>
      </c>
      <c r="U41" s="19"/>
      <c r="V41" s="19">
        <v>-3.25</v>
      </c>
      <c r="W41">
        <v>110</v>
      </c>
      <c r="X41" s="19">
        <v>113</v>
      </c>
      <c r="Y41" s="33">
        <v>2.9216152000000002</v>
      </c>
      <c r="Z41" s="33">
        <f t="shared" si="3"/>
        <v>0.34227642298684641</v>
      </c>
      <c r="AA41" t="s">
        <v>152</v>
      </c>
    </row>
    <row r="42" spans="1:27" ht="16" x14ac:dyDescent="0.2">
      <c r="A42" s="1" t="s">
        <v>67</v>
      </c>
      <c r="B42" s="1" t="s">
        <v>30</v>
      </c>
      <c r="C42" t="s">
        <v>6</v>
      </c>
      <c r="E42">
        <v>1</v>
      </c>
      <c r="F42" t="s">
        <v>105</v>
      </c>
      <c r="G42" t="s">
        <v>7</v>
      </c>
      <c r="H42" t="s">
        <v>7</v>
      </c>
      <c r="I42">
        <v>70.933999999999997</v>
      </c>
      <c r="J42" s="17">
        <v>1.554</v>
      </c>
      <c r="K42">
        <f t="shared" si="0"/>
        <v>71.451999999999998</v>
      </c>
      <c r="L42">
        <v>28.38</v>
      </c>
      <c r="M42" s="17">
        <v>27.66</v>
      </c>
      <c r="N42">
        <v>3.32</v>
      </c>
      <c r="O42">
        <v>73.790000000000006</v>
      </c>
      <c r="P42" s="17">
        <f t="shared" si="1"/>
        <v>77.11</v>
      </c>
      <c r="Q42">
        <v>77.62</v>
      </c>
      <c r="R42" s="19">
        <f t="shared" si="2"/>
        <v>-77.62</v>
      </c>
      <c r="S42" s="19">
        <v>11.56</v>
      </c>
      <c r="T42" s="19">
        <v>9.5</v>
      </c>
      <c r="U42" s="19">
        <v>131</v>
      </c>
      <c r="V42" s="19">
        <v>-0.85</v>
      </c>
      <c r="W42">
        <v>180</v>
      </c>
      <c r="X42" s="19">
        <v>254</v>
      </c>
      <c r="Y42" s="33">
        <v>2.9216152000000002</v>
      </c>
      <c r="Z42" s="33">
        <f t="shared" si="3"/>
        <v>0.34227642298684641</v>
      </c>
      <c r="AA42" t="s">
        <v>152</v>
      </c>
    </row>
    <row r="43" spans="1:27" ht="16" x14ac:dyDescent="0.2">
      <c r="A43" s="1" t="s">
        <v>67</v>
      </c>
      <c r="B43" s="1" t="s">
        <v>31</v>
      </c>
      <c r="C43" t="s">
        <v>6</v>
      </c>
      <c r="E43" t="s">
        <v>107</v>
      </c>
      <c r="G43" t="s">
        <v>7</v>
      </c>
      <c r="H43" t="s">
        <v>7</v>
      </c>
      <c r="I43">
        <v>48.698999999999998</v>
      </c>
      <c r="J43" s="17">
        <v>2.5409999999999999</v>
      </c>
      <c r="K43">
        <f t="shared" si="0"/>
        <v>49.545999999999999</v>
      </c>
      <c r="L43">
        <v>24.63</v>
      </c>
      <c r="M43" s="17">
        <v>24.09</v>
      </c>
      <c r="N43">
        <v>3.31</v>
      </c>
      <c r="O43">
        <v>49.651000000000003</v>
      </c>
      <c r="P43" s="17">
        <f t="shared" si="1"/>
        <v>52.961000000000006</v>
      </c>
      <c r="R43" s="19"/>
      <c r="S43" s="19"/>
      <c r="T43" s="19"/>
      <c r="U43" s="19"/>
      <c r="V43" s="19"/>
      <c r="X43" s="19"/>
      <c r="Y43" s="33">
        <v>2.74346793</v>
      </c>
      <c r="Z43" s="33">
        <f t="shared" si="3"/>
        <v>0.36450216496607635</v>
      </c>
      <c r="AA43" t="s">
        <v>152</v>
      </c>
    </row>
    <row r="44" spans="1:27" ht="16" x14ac:dyDescent="0.2">
      <c r="A44" s="1" t="s">
        <v>67</v>
      </c>
      <c r="B44" s="1" t="s">
        <v>33</v>
      </c>
      <c r="C44" t="s">
        <v>6</v>
      </c>
      <c r="E44" t="s">
        <v>107</v>
      </c>
      <c r="G44" t="s">
        <v>7</v>
      </c>
      <c r="H44" t="s">
        <v>7</v>
      </c>
      <c r="I44">
        <v>58.161999999999999</v>
      </c>
      <c r="J44" s="17">
        <v>3.4129999999999998</v>
      </c>
      <c r="K44">
        <f t="shared" si="0"/>
        <v>59.299666666666667</v>
      </c>
      <c r="L44" s="2">
        <v>21.8</v>
      </c>
      <c r="M44" s="17">
        <v>20.63</v>
      </c>
      <c r="N44">
        <v>1.07</v>
      </c>
      <c r="O44">
        <v>62.75</v>
      </c>
      <c r="P44" s="17">
        <f t="shared" si="1"/>
        <v>63.82</v>
      </c>
      <c r="R44" s="19"/>
      <c r="S44" s="19"/>
      <c r="T44" s="19"/>
      <c r="U44" s="19"/>
      <c r="V44" s="19"/>
      <c r="X44" s="19"/>
      <c r="Y44" s="33">
        <v>2.7078384799999999</v>
      </c>
      <c r="Z44" s="33">
        <f t="shared" si="3"/>
        <v>0.36929824558811941</v>
      </c>
      <c r="AA44" t="s">
        <v>152</v>
      </c>
    </row>
    <row r="45" spans="1:27" ht="16" x14ac:dyDescent="0.2">
      <c r="A45" s="1" t="s">
        <v>67</v>
      </c>
      <c r="B45" s="1" t="s">
        <v>56</v>
      </c>
      <c r="C45" t="s">
        <v>6</v>
      </c>
      <c r="E45" t="s">
        <v>107</v>
      </c>
      <c r="G45" t="s">
        <v>7</v>
      </c>
      <c r="H45" t="s">
        <v>7</v>
      </c>
      <c r="I45">
        <v>50.838999999999999</v>
      </c>
      <c r="J45" s="17">
        <v>2.8610000000000002</v>
      </c>
      <c r="K45">
        <f t="shared" si="0"/>
        <v>51.792666666666662</v>
      </c>
      <c r="L45">
        <v>22.36</v>
      </c>
      <c r="M45" s="17">
        <v>21.89</v>
      </c>
      <c r="N45">
        <v>2.12</v>
      </c>
      <c r="O45">
        <v>53.73</v>
      </c>
      <c r="P45" s="17">
        <f t="shared" si="1"/>
        <v>55.849999999999994</v>
      </c>
      <c r="Q45">
        <v>59.19</v>
      </c>
      <c r="R45" s="19">
        <f t="shared" si="2"/>
        <v>-59.19</v>
      </c>
      <c r="S45" s="19">
        <v>17.2</v>
      </c>
      <c r="T45" s="19">
        <v>4.3</v>
      </c>
      <c r="U45" s="19"/>
      <c r="V45" s="19">
        <v>-4.33</v>
      </c>
      <c r="W45">
        <v>85</v>
      </c>
      <c r="X45" s="19"/>
      <c r="Y45" s="33">
        <v>3.2779097400000001</v>
      </c>
      <c r="Z45" s="33">
        <f t="shared" si="3"/>
        <v>0.30507246364873974</v>
      </c>
      <c r="AA45" t="s">
        <v>152</v>
      </c>
    </row>
    <row r="46" spans="1:27" ht="16" x14ac:dyDescent="0.2">
      <c r="A46" s="1" t="s">
        <v>67</v>
      </c>
      <c r="B46" s="1" t="s">
        <v>34</v>
      </c>
      <c r="C46" t="s">
        <v>6</v>
      </c>
      <c r="E46" t="s">
        <v>107</v>
      </c>
      <c r="G46" t="s">
        <v>7</v>
      </c>
      <c r="H46" t="s">
        <v>7</v>
      </c>
      <c r="J46" s="17"/>
      <c r="M46" s="17"/>
      <c r="P46" s="17"/>
      <c r="R46" s="19"/>
      <c r="S46" s="19"/>
      <c r="T46" s="19"/>
      <c r="U46" s="19"/>
      <c r="V46" s="19"/>
      <c r="X46" s="19"/>
      <c r="Y46" s="33">
        <v>3.3135391900000002</v>
      </c>
      <c r="Z46" s="33">
        <f t="shared" si="3"/>
        <v>0.30179211491384228</v>
      </c>
      <c r="AA46" t="s">
        <v>152</v>
      </c>
    </row>
    <row r="47" spans="1:27" ht="16" x14ac:dyDescent="0.2">
      <c r="A47" s="1" t="s">
        <v>67</v>
      </c>
      <c r="B47" s="1" t="s">
        <v>35</v>
      </c>
      <c r="C47" t="s">
        <v>6</v>
      </c>
      <c r="E47" t="s">
        <v>107</v>
      </c>
      <c r="G47" t="s">
        <v>7</v>
      </c>
      <c r="H47" t="s">
        <v>7</v>
      </c>
      <c r="I47">
        <v>56.854999999999997</v>
      </c>
      <c r="J47" s="17">
        <v>2.5179999999999998</v>
      </c>
      <c r="K47">
        <f t="shared" si="0"/>
        <v>57.694333333333333</v>
      </c>
      <c r="L47">
        <v>20.67</v>
      </c>
      <c r="M47" s="17">
        <v>20.010000000000002</v>
      </c>
      <c r="N47">
        <v>-2.83</v>
      </c>
      <c r="O47">
        <v>58.33</v>
      </c>
      <c r="P47" s="17">
        <f t="shared" si="1"/>
        <v>55.5</v>
      </c>
      <c r="R47" s="19"/>
      <c r="S47" s="19"/>
      <c r="T47" s="19"/>
      <c r="U47" s="19"/>
      <c r="V47" s="19"/>
      <c r="X47" s="19"/>
      <c r="Y47" s="33">
        <v>3.2066508300000001</v>
      </c>
      <c r="Z47" s="33">
        <f t="shared" si="3"/>
        <v>0.31185185198352261</v>
      </c>
      <c r="AA47" t="s">
        <v>152</v>
      </c>
    </row>
    <row r="48" spans="1:27" ht="16" x14ac:dyDescent="0.2">
      <c r="A48" s="1" t="s">
        <v>70</v>
      </c>
      <c r="B48" s="1" t="s">
        <v>27</v>
      </c>
      <c r="C48" t="s">
        <v>6</v>
      </c>
      <c r="E48">
        <v>1</v>
      </c>
      <c r="F48" t="s">
        <v>107</v>
      </c>
      <c r="G48" t="s">
        <v>7</v>
      </c>
      <c r="H48" t="s">
        <v>7</v>
      </c>
      <c r="J48" s="17"/>
      <c r="M48" s="17"/>
      <c r="P48" s="17"/>
      <c r="Q48">
        <v>58.32</v>
      </c>
      <c r="R48" s="19">
        <f t="shared" si="2"/>
        <v>-58.32</v>
      </c>
      <c r="S48" s="19">
        <v>8.5500000000000007</v>
      </c>
      <c r="T48" s="19"/>
      <c r="U48" s="19"/>
      <c r="V48" s="19">
        <v>-3.89</v>
      </c>
      <c r="X48" s="19"/>
      <c r="Y48" s="33">
        <v>3.17102138</v>
      </c>
      <c r="Z48" s="33">
        <f t="shared" si="3"/>
        <v>0.31535580501194849</v>
      </c>
      <c r="AA48" t="s">
        <v>152</v>
      </c>
    </row>
    <row r="49" spans="1:27" ht="16" x14ac:dyDescent="0.2">
      <c r="A49" s="1" t="s">
        <v>70</v>
      </c>
      <c r="B49" s="1" t="s">
        <v>21</v>
      </c>
      <c r="C49" t="s">
        <v>6</v>
      </c>
      <c r="G49" t="s">
        <v>7</v>
      </c>
      <c r="H49" t="s">
        <v>7</v>
      </c>
      <c r="I49">
        <v>64.513999999999996</v>
      </c>
      <c r="J49" s="17">
        <v>1.51</v>
      </c>
      <c r="K49">
        <f t="shared" si="0"/>
        <v>65.017333333333326</v>
      </c>
      <c r="L49">
        <v>21.74</v>
      </c>
      <c r="M49" s="17">
        <v>21.09</v>
      </c>
      <c r="N49">
        <v>-0.48</v>
      </c>
      <c r="O49">
        <v>69.36</v>
      </c>
      <c r="P49" s="17">
        <f t="shared" si="1"/>
        <v>68.88</v>
      </c>
      <c r="Q49">
        <v>62.02</v>
      </c>
      <c r="R49" s="19">
        <f t="shared" si="2"/>
        <v>-62.02</v>
      </c>
      <c r="S49" s="19">
        <v>8.8000000000000007</v>
      </c>
      <c r="T49" s="19"/>
      <c r="U49" s="19"/>
      <c r="V49" s="19">
        <v>-2.95</v>
      </c>
      <c r="X49" s="19"/>
      <c r="Y49" s="33">
        <v>4.1330166300000002</v>
      </c>
      <c r="Z49" s="33">
        <f t="shared" si="3"/>
        <v>0.24195402281746928</v>
      </c>
      <c r="AA49" t="s">
        <v>152</v>
      </c>
    </row>
    <row r="50" spans="1:27" ht="16" x14ac:dyDescent="0.2">
      <c r="A50" s="1" t="s">
        <v>70</v>
      </c>
      <c r="B50" s="1" t="s">
        <v>22</v>
      </c>
      <c r="C50" t="s">
        <v>6</v>
      </c>
      <c r="E50">
        <v>1</v>
      </c>
      <c r="F50" t="s">
        <v>105</v>
      </c>
      <c r="G50" t="s">
        <v>6</v>
      </c>
      <c r="H50" t="s">
        <v>6</v>
      </c>
      <c r="I50">
        <v>66.123999999999995</v>
      </c>
      <c r="J50" s="17">
        <v>3.2519999999999998</v>
      </c>
      <c r="K50">
        <f t="shared" si="0"/>
        <v>67.207999999999998</v>
      </c>
      <c r="L50">
        <v>20.87</v>
      </c>
      <c r="M50" s="17">
        <v>20.309999999999999</v>
      </c>
      <c r="P50" s="17"/>
      <c r="Q50">
        <v>67.040000000000006</v>
      </c>
      <c r="R50" s="19">
        <f t="shared" si="2"/>
        <v>-67.040000000000006</v>
      </c>
      <c r="S50" s="19">
        <v>3.26</v>
      </c>
      <c r="T50" s="19">
        <v>10.1</v>
      </c>
      <c r="U50" s="19">
        <v>138</v>
      </c>
      <c r="V50" s="19">
        <v>-0.45</v>
      </c>
      <c r="W50">
        <v>160</v>
      </c>
      <c r="X50" s="19">
        <v>176</v>
      </c>
      <c r="Y50" s="33">
        <v>4.0973871700000002</v>
      </c>
      <c r="Z50" s="33">
        <f t="shared" si="3"/>
        <v>0.24405797121681327</v>
      </c>
      <c r="AA50" t="s">
        <v>152</v>
      </c>
    </row>
    <row r="51" spans="1:27" ht="16" x14ac:dyDescent="0.2">
      <c r="A51" s="1" t="s">
        <v>70</v>
      </c>
      <c r="B51" s="1" t="s">
        <v>8</v>
      </c>
      <c r="C51" t="s">
        <v>6</v>
      </c>
      <c r="E51" s="10">
        <v>1</v>
      </c>
      <c r="F51" s="10">
        <v>1</v>
      </c>
      <c r="G51" t="s">
        <v>7</v>
      </c>
      <c r="H51" t="s">
        <v>7</v>
      </c>
      <c r="I51">
        <v>59.534999999999997</v>
      </c>
      <c r="J51" s="17">
        <v>1.2450000000000001</v>
      </c>
      <c r="K51">
        <f t="shared" si="0"/>
        <v>59.949999999999996</v>
      </c>
      <c r="L51">
        <v>19.73</v>
      </c>
      <c r="M51" s="17">
        <v>19.329999999999998</v>
      </c>
      <c r="N51">
        <v>-7.32</v>
      </c>
      <c r="O51">
        <v>64.34</v>
      </c>
      <c r="P51" s="17">
        <f t="shared" si="1"/>
        <v>57.02</v>
      </c>
      <c r="Q51">
        <v>53.38</v>
      </c>
      <c r="R51" s="19">
        <f t="shared" si="2"/>
        <v>-53.38</v>
      </c>
      <c r="S51" s="19">
        <v>8.49</v>
      </c>
      <c r="T51" s="19"/>
      <c r="U51" s="19"/>
      <c r="V51" s="19">
        <v>-4.6399999999999997</v>
      </c>
      <c r="W51">
        <v>75</v>
      </c>
      <c r="X51" s="19"/>
      <c r="Y51" s="33">
        <v>3.9192399099999999</v>
      </c>
      <c r="Z51" s="33">
        <f t="shared" si="3"/>
        <v>0.25515151482523046</v>
      </c>
      <c r="AA51" t="s">
        <v>152</v>
      </c>
    </row>
    <row r="52" spans="1:27" ht="16" x14ac:dyDescent="0.2">
      <c r="A52" s="1" t="s">
        <v>70</v>
      </c>
      <c r="B52" s="1" t="s">
        <v>9</v>
      </c>
      <c r="C52" t="s">
        <v>6</v>
      </c>
      <c r="E52" s="10">
        <v>1</v>
      </c>
      <c r="F52" t="s">
        <v>105</v>
      </c>
      <c r="G52" t="s">
        <v>6</v>
      </c>
      <c r="H52" t="s">
        <v>6</v>
      </c>
      <c r="I52">
        <v>56.326000000000001</v>
      </c>
      <c r="J52" s="17">
        <v>3.1389999999999998</v>
      </c>
      <c r="K52">
        <f t="shared" si="0"/>
        <v>57.372333333333337</v>
      </c>
      <c r="L52">
        <v>16.16</v>
      </c>
      <c r="M52" s="17">
        <v>15.56</v>
      </c>
      <c r="N52">
        <v>4.6399999999999997</v>
      </c>
      <c r="O52">
        <v>56.42</v>
      </c>
      <c r="P52" s="17">
        <f t="shared" si="1"/>
        <v>61.06</v>
      </c>
      <c r="Q52">
        <v>64.98</v>
      </c>
      <c r="R52" s="19">
        <f t="shared" si="2"/>
        <v>-64.98</v>
      </c>
      <c r="S52" s="19">
        <v>0.62</v>
      </c>
      <c r="T52" s="19">
        <v>21.6</v>
      </c>
      <c r="U52" s="19"/>
      <c r="V52" s="19">
        <v>-0.97</v>
      </c>
      <c r="W52">
        <v>200</v>
      </c>
      <c r="X52" s="19">
        <v>207</v>
      </c>
      <c r="Y52" s="33">
        <v>3.7767220899999998</v>
      </c>
      <c r="Z52" s="33">
        <f t="shared" si="3"/>
        <v>0.2647798742321546</v>
      </c>
      <c r="AA52" t="s">
        <v>152</v>
      </c>
    </row>
    <row r="53" spans="1:27" ht="16" x14ac:dyDescent="0.2">
      <c r="A53" s="1" t="s">
        <v>70</v>
      </c>
      <c r="B53" s="1" t="s">
        <v>10</v>
      </c>
      <c r="C53" t="s">
        <v>6</v>
      </c>
      <c r="E53" s="10">
        <v>1</v>
      </c>
      <c r="F53" t="s">
        <v>105</v>
      </c>
      <c r="G53" t="s">
        <v>7</v>
      </c>
      <c r="H53" t="s">
        <v>7</v>
      </c>
      <c r="I53" s="2">
        <v>60.131999999999998</v>
      </c>
      <c r="J53" s="17">
        <v>1.93</v>
      </c>
      <c r="K53">
        <f t="shared" si="0"/>
        <v>60.775333333333329</v>
      </c>
      <c r="L53">
        <v>21.61</v>
      </c>
      <c r="M53" s="17">
        <v>21.03</v>
      </c>
      <c r="N53">
        <v>1.72</v>
      </c>
      <c r="O53">
        <v>68.010000000000005</v>
      </c>
      <c r="P53" s="17">
        <f t="shared" si="1"/>
        <v>69.73</v>
      </c>
      <c r="Q53">
        <v>74.75</v>
      </c>
      <c r="R53" s="19">
        <f t="shared" si="2"/>
        <v>-74.75</v>
      </c>
      <c r="S53" s="19">
        <v>9.2799999999999994</v>
      </c>
      <c r="T53" s="19">
        <v>9.6</v>
      </c>
      <c r="U53" s="19"/>
      <c r="V53" s="19">
        <v>-0.13</v>
      </c>
      <c r="W53">
        <v>90</v>
      </c>
      <c r="X53" s="19"/>
      <c r="Y53" s="33">
        <v>3.7410926400000002</v>
      </c>
      <c r="Z53" s="33">
        <f t="shared" si="3"/>
        <v>0.26730158705719731</v>
      </c>
      <c r="AA53" t="s">
        <v>152</v>
      </c>
    </row>
    <row r="54" spans="1:27" ht="16" x14ac:dyDescent="0.2">
      <c r="A54" s="1" t="s">
        <v>70</v>
      </c>
      <c r="B54" s="1" t="s">
        <v>23</v>
      </c>
      <c r="D54" t="s">
        <v>57</v>
      </c>
      <c r="E54" s="10"/>
      <c r="F54" s="10"/>
      <c r="G54" t="s">
        <v>7</v>
      </c>
      <c r="H54" t="s">
        <v>7</v>
      </c>
      <c r="I54" s="2">
        <v>68.784999999999997</v>
      </c>
      <c r="J54" s="17">
        <v>1.833</v>
      </c>
      <c r="K54">
        <f t="shared" si="0"/>
        <v>69.396000000000001</v>
      </c>
      <c r="L54">
        <v>24.48</v>
      </c>
      <c r="M54" s="17">
        <v>23.75</v>
      </c>
      <c r="N54">
        <v>3.55</v>
      </c>
      <c r="O54">
        <v>72.62</v>
      </c>
      <c r="P54" s="17">
        <f t="shared" si="1"/>
        <v>76.17</v>
      </c>
      <c r="R54" s="19"/>
      <c r="S54" s="19"/>
      <c r="T54" s="19"/>
      <c r="U54" s="19"/>
      <c r="V54" s="19"/>
      <c r="X54" s="19"/>
      <c r="Y54" s="33">
        <v>3.8479809999999999</v>
      </c>
      <c r="Z54" s="33">
        <f t="shared" si="3"/>
        <v>0.25987654304945895</v>
      </c>
      <c r="AA54" t="s">
        <v>152</v>
      </c>
    </row>
    <row r="55" spans="1:27" ht="16" x14ac:dyDescent="0.2">
      <c r="A55" s="1" t="s">
        <v>70</v>
      </c>
      <c r="B55" s="1" t="s">
        <v>11</v>
      </c>
      <c r="C55" t="s">
        <v>6</v>
      </c>
      <c r="E55" s="10">
        <v>1</v>
      </c>
      <c r="F55" s="10" t="s">
        <v>105</v>
      </c>
      <c r="G55" t="s">
        <v>7</v>
      </c>
      <c r="H55" t="s">
        <v>7</v>
      </c>
      <c r="I55" s="2"/>
      <c r="J55" s="17"/>
      <c r="M55" s="17"/>
      <c r="P55" s="18"/>
      <c r="R55" s="19"/>
      <c r="S55" s="19"/>
      <c r="T55" s="20"/>
      <c r="U55" s="19"/>
      <c r="V55" s="19"/>
      <c r="X55" s="19"/>
      <c r="Y55" s="33">
        <v>4.0617577200000001</v>
      </c>
      <c r="Z55" s="33">
        <f t="shared" si="3"/>
        <v>0.2461988303920796</v>
      </c>
      <c r="AA55" t="s">
        <v>152</v>
      </c>
    </row>
    <row r="56" spans="1:27" ht="16" x14ac:dyDescent="0.2">
      <c r="A56" s="1" t="s">
        <v>70</v>
      </c>
      <c r="B56" s="1" t="s">
        <v>12</v>
      </c>
      <c r="D56" t="s">
        <v>149</v>
      </c>
      <c r="G56" t="s">
        <v>7</v>
      </c>
      <c r="H56" t="s">
        <v>7</v>
      </c>
      <c r="I56" s="2">
        <v>58.462000000000003</v>
      </c>
      <c r="J56" s="17">
        <v>0.75</v>
      </c>
      <c r="K56">
        <f t="shared" si="0"/>
        <v>58.712000000000003</v>
      </c>
      <c r="L56">
        <v>26.08</v>
      </c>
      <c r="M56" s="17">
        <v>25.26</v>
      </c>
      <c r="N56">
        <v>1.3</v>
      </c>
      <c r="O56">
        <v>59.4</v>
      </c>
      <c r="P56" s="17">
        <f t="shared" si="1"/>
        <v>60.699999999999996</v>
      </c>
      <c r="R56" s="19"/>
      <c r="S56" s="19"/>
      <c r="T56" s="19"/>
      <c r="U56" s="19"/>
      <c r="V56" s="19"/>
      <c r="X56" s="19"/>
      <c r="Y56" s="33">
        <v>4.0973871700000002</v>
      </c>
      <c r="Z56" s="33">
        <f t="shared" si="3"/>
        <v>0.24405797121681327</v>
      </c>
      <c r="AA56" t="s">
        <v>152</v>
      </c>
    </row>
    <row r="57" spans="1:27" ht="16" x14ac:dyDescent="0.2">
      <c r="A57" s="1" t="s">
        <v>70</v>
      </c>
      <c r="B57" s="1" t="s">
        <v>13</v>
      </c>
      <c r="D57" t="s">
        <v>57</v>
      </c>
      <c r="G57" t="s">
        <v>7</v>
      </c>
      <c r="H57" t="s">
        <v>7</v>
      </c>
      <c r="I57" s="2">
        <v>51.662999999999997</v>
      </c>
      <c r="J57" s="17">
        <v>0.94599999999999995</v>
      </c>
      <c r="K57">
        <f t="shared" si="0"/>
        <v>51.978333333333332</v>
      </c>
      <c r="L57">
        <v>17.46</v>
      </c>
      <c r="M57" s="17">
        <v>16.63</v>
      </c>
      <c r="N57">
        <v>-3.62</v>
      </c>
      <c r="O57">
        <v>57.48</v>
      </c>
      <c r="P57" s="17">
        <f t="shared" si="1"/>
        <v>53.86</v>
      </c>
      <c r="R57" s="19"/>
      <c r="S57" s="19"/>
      <c r="T57" s="19"/>
      <c r="U57" s="19"/>
      <c r="V57" s="19"/>
      <c r="X57" s="19"/>
      <c r="Y57" s="33">
        <v>4.6674584299999999</v>
      </c>
      <c r="Z57" s="33">
        <f t="shared" si="3"/>
        <v>0.21424936397344627</v>
      </c>
      <c r="AA57" t="s">
        <v>152</v>
      </c>
    </row>
    <row r="58" spans="1:27" ht="16" x14ac:dyDescent="0.2">
      <c r="A58" s="1" t="s">
        <v>70</v>
      </c>
      <c r="B58" s="1" t="s">
        <v>14</v>
      </c>
      <c r="C58" t="s">
        <v>6</v>
      </c>
      <c r="E58">
        <v>1</v>
      </c>
      <c r="F58" t="s">
        <v>105</v>
      </c>
      <c r="G58" t="s">
        <v>7</v>
      </c>
      <c r="H58" t="s">
        <v>7</v>
      </c>
      <c r="I58" s="2">
        <v>74.512</v>
      </c>
      <c r="J58" s="17">
        <v>1.35</v>
      </c>
      <c r="K58">
        <f t="shared" si="0"/>
        <v>74.962000000000003</v>
      </c>
      <c r="L58">
        <v>23.98</v>
      </c>
      <c r="M58" s="17">
        <v>23.07</v>
      </c>
      <c r="N58">
        <v>-3.79</v>
      </c>
      <c r="O58">
        <v>79.83</v>
      </c>
      <c r="P58" s="17">
        <f t="shared" si="1"/>
        <v>76.039999999999992</v>
      </c>
      <c r="Q58">
        <v>72</v>
      </c>
      <c r="R58" s="19">
        <f t="shared" si="2"/>
        <v>-72</v>
      </c>
      <c r="S58" s="19">
        <v>3.74</v>
      </c>
      <c r="T58" s="20">
        <v>12.3</v>
      </c>
      <c r="U58" s="19"/>
      <c r="V58" s="19">
        <v>0.46</v>
      </c>
      <c r="W58">
        <v>205</v>
      </c>
      <c r="X58" s="19">
        <v>204</v>
      </c>
      <c r="Y58" s="33">
        <v>4.5605700699999998</v>
      </c>
      <c r="Z58" s="33">
        <f t="shared" si="3"/>
        <v>0.21927083339386125</v>
      </c>
      <c r="AA58" t="s">
        <v>152</v>
      </c>
    </row>
    <row r="59" spans="1:27" ht="16" x14ac:dyDescent="0.2">
      <c r="A59" s="1" t="s">
        <v>70</v>
      </c>
      <c r="B59" s="1" t="s">
        <v>15</v>
      </c>
      <c r="C59" t="s">
        <v>6</v>
      </c>
      <c r="E59">
        <v>1</v>
      </c>
      <c r="F59" t="s">
        <v>105</v>
      </c>
      <c r="G59" t="s">
        <v>7</v>
      </c>
      <c r="H59" t="s">
        <v>7</v>
      </c>
      <c r="I59" s="2">
        <v>53.932000000000002</v>
      </c>
      <c r="J59" s="17">
        <v>3.49</v>
      </c>
      <c r="K59">
        <f t="shared" si="0"/>
        <v>55.095333333333336</v>
      </c>
      <c r="M59" s="17">
        <v>18.920000000000002</v>
      </c>
      <c r="N59">
        <v>-3.74</v>
      </c>
      <c r="O59">
        <v>61.14</v>
      </c>
      <c r="P59" s="17">
        <f t="shared" si="1"/>
        <v>57.4</v>
      </c>
      <c r="Q59">
        <v>79.86</v>
      </c>
      <c r="R59" s="19">
        <f t="shared" si="2"/>
        <v>-79.86</v>
      </c>
      <c r="S59" s="19">
        <v>7.46</v>
      </c>
      <c r="T59" s="19">
        <v>12.5</v>
      </c>
      <c r="U59" s="19"/>
      <c r="V59" s="19">
        <v>-0.02</v>
      </c>
      <c r="W59">
        <v>220</v>
      </c>
      <c r="X59" s="19">
        <v>205</v>
      </c>
      <c r="Y59" s="33">
        <v>4.4893111599999997</v>
      </c>
      <c r="Z59" s="33">
        <f t="shared" si="3"/>
        <v>0.22275132294460964</v>
      </c>
      <c r="AA59" t="s">
        <v>152</v>
      </c>
    </row>
    <row r="60" spans="1:27" ht="16" x14ac:dyDescent="0.2">
      <c r="A60" s="1" t="s">
        <v>70</v>
      </c>
      <c r="B60" s="1" t="s">
        <v>16</v>
      </c>
      <c r="C60" t="s">
        <v>6</v>
      </c>
      <c r="D60" t="s">
        <v>126</v>
      </c>
      <c r="E60" s="10">
        <v>1</v>
      </c>
      <c r="F60" t="s">
        <v>105</v>
      </c>
      <c r="G60" t="s">
        <v>7</v>
      </c>
      <c r="H60" t="s">
        <v>7</v>
      </c>
      <c r="I60" s="2">
        <v>59.56</v>
      </c>
      <c r="J60" s="17">
        <v>2.6829999999999998</v>
      </c>
      <c r="K60">
        <f t="shared" si="0"/>
        <v>60.454333333333338</v>
      </c>
      <c r="L60">
        <v>19.57</v>
      </c>
      <c r="M60" s="17">
        <v>19.05</v>
      </c>
      <c r="N60">
        <v>2.71</v>
      </c>
      <c r="O60">
        <v>66.05</v>
      </c>
      <c r="P60" s="17">
        <f t="shared" si="1"/>
        <v>68.759999999999991</v>
      </c>
      <c r="Q60">
        <v>71.81</v>
      </c>
      <c r="R60" s="19">
        <f t="shared" si="2"/>
        <v>-71.81</v>
      </c>
      <c r="S60" s="19">
        <v>6.56</v>
      </c>
      <c r="T60" s="19">
        <v>13.2</v>
      </c>
      <c r="U60" s="19"/>
      <c r="V60" s="19">
        <v>-1.96</v>
      </c>
      <c r="W60">
        <v>140</v>
      </c>
      <c r="X60" s="19">
        <v>190</v>
      </c>
      <c r="Y60" s="33">
        <v>4.3824227999999996</v>
      </c>
      <c r="Z60" s="33">
        <f t="shared" si="3"/>
        <v>0.228184281991231</v>
      </c>
      <c r="AA60" t="s">
        <v>152</v>
      </c>
    </row>
    <row r="61" spans="1:27" ht="16" x14ac:dyDescent="0.2">
      <c r="A61" s="1" t="s">
        <v>70</v>
      </c>
      <c r="B61" s="1" t="s">
        <v>17</v>
      </c>
      <c r="C61" t="s">
        <v>6</v>
      </c>
      <c r="D61" t="s">
        <v>126</v>
      </c>
      <c r="E61">
        <v>1</v>
      </c>
      <c r="F61" t="s">
        <v>105</v>
      </c>
      <c r="G61" t="s">
        <v>7</v>
      </c>
      <c r="H61" t="s">
        <v>7</v>
      </c>
      <c r="I61" s="2">
        <v>65.771000000000001</v>
      </c>
      <c r="J61" s="17">
        <v>1.5740000000000001</v>
      </c>
      <c r="K61">
        <f t="shared" si="0"/>
        <v>66.295666666666662</v>
      </c>
      <c r="L61">
        <v>18.97</v>
      </c>
      <c r="M61" s="17">
        <v>18.53</v>
      </c>
      <c r="N61">
        <v>1.49</v>
      </c>
      <c r="O61">
        <v>69.510000000000005</v>
      </c>
      <c r="P61" s="17">
        <f t="shared" si="1"/>
        <v>71</v>
      </c>
      <c r="Q61">
        <v>72.72</v>
      </c>
      <c r="R61" s="19">
        <f t="shared" si="2"/>
        <v>-72.72</v>
      </c>
      <c r="S61" s="19">
        <v>4.43</v>
      </c>
      <c r="T61" s="19">
        <v>14.7</v>
      </c>
      <c r="U61" s="19">
        <v>178</v>
      </c>
      <c r="V61" s="19">
        <v>-0.46</v>
      </c>
      <c r="W61">
        <v>200</v>
      </c>
      <c r="X61" s="19">
        <v>219</v>
      </c>
      <c r="Y61" s="33">
        <v>4.2399049900000003</v>
      </c>
      <c r="Z61" s="33">
        <f t="shared" si="3"/>
        <v>0.23585434163231092</v>
      </c>
      <c r="AA61" t="s">
        <v>152</v>
      </c>
    </row>
    <row r="62" spans="1:27" ht="16" x14ac:dyDescent="0.2">
      <c r="A62" s="1" t="s">
        <v>70</v>
      </c>
      <c r="B62" s="1" t="s">
        <v>24</v>
      </c>
      <c r="I62" s="2"/>
      <c r="J62" s="17"/>
      <c r="M62" s="17"/>
      <c r="P62" s="17"/>
      <c r="R62" s="19"/>
      <c r="S62" s="19"/>
      <c r="T62" s="19"/>
      <c r="U62" s="19"/>
      <c r="V62" s="19"/>
      <c r="X62" s="19"/>
      <c r="Y62" s="33">
        <v>4.4180522599999996</v>
      </c>
      <c r="Z62" s="33">
        <f t="shared" si="3"/>
        <v>0.22634408584383747</v>
      </c>
      <c r="AA62" t="s">
        <v>152</v>
      </c>
    </row>
    <row r="63" spans="1:27" ht="16" x14ac:dyDescent="0.2">
      <c r="A63" s="1" t="s">
        <v>70</v>
      </c>
      <c r="B63" s="1" t="s">
        <v>25</v>
      </c>
      <c r="C63" t="s">
        <v>6</v>
      </c>
      <c r="E63">
        <v>1</v>
      </c>
      <c r="F63" t="s">
        <v>105</v>
      </c>
      <c r="G63" t="s">
        <v>7</v>
      </c>
      <c r="H63" t="s">
        <v>7</v>
      </c>
      <c r="J63" s="17"/>
      <c r="M63" s="17"/>
      <c r="P63" s="17"/>
      <c r="Q63">
        <v>72.28</v>
      </c>
      <c r="R63" s="19">
        <f t="shared" si="2"/>
        <v>-72.28</v>
      </c>
      <c r="S63" s="19">
        <v>6.36</v>
      </c>
      <c r="T63" s="19">
        <v>11.7</v>
      </c>
      <c r="U63" s="19"/>
      <c r="V63" s="19">
        <v>-0.47</v>
      </c>
      <c r="W63">
        <v>180</v>
      </c>
      <c r="X63" s="19">
        <v>189</v>
      </c>
      <c r="Y63" s="33">
        <v>4.5249406199999997</v>
      </c>
      <c r="Z63" s="33">
        <f t="shared" si="3"/>
        <v>0.22099737520975471</v>
      </c>
      <c r="AA63" t="s">
        <v>152</v>
      </c>
    </row>
    <row r="64" spans="1:27" ht="16" x14ac:dyDescent="0.2">
      <c r="A64" s="1" t="s">
        <v>70</v>
      </c>
      <c r="B64" s="1" t="s">
        <v>18</v>
      </c>
      <c r="C64" t="s">
        <v>6</v>
      </c>
      <c r="E64">
        <v>1</v>
      </c>
      <c r="F64" t="s">
        <v>105</v>
      </c>
      <c r="G64" t="s">
        <v>7</v>
      </c>
      <c r="H64" t="s">
        <v>7</v>
      </c>
      <c r="I64">
        <v>53.462000000000003</v>
      </c>
      <c r="J64" s="17">
        <v>1.752</v>
      </c>
      <c r="K64">
        <f t="shared" si="0"/>
        <v>54.046000000000006</v>
      </c>
      <c r="L64">
        <v>17.13</v>
      </c>
      <c r="M64" s="17">
        <v>16.71</v>
      </c>
      <c r="N64">
        <v>0.99</v>
      </c>
      <c r="O64">
        <v>55.91</v>
      </c>
      <c r="P64" s="17">
        <f t="shared" si="1"/>
        <v>56.9</v>
      </c>
      <c r="Q64">
        <v>60.35</v>
      </c>
      <c r="R64" s="19">
        <f t="shared" si="2"/>
        <v>-60.35</v>
      </c>
      <c r="S64" s="19">
        <v>7.05</v>
      </c>
      <c r="T64" s="19">
        <v>9</v>
      </c>
      <c r="U64" s="19"/>
      <c r="V64" s="19">
        <v>0</v>
      </c>
      <c r="W64">
        <v>200</v>
      </c>
      <c r="X64" s="19">
        <v>212</v>
      </c>
      <c r="Y64" s="33">
        <v>4.5961995299999998</v>
      </c>
      <c r="Z64" s="33">
        <f t="shared" si="3"/>
        <v>0.21757105919202774</v>
      </c>
      <c r="AA64" t="s">
        <v>152</v>
      </c>
    </row>
    <row r="65" spans="1:27" ht="16" x14ac:dyDescent="0.2">
      <c r="A65" s="1" t="s">
        <v>70</v>
      </c>
      <c r="B65" s="1" t="s">
        <v>19</v>
      </c>
      <c r="G65" t="s">
        <v>7</v>
      </c>
      <c r="H65" t="s">
        <v>7</v>
      </c>
      <c r="J65" s="17"/>
      <c r="M65" s="17"/>
      <c r="P65" s="17"/>
      <c r="R65" s="19"/>
      <c r="S65" s="19"/>
      <c r="T65" s="19"/>
      <c r="U65" s="19"/>
      <c r="V65" s="19"/>
      <c r="X65" s="19"/>
      <c r="Y65" s="33">
        <v>5.52256532</v>
      </c>
      <c r="Z65" s="33">
        <f t="shared" si="3"/>
        <v>0.18107526883901121</v>
      </c>
      <c r="AA65" t="s">
        <v>152</v>
      </c>
    </row>
    <row r="66" spans="1:27" ht="16" x14ac:dyDescent="0.2">
      <c r="A66" s="1" t="s">
        <v>70</v>
      </c>
      <c r="B66" s="1" t="s">
        <v>53</v>
      </c>
      <c r="C66" t="s">
        <v>6</v>
      </c>
      <c r="E66" t="s">
        <v>107</v>
      </c>
      <c r="G66" t="s">
        <v>7</v>
      </c>
      <c r="H66" t="s">
        <v>7</v>
      </c>
      <c r="J66" s="17"/>
      <c r="M66" s="17"/>
      <c r="P66" s="17"/>
      <c r="R66" s="19"/>
      <c r="S66" s="19"/>
      <c r="T66" s="19">
        <v>11.9</v>
      </c>
      <c r="U66" s="19"/>
      <c r="V66" s="19"/>
      <c r="X66" s="19"/>
      <c r="Y66" s="33">
        <v>5.4156769599999999</v>
      </c>
      <c r="Z66" s="33">
        <f t="shared" si="3"/>
        <v>0.18464912279405971</v>
      </c>
      <c r="AA66" t="s">
        <v>152</v>
      </c>
    </row>
    <row r="67" spans="1:27" ht="16" x14ac:dyDescent="0.2">
      <c r="A67" s="1" t="s">
        <v>70</v>
      </c>
      <c r="B67" s="1" t="s">
        <v>29</v>
      </c>
      <c r="C67" t="s">
        <v>6</v>
      </c>
      <c r="E67" s="10">
        <v>1</v>
      </c>
      <c r="F67" t="s">
        <v>105</v>
      </c>
      <c r="G67" t="s">
        <v>7</v>
      </c>
      <c r="H67" t="s">
        <v>7</v>
      </c>
      <c r="I67">
        <v>72.634</v>
      </c>
      <c r="J67" s="17">
        <v>1.32</v>
      </c>
      <c r="K67">
        <f t="shared" ref="K67:K130" si="4">(J67/3)+I67</f>
        <v>73.073999999999998</v>
      </c>
      <c r="L67">
        <v>25.4</v>
      </c>
      <c r="M67" s="17">
        <v>24.6</v>
      </c>
      <c r="N67">
        <v>4.3600000000000003</v>
      </c>
      <c r="O67">
        <v>77.67</v>
      </c>
      <c r="P67" s="17">
        <f t="shared" ref="P67:P130" si="5">N67+O67</f>
        <v>82.03</v>
      </c>
      <c r="Q67">
        <v>82.95</v>
      </c>
      <c r="R67" s="19">
        <f t="shared" ref="R67:R130" si="6">0-Q67</f>
        <v>-82.95</v>
      </c>
      <c r="S67" s="19">
        <v>11.55</v>
      </c>
      <c r="T67" s="19">
        <v>11.3</v>
      </c>
      <c r="U67" s="19"/>
      <c r="V67" s="19">
        <v>-1.25</v>
      </c>
      <c r="W67">
        <v>175</v>
      </c>
      <c r="X67" s="19">
        <v>183</v>
      </c>
      <c r="Y67" s="33">
        <v>5.1306413299999996</v>
      </c>
      <c r="Z67" s="33">
        <f t="shared" ref="Z67:Z96" si="7">1/(Y67*10000000)*10000000</f>
        <v>0.19490740741372387</v>
      </c>
      <c r="AA67" t="s">
        <v>152</v>
      </c>
    </row>
    <row r="68" spans="1:27" ht="16" x14ac:dyDescent="0.2">
      <c r="A68" s="1" t="s">
        <v>70</v>
      </c>
      <c r="B68" s="1" t="s">
        <v>30</v>
      </c>
      <c r="C68" t="s">
        <v>6</v>
      </c>
      <c r="E68">
        <v>1</v>
      </c>
      <c r="F68" t="s">
        <v>105</v>
      </c>
      <c r="G68" t="s">
        <v>7</v>
      </c>
      <c r="H68" t="s">
        <v>7</v>
      </c>
      <c r="I68">
        <v>65.623999999999995</v>
      </c>
      <c r="J68" s="17">
        <v>1.31</v>
      </c>
      <c r="K68">
        <f t="shared" si="4"/>
        <v>66.060666666666663</v>
      </c>
      <c r="L68">
        <v>20.23</v>
      </c>
      <c r="M68" s="17">
        <v>19.61</v>
      </c>
      <c r="N68">
        <v>-4.87</v>
      </c>
      <c r="O68">
        <v>69.2</v>
      </c>
      <c r="P68" s="17">
        <f t="shared" si="5"/>
        <v>64.33</v>
      </c>
      <c r="Q68">
        <v>64.319999999999993</v>
      </c>
      <c r="R68" s="19">
        <f t="shared" si="6"/>
        <v>-64.319999999999993</v>
      </c>
      <c r="S68" s="19">
        <v>12.59</v>
      </c>
      <c r="T68" s="19">
        <v>8.3000000000000007</v>
      </c>
      <c r="U68" s="19"/>
      <c r="V68" s="19">
        <v>-2.48</v>
      </c>
      <c r="W68">
        <v>135</v>
      </c>
      <c r="X68" s="19"/>
      <c r="Y68" s="33">
        <v>5.3800475099999998</v>
      </c>
      <c r="Z68" s="33">
        <f t="shared" si="7"/>
        <v>0.18587196453958454</v>
      </c>
      <c r="AA68" t="s">
        <v>152</v>
      </c>
    </row>
    <row r="69" spans="1:27" ht="16" x14ac:dyDescent="0.2">
      <c r="A69" s="1" t="s">
        <v>70</v>
      </c>
      <c r="B69" s="1" t="s">
        <v>31</v>
      </c>
      <c r="C69" t="s">
        <v>6</v>
      </c>
      <c r="E69">
        <v>1</v>
      </c>
      <c r="F69" t="s">
        <v>106</v>
      </c>
      <c r="G69" t="s">
        <v>7</v>
      </c>
      <c r="H69" t="s">
        <v>7</v>
      </c>
      <c r="I69">
        <v>73.003</v>
      </c>
      <c r="J69" s="17">
        <v>1.141</v>
      </c>
      <c r="K69">
        <f t="shared" si="4"/>
        <v>73.38333333333334</v>
      </c>
      <c r="L69">
        <v>21.22</v>
      </c>
      <c r="M69" s="17">
        <v>20.51</v>
      </c>
      <c r="N69">
        <v>-0.59</v>
      </c>
      <c r="O69">
        <v>74.56</v>
      </c>
      <c r="P69" s="17">
        <f t="shared" si="5"/>
        <v>73.97</v>
      </c>
      <c r="Q69">
        <v>78.42</v>
      </c>
      <c r="R69" s="19">
        <f t="shared" si="6"/>
        <v>-78.42</v>
      </c>
      <c r="S69" s="19">
        <v>8.01</v>
      </c>
      <c r="T69" s="19">
        <v>14.7</v>
      </c>
      <c r="U69" s="19"/>
      <c r="V69" s="19">
        <v>0.02</v>
      </c>
      <c r="W69">
        <v>205</v>
      </c>
      <c r="X69" s="19">
        <v>202</v>
      </c>
      <c r="Y69" s="33">
        <v>5.2019002399999996</v>
      </c>
      <c r="Z69" s="33">
        <f t="shared" si="7"/>
        <v>0.1922374428310836</v>
      </c>
      <c r="AA69" t="s">
        <v>152</v>
      </c>
    </row>
    <row r="70" spans="1:27" ht="16" x14ac:dyDescent="0.2">
      <c r="A70" s="1" t="s">
        <v>70</v>
      </c>
      <c r="B70" s="1" t="s">
        <v>33</v>
      </c>
      <c r="C70" t="s">
        <v>6</v>
      </c>
      <c r="D70" t="s">
        <v>71</v>
      </c>
      <c r="E70" t="s">
        <v>107</v>
      </c>
      <c r="G70" t="s">
        <v>7</v>
      </c>
      <c r="H70" t="s">
        <v>7</v>
      </c>
      <c r="I70">
        <v>70.825000000000003</v>
      </c>
      <c r="J70" s="17">
        <v>0.90300000000000002</v>
      </c>
      <c r="K70">
        <f t="shared" si="4"/>
        <v>71.126000000000005</v>
      </c>
      <c r="L70">
        <v>24.21</v>
      </c>
      <c r="M70" s="17">
        <v>23.53</v>
      </c>
      <c r="N70">
        <v>2.75</v>
      </c>
      <c r="O70">
        <v>74.650000000000006</v>
      </c>
      <c r="P70" s="17">
        <f t="shared" si="5"/>
        <v>77.400000000000006</v>
      </c>
      <c r="Q70">
        <v>75.02</v>
      </c>
      <c r="R70" s="19">
        <f t="shared" si="6"/>
        <v>-75.02</v>
      </c>
      <c r="S70" s="19">
        <v>7.64</v>
      </c>
      <c r="T70" s="19">
        <v>20.29</v>
      </c>
      <c r="U70" s="19"/>
      <c r="V70" s="19">
        <v>-1.83</v>
      </c>
      <c r="X70" s="19"/>
      <c r="Y70" s="33">
        <v>5.3800475099999998</v>
      </c>
      <c r="Z70" s="33">
        <f t="shared" si="7"/>
        <v>0.18587196453958454</v>
      </c>
      <c r="AA70" t="s">
        <v>152</v>
      </c>
    </row>
    <row r="71" spans="1:27" ht="16" x14ac:dyDescent="0.2">
      <c r="A71" s="1" t="s">
        <v>70</v>
      </c>
      <c r="B71" s="1" t="s">
        <v>56</v>
      </c>
      <c r="C71" t="s">
        <v>6</v>
      </c>
      <c r="E71">
        <v>1</v>
      </c>
      <c r="F71" t="s">
        <v>105</v>
      </c>
      <c r="G71" t="s">
        <v>6</v>
      </c>
      <c r="H71" t="s">
        <v>6</v>
      </c>
      <c r="I71">
        <v>54.633000000000003</v>
      </c>
      <c r="J71" s="17">
        <v>4.2729999999999997</v>
      </c>
      <c r="K71">
        <f t="shared" si="4"/>
        <v>56.057333333333332</v>
      </c>
      <c r="M71" s="17">
        <v>13.85</v>
      </c>
      <c r="N71">
        <v>5.0199999999999996</v>
      </c>
      <c r="O71">
        <v>58.18</v>
      </c>
      <c r="P71" s="17">
        <f t="shared" si="5"/>
        <v>63.2</v>
      </c>
      <c r="Q71">
        <v>64.86</v>
      </c>
      <c r="R71" s="19">
        <f t="shared" si="6"/>
        <v>-64.86</v>
      </c>
      <c r="S71" s="19">
        <v>2.09</v>
      </c>
      <c r="T71" s="19">
        <v>11.4</v>
      </c>
      <c r="U71" s="19"/>
      <c r="V71" s="19">
        <v>-0.76</v>
      </c>
      <c r="W71">
        <v>160</v>
      </c>
      <c r="X71" s="19">
        <v>188</v>
      </c>
      <c r="Y71" s="33">
        <v>4.8099762500000001</v>
      </c>
      <c r="Z71" s="33">
        <f t="shared" si="7"/>
        <v>0.20790123443956715</v>
      </c>
      <c r="AA71" t="s">
        <v>152</v>
      </c>
    </row>
    <row r="72" spans="1:27" ht="16" x14ac:dyDescent="0.2">
      <c r="A72" s="1" t="s">
        <v>70</v>
      </c>
      <c r="B72" s="1" t="s">
        <v>34</v>
      </c>
      <c r="C72" t="s">
        <v>6</v>
      </c>
      <c r="E72" t="s">
        <v>107</v>
      </c>
      <c r="G72" t="s">
        <v>7</v>
      </c>
      <c r="H72" t="s">
        <v>7</v>
      </c>
      <c r="I72">
        <v>61.854999999999997</v>
      </c>
      <c r="J72" s="17">
        <v>1.9770000000000001</v>
      </c>
      <c r="K72">
        <f t="shared" si="4"/>
        <v>62.513999999999996</v>
      </c>
      <c r="L72">
        <v>21.17</v>
      </c>
      <c r="M72" s="17">
        <v>20.7</v>
      </c>
      <c r="N72">
        <v>0.02</v>
      </c>
      <c r="O72">
        <v>63.46</v>
      </c>
      <c r="P72" s="17">
        <f t="shared" si="5"/>
        <v>63.480000000000004</v>
      </c>
      <c r="R72" s="19"/>
      <c r="S72" s="19"/>
      <c r="T72" s="19"/>
      <c r="U72" s="19"/>
      <c r="V72" s="19"/>
      <c r="X72" s="19"/>
      <c r="Y72" s="33">
        <v>5.4513064099999999</v>
      </c>
      <c r="Z72" s="33">
        <f t="shared" si="7"/>
        <v>0.18344226590631141</v>
      </c>
      <c r="AA72" t="s">
        <v>152</v>
      </c>
    </row>
    <row r="73" spans="1:27" ht="16" x14ac:dyDescent="0.2">
      <c r="A73" s="1" t="s">
        <v>70</v>
      </c>
      <c r="B73" s="1" t="s">
        <v>35</v>
      </c>
      <c r="C73" t="s">
        <v>6</v>
      </c>
      <c r="E73">
        <v>1</v>
      </c>
      <c r="F73" t="s">
        <v>105</v>
      </c>
      <c r="G73" t="s">
        <v>7</v>
      </c>
      <c r="H73" t="s">
        <v>7</v>
      </c>
      <c r="I73">
        <v>57.122999999999998</v>
      </c>
      <c r="J73" s="17">
        <v>4.5510000000000002</v>
      </c>
      <c r="K73">
        <f t="shared" si="4"/>
        <v>58.64</v>
      </c>
      <c r="M73" s="17">
        <v>16.91</v>
      </c>
      <c r="N73">
        <v>-0.34799999999999998</v>
      </c>
      <c r="O73">
        <v>60.3</v>
      </c>
      <c r="P73" s="17">
        <f t="shared" si="5"/>
        <v>59.951999999999998</v>
      </c>
      <c r="Q73">
        <v>60.16</v>
      </c>
      <c r="R73" s="19">
        <f t="shared" si="6"/>
        <v>-60.16</v>
      </c>
      <c r="S73" s="19">
        <v>12.94</v>
      </c>
      <c r="T73" s="19">
        <v>6.1</v>
      </c>
      <c r="U73" s="19"/>
      <c r="V73" s="19">
        <v>-2.3199999999999998</v>
      </c>
      <c r="W73">
        <v>105</v>
      </c>
      <c r="X73" s="19"/>
      <c r="Y73" s="33">
        <v>5.2375296899999997</v>
      </c>
      <c r="Z73" s="33">
        <f t="shared" si="7"/>
        <v>0.19092970525958014</v>
      </c>
      <c r="AA73" t="s">
        <v>152</v>
      </c>
    </row>
    <row r="74" spans="1:27" ht="16" x14ac:dyDescent="0.2">
      <c r="A74" s="1" t="s">
        <v>79</v>
      </c>
      <c r="B74" s="1" t="s">
        <v>27</v>
      </c>
      <c r="C74" t="s">
        <v>6</v>
      </c>
      <c r="E74">
        <v>1</v>
      </c>
      <c r="F74">
        <v>1</v>
      </c>
      <c r="G74" t="s">
        <v>7</v>
      </c>
      <c r="H74" t="s">
        <v>7</v>
      </c>
      <c r="I74">
        <v>66.417000000000002</v>
      </c>
      <c r="J74" s="17">
        <v>2.661</v>
      </c>
      <c r="K74">
        <f t="shared" si="4"/>
        <v>67.304000000000002</v>
      </c>
      <c r="L74">
        <v>21.93</v>
      </c>
      <c r="M74" s="17">
        <v>21.16</v>
      </c>
      <c r="N74">
        <v>0.51</v>
      </c>
      <c r="O74">
        <v>68.400000000000006</v>
      </c>
      <c r="P74" s="17">
        <f t="shared" si="5"/>
        <v>68.910000000000011</v>
      </c>
      <c r="R74" s="19"/>
      <c r="S74" s="19"/>
      <c r="T74" s="19"/>
      <c r="U74" s="19"/>
      <c r="V74" s="19"/>
      <c r="X74" s="19"/>
      <c r="Y74" s="33">
        <v>5.52256532</v>
      </c>
      <c r="Z74" s="33">
        <f t="shared" si="7"/>
        <v>0.18107526883901121</v>
      </c>
      <c r="AA74" t="s">
        <v>152</v>
      </c>
    </row>
    <row r="75" spans="1:27" ht="16" x14ac:dyDescent="0.2">
      <c r="A75" s="1" t="s">
        <v>79</v>
      </c>
      <c r="B75" s="1" t="s">
        <v>21</v>
      </c>
      <c r="C75" t="s">
        <v>6</v>
      </c>
      <c r="E75">
        <v>1</v>
      </c>
      <c r="F75" t="s">
        <v>105</v>
      </c>
      <c r="G75" t="s">
        <v>7</v>
      </c>
      <c r="H75" t="s">
        <v>7</v>
      </c>
      <c r="I75">
        <v>71.347999999999999</v>
      </c>
      <c r="J75" s="17">
        <v>2.5089999999999999</v>
      </c>
      <c r="K75">
        <f t="shared" si="4"/>
        <v>72.184333333333328</v>
      </c>
      <c r="L75">
        <v>20.98</v>
      </c>
      <c r="M75" s="17">
        <v>20.46</v>
      </c>
      <c r="N75">
        <v>-0.64</v>
      </c>
      <c r="O75">
        <v>75.13</v>
      </c>
      <c r="P75" s="17">
        <f t="shared" si="5"/>
        <v>74.489999999999995</v>
      </c>
      <c r="Q75">
        <v>69.47</v>
      </c>
      <c r="R75" s="19">
        <f t="shared" si="6"/>
        <v>-69.47</v>
      </c>
      <c r="S75" s="19">
        <v>4.07</v>
      </c>
      <c r="T75" s="19">
        <v>11.4</v>
      </c>
      <c r="U75" s="19">
        <v>119</v>
      </c>
      <c r="V75" s="19">
        <v>0.37</v>
      </c>
      <c r="W75">
        <v>220</v>
      </c>
      <c r="X75" s="19">
        <v>221</v>
      </c>
      <c r="Y75" s="33">
        <v>5.9501187699999996</v>
      </c>
      <c r="Z75" s="33">
        <f t="shared" si="7"/>
        <v>0.16806387210990076</v>
      </c>
      <c r="AA75" t="s">
        <v>152</v>
      </c>
    </row>
    <row r="76" spans="1:27" ht="16" x14ac:dyDescent="0.2">
      <c r="A76" s="1" t="s">
        <v>79</v>
      </c>
      <c r="B76" s="1" t="s">
        <v>22</v>
      </c>
      <c r="C76" t="s">
        <v>6</v>
      </c>
      <c r="E76" t="s">
        <v>107</v>
      </c>
      <c r="G76" t="s">
        <v>7</v>
      </c>
      <c r="H76" t="s">
        <v>7</v>
      </c>
      <c r="I76">
        <v>65.123999999999995</v>
      </c>
      <c r="J76" s="17">
        <v>2.7370000000000001</v>
      </c>
      <c r="K76">
        <f t="shared" si="4"/>
        <v>66.036333333333332</v>
      </c>
      <c r="L76">
        <v>19.3</v>
      </c>
      <c r="M76" s="17">
        <v>18.79</v>
      </c>
      <c r="N76">
        <v>-1.41</v>
      </c>
      <c r="O76">
        <v>67.28</v>
      </c>
      <c r="P76" s="17">
        <f t="shared" si="5"/>
        <v>65.87</v>
      </c>
      <c r="Q76">
        <v>74.8</v>
      </c>
      <c r="R76" s="19">
        <f t="shared" si="6"/>
        <v>-74.8</v>
      </c>
      <c r="S76" s="19">
        <v>13.07</v>
      </c>
      <c r="T76" s="19"/>
      <c r="U76" s="19"/>
      <c r="V76" s="19"/>
      <c r="W76">
        <v>120</v>
      </c>
      <c r="X76" s="19"/>
      <c r="Y76" s="33">
        <v>6.0926365799999997</v>
      </c>
      <c r="Z76" s="33">
        <f t="shared" si="7"/>
        <v>0.16413255359471976</v>
      </c>
      <c r="AA76" t="s">
        <v>152</v>
      </c>
    </row>
    <row r="77" spans="1:27" ht="16" x14ac:dyDescent="0.2">
      <c r="A77" s="1" t="s">
        <v>79</v>
      </c>
      <c r="B77" s="1" t="s">
        <v>5</v>
      </c>
      <c r="C77" t="s">
        <v>6</v>
      </c>
      <c r="E77">
        <v>1</v>
      </c>
      <c r="F77" t="s">
        <v>105</v>
      </c>
      <c r="G77" t="s">
        <v>7</v>
      </c>
      <c r="H77" t="s">
        <v>7</v>
      </c>
      <c r="I77">
        <v>71.828999999999994</v>
      </c>
      <c r="J77" s="17">
        <v>2.9870000000000001</v>
      </c>
      <c r="K77">
        <f t="shared" si="4"/>
        <v>72.824666666666658</v>
      </c>
      <c r="L77">
        <v>21.54</v>
      </c>
      <c r="M77" s="17">
        <v>20.86</v>
      </c>
      <c r="N77">
        <v>0.51</v>
      </c>
      <c r="O77">
        <v>74.63</v>
      </c>
      <c r="P77" s="17">
        <f t="shared" si="5"/>
        <v>75.14</v>
      </c>
      <c r="Q77">
        <v>79.569999999999993</v>
      </c>
      <c r="R77" s="19">
        <f t="shared" si="6"/>
        <v>-79.569999999999993</v>
      </c>
      <c r="S77" s="19">
        <v>14.02</v>
      </c>
      <c r="T77" s="19">
        <v>6.2</v>
      </c>
      <c r="U77" s="19"/>
      <c r="V77" s="19">
        <v>-1.59</v>
      </c>
      <c r="W77">
        <v>135</v>
      </c>
      <c r="X77" s="19">
        <v>126</v>
      </c>
      <c r="Y77" s="33">
        <v>6.4489311200000001</v>
      </c>
      <c r="Z77" s="33">
        <f t="shared" si="7"/>
        <v>0.15506445663510202</v>
      </c>
      <c r="AA77" t="s">
        <v>152</v>
      </c>
    </row>
    <row r="78" spans="1:27" ht="16" x14ac:dyDescent="0.2">
      <c r="A78" s="1" t="s">
        <v>79</v>
      </c>
      <c r="B78" s="1" t="s">
        <v>8</v>
      </c>
      <c r="C78" t="s">
        <v>7</v>
      </c>
      <c r="G78" t="s">
        <v>7</v>
      </c>
      <c r="H78" t="s">
        <v>7</v>
      </c>
      <c r="I78">
        <v>51.05</v>
      </c>
      <c r="J78" s="17">
        <v>2.6680000000000001</v>
      </c>
      <c r="K78">
        <f t="shared" si="4"/>
        <v>51.93933333333333</v>
      </c>
      <c r="M78" s="17">
        <v>22.79</v>
      </c>
      <c r="N78">
        <v>-1.77</v>
      </c>
      <c r="O78">
        <v>57.01</v>
      </c>
      <c r="P78" s="17">
        <f t="shared" si="5"/>
        <v>55.239999999999995</v>
      </c>
      <c r="R78" s="19"/>
      <c r="S78" s="19"/>
      <c r="T78" s="19"/>
      <c r="U78" s="19"/>
      <c r="V78" s="19"/>
      <c r="X78" s="19"/>
      <c r="Y78" s="33">
        <v>6.6983372900000004</v>
      </c>
      <c r="Z78" s="33">
        <f t="shared" si="7"/>
        <v>0.14929078019001937</v>
      </c>
      <c r="AA78" t="s">
        <v>152</v>
      </c>
    </row>
    <row r="79" spans="1:27" ht="16" x14ac:dyDescent="0.2">
      <c r="A79" s="1" t="s">
        <v>79</v>
      </c>
      <c r="B79" s="1" t="s">
        <v>9</v>
      </c>
      <c r="C79" t="s">
        <v>6</v>
      </c>
      <c r="E79" t="s">
        <v>107</v>
      </c>
      <c r="G79" t="s">
        <v>7</v>
      </c>
      <c r="H79" t="s">
        <v>7</v>
      </c>
      <c r="J79" s="17"/>
      <c r="M79" s="17"/>
      <c r="P79" s="17"/>
      <c r="Q79">
        <v>60.21</v>
      </c>
      <c r="R79" s="19">
        <f t="shared" si="6"/>
        <v>-60.21</v>
      </c>
      <c r="S79" s="19">
        <v>17.29</v>
      </c>
      <c r="T79" s="19"/>
      <c r="U79" s="19"/>
      <c r="V79" s="19"/>
      <c r="X79" s="19"/>
      <c r="Y79" s="33">
        <v>6.4133016600000001</v>
      </c>
      <c r="Z79" s="33">
        <f t="shared" si="7"/>
        <v>0.1559259259917613</v>
      </c>
      <c r="AA79" t="s">
        <v>152</v>
      </c>
    </row>
    <row r="80" spans="1:27" ht="16" x14ac:dyDescent="0.2">
      <c r="A80" s="1" t="s">
        <v>79</v>
      </c>
      <c r="B80" s="1" t="s">
        <v>10</v>
      </c>
      <c r="C80" t="s">
        <v>6</v>
      </c>
      <c r="E80" t="s">
        <v>107</v>
      </c>
      <c r="G80" t="s">
        <v>7</v>
      </c>
      <c r="H80" t="s">
        <v>7</v>
      </c>
      <c r="I80">
        <v>62.835000000000001</v>
      </c>
      <c r="J80" s="17">
        <v>2.25</v>
      </c>
      <c r="K80">
        <f t="shared" si="4"/>
        <v>63.585000000000001</v>
      </c>
      <c r="L80">
        <v>18.62</v>
      </c>
      <c r="M80" s="17">
        <v>18.18</v>
      </c>
      <c r="N80">
        <v>-6.18</v>
      </c>
      <c r="O80">
        <v>67.11</v>
      </c>
      <c r="P80" s="17">
        <f t="shared" si="5"/>
        <v>60.93</v>
      </c>
      <c r="Q80">
        <v>69.930000000000007</v>
      </c>
      <c r="R80" s="19">
        <f t="shared" si="6"/>
        <v>-69.930000000000007</v>
      </c>
      <c r="S80" s="19">
        <v>4</v>
      </c>
      <c r="T80" s="19">
        <v>10.7</v>
      </c>
      <c r="U80" s="19"/>
      <c r="V80" s="19">
        <v>-0.67</v>
      </c>
      <c r="W80">
        <v>135</v>
      </c>
      <c r="X80" s="19">
        <v>147</v>
      </c>
      <c r="Y80" s="33">
        <v>6.2351543899999999</v>
      </c>
      <c r="Z80" s="33">
        <f t="shared" si="7"/>
        <v>0.16038095249153886</v>
      </c>
      <c r="AA80" t="s">
        <v>152</v>
      </c>
    </row>
    <row r="81" spans="1:27" ht="16" x14ac:dyDescent="0.2">
      <c r="A81" s="1" t="s">
        <v>79</v>
      </c>
      <c r="B81" s="1" t="s">
        <v>23</v>
      </c>
      <c r="C81" t="s">
        <v>6</v>
      </c>
      <c r="E81" t="s">
        <v>107</v>
      </c>
      <c r="G81" t="s">
        <v>7</v>
      </c>
      <c r="H81" t="s">
        <v>7</v>
      </c>
      <c r="I81">
        <v>58.427999999999997</v>
      </c>
      <c r="J81" s="17">
        <v>2.7639999999999998</v>
      </c>
      <c r="K81">
        <f t="shared" si="4"/>
        <v>59.349333333333334</v>
      </c>
      <c r="L81">
        <v>19.68</v>
      </c>
      <c r="M81" s="17">
        <v>19</v>
      </c>
      <c r="N81">
        <v>7.7</v>
      </c>
      <c r="O81">
        <v>62.51</v>
      </c>
      <c r="P81" s="17">
        <f t="shared" si="5"/>
        <v>70.209999999999994</v>
      </c>
      <c r="R81" s="19"/>
      <c r="S81" s="19"/>
      <c r="T81" s="19"/>
      <c r="U81" s="19"/>
      <c r="V81" s="19"/>
      <c r="X81" s="19"/>
      <c r="Y81" s="33">
        <v>6.4489311200000001</v>
      </c>
      <c r="Z81" s="33">
        <f t="shared" si="7"/>
        <v>0.15506445663510202</v>
      </c>
      <c r="AA81" t="s">
        <v>152</v>
      </c>
    </row>
    <row r="82" spans="1:27" ht="16" x14ac:dyDescent="0.2">
      <c r="A82" s="1" t="s">
        <v>79</v>
      </c>
      <c r="B82" s="1" t="s">
        <v>11</v>
      </c>
      <c r="C82" t="s">
        <v>7</v>
      </c>
      <c r="G82" t="s">
        <v>7</v>
      </c>
      <c r="H82" t="s">
        <v>7</v>
      </c>
      <c r="I82">
        <v>63.487000000000002</v>
      </c>
      <c r="J82" s="17">
        <v>3.75</v>
      </c>
      <c r="K82">
        <f t="shared" si="4"/>
        <v>64.736999999999995</v>
      </c>
      <c r="L82">
        <v>22.2</v>
      </c>
      <c r="M82" s="17">
        <v>21.7</v>
      </c>
      <c r="N82">
        <v>-6.77</v>
      </c>
      <c r="O82">
        <v>72.099999999999994</v>
      </c>
      <c r="P82" s="17">
        <f t="shared" si="5"/>
        <v>65.33</v>
      </c>
      <c r="R82" s="19"/>
      <c r="S82" s="19"/>
      <c r="T82" s="19"/>
      <c r="U82" s="19"/>
      <c r="V82" s="19"/>
      <c r="X82" s="19"/>
      <c r="Y82" s="33">
        <v>6.6983372900000004</v>
      </c>
      <c r="Z82" s="33">
        <f t="shared" si="7"/>
        <v>0.14929078019001937</v>
      </c>
      <c r="AA82" t="s">
        <v>152</v>
      </c>
    </row>
    <row r="83" spans="1:27" ht="16" x14ac:dyDescent="0.2">
      <c r="A83" s="1" t="s">
        <v>79</v>
      </c>
      <c r="B83" s="1" t="s">
        <v>12</v>
      </c>
      <c r="C83" t="s">
        <v>6</v>
      </c>
      <c r="E83">
        <v>1</v>
      </c>
      <c r="F83" t="s">
        <v>105</v>
      </c>
      <c r="G83" t="s">
        <v>7</v>
      </c>
      <c r="H83" t="s">
        <v>7</v>
      </c>
      <c r="I83">
        <v>67.14</v>
      </c>
      <c r="J83" s="17">
        <v>2.5550000000000002</v>
      </c>
      <c r="K83">
        <f t="shared" si="4"/>
        <v>67.991666666666674</v>
      </c>
      <c r="L83">
        <v>22.09</v>
      </c>
      <c r="M83" s="17">
        <v>21.43</v>
      </c>
      <c r="N83">
        <v>3.89</v>
      </c>
      <c r="O83">
        <v>70.680000000000007</v>
      </c>
      <c r="P83" s="17">
        <f t="shared" si="5"/>
        <v>74.570000000000007</v>
      </c>
      <c r="Q83">
        <v>76.98</v>
      </c>
      <c r="R83" s="19">
        <f t="shared" si="6"/>
        <v>-76.98</v>
      </c>
      <c r="S83" s="19">
        <v>5.6</v>
      </c>
      <c r="T83" s="19">
        <v>11.6</v>
      </c>
      <c r="U83" s="19"/>
      <c r="V83" s="19">
        <v>0.77</v>
      </c>
      <c r="W83">
        <v>165</v>
      </c>
      <c r="X83" s="19">
        <v>165</v>
      </c>
      <c r="Y83" s="33">
        <v>6.8764845599999997</v>
      </c>
      <c r="Z83" s="33">
        <f t="shared" si="7"/>
        <v>0.14542314336266032</v>
      </c>
      <c r="AA83" t="s">
        <v>152</v>
      </c>
    </row>
    <row r="84" spans="1:27" ht="16" x14ac:dyDescent="0.2">
      <c r="A84" s="1" t="s">
        <v>79</v>
      </c>
      <c r="B84" s="1" t="s">
        <v>14</v>
      </c>
      <c r="C84" t="s">
        <v>6</v>
      </c>
      <c r="E84">
        <v>1</v>
      </c>
      <c r="F84" t="s">
        <v>105</v>
      </c>
      <c r="G84" t="s">
        <v>7</v>
      </c>
      <c r="H84" t="s">
        <v>7</v>
      </c>
      <c r="I84">
        <v>56.156999999999996</v>
      </c>
      <c r="J84" s="17">
        <v>3.3839999999999999</v>
      </c>
      <c r="K84">
        <f t="shared" si="4"/>
        <v>57.284999999999997</v>
      </c>
      <c r="L84">
        <v>17.47</v>
      </c>
      <c r="M84" s="17">
        <v>17.059999999999999</v>
      </c>
      <c r="N84">
        <v>0.91</v>
      </c>
      <c r="O84">
        <v>63.22</v>
      </c>
      <c r="P84" s="17">
        <f t="shared" si="5"/>
        <v>64.13</v>
      </c>
      <c r="Q84">
        <v>72.67</v>
      </c>
      <c r="R84" s="19">
        <f t="shared" si="6"/>
        <v>-72.67</v>
      </c>
      <c r="S84" s="19">
        <v>5.66</v>
      </c>
      <c r="T84" s="19">
        <v>11.3</v>
      </c>
      <c r="U84" s="19"/>
      <c r="V84" s="19">
        <v>0.55000000000000004</v>
      </c>
      <c r="W84">
        <v>225</v>
      </c>
      <c r="X84" s="19">
        <v>226</v>
      </c>
      <c r="Y84" s="33">
        <v>7.0190023799999999</v>
      </c>
      <c r="Z84" s="33">
        <f t="shared" si="7"/>
        <v>0.14247038907543441</v>
      </c>
      <c r="AA84" t="s">
        <v>152</v>
      </c>
    </row>
    <row r="85" spans="1:27" ht="16" x14ac:dyDescent="0.2">
      <c r="A85" s="1" t="s">
        <v>79</v>
      </c>
      <c r="B85" s="1" t="s">
        <v>15</v>
      </c>
      <c r="C85" t="s">
        <v>6</v>
      </c>
      <c r="E85">
        <v>1</v>
      </c>
      <c r="F85">
        <v>1</v>
      </c>
      <c r="G85" t="s">
        <v>7</v>
      </c>
      <c r="H85" t="s">
        <v>7</v>
      </c>
      <c r="I85">
        <v>54.338999999999999</v>
      </c>
      <c r="J85" s="17">
        <v>4.1639999999999997</v>
      </c>
      <c r="K85">
        <f t="shared" si="4"/>
        <v>55.726999999999997</v>
      </c>
      <c r="M85" s="17">
        <v>16.489999999999998</v>
      </c>
      <c r="N85">
        <v>2.13</v>
      </c>
      <c r="O85">
        <v>57.86</v>
      </c>
      <c r="P85" s="17">
        <f t="shared" si="5"/>
        <v>59.99</v>
      </c>
      <c r="Q85">
        <v>70.83</v>
      </c>
      <c r="R85" s="19">
        <f t="shared" si="6"/>
        <v>-70.83</v>
      </c>
      <c r="S85" s="19">
        <v>6.99</v>
      </c>
      <c r="T85" s="19">
        <v>8.2200000000000006</v>
      </c>
      <c r="U85" s="19"/>
      <c r="V85" s="19">
        <v>-2.3199999999999998</v>
      </c>
      <c r="X85" s="19"/>
      <c r="Y85" s="33">
        <v>7.4109263700000003</v>
      </c>
      <c r="Z85" s="33">
        <f t="shared" si="7"/>
        <v>0.13493589735934725</v>
      </c>
      <c r="AA85" t="s">
        <v>152</v>
      </c>
    </row>
    <row r="86" spans="1:27" ht="16" x14ac:dyDescent="0.2">
      <c r="A86" s="1" t="s">
        <v>79</v>
      </c>
      <c r="B86" s="1" t="s">
        <v>16</v>
      </c>
      <c r="C86" t="s">
        <v>6</v>
      </c>
      <c r="E86" t="s">
        <v>107</v>
      </c>
      <c r="G86" t="s">
        <v>7</v>
      </c>
      <c r="H86" t="s">
        <v>7</v>
      </c>
      <c r="J86" s="17"/>
      <c r="M86" s="17"/>
      <c r="P86" s="17"/>
      <c r="Q86">
        <v>64.78</v>
      </c>
      <c r="R86" s="19">
        <f t="shared" si="6"/>
        <v>-64.78</v>
      </c>
      <c r="S86" s="19">
        <v>5.38</v>
      </c>
      <c r="T86" s="19">
        <v>7.66</v>
      </c>
      <c r="U86" s="19"/>
      <c r="V86" s="19">
        <v>-2.4700000000000002</v>
      </c>
      <c r="X86" s="19"/>
      <c r="Y86" s="33">
        <v>7.8384798099999999</v>
      </c>
      <c r="Z86" s="33">
        <f t="shared" si="7"/>
        <v>0.12757575757537098</v>
      </c>
      <c r="AA86" t="s">
        <v>152</v>
      </c>
    </row>
    <row r="87" spans="1:27" ht="16" x14ac:dyDescent="0.2">
      <c r="A87" s="1" t="s">
        <v>79</v>
      </c>
      <c r="B87" s="1" t="s">
        <v>17</v>
      </c>
      <c r="C87" t="s">
        <v>6</v>
      </c>
      <c r="E87">
        <v>1</v>
      </c>
      <c r="F87" t="s">
        <v>105</v>
      </c>
      <c r="G87" t="s">
        <v>7</v>
      </c>
      <c r="H87" t="s">
        <v>7</v>
      </c>
      <c r="I87">
        <v>60.273000000000003</v>
      </c>
      <c r="J87" s="17">
        <v>2.9969999999999999</v>
      </c>
      <c r="K87">
        <f t="shared" si="4"/>
        <v>61.272000000000006</v>
      </c>
      <c r="L87">
        <v>19.489999999999998</v>
      </c>
      <c r="M87" s="17">
        <v>18.96</v>
      </c>
      <c r="N87">
        <v>0.97</v>
      </c>
      <c r="O87">
        <v>63.5</v>
      </c>
      <c r="P87" s="17">
        <f t="shared" si="5"/>
        <v>64.47</v>
      </c>
      <c r="Q87">
        <v>73.010000000000005</v>
      </c>
      <c r="R87" s="19">
        <f t="shared" si="6"/>
        <v>-73.010000000000005</v>
      </c>
      <c r="S87" s="19">
        <v>5.8</v>
      </c>
      <c r="T87" s="19">
        <v>11.5</v>
      </c>
      <c r="U87" s="19"/>
      <c r="V87" s="19">
        <v>0.28000000000000003</v>
      </c>
      <c r="W87">
        <v>170</v>
      </c>
      <c r="X87" s="19">
        <v>168</v>
      </c>
      <c r="Y87" s="33">
        <v>8.5510688800000008</v>
      </c>
      <c r="Z87" s="33">
        <f t="shared" si="7"/>
        <v>0.11694444449382096</v>
      </c>
      <c r="AA87" t="s">
        <v>152</v>
      </c>
    </row>
    <row r="88" spans="1:27" ht="16" x14ac:dyDescent="0.2">
      <c r="A88" s="1" t="s">
        <v>79</v>
      </c>
      <c r="B88" s="1" t="s">
        <v>24</v>
      </c>
      <c r="C88" t="s">
        <v>6</v>
      </c>
      <c r="E88">
        <v>1</v>
      </c>
      <c r="F88" t="s">
        <v>105</v>
      </c>
      <c r="G88" t="s">
        <v>7</v>
      </c>
      <c r="H88" t="s">
        <v>7</v>
      </c>
      <c r="I88">
        <v>64.983999999999995</v>
      </c>
      <c r="J88" s="17">
        <v>1.4770000000000001</v>
      </c>
      <c r="K88">
        <f t="shared" si="4"/>
        <v>65.476333333333329</v>
      </c>
      <c r="L88">
        <v>22.41</v>
      </c>
      <c r="M88" s="17">
        <v>21.72</v>
      </c>
      <c r="N88">
        <v>4.18</v>
      </c>
      <c r="O88">
        <v>68.56</v>
      </c>
      <c r="P88" s="17">
        <f t="shared" si="5"/>
        <v>72.740000000000009</v>
      </c>
      <c r="Q88">
        <v>69.87</v>
      </c>
      <c r="R88" s="19">
        <f t="shared" si="6"/>
        <v>-69.87</v>
      </c>
      <c r="S88" s="19">
        <v>8.2100000000000009</v>
      </c>
      <c r="T88" s="19">
        <v>9.6</v>
      </c>
      <c r="U88" s="19"/>
      <c r="V88" s="19">
        <v>-3.28</v>
      </c>
      <c r="W88">
        <v>130</v>
      </c>
      <c r="X88" s="19">
        <v>147</v>
      </c>
      <c r="Y88" s="33">
        <v>8.7292161499999992</v>
      </c>
      <c r="Z88" s="33">
        <f t="shared" si="7"/>
        <v>0.11455782315574808</v>
      </c>
      <c r="AA88" t="s">
        <v>152</v>
      </c>
    </row>
    <row r="89" spans="1:27" ht="16" x14ac:dyDescent="0.2">
      <c r="A89" s="1" t="s">
        <v>79</v>
      </c>
      <c r="B89" s="1" t="s">
        <v>25</v>
      </c>
      <c r="C89" t="s">
        <v>6</v>
      </c>
      <c r="E89" t="s">
        <v>107</v>
      </c>
      <c r="G89" t="s">
        <v>7</v>
      </c>
      <c r="H89" t="s">
        <v>7</v>
      </c>
      <c r="I89">
        <v>63.497</v>
      </c>
      <c r="J89" s="17">
        <v>1.2030000000000001</v>
      </c>
      <c r="K89">
        <f t="shared" si="4"/>
        <v>63.898000000000003</v>
      </c>
      <c r="L89">
        <v>19.48</v>
      </c>
      <c r="M89" s="17">
        <v>18.73</v>
      </c>
      <c r="N89" s="2">
        <v>2.7</v>
      </c>
      <c r="O89">
        <v>67.87</v>
      </c>
      <c r="P89" s="17">
        <f t="shared" si="5"/>
        <v>70.570000000000007</v>
      </c>
      <c r="R89" s="19"/>
      <c r="S89" s="19"/>
      <c r="T89" s="19"/>
      <c r="U89" s="19"/>
      <c r="V89" s="19"/>
      <c r="X89" s="19"/>
      <c r="Y89" s="33">
        <v>8.6935866999999991</v>
      </c>
      <c r="Z89" s="33">
        <f t="shared" si="7"/>
        <v>0.11502732238237184</v>
      </c>
      <c r="AA89" t="s">
        <v>152</v>
      </c>
    </row>
    <row r="90" spans="1:27" ht="16" x14ac:dyDescent="0.2">
      <c r="A90" s="1" t="s">
        <v>79</v>
      </c>
      <c r="B90" s="1" t="s">
        <v>18</v>
      </c>
      <c r="C90" t="s">
        <v>6</v>
      </c>
      <c r="E90" t="s">
        <v>107</v>
      </c>
      <c r="G90" t="s">
        <v>7</v>
      </c>
      <c r="H90" t="s">
        <v>7</v>
      </c>
      <c r="J90" s="17"/>
      <c r="M90" s="17"/>
      <c r="P90" s="17"/>
      <c r="Q90">
        <v>54.89</v>
      </c>
      <c r="R90" s="19">
        <f t="shared" si="6"/>
        <v>-54.89</v>
      </c>
      <c r="S90" s="19">
        <v>5.82</v>
      </c>
      <c r="T90" s="19">
        <v>7.3</v>
      </c>
      <c r="U90" s="19"/>
      <c r="V90" s="19">
        <v>-2.89</v>
      </c>
      <c r="W90">
        <v>190</v>
      </c>
      <c r="X90" s="19">
        <v>195</v>
      </c>
      <c r="Y90" s="33">
        <v>8.9786223300000003</v>
      </c>
      <c r="Z90" s="33">
        <f t="shared" si="7"/>
        <v>0.11137566134825942</v>
      </c>
      <c r="AA90" t="s">
        <v>152</v>
      </c>
    </row>
    <row r="91" spans="1:27" ht="16" x14ac:dyDescent="0.2">
      <c r="A91" s="1" t="s">
        <v>79</v>
      </c>
      <c r="B91" s="1" t="s">
        <v>19</v>
      </c>
      <c r="C91" t="s">
        <v>6</v>
      </c>
      <c r="E91" t="s">
        <v>107</v>
      </c>
      <c r="G91" t="s">
        <v>7</v>
      </c>
      <c r="H91" t="s">
        <v>7</v>
      </c>
      <c r="I91">
        <v>68.051000000000002</v>
      </c>
      <c r="J91" s="17">
        <v>1.4870000000000001</v>
      </c>
      <c r="K91">
        <f t="shared" si="4"/>
        <v>68.546666666666667</v>
      </c>
      <c r="L91">
        <v>23.36</v>
      </c>
      <c r="M91" s="17">
        <v>22.53</v>
      </c>
      <c r="N91">
        <v>7.07</v>
      </c>
      <c r="O91">
        <v>68.900000000000006</v>
      </c>
      <c r="P91" s="17">
        <f t="shared" si="5"/>
        <v>75.97</v>
      </c>
      <c r="R91" s="19"/>
      <c r="S91" s="19"/>
      <c r="T91" s="19"/>
      <c r="U91" s="19"/>
      <c r="V91" s="19"/>
      <c r="X91" s="19"/>
      <c r="Y91" s="33">
        <v>9.1211401399999996</v>
      </c>
      <c r="Z91" s="33">
        <f t="shared" si="7"/>
        <v>0.10963541669693062</v>
      </c>
      <c r="AA91" t="s">
        <v>152</v>
      </c>
    </row>
    <row r="92" spans="1:27" ht="16" x14ac:dyDescent="0.2">
      <c r="A92" s="1" t="s">
        <v>79</v>
      </c>
      <c r="B92" s="1" t="s">
        <v>29</v>
      </c>
      <c r="C92" t="s">
        <v>6</v>
      </c>
      <c r="E92" t="s">
        <v>107</v>
      </c>
      <c r="G92" t="s">
        <v>7</v>
      </c>
      <c r="H92" t="s">
        <v>7</v>
      </c>
      <c r="I92">
        <v>57.557000000000002</v>
      </c>
      <c r="J92" s="17">
        <v>1.5980000000000001</v>
      </c>
      <c r="K92">
        <f t="shared" si="4"/>
        <v>58.089666666666666</v>
      </c>
      <c r="L92">
        <v>28.42</v>
      </c>
      <c r="M92" s="17">
        <v>27.66</v>
      </c>
      <c r="N92">
        <v>3.2</v>
      </c>
      <c r="O92">
        <v>61.5</v>
      </c>
      <c r="P92" s="17">
        <f t="shared" si="5"/>
        <v>64.7</v>
      </c>
      <c r="R92" s="19"/>
      <c r="S92" s="19"/>
      <c r="T92" s="19"/>
      <c r="U92" s="19"/>
      <c r="V92" s="19"/>
      <c r="X92" s="19"/>
      <c r="Y92" s="33">
        <v>9.5843230399999992</v>
      </c>
      <c r="Z92" s="33">
        <f t="shared" si="7"/>
        <v>0.10433705080958959</v>
      </c>
      <c r="AA92" t="s">
        <v>152</v>
      </c>
    </row>
    <row r="93" spans="1:27" ht="16" x14ac:dyDescent="0.2">
      <c r="A93" s="1" t="s">
        <v>79</v>
      </c>
      <c r="B93" s="1" t="s">
        <v>30</v>
      </c>
      <c r="C93" t="s">
        <v>6</v>
      </c>
      <c r="E93" t="s">
        <v>107</v>
      </c>
      <c r="G93" t="s">
        <v>7</v>
      </c>
      <c r="H93" t="s">
        <v>7</v>
      </c>
      <c r="J93" s="17"/>
      <c r="M93" s="17"/>
      <c r="P93" s="17"/>
      <c r="R93" s="19"/>
      <c r="S93" s="19"/>
      <c r="T93" s="19"/>
      <c r="U93" s="19"/>
      <c r="V93" s="19"/>
      <c r="X93" s="19"/>
      <c r="Y93" s="33">
        <v>9.5130641300000001</v>
      </c>
      <c r="Z93" s="33">
        <f t="shared" si="7"/>
        <v>0.10511860178114872</v>
      </c>
      <c r="AA93" t="s">
        <v>152</v>
      </c>
    </row>
    <row r="94" spans="1:27" ht="16" x14ac:dyDescent="0.2">
      <c r="A94" s="1" t="s">
        <v>79</v>
      </c>
      <c r="B94" s="1" t="s">
        <v>31</v>
      </c>
      <c r="C94" t="s">
        <v>6</v>
      </c>
      <c r="E94">
        <v>1</v>
      </c>
      <c r="F94" t="s">
        <v>105</v>
      </c>
      <c r="G94" t="s">
        <v>7</v>
      </c>
      <c r="H94" t="s">
        <v>7</v>
      </c>
      <c r="I94">
        <v>66.918000000000006</v>
      </c>
      <c r="J94" s="17">
        <v>1.038</v>
      </c>
      <c r="K94">
        <f t="shared" si="4"/>
        <v>67.26400000000001</v>
      </c>
      <c r="L94">
        <v>18.52</v>
      </c>
      <c r="M94" s="17">
        <v>18.010000000000002</v>
      </c>
      <c r="N94">
        <v>-0.54</v>
      </c>
      <c r="O94">
        <v>71.47</v>
      </c>
      <c r="P94" s="17">
        <f t="shared" si="5"/>
        <v>70.929999999999993</v>
      </c>
      <c r="Q94">
        <v>72.25</v>
      </c>
      <c r="R94" s="19">
        <f t="shared" si="6"/>
        <v>-72.25</v>
      </c>
      <c r="S94" s="19">
        <v>5.0599999999999996</v>
      </c>
      <c r="T94" s="19">
        <v>19.3</v>
      </c>
      <c r="U94" s="19"/>
      <c r="V94" s="19">
        <v>0.89</v>
      </c>
      <c r="W94">
        <v>230</v>
      </c>
      <c r="X94" s="19">
        <v>228</v>
      </c>
      <c r="Y94" s="33">
        <v>10.938242300000001</v>
      </c>
      <c r="Z94" s="33">
        <f t="shared" si="7"/>
        <v>9.1422366827620935E-2</v>
      </c>
      <c r="AA94" t="s">
        <v>152</v>
      </c>
    </row>
    <row r="95" spans="1:27" ht="16" x14ac:dyDescent="0.2">
      <c r="A95" s="1" t="s">
        <v>79</v>
      </c>
      <c r="B95" s="1" t="s">
        <v>33</v>
      </c>
      <c r="C95" t="s">
        <v>6</v>
      </c>
      <c r="E95" t="s">
        <v>107</v>
      </c>
      <c r="G95" t="s">
        <v>7</v>
      </c>
      <c r="H95" t="s">
        <v>7</v>
      </c>
      <c r="I95">
        <v>48.972999999999999</v>
      </c>
      <c r="J95" s="17">
        <v>2.3119999999999998</v>
      </c>
      <c r="K95">
        <f t="shared" si="4"/>
        <v>49.743666666666662</v>
      </c>
      <c r="L95">
        <v>21.21</v>
      </c>
      <c r="M95" s="17">
        <v>20.68</v>
      </c>
      <c r="N95">
        <v>3.5</v>
      </c>
      <c r="O95">
        <v>56.26</v>
      </c>
      <c r="P95" s="17">
        <f t="shared" si="5"/>
        <v>59.76</v>
      </c>
      <c r="R95" s="19"/>
      <c r="S95" s="19"/>
      <c r="T95" s="19"/>
      <c r="U95" s="19"/>
      <c r="V95" s="19"/>
      <c r="X95" s="19"/>
      <c r="Y95" s="33">
        <v>12.4703088</v>
      </c>
      <c r="Z95" s="33">
        <f t="shared" si="7"/>
        <v>8.0190476117159196E-2</v>
      </c>
      <c r="AA95" t="s">
        <v>152</v>
      </c>
    </row>
    <row r="96" spans="1:27" ht="16" x14ac:dyDescent="0.2">
      <c r="A96" s="1" t="s">
        <v>81</v>
      </c>
      <c r="B96" s="1" t="s">
        <v>20</v>
      </c>
      <c r="C96" t="s">
        <v>6</v>
      </c>
      <c r="E96">
        <v>1</v>
      </c>
      <c r="F96" t="s">
        <v>106</v>
      </c>
      <c r="G96" t="s">
        <v>7</v>
      </c>
      <c r="H96" t="s">
        <v>7</v>
      </c>
      <c r="I96">
        <v>81.677999999999997</v>
      </c>
      <c r="J96" s="17">
        <v>1.667</v>
      </c>
      <c r="K96">
        <f t="shared" si="4"/>
        <v>82.233666666666664</v>
      </c>
      <c r="L96">
        <v>20.51</v>
      </c>
      <c r="M96" s="17">
        <v>19.71</v>
      </c>
      <c r="N96">
        <v>-7.65</v>
      </c>
      <c r="O96">
        <v>86.6</v>
      </c>
      <c r="P96" s="17">
        <f t="shared" si="5"/>
        <v>78.949999999999989</v>
      </c>
      <c r="Q96">
        <v>86.6</v>
      </c>
      <c r="R96" s="19">
        <f t="shared" si="6"/>
        <v>-86.6</v>
      </c>
      <c r="S96" s="19">
        <v>3.54</v>
      </c>
      <c r="T96" s="19">
        <v>13.3</v>
      </c>
      <c r="U96" s="19">
        <v>116</v>
      </c>
      <c r="V96" s="19">
        <v>0.26</v>
      </c>
      <c r="X96" s="19">
        <v>242</v>
      </c>
      <c r="Y96" s="33">
        <v>13.7529691</v>
      </c>
      <c r="Z96" s="33">
        <f t="shared" si="7"/>
        <v>7.2711571787069593E-2</v>
      </c>
      <c r="AA96" t="s">
        <v>152</v>
      </c>
    </row>
    <row r="97" spans="1:27" ht="16" x14ac:dyDescent="0.2">
      <c r="A97" s="1" t="s">
        <v>81</v>
      </c>
      <c r="B97" s="1" t="s">
        <v>27</v>
      </c>
      <c r="C97" t="s">
        <v>6</v>
      </c>
      <c r="E97">
        <v>1</v>
      </c>
      <c r="F97">
        <v>1</v>
      </c>
      <c r="G97" t="s">
        <v>7</v>
      </c>
      <c r="H97" t="s">
        <v>7</v>
      </c>
      <c r="I97">
        <v>69.135000000000005</v>
      </c>
      <c r="J97" s="17">
        <v>2.9950000000000001</v>
      </c>
      <c r="K97">
        <f t="shared" si="4"/>
        <v>70.13333333333334</v>
      </c>
      <c r="L97">
        <v>20.57</v>
      </c>
      <c r="M97" s="17">
        <v>20.09</v>
      </c>
      <c r="N97">
        <v>-5.49</v>
      </c>
      <c r="O97">
        <v>72.12</v>
      </c>
      <c r="P97" s="17">
        <f t="shared" si="5"/>
        <v>66.63000000000001</v>
      </c>
      <c r="Q97">
        <v>59.75</v>
      </c>
      <c r="R97" s="19">
        <f t="shared" si="6"/>
        <v>-59.75</v>
      </c>
      <c r="S97" s="19">
        <v>10.69</v>
      </c>
      <c r="T97" s="19"/>
      <c r="U97" s="19"/>
      <c r="V97" s="19"/>
      <c r="X97" s="19"/>
      <c r="Y97" s="19"/>
      <c r="Z97" s="33"/>
      <c r="AA97" t="s">
        <v>152</v>
      </c>
    </row>
    <row r="98" spans="1:27" ht="16" x14ac:dyDescent="0.2">
      <c r="A98" s="1" t="s">
        <v>81</v>
      </c>
      <c r="B98" s="1" t="s">
        <v>21</v>
      </c>
      <c r="C98" t="s">
        <v>6</v>
      </c>
      <c r="E98">
        <v>1</v>
      </c>
      <c r="F98">
        <v>1</v>
      </c>
      <c r="G98" t="s">
        <v>7</v>
      </c>
      <c r="H98" t="s">
        <v>7</v>
      </c>
      <c r="I98">
        <v>60.642000000000003</v>
      </c>
      <c r="J98" s="17">
        <v>2.7269999999999999</v>
      </c>
      <c r="K98">
        <f t="shared" si="4"/>
        <v>61.551000000000002</v>
      </c>
      <c r="L98">
        <v>26.05</v>
      </c>
      <c r="M98" s="17">
        <v>25.33</v>
      </c>
      <c r="N98">
        <v>4.5199999999999996</v>
      </c>
      <c r="O98">
        <v>62.67</v>
      </c>
      <c r="P98" s="17">
        <f t="shared" si="5"/>
        <v>67.19</v>
      </c>
      <c r="Q98" s="2">
        <v>67.19</v>
      </c>
      <c r="R98" s="19">
        <f t="shared" si="6"/>
        <v>-67.19</v>
      </c>
      <c r="S98" s="19">
        <v>8.5299999999999994</v>
      </c>
      <c r="T98" s="19">
        <v>7.03</v>
      </c>
      <c r="U98" s="19"/>
      <c r="V98" s="19">
        <v>-5.0999999999999996</v>
      </c>
      <c r="X98" s="19">
        <v>151</v>
      </c>
      <c r="Y98" s="19"/>
      <c r="Z98" s="33"/>
      <c r="AA98" t="s">
        <v>152</v>
      </c>
    </row>
    <row r="99" spans="1:27" ht="16" x14ac:dyDescent="0.2">
      <c r="A99" s="1" t="s">
        <v>81</v>
      </c>
      <c r="B99" s="1" t="s">
        <v>22</v>
      </c>
      <c r="C99" t="s">
        <v>6</v>
      </c>
      <c r="E99" t="s">
        <v>107</v>
      </c>
      <c r="G99" t="s">
        <v>7</v>
      </c>
      <c r="H99" t="s">
        <v>7</v>
      </c>
      <c r="I99">
        <v>57.436999999999998</v>
      </c>
      <c r="J99" s="17">
        <v>2.6259999999999999</v>
      </c>
      <c r="K99">
        <f t="shared" si="4"/>
        <v>58.312333333333328</v>
      </c>
      <c r="L99">
        <v>24.08</v>
      </c>
      <c r="M99" s="17">
        <v>23.52</v>
      </c>
      <c r="N99">
        <v>-0.53</v>
      </c>
      <c r="O99">
        <v>57.77</v>
      </c>
      <c r="P99" s="17">
        <f t="shared" si="5"/>
        <v>57.24</v>
      </c>
      <c r="Q99" s="2">
        <v>62.67</v>
      </c>
      <c r="R99" s="19">
        <f t="shared" si="6"/>
        <v>-62.67</v>
      </c>
      <c r="S99" s="19">
        <v>10.67</v>
      </c>
      <c r="T99" s="19">
        <v>6.9</v>
      </c>
      <c r="U99" s="19"/>
      <c r="V99" s="19">
        <v>-3.86</v>
      </c>
      <c r="X99" s="19"/>
      <c r="Y99" s="19"/>
      <c r="Z99" s="33"/>
      <c r="AA99" t="s">
        <v>152</v>
      </c>
    </row>
    <row r="100" spans="1:27" ht="16" x14ac:dyDescent="0.2">
      <c r="A100" s="1" t="s">
        <v>81</v>
      </c>
      <c r="B100" s="1" t="s">
        <v>8</v>
      </c>
      <c r="C100" t="s">
        <v>6</v>
      </c>
      <c r="E100">
        <v>1</v>
      </c>
      <c r="F100" t="s">
        <v>109</v>
      </c>
      <c r="G100" t="s">
        <v>7</v>
      </c>
      <c r="H100" t="s">
        <v>7</v>
      </c>
      <c r="I100">
        <v>64.364999999999995</v>
      </c>
      <c r="J100" s="17">
        <v>3.508</v>
      </c>
      <c r="K100">
        <f t="shared" si="4"/>
        <v>65.534333333333322</v>
      </c>
      <c r="L100">
        <v>16.5</v>
      </c>
      <c r="M100" s="17">
        <v>16.12</v>
      </c>
      <c r="N100">
        <v>0.23</v>
      </c>
      <c r="O100">
        <v>69.62</v>
      </c>
      <c r="P100" s="17">
        <f t="shared" si="5"/>
        <v>69.850000000000009</v>
      </c>
      <c r="Q100" s="2">
        <v>79.94</v>
      </c>
      <c r="R100" s="19">
        <f t="shared" si="6"/>
        <v>-79.94</v>
      </c>
      <c r="S100" s="19">
        <v>2.67</v>
      </c>
      <c r="T100" s="19">
        <v>18</v>
      </c>
      <c r="U100" s="19"/>
      <c r="V100" s="19">
        <v>0.33</v>
      </c>
      <c r="X100" s="19">
        <v>250</v>
      </c>
      <c r="Y100" s="19"/>
      <c r="Z100" s="33"/>
      <c r="AA100" t="s">
        <v>152</v>
      </c>
    </row>
    <row r="101" spans="1:27" ht="16" x14ac:dyDescent="0.2">
      <c r="A101" s="1" t="s">
        <v>81</v>
      </c>
      <c r="B101" s="1" t="s">
        <v>9</v>
      </c>
      <c r="C101" t="s">
        <v>6</v>
      </c>
      <c r="E101">
        <v>1</v>
      </c>
      <c r="F101" t="s">
        <v>105</v>
      </c>
      <c r="G101" t="s">
        <v>7</v>
      </c>
      <c r="H101" t="s">
        <v>7</v>
      </c>
      <c r="I101">
        <v>71.849999999999994</v>
      </c>
      <c r="J101" s="17">
        <v>2.1930000000000001</v>
      </c>
      <c r="K101">
        <f t="shared" si="4"/>
        <v>72.580999999999989</v>
      </c>
      <c r="L101">
        <v>21.27</v>
      </c>
      <c r="M101" s="17">
        <v>20.48</v>
      </c>
      <c r="N101">
        <v>0.88</v>
      </c>
      <c r="O101">
        <v>72.989999999999995</v>
      </c>
      <c r="P101" s="17">
        <f t="shared" si="5"/>
        <v>73.86999999999999</v>
      </c>
      <c r="R101" s="19"/>
      <c r="S101" s="19"/>
      <c r="T101" s="19"/>
      <c r="U101" s="19"/>
      <c r="V101" s="19"/>
      <c r="X101" s="19"/>
      <c r="Y101" s="19"/>
      <c r="Z101" s="33"/>
      <c r="AA101" t="s">
        <v>152</v>
      </c>
    </row>
    <row r="102" spans="1:27" ht="16" x14ac:dyDescent="0.2">
      <c r="A102" s="1" t="s">
        <v>81</v>
      </c>
      <c r="B102" s="1" t="s">
        <v>10</v>
      </c>
      <c r="C102" t="s">
        <v>6</v>
      </c>
      <c r="E102">
        <v>1</v>
      </c>
      <c r="F102">
        <v>1</v>
      </c>
      <c r="G102" t="s">
        <v>7</v>
      </c>
      <c r="H102" t="s">
        <v>7</v>
      </c>
      <c r="I102">
        <v>61.112000000000002</v>
      </c>
      <c r="J102" s="17">
        <v>2.5350000000000001</v>
      </c>
      <c r="K102">
        <f t="shared" si="4"/>
        <v>61.957000000000001</v>
      </c>
      <c r="L102">
        <v>24.56</v>
      </c>
      <c r="M102" s="17">
        <v>23.94</v>
      </c>
      <c r="N102">
        <v>0.72</v>
      </c>
      <c r="O102">
        <v>65.19</v>
      </c>
      <c r="P102" s="17">
        <f t="shared" si="5"/>
        <v>65.91</v>
      </c>
      <c r="Q102">
        <v>72.959999999999994</v>
      </c>
      <c r="R102" s="19">
        <f t="shared" si="6"/>
        <v>-72.959999999999994</v>
      </c>
      <c r="S102" s="19">
        <v>11.93</v>
      </c>
      <c r="T102" s="19">
        <v>5.2</v>
      </c>
      <c r="U102" s="19"/>
      <c r="V102" s="19">
        <v>-4.07</v>
      </c>
      <c r="X102" s="19"/>
      <c r="Y102" s="19"/>
      <c r="Z102" s="33"/>
      <c r="AA102" t="s">
        <v>152</v>
      </c>
    </row>
    <row r="103" spans="1:27" ht="16" x14ac:dyDescent="0.2">
      <c r="A103" s="1" t="s">
        <v>81</v>
      </c>
      <c r="B103" s="1" t="s">
        <v>13</v>
      </c>
      <c r="C103" t="s">
        <v>6</v>
      </c>
      <c r="E103" t="s">
        <v>107</v>
      </c>
      <c r="G103" t="s">
        <v>7</v>
      </c>
      <c r="H103" t="s">
        <v>7</v>
      </c>
      <c r="I103">
        <v>62.942</v>
      </c>
      <c r="J103" s="17">
        <v>2.3650000000000002</v>
      </c>
      <c r="K103">
        <f t="shared" si="4"/>
        <v>63.730333333333334</v>
      </c>
      <c r="L103">
        <v>22.76</v>
      </c>
      <c r="M103" s="17">
        <v>22.08</v>
      </c>
      <c r="N103">
        <v>0.94</v>
      </c>
      <c r="O103">
        <v>64.92</v>
      </c>
      <c r="P103" s="17">
        <f t="shared" si="5"/>
        <v>65.86</v>
      </c>
      <c r="Q103">
        <v>63.44</v>
      </c>
      <c r="R103" s="19">
        <f t="shared" si="6"/>
        <v>-63.44</v>
      </c>
      <c r="S103" s="19">
        <v>8.94</v>
      </c>
      <c r="T103" s="19">
        <v>6.5</v>
      </c>
      <c r="U103" s="19"/>
      <c r="V103" s="19">
        <v>-2.15</v>
      </c>
      <c r="X103" s="19"/>
      <c r="Y103" s="19"/>
      <c r="Z103" s="33"/>
      <c r="AA103" t="s">
        <v>152</v>
      </c>
    </row>
    <row r="104" spans="1:27" ht="16" x14ac:dyDescent="0.2">
      <c r="A104" s="1" t="s">
        <v>81</v>
      </c>
      <c r="B104" s="1" t="s">
        <v>14</v>
      </c>
      <c r="C104" t="s">
        <v>6</v>
      </c>
      <c r="E104">
        <v>1</v>
      </c>
      <c r="F104" t="s">
        <v>105</v>
      </c>
      <c r="G104" t="s">
        <v>7</v>
      </c>
      <c r="H104" t="s">
        <v>6</v>
      </c>
      <c r="I104">
        <v>60.787999999999997</v>
      </c>
      <c r="J104" s="17">
        <v>4.181</v>
      </c>
      <c r="K104">
        <f t="shared" si="4"/>
        <v>62.181666666666665</v>
      </c>
      <c r="L104">
        <v>24.84</v>
      </c>
      <c r="M104" s="17">
        <v>24.08</v>
      </c>
      <c r="N104">
        <v>2.86</v>
      </c>
      <c r="O104">
        <v>66.17</v>
      </c>
      <c r="P104" s="17">
        <f t="shared" si="5"/>
        <v>69.03</v>
      </c>
      <c r="Q104">
        <v>68.7</v>
      </c>
      <c r="R104" s="19">
        <f t="shared" si="6"/>
        <v>-68.7</v>
      </c>
      <c r="S104" s="19">
        <v>3.02</v>
      </c>
      <c r="T104" s="19">
        <v>9.25</v>
      </c>
      <c r="U104" s="19"/>
      <c r="V104" s="19">
        <v>0.84</v>
      </c>
      <c r="X104" s="19"/>
      <c r="Y104" s="19"/>
      <c r="Z104" s="33"/>
      <c r="AA104" t="s">
        <v>152</v>
      </c>
    </row>
    <row r="105" spans="1:27" ht="16" x14ac:dyDescent="0.2">
      <c r="A105" s="1" t="s">
        <v>81</v>
      </c>
      <c r="B105" s="1" t="s">
        <v>15</v>
      </c>
      <c r="C105" t="s">
        <v>6</v>
      </c>
      <c r="E105" t="s">
        <v>107</v>
      </c>
      <c r="G105" t="s">
        <v>7</v>
      </c>
      <c r="H105" t="s">
        <v>7</v>
      </c>
      <c r="I105">
        <v>75.489999999999995</v>
      </c>
      <c r="J105" s="17">
        <v>1.2210000000000001</v>
      </c>
      <c r="K105">
        <f t="shared" si="4"/>
        <v>75.896999999999991</v>
      </c>
      <c r="L105">
        <v>26.16</v>
      </c>
      <c r="M105" s="17">
        <v>25.31</v>
      </c>
      <c r="N105">
        <v>-1.62</v>
      </c>
      <c r="O105">
        <v>78.536000000000001</v>
      </c>
      <c r="P105" s="17">
        <f t="shared" si="5"/>
        <v>76.915999999999997</v>
      </c>
      <c r="R105" s="19"/>
      <c r="S105" s="19"/>
      <c r="T105" s="19"/>
      <c r="U105" s="19"/>
      <c r="V105" s="19"/>
      <c r="X105" s="19"/>
      <c r="Y105" s="19"/>
      <c r="Z105" s="33"/>
      <c r="AA105" t="s">
        <v>152</v>
      </c>
    </row>
    <row r="106" spans="1:27" ht="16" x14ac:dyDescent="0.2">
      <c r="A106" s="1" t="s">
        <v>81</v>
      </c>
      <c r="B106" s="1" t="s">
        <v>16</v>
      </c>
      <c r="C106" t="s">
        <v>6</v>
      </c>
      <c r="E106">
        <v>1</v>
      </c>
      <c r="F106">
        <v>1</v>
      </c>
      <c r="G106" t="s">
        <v>7</v>
      </c>
      <c r="H106" t="s">
        <v>7</v>
      </c>
      <c r="I106">
        <v>73.138000000000005</v>
      </c>
      <c r="J106" s="17">
        <v>2.4769999999999999</v>
      </c>
      <c r="K106">
        <f t="shared" si="4"/>
        <v>73.963666666666668</v>
      </c>
      <c r="L106">
        <v>26.14</v>
      </c>
      <c r="M106" s="17">
        <v>25.27</v>
      </c>
      <c r="N106">
        <v>-4.32</v>
      </c>
      <c r="O106">
        <v>75.39</v>
      </c>
      <c r="P106" s="17">
        <f t="shared" si="5"/>
        <v>71.069999999999993</v>
      </c>
      <c r="Q106">
        <v>73.67</v>
      </c>
      <c r="R106" s="19">
        <f t="shared" si="6"/>
        <v>-73.67</v>
      </c>
      <c r="S106" s="19">
        <v>10.18</v>
      </c>
      <c r="T106" s="19">
        <v>8.4</v>
      </c>
      <c r="U106" s="19"/>
      <c r="V106" s="19">
        <v>-3.34</v>
      </c>
      <c r="X106" s="19">
        <v>117</v>
      </c>
      <c r="Y106" s="19"/>
      <c r="Z106" s="33"/>
      <c r="AA106" t="s">
        <v>152</v>
      </c>
    </row>
    <row r="107" spans="1:27" ht="16" x14ac:dyDescent="0.2">
      <c r="A107" s="1" t="s">
        <v>81</v>
      </c>
      <c r="B107" s="1" t="s">
        <v>17</v>
      </c>
      <c r="C107" t="s">
        <v>6</v>
      </c>
      <c r="E107" t="s">
        <v>107</v>
      </c>
      <c r="G107" t="s">
        <v>7</v>
      </c>
      <c r="H107" t="s">
        <v>7</v>
      </c>
      <c r="I107">
        <v>65.891000000000005</v>
      </c>
      <c r="J107" s="17">
        <v>1.5229999999999999</v>
      </c>
      <c r="K107">
        <f t="shared" si="4"/>
        <v>66.398666666666671</v>
      </c>
      <c r="L107">
        <v>24.18</v>
      </c>
      <c r="M107" s="17">
        <v>23.35</v>
      </c>
      <c r="N107">
        <v>-4.5599999999999996</v>
      </c>
      <c r="O107">
        <v>67.27</v>
      </c>
      <c r="P107" s="17">
        <f t="shared" si="5"/>
        <v>62.709999999999994</v>
      </c>
      <c r="R107" s="19"/>
      <c r="S107" s="19"/>
      <c r="T107" s="19"/>
      <c r="U107" s="19"/>
      <c r="V107" s="19"/>
      <c r="X107" s="19"/>
      <c r="Y107" s="19"/>
      <c r="Z107" s="33"/>
      <c r="AA107" t="s">
        <v>152</v>
      </c>
    </row>
    <row r="108" spans="1:27" ht="16" x14ac:dyDescent="0.2">
      <c r="A108" s="1" t="s">
        <v>81</v>
      </c>
      <c r="B108" s="1" t="s">
        <v>24</v>
      </c>
      <c r="C108" t="s">
        <v>6</v>
      </c>
      <c r="E108">
        <v>1</v>
      </c>
      <c r="F108" t="s">
        <v>105</v>
      </c>
      <c r="G108" t="s">
        <v>7</v>
      </c>
      <c r="H108" t="s">
        <v>7</v>
      </c>
      <c r="I108">
        <v>68.363</v>
      </c>
      <c r="J108" s="17">
        <v>3.032</v>
      </c>
      <c r="K108">
        <f t="shared" si="4"/>
        <v>69.373666666666665</v>
      </c>
      <c r="L108">
        <v>17.77</v>
      </c>
      <c r="M108" s="17">
        <v>17.3</v>
      </c>
      <c r="N108">
        <v>-1.19</v>
      </c>
      <c r="O108">
        <v>71.2</v>
      </c>
      <c r="P108" s="17">
        <f t="shared" si="5"/>
        <v>70.010000000000005</v>
      </c>
      <c r="Q108">
        <v>72.95</v>
      </c>
      <c r="R108" s="19">
        <f t="shared" si="6"/>
        <v>-72.95</v>
      </c>
      <c r="S108" s="19">
        <v>5.46</v>
      </c>
      <c r="T108" s="19">
        <v>10.6</v>
      </c>
      <c r="U108" s="19"/>
      <c r="V108" s="19">
        <v>-0.47</v>
      </c>
      <c r="X108" s="19"/>
      <c r="Y108" s="19"/>
      <c r="Z108" s="33"/>
      <c r="AA108" t="s">
        <v>152</v>
      </c>
    </row>
    <row r="109" spans="1:27" ht="16" x14ac:dyDescent="0.2">
      <c r="A109" s="1" t="s">
        <v>81</v>
      </c>
      <c r="B109" s="1" t="s">
        <v>18</v>
      </c>
      <c r="C109" t="s">
        <v>6</v>
      </c>
      <c r="E109">
        <v>1</v>
      </c>
      <c r="F109" t="s">
        <v>105</v>
      </c>
      <c r="G109" t="s">
        <v>7</v>
      </c>
      <c r="H109" t="s">
        <v>7</v>
      </c>
      <c r="J109" s="17"/>
      <c r="M109" s="17"/>
      <c r="P109" s="17"/>
      <c r="Q109">
        <v>67.319999999999993</v>
      </c>
      <c r="R109" s="19">
        <f t="shared" si="6"/>
        <v>-67.319999999999993</v>
      </c>
      <c r="S109" s="19">
        <v>3.32</v>
      </c>
      <c r="T109" s="19">
        <v>20.100000000000001</v>
      </c>
      <c r="U109" s="19"/>
      <c r="V109" s="19">
        <v>0.38</v>
      </c>
      <c r="X109" s="19">
        <v>230</v>
      </c>
      <c r="Y109" s="19"/>
      <c r="Z109" s="33"/>
      <c r="AA109" t="s">
        <v>152</v>
      </c>
    </row>
    <row r="110" spans="1:27" ht="16" x14ac:dyDescent="0.2">
      <c r="A110" s="1" t="s">
        <v>81</v>
      </c>
      <c r="B110" s="1" t="s">
        <v>19</v>
      </c>
      <c r="C110" t="s">
        <v>6</v>
      </c>
      <c r="E110">
        <v>1</v>
      </c>
      <c r="F110" t="s">
        <v>109</v>
      </c>
      <c r="G110" t="s">
        <v>6</v>
      </c>
      <c r="H110" t="s">
        <v>7</v>
      </c>
      <c r="I110">
        <v>66.477999999999994</v>
      </c>
      <c r="J110" s="17">
        <v>4.0940000000000003</v>
      </c>
      <c r="K110">
        <f t="shared" si="4"/>
        <v>67.842666666666659</v>
      </c>
      <c r="L110">
        <v>27.59</v>
      </c>
      <c r="M110" s="17">
        <v>26.95</v>
      </c>
      <c r="N110">
        <v>-2.13</v>
      </c>
      <c r="O110">
        <v>66.45</v>
      </c>
      <c r="P110" s="17">
        <f t="shared" si="5"/>
        <v>64.320000000000007</v>
      </c>
      <c r="Q110">
        <v>59.49</v>
      </c>
      <c r="R110" s="19">
        <f t="shared" si="6"/>
        <v>-59.49</v>
      </c>
      <c r="S110" s="19">
        <v>0.27</v>
      </c>
      <c r="T110" s="19">
        <v>20.399999999999999</v>
      </c>
      <c r="U110" s="19">
        <v>99</v>
      </c>
      <c r="V110" s="19">
        <v>-0.15</v>
      </c>
      <c r="X110" s="19">
        <v>216</v>
      </c>
      <c r="Y110" s="19"/>
      <c r="Z110" s="33"/>
      <c r="AA110" t="s">
        <v>152</v>
      </c>
    </row>
    <row r="111" spans="1:27" ht="16" x14ac:dyDescent="0.2">
      <c r="A111" s="1" t="s">
        <v>81</v>
      </c>
      <c r="B111" s="1" t="s">
        <v>29</v>
      </c>
      <c r="C111" t="s">
        <v>6</v>
      </c>
      <c r="E111" t="s">
        <v>107</v>
      </c>
      <c r="G111" t="s">
        <v>7</v>
      </c>
      <c r="H111" t="s">
        <v>7</v>
      </c>
      <c r="I111">
        <v>57.072000000000003</v>
      </c>
      <c r="J111" s="17">
        <v>1.7789999999999999</v>
      </c>
      <c r="K111">
        <f t="shared" si="4"/>
        <v>57.665000000000006</v>
      </c>
      <c r="L111">
        <v>29.03</v>
      </c>
      <c r="M111" s="17">
        <v>28.32</v>
      </c>
      <c r="N111">
        <v>-0.24</v>
      </c>
      <c r="O111">
        <v>61.27</v>
      </c>
      <c r="P111" s="17">
        <f t="shared" si="5"/>
        <v>61.03</v>
      </c>
      <c r="R111" s="19"/>
      <c r="S111" s="19"/>
      <c r="T111" s="19"/>
      <c r="U111" s="19"/>
      <c r="V111" s="19"/>
      <c r="X111" s="19"/>
      <c r="Y111" s="19"/>
      <c r="Z111" s="33"/>
      <c r="AA111" t="s">
        <v>152</v>
      </c>
    </row>
    <row r="112" spans="1:27" ht="16" x14ac:dyDescent="0.2">
      <c r="A112" s="1" t="s">
        <v>81</v>
      </c>
      <c r="B112" s="1" t="s">
        <v>31</v>
      </c>
      <c r="C112" t="s">
        <v>6</v>
      </c>
      <c r="E112">
        <v>1</v>
      </c>
      <c r="F112" t="s">
        <v>105</v>
      </c>
      <c r="G112" t="s">
        <v>7</v>
      </c>
      <c r="H112" t="s">
        <v>7</v>
      </c>
      <c r="I112">
        <v>62.668999999999997</v>
      </c>
      <c r="J112" s="17">
        <v>2.472</v>
      </c>
      <c r="K112">
        <f t="shared" si="4"/>
        <v>63.492999999999995</v>
      </c>
      <c r="L112">
        <v>23.29</v>
      </c>
      <c r="M112" s="17">
        <v>22.72</v>
      </c>
      <c r="N112">
        <v>1.17</v>
      </c>
      <c r="O112">
        <v>66.02</v>
      </c>
      <c r="P112" s="17">
        <f t="shared" si="5"/>
        <v>67.19</v>
      </c>
      <c r="Q112">
        <v>64.77</v>
      </c>
      <c r="R112" s="19">
        <f t="shared" si="6"/>
        <v>-64.77</v>
      </c>
      <c r="S112" s="19">
        <v>6.18</v>
      </c>
      <c r="T112" s="19">
        <v>13.1</v>
      </c>
      <c r="U112" s="19"/>
      <c r="V112" s="19">
        <v>0.06</v>
      </c>
      <c r="X112" s="19">
        <v>227</v>
      </c>
      <c r="Y112" s="19"/>
      <c r="Z112" s="33"/>
      <c r="AA112" t="s">
        <v>152</v>
      </c>
    </row>
    <row r="113" spans="1:27" ht="16" x14ac:dyDescent="0.2">
      <c r="A113" s="1" t="s">
        <v>81</v>
      </c>
      <c r="B113" s="1" t="s">
        <v>56</v>
      </c>
      <c r="C113" t="s">
        <v>6</v>
      </c>
      <c r="E113">
        <v>1</v>
      </c>
      <c r="F113">
        <v>1</v>
      </c>
      <c r="G113" t="s">
        <v>7</v>
      </c>
      <c r="H113" t="s">
        <v>7</v>
      </c>
      <c r="I113">
        <v>53.046999999999997</v>
      </c>
      <c r="J113" s="17">
        <v>2.6720000000000002</v>
      </c>
      <c r="K113">
        <f t="shared" si="4"/>
        <v>53.937666666666665</v>
      </c>
      <c r="L113">
        <v>20.81</v>
      </c>
      <c r="M113" s="17">
        <v>20.27</v>
      </c>
      <c r="N113">
        <v>4.4800000000000004</v>
      </c>
      <c r="O113">
        <v>55.68</v>
      </c>
      <c r="P113" s="17">
        <f t="shared" si="5"/>
        <v>60.16</v>
      </c>
      <c r="Q113">
        <v>61.25</v>
      </c>
      <c r="R113" s="19">
        <f t="shared" si="6"/>
        <v>-61.25</v>
      </c>
      <c r="S113" s="19">
        <v>8.8800000000000008</v>
      </c>
      <c r="T113" s="19">
        <v>4.12</v>
      </c>
      <c r="U113" s="19"/>
      <c r="V113" s="19"/>
      <c r="X113" s="19"/>
      <c r="Y113" s="19"/>
      <c r="Z113" s="33"/>
      <c r="AA113" t="s">
        <v>152</v>
      </c>
    </row>
    <row r="114" spans="1:27" ht="16" x14ac:dyDescent="0.2">
      <c r="A114" s="1" t="s">
        <v>81</v>
      </c>
      <c r="B114" s="1" t="s">
        <v>34</v>
      </c>
      <c r="C114" t="s">
        <v>6</v>
      </c>
      <c r="E114">
        <v>1</v>
      </c>
      <c r="F114" t="s">
        <v>105</v>
      </c>
      <c r="G114" t="s">
        <v>7</v>
      </c>
      <c r="H114" t="s">
        <v>7</v>
      </c>
      <c r="I114">
        <v>50.161999999999999</v>
      </c>
      <c r="J114" s="17">
        <v>1.544</v>
      </c>
      <c r="K114">
        <f t="shared" si="4"/>
        <v>50.676666666666662</v>
      </c>
      <c r="L114">
        <v>22.86</v>
      </c>
      <c r="M114" s="17">
        <v>22.27</v>
      </c>
      <c r="N114">
        <v>7.01</v>
      </c>
      <c r="O114">
        <v>53.29</v>
      </c>
      <c r="P114" s="17">
        <f t="shared" si="5"/>
        <v>60.3</v>
      </c>
      <c r="Q114">
        <v>60.28</v>
      </c>
      <c r="R114" s="19">
        <f t="shared" si="6"/>
        <v>-60.28</v>
      </c>
      <c r="S114" s="19">
        <v>8</v>
      </c>
      <c r="T114" s="19">
        <v>8.08</v>
      </c>
      <c r="U114" s="19"/>
      <c r="V114" s="19"/>
      <c r="X114" s="19"/>
      <c r="Y114" s="19"/>
      <c r="Z114" s="33"/>
      <c r="AA114" t="s">
        <v>152</v>
      </c>
    </row>
    <row r="115" spans="1:27" ht="16" x14ac:dyDescent="0.2">
      <c r="A115" s="1" t="s">
        <v>81</v>
      </c>
      <c r="B115" s="1" t="s">
        <v>35</v>
      </c>
      <c r="C115" t="s">
        <v>6</v>
      </c>
      <c r="E115" t="s">
        <v>107</v>
      </c>
      <c r="G115" t="s">
        <v>6</v>
      </c>
      <c r="H115" t="s">
        <v>7</v>
      </c>
      <c r="J115" s="17"/>
      <c r="M115" s="17"/>
      <c r="P115" s="17"/>
      <c r="Q115">
        <v>56.23</v>
      </c>
      <c r="R115" s="19">
        <f t="shared" si="6"/>
        <v>-56.23</v>
      </c>
      <c r="S115" s="19">
        <v>3.39</v>
      </c>
      <c r="T115" s="19">
        <v>5.54</v>
      </c>
      <c r="U115" s="19"/>
      <c r="V115" s="19"/>
      <c r="X115" s="19"/>
      <c r="Y115" s="19"/>
      <c r="Z115" s="33"/>
      <c r="AA115" t="s">
        <v>152</v>
      </c>
    </row>
    <row r="116" spans="1:27" ht="16" x14ac:dyDescent="0.2">
      <c r="A116" s="1" t="s">
        <v>81</v>
      </c>
      <c r="B116" s="1" t="s">
        <v>36</v>
      </c>
      <c r="C116" t="s">
        <v>6</v>
      </c>
      <c r="E116">
        <v>1</v>
      </c>
      <c r="F116" t="s">
        <v>105</v>
      </c>
      <c r="G116" t="s">
        <v>7</v>
      </c>
      <c r="H116" t="s">
        <v>7</v>
      </c>
      <c r="I116">
        <v>51.098999999999997</v>
      </c>
      <c r="J116" s="17">
        <v>2.9079999999999999</v>
      </c>
      <c r="K116">
        <f t="shared" si="4"/>
        <v>52.068333333333328</v>
      </c>
      <c r="M116" s="17">
        <v>15.93</v>
      </c>
      <c r="N116">
        <v>4.3099999999999996</v>
      </c>
      <c r="O116">
        <v>56.17</v>
      </c>
      <c r="P116" s="17">
        <f t="shared" si="5"/>
        <v>60.480000000000004</v>
      </c>
      <c r="Q116">
        <v>55.75</v>
      </c>
      <c r="R116" s="19">
        <f t="shared" si="6"/>
        <v>-55.75</v>
      </c>
      <c r="S116" s="19">
        <v>1.01</v>
      </c>
      <c r="T116" s="19">
        <v>10.199999999999999</v>
      </c>
      <c r="U116" s="19"/>
      <c r="V116" s="19">
        <v>-4.21</v>
      </c>
      <c r="X116" s="19">
        <v>148</v>
      </c>
      <c r="Y116" s="19"/>
      <c r="Z116" s="33"/>
      <c r="AA116" t="s">
        <v>152</v>
      </c>
    </row>
    <row r="117" spans="1:27" ht="16" x14ac:dyDescent="0.2">
      <c r="A117" s="1" t="s">
        <v>89</v>
      </c>
      <c r="B117" s="1" t="s">
        <v>27</v>
      </c>
      <c r="C117" t="s">
        <v>6</v>
      </c>
      <c r="E117" t="s">
        <v>107</v>
      </c>
      <c r="G117" t="s">
        <v>7</v>
      </c>
      <c r="H117" t="s">
        <v>7</v>
      </c>
      <c r="J117" s="17"/>
      <c r="M117" s="17"/>
      <c r="P117" s="17"/>
      <c r="Q117">
        <v>56.28</v>
      </c>
      <c r="R117" s="19">
        <f t="shared" si="6"/>
        <v>-56.28</v>
      </c>
      <c r="S117" s="19">
        <v>3.97</v>
      </c>
      <c r="T117" s="19"/>
      <c r="U117" s="19"/>
      <c r="V117" s="19"/>
      <c r="X117" s="19"/>
      <c r="Y117" s="19"/>
      <c r="Z117" s="33"/>
      <c r="AA117" t="s">
        <v>152</v>
      </c>
    </row>
    <row r="118" spans="1:27" ht="16" x14ac:dyDescent="0.2">
      <c r="A118" s="1" t="s">
        <v>89</v>
      </c>
      <c r="B118" s="1" t="s">
        <v>21</v>
      </c>
      <c r="C118" t="s">
        <v>6</v>
      </c>
      <c r="E118" t="s">
        <v>107</v>
      </c>
      <c r="G118" t="s">
        <v>7</v>
      </c>
      <c r="H118" t="s">
        <v>7</v>
      </c>
      <c r="J118" s="17"/>
      <c r="M118" s="17"/>
      <c r="P118" s="17"/>
      <c r="R118" s="19"/>
      <c r="S118" s="19"/>
      <c r="T118" s="19">
        <v>8.3000000000000007</v>
      </c>
      <c r="U118" s="19"/>
      <c r="V118" s="19"/>
      <c r="X118" s="19"/>
      <c r="Y118" s="19"/>
      <c r="Z118" s="33"/>
      <c r="AA118" t="s">
        <v>152</v>
      </c>
    </row>
    <row r="119" spans="1:27" ht="16" x14ac:dyDescent="0.2">
      <c r="A119" s="1" t="s">
        <v>89</v>
      </c>
      <c r="B119" s="1" t="s">
        <v>22</v>
      </c>
      <c r="C119" t="s">
        <v>6</v>
      </c>
      <c r="E119" t="s">
        <v>107</v>
      </c>
      <c r="G119" t="s">
        <v>7</v>
      </c>
      <c r="H119" t="s">
        <v>7</v>
      </c>
      <c r="I119">
        <v>53.072000000000003</v>
      </c>
      <c r="J119" s="17">
        <v>2.7240000000000002</v>
      </c>
      <c r="K119">
        <f t="shared" si="4"/>
        <v>53.980000000000004</v>
      </c>
      <c r="L119">
        <v>31.34</v>
      </c>
      <c r="M119" s="17">
        <v>30.74</v>
      </c>
      <c r="N119">
        <v>6.44</v>
      </c>
      <c r="O119">
        <v>55.6</v>
      </c>
      <c r="P119" s="17">
        <f t="shared" si="5"/>
        <v>62.04</v>
      </c>
      <c r="Q119">
        <v>61.01</v>
      </c>
      <c r="R119" s="19">
        <f t="shared" si="6"/>
        <v>-61.01</v>
      </c>
      <c r="S119" s="19">
        <v>2.5299999999999998</v>
      </c>
      <c r="T119" s="19"/>
      <c r="U119" s="19"/>
      <c r="V119" s="19"/>
      <c r="X119" s="19"/>
      <c r="Y119" s="19"/>
      <c r="Z119" s="33"/>
      <c r="AA119" t="s">
        <v>152</v>
      </c>
    </row>
    <row r="120" spans="1:27" ht="16" x14ac:dyDescent="0.2">
      <c r="A120" s="1" t="s">
        <v>89</v>
      </c>
      <c r="B120" s="1" t="s">
        <v>5</v>
      </c>
      <c r="C120" t="s">
        <v>6</v>
      </c>
      <c r="E120" t="s">
        <v>107</v>
      </c>
      <c r="G120" t="s">
        <v>7</v>
      </c>
      <c r="H120" t="s">
        <v>7</v>
      </c>
      <c r="I120">
        <v>52.752000000000002</v>
      </c>
      <c r="J120" s="17">
        <v>3.734</v>
      </c>
      <c r="K120">
        <f t="shared" si="4"/>
        <v>53.99666666666667</v>
      </c>
      <c r="L120">
        <v>35.46</v>
      </c>
      <c r="M120" s="17">
        <v>34.72</v>
      </c>
      <c r="N120">
        <v>0.42</v>
      </c>
      <c r="O120">
        <v>56.4</v>
      </c>
      <c r="P120" s="17">
        <f t="shared" si="5"/>
        <v>56.82</v>
      </c>
      <c r="Q120">
        <v>60.29</v>
      </c>
      <c r="R120" s="19">
        <f t="shared" si="6"/>
        <v>-60.29</v>
      </c>
      <c r="S120" s="19">
        <v>4.6900000000000004</v>
      </c>
      <c r="T120" s="19"/>
      <c r="U120" s="19"/>
      <c r="V120" s="19"/>
      <c r="X120" s="19"/>
      <c r="Y120" s="19"/>
      <c r="Z120" s="33"/>
      <c r="AA120" t="s">
        <v>152</v>
      </c>
    </row>
    <row r="121" spans="1:27" ht="16" x14ac:dyDescent="0.2">
      <c r="A121" s="1" t="s">
        <v>89</v>
      </c>
      <c r="B121" s="1" t="s">
        <v>8</v>
      </c>
      <c r="C121" t="s">
        <v>6</v>
      </c>
      <c r="E121" t="s">
        <v>107</v>
      </c>
      <c r="G121" t="s">
        <v>7</v>
      </c>
      <c r="H121" t="s">
        <v>7</v>
      </c>
      <c r="I121">
        <v>62.283000000000001</v>
      </c>
      <c r="J121" s="17">
        <v>3.57</v>
      </c>
      <c r="K121">
        <f t="shared" si="4"/>
        <v>63.472999999999999</v>
      </c>
      <c r="L121">
        <v>33.64</v>
      </c>
      <c r="M121" s="17">
        <v>33.049999999999997</v>
      </c>
      <c r="N121">
        <v>-0.87</v>
      </c>
      <c r="O121">
        <v>56.92</v>
      </c>
      <c r="P121" s="17">
        <f t="shared" si="5"/>
        <v>56.050000000000004</v>
      </c>
      <c r="Q121">
        <v>57.37</v>
      </c>
      <c r="R121" s="19">
        <f t="shared" si="6"/>
        <v>-57.37</v>
      </c>
      <c r="S121" s="19">
        <v>3.43</v>
      </c>
      <c r="T121" s="19">
        <v>9.1999999999999993</v>
      </c>
      <c r="U121" s="19"/>
      <c r="V121" s="19"/>
      <c r="X121" s="19"/>
      <c r="Y121" s="19"/>
      <c r="Z121" s="33"/>
      <c r="AA121" t="s">
        <v>152</v>
      </c>
    </row>
    <row r="122" spans="1:27" ht="16" x14ac:dyDescent="0.2">
      <c r="A122" s="1" t="s">
        <v>89</v>
      </c>
      <c r="B122" s="1" t="s">
        <v>10</v>
      </c>
      <c r="C122" t="s">
        <v>6</v>
      </c>
      <c r="E122" t="s">
        <v>110</v>
      </c>
      <c r="G122" t="s">
        <v>7</v>
      </c>
      <c r="H122" t="s">
        <v>7</v>
      </c>
      <c r="J122" s="17"/>
      <c r="M122" s="17"/>
      <c r="P122" s="17"/>
      <c r="Q122">
        <v>53.91</v>
      </c>
      <c r="R122" s="19">
        <f t="shared" si="6"/>
        <v>-53.91</v>
      </c>
      <c r="S122" s="19">
        <v>3.1</v>
      </c>
      <c r="T122" s="19"/>
      <c r="U122" s="19"/>
      <c r="V122" s="19"/>
      <c r="X122" s="19"/>
      <c r="Y122" s="19"/>
      <c r="Z122" s="33"/>
      <c r="AA122" t="s">
        <v>152</v>
      </c>
    </row>
    <row r="123" spans="1:27" ht="16" x14ac:dyDescent="0.2">
      <c r="A123" s="1" t="s">
        <v>89</v>
      </c>
      <c r="B123" s="1" t="s">
        <v>23</v>
      </c>
      <c r="C123" t="s">
        <v>6</v>
      </c>
      <c r="E123" t="s">
        <v>107</v>
      </c>
      <c r="G123" t="s">
        <v>7</v>
      </c>
      <c r="H123" t="s">
        <v>7</v>
      </c>
      <c r="I123">
        <v>62.344999999999999</v>
      </c>
      <c r="J123" s="17">
        <v>4.3250000000000002</v>
      </c>
      <c r="K123">
        <f t="shared" si="4"/>
        <v>63.786666666666669</v>
      </c>
      <c r="L123">
        <v>34.049999999999997</v>
      </c>
      <c r="M123" s="17">
        <v>33.17</v>
      </c>
      <c r="N123">
        <v>-0.57999999999999996</v>
      </c>
      <c r="O123">
        <v>65.91</v>
      </c>
      <c r="P123" s="17">
        <f t="shared" si="5"/>
        <v>65.33</v>
      </c>
      <c r="Q123">
        <v>66.05</v>
      </c>
      <c r="R123" s="19">
        <f t="shared" si="6"/>
        <v>-66.05</v>
      </c>
      <c r="S123" s="19">
        <v>5.0999999999999996</v>
      </c>
      <c r="T123" s="19"/>
      <c r="U123" s="19"/>
      <c r="V123" s="19"/>
      <c r="X123" s="19"/>
      <c r="Y123" s="19"/>
      <c r="Z123" s="33"/>
      <c r="AA123" t="s">
        <v>152</v>
      </c>
    </row>
    <row r="124" spans="1:27" ht="16" x14ac:dyDescent="0.2">
      <c r="A124" s="1" t="s">
        <v>89</v>
      </c>
      <c r="B124" s="1" t="s">
        <v>11</v>
      </c>
      <c r="C124" t="s">
        <v>6</v>
      </c>
      <c r="E124" t="s">
        <v>107</v>
      </c>
      <c r="G124" t="s">
        <v>7</v>
      </c>
      <c r="H124" t="s">
        <v>7</v>
      </c>
      <c r="I124">
        <v>59.37</v>
      </c>
      <c r="J124" s="17">
        <v>2.2909999999999999</v>
      </c>
      <c r="K124">
        <f t="shared" si="4"/>
        <v>60.133666666666663</v>
      </c>
      <c r="L124">
        <v>21.14</v>
      </c>
      <c r="M124" s="17">
        <v>20.68</v>
      </c>
      <c r="N124">
        <v>-6.33</v>
      </c>
      <c r="O124">
        <v>62.38</v>
      </c>
      <c r="P124" s="17">
        <f t="shared" si="5"/>
        <v>56.050000000000004</v>
      </c>
      <c r="R124" s="19"/>
      <c r="S124" s="19"/>
      <c r="T124" s="19"/>
      <c r="U124" s="19"/>
      <c r="V124" s="19"/>
      <c r="X124" s="19"/>
      <c r="Y124" s="19"/>
      <c r="Z124" s="33"/>
      <c r="AA124" t="s">
        <v>152</v>
      </c>
    </row>
    <row r="125" spans="1:27" ht="16" x14ac:dyDescent="0.2">
      <c r="A125" s="1" t="s">
        <v>89</v>
      </c>
      <c r="B125" s="1" t="s">
        <v>12</v>
      </c>
      <c r="C125" t="s">
        <v>6</v>
      </c>
      <c r="E125">
        <v>1</v>
      </c>
      <c r="F125" t="s">
        <v>105</v>
      </c>
      <c r="G125" t="s">
        <v>7</v>
      </c>
      <c r="H125" t="s">
        <v>6</v>
      </c>
      <c r="I125">
        <v>63.631</v>
      </c>
      <c r="J125" s="17">
        <v>3.9780000000000002</v>
      </c>
      <c r="K125">
        <f t="shared" si="4"/>
        <v>64.956999999999994</v>
      </c>
      <c r="L125">
        <v>21.39</v>
      </c>
      <c r="M125" s="17">
        <v>20.8</v>
      </c>
      <c r="N125">
        <v>-1.27</v>
      </c>
      <c r="O125">
        <v>67.38</v>
      </c>
      <c r="P125" s="17">
        <f t="shared" si="5"/>
        <v>66.11</v>
      </c>
      <c r="Q125">
        <v>68.06</v>
      </c>
      <c r="R125" s="19">
        <f t="shared" si="6"/>
        <v>-68.06</v>
      </c>
      <c r="S125" s="19">
        <v>3.04</v>
      </c>
      <c r="T125" s="19">
        <v>11.4</v>
      </c>
      <c r="U125" s="20">
        <v>149</v>
      </c>
      <c r="V125" s="19">
        <v>0.6</v>
      </c>
      <c r="X125" s="19">
        <v>185</v>
      </c>
      <c r="Y125" s="19"/>
      <c r="Z125" s="33"/>
      <c r="AA125" t="s">
        <v>152</v>
      </c>
    </row>
    <row r="126" spans="1:27" ht="16" x14ac:dyDescent="0.2">
      <c r="A126" s="1" t="s">
        <v>89</v>
      </c>
      <c r="B126" s="1" t="s">
        <v>13</v>
      </c>
      <c r="C126" t="s">
        <v>7</v>
      </c>
      <c r="D126" t="s">
        <v>57</v>
      </c>
      <c r="I126">
        <v>50.981999999999999</v>
      </c>
      <c r="J126" s="17">
        <v>1.583</v>
      </c>
      <c r="K126">
        <f t="shared" si="4"/>
        <v>51.509666666666668</v>
      </c>
      <c r="L126">
        <v>22.92</v>
      </c>
      <c r="M126" s="17">
        <v>22.42</v>
      </c>
      <c r="N126">
        <v>-0.41</v>
      </c>
      <c r="O126">
        <v>54.51</v>
      </c>
      <c r="P126" s="17">
        <f t="shared" si="5"/>
        <v>54.1</v>
      </c>
      <c r="R126" s="19"/>
      <c r="S126" s="19"/>
      <c r="T126" s="19"/>
      <c r="U126" s="19"/>
      <c r="V126" s="19"/>
      <c r="X126" s="20"/>
      <c r="Y126" s="20"/>
      <c r="Z126" s="33"/>
      <c r="AA126" t="s">
        <v>152</v>
      </c>
    </row>
    <row r="127" spans="1:27" ht="16" x14ac:dyDescent="0.2">
      <c r="A127" s="1" t="s">
        <v>89</v>
      </c>
      <c r="B127" s="1" t="s">
        <v>14</v>
      </c>
      <c r="C127" t="s">
        <v>6</v>
      </c>
      <c r="E127" t="s">
        <v>107</v>
      </c>
      <c r="G127" t="s">
        <v>7</v>
      </c>
      <c r="H127" t="s">
        <v>7</v>
      </c>
      <c r="I127">
        <v>65.966999999999999</v>
      </c>
      <c r="J127" s="17">
        <v>2.4489999999999998</v>
      </c>
      <c r="K127">
        <f t="shared" si="4"/>
        <v>66.783333333333331</v>
      </c>
      <c r="L127">
        <v>21.99</v>
      </c>
      <c r="M127" s="17">
        <v>21.51</v>
      </c>
      <c r="N127">
        <v>-2.0699999999999998</v>
      </c>
      <c r="O127">
        <v>68.56</v>
      </c>
      <c r="P127" s="17">
        <f t="shared" si="5"/>
        <v>66.490000000000009</v>
      </c>
      <c r="Q127">
        <v>72.290000000000006</v>
      </c>
      <c r="R127" s="19">
        <f t="shared" si="6"/>
        <v>-72.290000000000006</v>
      </c>
      <c r="S127" s="19">
        <v>9.36</v>
      </c>
      <c r="T127" s="19"/>
      <c r="U127" s="19"/>
      <c r="V127" s="19"/>
      <c r="X127" s="19"/>
      <c r="Y127" s="19"/>
      <c r="Z127" s="33"/>
      <c r="AA127" t="s">
        <v>152</v>
      </c>
    </row>
    <row r="128" spans="1:27" ht="16" x14ac:dyDescent="0.2">
      <c r="A128" s="1" t="s">
        <v>89</v>
      </c>
      <c r="B128" s="1" t="s">
        <v>16</v>
      </c>
      <c r="C128" t="s">
        <v>6</v>
      </c>
      <c r="E128" s="10" t="s">
        <v>107</v>
      </c>
      <c r="F128" s="10"/>
      <c r="G128" t="s">
        <v>7</v>
      </c>
      <c r="H128" t="s">
        <v>7</v>
      </c>
      <c r="J128" s="17"/>
      <c r="M128" s="17"/>
      <c r="P128" s="17"/>
      <c r="Q128">
        <v>53.89</v>
      </c>
      <c r="R128" s="19">
        <f t="shared" si="6"/>
        <v>-53.89</v>
      </c>
      <c r="S128" s="19">
        <v>2.3199999999999998</v>
      </c>
      <c r="T128" s="19">
        <v>13.53</v>
      </c>
      <c r="U128" s="19"/>
      <c r="V128" s="19"/>
      <c r="X128" s="19"/>
      <c r="Y128" s="19"/>
      <c r="Z128" s="33"/>
      <c r="AA128" t="s">
        <v>152</v>
      </c>
    </row>
    <row r="129" spans="1:27" ht="16" x14ac:dyDescent="0.2">
      <c r="A129" s="1" t="s">
        <v>89</v>
      </c>
      <c r="B129" s="1" t="s">
        <v>17</v>
      </c>
      <c r="C129" t="s">
        <v>6</v>
      </c>
      <c r="E129" t="s">
        <v>107</v>
      </c>
      <c r="G129" t="s">
        <v>7</v>
      </c>
      <c r="H129" t="s">
        <v>7</v>
      </c>
      <c r="J129" s="17"/>
      <c r="M129" s="17"/>
      <c r="P129" s="17"/>
      <c r="Q129">
        <v>58.77</v>
      </c>
      <c r="R129" s="19">
        <f t="shared" si="6"/>
        <v>-58.77</v>
      </c>
      <c r="S129" s="19">
        <v>5.07</v>
      </c>
      <c r="T129" s="19"/>
      <c r="U129" s="19"/>
      <c r="V129" s="19"/>
      <c r="X129" s="19"/>
      <c r="Y129" s="19"/>
      <c r="Z129" s="33"/>
      <c r="AA129" t="s">
        <v>152</v>
      </c>
    </row>
    <row r="130" spans="1:27" ht="16" x14ac:dyDescent="0.2">
      <c r="A130" s="1" t="s">
        <v>89</v>
      </c>
      <c r="B130" s="1" t="s">
        <v>24</v>
      </c>
      <c r="C130" t="s">
        <v>6</v>
      </c>
      <c r="E130">
        <v>1</v>
      </c>
      <c r="F130">
        <v>1</v>
      </c>
      <c r="G130" t="s">
        <v>7</v>
      </c>
      <c r="H130" t="s">
        <v>7</v>
      </c>
      <c r="I130">
        <v>57.838000000000001</v>
      </c>
      <c r="J130" s="17">
        <v>1.716</v>
      </c>
      <c r="K130">
        <f t="shared" si="4"/>
        <v>58.410000000000004</v>
      </c>
      <c r="L130">
        <v>21.19</v>
      </c>
      <c r="M130" s="17">
        <v>20.6</v>
      </c>
      <c r="N130">
        <v>4.42</v>
      </c>
      <c r="O130">
        <v>60.34</v>
      </c>
      <c r="P130" s="17">
        <f t="shared" si="5"/>
        <v>64.760000000000005</v>
      </c>
      <c r="Q130">
        <v>69.180000000000007</v>
      </c>
      <c r="R130" s="19">
        <f t="shared" si="6"/>
        <v>-69.180000000000007</v>
      </c>
      <c r="S130" s="19">
        <v>9.61</v>
      </c>
      <c r="T130" s="19">
        <v>6.9</v>
      </c>
      <c r="U130" s="19"/>
      <c r="V130" s="19"/>
      <c r="X130" s="19">
        <v>167</v>
      </c>
      <c r="Y130" s="19"/>
      <c r="Z130" s="33"/>
      <c r="AA130" t="s">
        <v>152</v>
      </c>
    </row>
    <row r="131" spans="1:27" ht="16" x14ac:dyDescent="0.2">
      <c r="A131" t="s">
        <v>26</v>
      </c>
      <c r="B131" s="1" t="s">
        <v>20</v>
      </c>
      <c r="C131" s="1" t="s">
        <v>6</v>
      </c>
      <c r="D131" s="1"/>
      <c r="E131" s="1" t="s">
        <v>107</v>
      </c>
      <c r="F131" s="1"/>
      <c r="G131" s="1" t="s">
        <v>7</v>
      </c>
      <c r="H131" s="1" t="s">
        <v>6</v>
      </c>
      <c r="J131" s="17"/>
      <c r="M131" s="17"/>
      <c r="P131" s="17"/>
      <c r="Q131">
        <v>61.27</v>
      </c>
      <c r="R131" s="19">
        <f>0-Q131</f>
        <v>-61.27</v>
      </c>
      <c r="S131" s="19">
        <v>0.36</v>
      </c>
      <c r="T131" s="19">
        <v>24.7</v>
      </c>
      <c r="U131" s="19">
        <v>129</v>
      </c>
      <c r="V131" s="19">
        <v>0.14000000000000001</v>
      </c>
      <c r="W131">
        <v>195</v>
      </c>
      <c r="X131" s="19">
        <v>202</v>
      </c>
      <c r="Y131">
        <v>2.3515439429999998</v>
      </c>
      <c r="Z131" s="33">
        <f t="shared" ref="Z131:Z194" si="8">1/(Y131*10000000)*10000000</f>
        <v>0.42525252525123658</v>
      </c>
      <c r="AA131" t="s">
        <v>116</v>
      </c>
    </row>
    <row r="132" spans="1:27" ht="16" x14ac:dyDescent="0.2">
      <c r="A132"/>
      <c r="B132" s="1" t="s">
        <v>27</v>
      </c>
      <c r="C132" s="1" t="s">
        <v>6</v>
      </c>
      <c r="D132" s="1"/>
      <c r="E132" s="2">
        <v>1</v>
      </c>
      <c r="F132" s="1" t="s">
        <v>105</v>
      </c>
      <c r="G132" t="s">
        <v>6</v>
      </c>
      <c r="H132" s="1" t="s">
        <v>6</v>
      </c>
      <c r="I132">
        <v>49.927</v>
      </c>
      <c r="J132" s="17">
        <v>1.83</v>
      </c>
      <c r="K132">
        <f t="shared" ref="K132:K195" si="9">(J132/3)+I132</f>
        <v>50.536999999999999</v>
      </c>
      <c r="L132">
        <v>32.68</v>
      </c>
      <c r="M132" s="17">
        <v>31.77</v>
      </c>
      <c r="N132">
        <v>3.77</v>
      </c>
      <c r="O132">
        <v>57.74</v>
      </c>
      <c r="P132" s="17">
        <f>O132+N132</f>
        <v>61.510000000000005</v>
      </c>
      <c r="Q132">
        <v>68.67</v>
      </c>
      <c r="R132" s="19">
        <f t="shared" ref="R132:R194" si="10">0-Q132</f>
        <v>-68.67</v>
      </c>
      <c r="S132" s="19">
        <v>1.99</v>
      </c>
      <c r="T132" s="19">
        <v>14.66</v>
      </c>
      <c r="U132" s="20"/>
      <c r="V132" s="19">
        <v>0.16</v>
      </c>
      <c r="W132">
        <v>200</v>
      </c>
      <c r="X132" s="19">
        <v>220</v>
      </c>
      <c r="Y132">
        <v>2.6009501190000002</v>
      </c>
      <c r="Z132" s="33">
        <f t="shared" si="8"/>
        <v>0.38447488580998807</v>
      </c>
      <c r="AA132" t="s">
        <v>116</v>
      </c>
    </row>
    <row r="133" spans="1:27" ht="16" x14ac:dyDescent="0.2">
      <c r="A133"/>
      <c r="B133" s="1" t="s">
        <v>5</v>
      </c>
      <c r="C133" s="1" t="s">
        <v>6</v>
      </c>
      <c r="D133" s="1"/>
      <c r="E133" s="2">
        <v>1</v>
      </c>
      <c r="F133" s="1" t="s">
        <v>105</v>
      </c>
      <c r="G133" t="s">
        <v>7</v>
      </c>
      <c r="H133" s="1" t="s">
        <v>6</v>
      </c>
      <c r="I133">
        <v>52.100999999999999</v>
      </c>
      <c r="J133" s="17">
        <v>3.2949999999999999</v>
      </c>
      <c r="K133">
        <f t="shared" si="9"/>
        <v>53.199333333333335</v>
      </c>
      <c r="L133">
        <v>27.14</v>
      </c>
      <c r="M133" s="17">
        <v>26.26</v>
      </c>
      <c r="N133">
        <v>-0.27</v>
      </c>
      <c r="O133">
        <v>56.46</v>
      </c>
      <c r="P133" s="17">
        <f t="shared" ref="P133:P195" si="11">O133+N133</f>
        <v>56.19</v>
      </c>
      <c r="Q133">
        <v>56.48</v>
      </c>
      <c r="R133" s="19">
        <f t="shared" si="10"/>
        <v>-56.48</v>
      </c>
      <c r="S133" s="19">
        <v>1.62</v>
      </c>
      <c r="T133" s="19">
        <v>33.17</v>
      </c>
      <c r="U133" s="19"/>
      <c r="V133" s="19">
        <v>-1.1000000000000001</v>
      </c>
      <c r="W133" s="3">
        <v>220</v>
      </c>
      <c r="X133" s="19">
        <v>258</v>
      </c>
      <c r="Y133">
        <v>2.8503562950000001</v>
      </c>
      <c r="Z133" s="33">
        <f t="shared" si="8"/>
        <v>0.35083333327632293</v>
      </c>
      <c r="AA133" t="s">
        <v>116</v>
      </c>
    </row>
    <row r="134" spans="1:27" ht="16" x14ac:dyDescent="0.2">
      <c r="A134"/>
      <c r="B134" s="1" t="s">
        <v>8</v>
      </c>
      <c r="C134" s="1" t="s">
        <v>6</v>
      </c>
      <c r="D134" s="1"/>
      <c r="E134" s="13">
        <v>1</v>
      </c>
      <c r="F134" s="1" t="s">
        <v>105</v>
      </c>
      <c r="G134" t="s">
        <v>6</v>
      </c>
      <c r="H134" s="1" t="s">
        <v>6</v>
      </c>
      <c r="I134">
        <v>65.569999999999993</v>
      </c>
      <c r="J134" s="17">
        <v>2.206</v>
      </c>
      <c r="K134">
        <f t="shared" si="9"/>
        <v>66.305333333333323</v>
      </c>
      <c r="L134">
        <v>30.95</v>
      </c>
      <c r="M134" s="17">
        <v>29.79</v>
      </c>
      <c r="N134">
        <v>6.61</v>
      </c>
      <c r="O134">
        <v>61.11</v>
      </c>
      <c r="P134" s="17">
        <f t="shared" si="11"/>
        <v>67.72</v>
      </c>
      <c r="Q134">
        <v>71.08</v>
      </c>
      <c r="R134" s="19">
        <f t="shared" si="10"/>
        <v>-71.08</v>
      </c>
      <c r="S134" s="19">
        <v>2.04</v>
      </c>
      <c r="T134" s="19">
        <v>12.1</v>
      </c>
      <c r="U134" s="19">
        <v>89</v>
      </c>
      <c r="V134" s="19">
        <v>0.74</v>
      </c>
      <c r="W134" s="3">
        <v>220</v>
      </c>
      <c r="X134" s="19">
        <v>232</v>
      </c>
      <c r="Y134">
        <v>2.885985748</v>
      </c>
      <c r="Z134" s="33">
        <f t="shared" si="8"/>
        <v>0.34650205763940589</v>
      </c>
      <c r="AA134" t="s">
        <v>116</v>
      </c>
    </row>
    <row r="135" spans="1:27" ht="16" x14ac:dyDescent="0.2">
      <c r="A135"/>
      <c r="B135" s="1" t="s">
        <v>9</v>
      </c>
      <c r="C135" s="1" t="s">
        <v>6</v>
      </c>
      <c r="D135" s="1"/>
      <c r="E135" s="2">
        <v>1</v>
      </c>
      <c r="F135" s="1" t="s">
        <v>105</v>
      </c>
      <c r="G135" t="s">
        <v>7</v>
      </c>
      <c r="H135" s="1" t="s">
        <v>7</v>
      </c>
      <c r="J135" s="17"/>
      <c r="M135" s="17"/>
      <c r="P135" s="17"/>
      <c r="Q135">
        <v>64.819999999999993</v>
      </c>
      <c r="R135" s="19">
        <f t="shared" si="10"/>
        <v>-64.819999999999993</v>
      </c>
      <c r="S135" s="19">
        <v>2.7</v>
      </c>
      <c r="T135" s="19">
        <v>12.2</v>
      </c>
      <c r="U135" s="19">
        <v>129</v>
      </c>
      <c r="V135" s="19">
        <v>0.47</v>
      </c>
      <c r="W135" s="3">
        <v>240</v>
      </c>
      <c r="X135" s="19">
        <v>247</v>
      </c>
      <c r="Y135">
        <v>3.1710213779999998</v>
      </c>
      <c r="Z135" s="33">
        <f t="shared" si="8"/>
        <v>0.31535580521084716</v>
      </c>
      <c r="AA135" t="s">
        <v>116</v>
      </c>
    </row>
    <row r="136" spans="1:27" ht="16" x14ac:dyDescent="0.2">
      <c r="A136"/>
      <c r="B136" s="1" t="s">
        <v>10</v>
      </c>
      <c r="C136" s="1" t="s">
        <v>6</v>
      </c>
      <c r="D136" s="1"/>
      <c r="E136" s="13">
        <v>1</v>
      </c>
      <c r="F136" s="1" t="s">
        <v>105</v>
      </c>
      <c r="G136" t="s">
        <v>7</v>
      </c>
      <c r="H136" s="1" t="s">
        <v>7</v>
      </c>
      <c r="J136" s="17"/>
      <c r="M136" s="17"/>
      <c r="P136" s="17"/>
      <c r="Q136">
        <v>54.43</v>
      </c>
      <c r="R136" s="19">
        <f t="shared" si="10"/>
        <v>-54.43</v>
      </c>
      <c r="S136" s="19">
        <v>2.3199999999999998</v>
      </c>
      <c r="T136" s="19">
        <v>13.4</v>
      </c>
      <c r="U136" s="19"/>
      <c r="V136" s="19">
        <v>-0.7</v>
      </c>
      <c r="W136" s="3">
        <v>160</v>
      </c>
      <c r="X136" s="19">
        <v>229</v>
      </c>
      <c r="Y136">
        <v>3.3135391919999999</v>
      </c>
      <c r="Z136" s="33">
        <f t="shared" si="8"/>
        <v>0.30179211473168538</v>
      </c>
      <c r="AA136" t="s">
        <v>116</v>
      </c>
    </row>
    <row r="137" spans="1:27" ht="16" x14ac:dyDescent="0.2">
      <c r="A137"/>
      <c r="B137" s="1" t="s">
        <v>23</v>
      </c>
      <c r="C137" s="1" t="s">
        <v>6</v>
      </c>
      <c r="D137" s="1"/>
      <c r="E137" s="2">
        <v>1</v>
      </c>
      <c r="F137" s="1" t="s">
        <v>106</v>
      </c>
      <c r="G137" t="s">
        <v>6</v>
      </c>
      <c r="H137" s="1" t="s">
        <v>7</v>
      </c>
      <c r="I137">
        <v>48.427999999999997</v>
      </c>
      <c r="J137" s="17">
        <v>3.2189999999999999</v>
      </c>
      <c r="K137">
        <f t="shared" si="9"/>
        <v>49.500999999999998</v>
      </c>
      <c r="L137">
        <v>31.87</v>
      </c>
      <c r="M137" s="17">
        <v>30.88</v>
      </c>
      <c r="N137">
        <v>2.27</v>
      </c>
      <c r="O137">
        <v>55.86</v>
      </c>
      <c r="P137" s="17">
        <f t="shared" si="11"/>
        <v>58.13</v>
      </c>
      <c r="Q137">
        <v>66.599999999999994</v>
      </c>
      <c r="R137" s="19">
        <f t="shared" si="10"/>
        <v>-66.599999999999994</v>
      </c>
      <c r="S137" s="19">
        <v>2.44</v>
      </c>
      <c r="T137" s="19">
        <v>12</v>
      </c>
      <c r="U137" s="19"/>
      <c r="V137" s="19">
        <v>0.44</v>
      </c>
      <c r="W137" s="3">
        <v>170</v>
      </c>
      <c r="X137" s="19">
        <v>177</v>
      </c>
      <c r="Y137">
        <v>3.5273159139999999</v>
      </c>
      <c r="Z137" s="33">
        <f t="shared" si="8"/>
        <v>0.28350168354101102</v>
      </c>
      <c r="AA137" t="s">
        <v>116</v>
      </c>
    </row>
    <row r="138" spans="1:27" ht="16" x14ac:dyDescent="0.2">
      <c r="A138"/>
      <c r="B138" s="1" t="s">
        <v>11</v>
      </c>
      <c r="C138" s="1" t="s">
        <v>6</v>
      </c>
      <c r="D138" s="1"/>
      <c r="E138" s="2">
        <v>1</v>
      </c>
      <c r="F138" s="1" t="s">
        <v>109</v>
      </c>
      <c r="G138" t="s">
        <v>6</v>
      </c>
      <c r="H138" s="1" t="s">
        <v>6</v>
      </c>
      <c r="I138">
        <v>70.430000000000007</v>
      </c>
      <c r="J138" s="17">
        <v>4.1500000000000004</v>
      </c>
      <c r="K138">
        <f t="shared" si="9"/>
        <v>71.813333333333347</v>
      </c>
      <c r="L138">
        <v>29.31</v>
      </c>
      <c r="M138" s="17">
        <v>28.5</v>
      </c>
      <c r="N138">
        <v>4.99</v>
      </c>
      <c r="P138" s="17"/>
      <c r="Q138" s="9">
        <v>54.8</v>
      </c>
      <c r="R138" s="19">
        <f t="shared" si="10"/>
        <v>-54.8</v>
      </c>
      <c r="S138" s="19">
        <v>-0.85</v>
      </c>
      <c r="T138" s="19">
        <v>12</v>
      </c>
      <c r="U138" s="19">
        <v>83</v>
      </c>
      <c r="V138" s="20">
        <v>-0.19</v>
      </c>
      <c r="W138" s="3">
        <v>175</v>
      </c>
      <c r="X138" s="19">
        <v>175</v>
      </c>
      <c r="Y138">
        <v>3.4560570070000001</v>
      </c>
      <c r="Z138" s="33">
        <f t="shared" si="8"/>
        <v>0.28934707904834051</v>
      </c>
      <c r="AA138" t="s">
        <v>116</v>
      </c>
    </row>
    <row r="139" spans="1:27" ht="16" x14ac:dyDescent="0.2">
      <c r="A139"/>
      <c r="B139" s="1" t="s">
        <v>13</v>
      </c>
      <c r="C139" s="1" t="s">
        <v>6</v>
      </c>
      <c r="D139" s="1"/>
      <c r="E139" s="2">
        <v>1</v>
      </c>
      <c r="F139" s="1" t="s">
        <v>105</v>
      </c>
      <c r="G139" t="s">
        <v>7</v>
      </c>
      <c r="H139" s="1" t="s">
        <v>7</v>
      </c>
      <c r="J139" s="17"/>
      <c r="M139" s="17"/>
      <c r="P139" s="17"/>
      <c r="Q139" s="9">
        <v>54.51</v>
      </c>
      <c r="R139" s="19">
        <f t="shared" si="10"/>
        <v>-54.51</v>
      </c>
      <c r="S139" s="19">
        <v>1.1000000000000001</v>
      </c>
      <c r="T139" s="19">
        <v>10.6</v>
      </c>
      <c r="U139" s="19">
        <v>90</v>
      </c>
      <c r="V139" s="20">
        <v>0.27</v>
      </c>
      <c r="W139" s="4">
        <v>135</v>
      </c>
      <c r="X139" s="20">
        <v>135</v>
      </c>
      <c r="Y139">
        <v>3.6342042760000002</v>
      </c>
      <c r="Z139" s="33">
        <f t="shared" si="8"/>
        <v>0.27516339865756073</v>
      </c>
      <c r="AA139" t="s">
        <v>116</v>
      </c>
    </row>
    <row r="140" spans="1:27" ht="16" x14ac:dyDescent="0.2">
      <c r="A140"/>
      <c r="B140" s="1" t="s">
        <v>14</v>
      </c>
      <c r="C140" s="1" t="s">
        <v>6</v>
      </c>
      <c r="D140" s="1"/>
      <c r="E140" s="2">
        <v>1</v>
      </c>
      <c r="F140" s="1" t="s">
        <v>105</v>
      </c>
      <c r="G140" t="s">
        <v>7</v>
      </c>
      <c r="H140" s="1" t="s">
        <v>7</v>
      </c>
      <c r="I140">
        <v>40.555999999999997</v>
      </c>
      <c r="J140" s="17">
        <v>5.0430000000000001</v>
      </c>
      <c r="K140">
        <f t="shared" si="9"/>
        <v>42.236999999999995</v>
      </c>
      <c r="L140">
        <v>27.1</v>
      </c>
      <c r="M140" s="17">
        <v>26.26</v>
      </c>
      <c r="N140">
        <v>23.24</v>
      </c>
      <c r="O140">
        <v>40.869999999999997</v>
      </c>
      <c r="P140" s="17">
        <f t="shared" si="11"/>
        <v>64.11</v>
      </c>
      <c r="R140" s="19"/>
      <c r="S140" s="19"/>
      <c r="T140" s="19"/>
      <c r="U140" s="19"/>
      <c r="V140" s="20"/>
      <c r="W140" s="4"/>
      <c r="X140" s="20"/>
      <c r="Y140">
        <v>3.7410926369999999</v>
      </c>
      <c r="Z140" s="33">
        <f t="shared" si="8"/>
        <v>0.26730158727154774</v>
      </c>
      <c r="AA140" t="s">
        <v>116</v>
      </c>
    </row>
    <row r="141" spans="1:27" ht="16" x14ac:dyDescent="0.2">
      <c r="A141"/>
      <c r="B141" s="1" t="s">
        <v>15</v>
      </c>
      <c r="C141" s="1" t="s">
        <v>6</v>
      </c>
      <c r="D141" s="1"/>
      <c r="E141" s="2">
        <v>1</v>
      </c>
      <c r="F141" s="1" t="s">
        <v>105</v>
      </c>
      <c r="G141" t="s">
        <v>6</v>
      </c>
      <c r="H141" s="1" t="s">
        <v>6</v>
      </c>
      <c r="I141">
        <v>69.56</v>
      </c>
      <c r="J141" s="17">
        <v>3.4289999999999998</v>
      </c>
      <c r="K141">
        <f t="shared" si="9"/>
        <v>70.703000000000003</v>
      </c>
      <c r="L141">
        <v>22.93</v>
      </c>
      <c r="M141" s="17">
        <v>22.2</v>
      </c>
      <c r="N141">
        <v>1.17</v>
      </c>
      <c r="O141">
        <v>61.54</v>
      </c>
      <c r="P141" s="17">
        <f t="shared" si="11"/>
        <v>62.71</v>
      </c>
      <c r="Q141">
        <v>67.86</v>
      </c>
      <c r="R141" s="19">
        <f t="shared" si="10"/>
        <v>-67.86</v>
      </c>
      <c r="S141" s="19">
        <v>1.82</v>
      </c>
      <c r="T141" s="19">
        <v>10.9</v>
      </c>
      <c r="U141" s="19">
        <v>111</v>
      </c>
      <c r="V141" s="20">
        <v>0.04</v>
      </c>
      <c r="W141" s="4">
        <v>185</v>
      </c>
      <c r="X141" s="20">
        <v>231</v>
      </c>
      <c r="Y141">
        <v>3.3135391919999999</v>
      </c>
      <c r="Z141" s="33">
        <f t="shared" si="8"/>
        <v>0.30179211473168538</v>
      </c>
      <c r="AA141" t="s">
        <v>116</v>
      </c>
    </row>
    <row r="142" spans="1:27" ht="16" x14ac:dyDescent="0.2">
      <c r="A142"/>
      <c r="B142" s="1" t="s">
        <v>16</v>
      </c>
      <c r="C142" s="1" t="s">
        <v>6</v>
      </c>
      <c r="D142" s="1"/>
      <c r="E142" s="2">
        <v>1</v>
      </c>
      <c r="F142" s="1" t="s">
        <v>105</v>
      </c>
      <c r="G142" s="2" t="s">
        <v>7</v>
      </c>
      <c r="H142" s="1" t="s">
        <v>7</v>
      </c>
      <c r="J142" s="17"/>
      <c r="M142" s="17"/>
      <c r="P142" s="17"/>
      <c r="Q142">
        <v>64.5</v>
      </c>
      <c r="R142" s="19">
        <f t="shared" si="10"/>
        <v>-64.5</v>
      </c>
      <c r="S142" s="19">
        <v>2.88</v>
      </c>
      <c r="T142" s="19">
        <v>15.9</v>
      </c>
      <c r="U142" s="19">
        <v>113</v>
      </c>
      <c r="V142" s="20">
        <v>-1.05</v>
      </c>
      <c r="X142" s="20">
        <v>156</v>
      </c>
      <c r="Y142">
        <v>4.0617577200000001</v>
      </c>
      <c r="Z142" s="33">
        <f t="shared" si="8"/>
        <v>0.2461988303920796</v>
      </c>
      <c r="AA142" t="s">
        <v>116</v>
      </c>
    </row>
    <row r="143" spans="1:27" ht="16" x14ac:dyDescent="0.2">
      <c r="A143"/>
      <c r="B143" s="1" t="s">
        <v>24</v>
      </c>
      <c r="C143" s="1" t="s">
        <v>6</v>
      </c>
      <c r="D143" s="1"/>
      <c r="E143" s="2">
        <v>1</v>
      </c>
      <c r="F143" s="1" t="s">
        <v>105</v>
      </c>
      <c r="G143" s="2" t="s">
        <v>6</v>
      </c>
      <c r="H143" s="1" t="s">
        <v>7</v>
      </c>
      <c r="J143" s="17"/>
      <c r="M143" s="17"/>
      <c r="P143" s="17"/>
      <c r="Q143">
        <v>59.3</v>
      </c>
      <c r="R143" s="19">
        <f t="shared" si="10"/>
        <v>-59.3</v>
      </c>
      <c r="S143" s="19">
        <v>0.8</v>
      </c>
      <c r="T143" s="19">
        <v>21.9</v>
      </c>
      <c r="U143" s="20">
        <v>87</v>
      </c>
      <c r="V143" s="20">
        <v>-0.65</v>
      </c>
      <c r="W143" s="4">
        <v>140</v>
      </c>
      <c r="X143" s="20">
        <v>183</v>
      </c>
      <c r="Y143">
        <v>4.0617577200000001</v>
      </c>
      <c r="Z143" s="33">
        <f t="shared" si="8"/>
        <v>0.2461988303920796</v>
      </c>
      <c r="AA143" t="s">
        <v>116</v>
      </c>
    </row>
    <row r="144" spans="1:27" ht="16" x14ac:dyDescent="0.2">
      <c r="A144"/>
      <c r="B144" s="1" t="s">
        <v>25</v>
      </c>
      <c r="C144" s="1" t="s">
        <v>6</v>
      </c>
      <c r="D144" s="1"/>
      <c r="E144" s="2">
        <v>1</v>
      </c>
      <c r="F144" s="1" t="s">
        <v>105</v>
      </c>
      <c r="G144" s="2" t="s">
        <v>6</v>
      </c>
      <c r="H144" s="1" t="s">
        <v>7</v>
      </c>
      <c r="I144">
        <v>71.53</v>
      </c>
      <c r="J144" s="17">
        <v>1.524</v>
      </c>
      <c r="K144">
        <f t="shared" si="9"/>
        <v>72.037999999999997</v>
      </c>
      <c r="L144">
        <v>29.09</v>
      </c>
      <c r="M144" s="17">
        <v>27.83</v>
      </c>
      <c r="N144">
        <v>4.08</v>
      </c>
      <c r="O144">
        <v>76.42</v>
      </c>
      <c r="P144" s="17">
        <f t="shared" si="11"/>
        <v>80.5</v>
      </c>
      <c r="Q144">
        <v>82.08</v>
      </c>
      <c r="R144" s="19">
        <f t="shared" si="10"/>
        <v>-82.08</v>
      </c>
      <c r="S144" s="19">
        <v>4.25</v>
      </c>
      <c r="T144" s="19">
        <v>10.3</v>
      </c>
      <c r="U144" s="20">
        <v>88</v>
      </c>
      <c r="V144" s="20">
        <v>1.1399999999999999</v>
      </c>
      <c r="W144" s="4">
        <v>220</v>
      </c>
      <c r="X144" s="20">
        <v>222</v>
      </c>
      <c r="Y144">
        <v>4.0617577200000001</v>
      </c>
      <c r="Z144" s="33">
        <f t="shared" si="8"/>
        <v>0.2461988303920796</v>
      </c>
      <c r="AA144" t="s">
        <v>116</v>
      </c>
    </row>
    <row r="145" spans="1:27" ht="16" x14ac:dyDescent="0.2">
      <c r="A145"/>
      <c r="B145" s="1" t="s">
        <v>18</v>
      </c>
      <c r="C145" s="1" t="s">
        <v>6</v>
      </c>
      <c r="D145" s="1"/>
      <c r="E145" s="2">
        <v>1</v>
      </c>
      <c r="F145" s="1" t="s">
        <v>111</v>
      </c>
      <c r="G145" s="2" t="s">
        <v>7</v>
      </c>
      <c r="H145" s="1" t="s">
        <v>7</v>
      </c>
      <c r="I145">
        <v>47.524999999999999</v>
      </c>
      <c r="J145" s="17">
        <v>3.7869999999999999</v>
      </c>
      <c r="K145">
        <f t="shared" si="9"/>
        <v>48.787333333333329</v>
      </c>
      <c r="M145" s="17">
        <v>24.28</v>
      </c>
      <c r="N145">
        <v>4.8</v>
      </c>
      <c r="O145">
        <v>52.92</v>
      </c>
      <c r="P145" s="17">
        <f t="shared" si="11"/>
        <v>57.72</v>
      </c>
      <c r="Q145">
        <v>65.069999999999993</v>
      </c>
      <c r="R145" s="19">
        <f t="shared" si="10"/>
        <v>-65.069999999999993</v>
      </c>
      <c r="S145" s="19">
        <v>3.51</v>
      </c>
      <c r="T145" s="19">
        <v>18.7</v>
      </c>
      <c r="U145" s="20"/>
      <c r="V145" s="20">
        <v>-0.26</v>
      </c>
      <c r="X145" s="20">
        <v>276</v>
      </c>
      <c r="Y145">
        <v>4.0617577200000001</v>
      </c>
      <c r="Z145" s="33">
        <f t="shared" si="8"/>
        <v>0.2461988303920796</v>
      </c>
      <c r="AA145" t="s">
        <v>116</v>
      </c>
    </row>
    <row r="146" spans="1:27" ht="16" x14ac:dyDescent="0.2">
      <c r="A146"/>
      <c r="B146" s="1" t="s">
        <v>19</v>
      </c>
      <c r="C146" s="1" t="s">
        <v>6</v>
      </c>
      <c r="D146" s="1"/>
      <c r="E146" s="2">
        <v>1</v>
      </c>
      <c r="F146" s="1" t="s">
        <v>106</v>
      </c>
      <c r="G146" s="2" t="s">
        <v>6</v>
      </c>
      <c r="H146" s="1" t="s">
        <v>6</v>
      </c>
      <c r="I146">
        <v>54.033000000000001</v>
      </c>
      <c r="J146" s="17">
        <v>7.1820000000000004</v>
      </c>
      <c r="K146">
        <f t="shared" si="9"/>
        <v>56.427</v>
      </c>
      <c r="L146">
        <v>41.11</v>
      </c>
      <c r="M146" s="17">
        <v>40.18</v>
      </c>
      <c r="N146">
        <v>6.63</v>
      </c>
      <c r="O146">
        <v>58.7</v>
      </c>
      <c r="P146" s="17">
        <f t="shared" si="11"/>
        <v>65.33</v>
      </c>
      <c r="Q146">
        <v>70.44</v>
      </c>
      <c r="R146" s="19">
        <f t="shared" si="10"/>
        <v>-70.44</v>
      </c>
      <c r="S146" s="19">
        <v>1.22</v>
      </c>
      <c r="T146" s="19">
        <v>18</v>
      </c>
      <c r="U146" s="20">
        <v>84</v>
      </c>
      <c r="V146" s="20">
        <v>0.31</v>
      </c>
      <c r="W146" s="4">
        <v>200</v>
      </c>
      <c r="X146" s="20">
        <v>212</v>
      </c>
      <c r="Y146">
        <v>4.1686460810000003</v>
      </c>
      <c r="Z146" s="33">
        <f t="shared" si="8"/>
        <v>0.23988603987223447</v>
      </c>
      <c r="AA146" t="s">
        <v>116</v>
      </c>
    </row>
    <row r="147" spans="1:27" ht="16" x14ac:dyDescent="0.2">
      <c r="A147"/>
      <c r="B147" s="1" t="s">
        <v>29</v>
      </c>
      <c r="C147" s="1" t="s">
        <v>6</v>
      </c>
      <c r="D147" s="1" t="s">
        <v>28</v>
      </c>
      <c r="E147" s="12" t="s">
        <v>107</v>
      </c>
      <c r="F147" s="1"/>
      <c r="G147" s="2" t="s">
        <v>6</v>
      </c>
      <c r="H147" s="1" t="s">
        <v>7</v>
      </c>
      <c r="J147" s="17"/>
      <c r="M147" s="17"/>
      <c r="P147" s="17"/>
      <c r="R147" s="19"/>
      <c r="S147" s="19"/>
      <c r="T147" s="19"/>
      <c r="U147" s="19"/>
      <c r="V147" s="19"/>
      <c r="X147" s="19"/>
      <c r="Y147">
        <v>4.4536817099999997</v>
      </c>
      <c r="Z147" s="33">
        <f t="shared" si="8"/>
        <v>0.22453333334411096</v>
      </c>
      <c r="AA147" t="s">
        <v>116</v>
      </c>
    </row>
    <row r="148" spans="1:27" ht="16" x14ac:dyDescent="0.2">
      <c r="A148"/>
      <c r="B148" s="1" t="s">
        <v>30</v>
      </c>
      <c r="C148" s="1" t="s">
        <v>6</v>
      </c>
      <c r="D148" s="1"/>
      <c r="E148" s="2">
        <v>1</v>
      </c>
      <c r="F148" s="1" t="s">
        <v>105</v>
      </c>
      <c r="G148" s="2" t="s">
        <v>6</v>
      </c>
      <c r="H148" s="1" t="s">
        <v>7</v>
      </c>
      <c r="J148" s="17"/>
      <c r="M148" s="17"/>
      <c r="P148" s="17"/>
      <c r="Q148">
        <v>67.69</v>
      </c>
      <c r="R148" s="19">
        <f t="shared" si="10"/>
        <v>-67.69</v>
      </c>
      <c r="S148" s="19">
        <v>1.27</v>
      </c>
      <c r="T148" s="19">
        <v>10.8</v>
      </c>
      <c r="U148" s="19">
        <v>92</v>
      </c>
      <c r="V148" s="19">
        <v>0</v>
      </c>
      <c r="W148">
        <v>175</v>
      </c>
      <c r="X148" s="19">
        <v>174</v>
      </c>
      <c r="Y148">
        <v>5.1306413299999996</v>
      </c>
      <c r="Z148" s="33">
        <f t="shared" si="8"/>
        <v>0.19490740741372387</v>
      </c>
      <c r="AA148" t="s">
        <v>116</v>
      </c>
    </row>
    <row r="149" spans="1:27" ht="16" x14ac:dyDescent="0.2">
      <c r="A149"/>
      <c r="B149" s="1" t="s">
        <v>31</v>
      </c>
      <c r="C149" s="1" t="s">
        <v>6</v>
      </c>
      <c r="D149" s="1"/>
      <c r="E149" s="2">
        <v>1</v>
      </c>
      <c r="F149" s="1" t="s">
        <v>105</v>
      </c>
      <c r="G149" s="2" t="s">
        <v>6</v>
      </c>
      <c r="H149" s="1" t="s">
        <v>7</v>
      </c>
      <c r="I149">
        <v>53.402999999999999</v>
      </c>
      <c r="J149" s="17">
        <v>3.0310000000000001</v>
      </c>
      <c r="K149">
        <f t="shared" si="9"/>
        <v>54.413333333333334</v>
      </c>
      <c r="L149">
        <v>27.98</v>
      </c>
      <c r="M149" s="17">
        <v>26.86</v>
      </c>
      <c r="N149">
        <v>-7.22</v>
      </c>
      <c r="O149">
        <v>61.32</v>
      </c>
      <c r="P149" s="17">
        <f t="shared" si="11"/>
        <v>54.1</v>
      </c>
      <c r="Q149">
        <v>58.64</v>
      </c>
      <c r="R149" s="19">
        <f t="shared" si="10"/>
        <v>-58.64</v>
      </c>
      <c r="S149" s="19">
        <v>1.26</v>
      </c>
      <c r="T149" s="19">
        <v>9.6</v>
      </c>
      <c r="U149" s="19"/>
      <c r="V149" s="19">
        <v>-0.82</v>
      </c>
      <c r="W149">
        <v>120</v>
      </c>
      <c r="X149" s="19">
        <v>124</v>
      </c>
      <c r="Y149">
        <v>4.9881235149999998</v>
      </c>
      <c r="Z149" s="33">
        <f t="shared" si="8"/>
        <v>0.20047619049385146</v>
      </c>
      <c r="AA149" t="s">
        <v>116</v>
      </c>
    </row>
    <row r="150" spans="1:27" ht="16" x14ac:dyDescent="0.2">
      <c r="A150"/>
      <c r="B150" s="1" t="s">
        <v>33</v>
      </c>
      <c r="C150" s="1" t="s">
        <v>6</v>
      </c>
      <c r="D150" s="1"/>
      <c r="E150" s="2">
        <v>1</v>
      </c>
      <c r="F150" s="1" t="s">
        <v>105</v>
      </c>
      <c r="G150" t="s">
        <v>7</v>
      </c>
      <c r="H150" s="1" t="s">
        <v>7</v>
      </c>
      <c r="I150">
        <v>70.721999999999994</v>
      </c>
      <c r="J150" s="17">
        <v>3.27</v>
      </c>
      <c r="K150">
        <f t="shared" si="9"/>
        <v>71.811999999999998</v>
      </c>
      <c r="L150">
        <v>26.75</v>
      </c>
      <c r="M150" s="17">
        <v>25.84</v>
      </c>
      <c r="N150">
        <v>-1.52</v>
      </c>
      <c r="O150">
        <v>71.790000000000006</v>
      </c>
      <c r="P150" s="17">
        <f t="shared" si="11"/>
        <v>70.27000000000001</v>
      </c>
      <c r="Q150">
        <v>72.77</v>
      </c>
      <c r="R150" s="19">
        <f t="shared" si="10"/>
        <v>-72.77</v>
      </c>
      <c r="S150" s="19">
        <v>3.97</v>
      </c>
      <c r="T150" s="19">
        <v>14.5</v>
      </c>
      <c r="U150" s="19"/>
      <c r="V150" s="19">
        <v>-0.88</v>
      </c>
      <c r="W150">
        <v>145</v>
      </c>
      <c r="X150" s="19">
        <v>146</v>
      </c>
      <c r="Y150">
        <v>4.9881235149999998</v>
      </c>
      <c r="Z150" s="33">
        <f t="shared" si="8"/>
        <v>0.20047619049385146</v>
      </c>
      <c r="AA150" t="s">
        <v>116</v>
      </c>
    </row>
    <row r="151" spans="1:27" ht="16" x14ac:dyDescent="0.2">
      <c r="A151"/>
      <c r="B151" s="1" t="s">
        <v>34</v>
      </c>
      <c r="C151" s="1" t="s">
        <v>6</v>
      </c>
      <c r="D151" s="1"/>
      <c r="E151" s="2">
        <v>1</v>
      </c>
      <c r="F151" s="1" t="s">
        <v>105</v>
      </c>
      <c r="G151" t="s">
        <v>6</v>
      </c>
      <c r="H151" s="1" t="s">
        <v>6</v>
      </c>
      <c r="I151">
        <v>48.671999999999997</v>
      </c>
      <c r="J151" s="17">
        <v>3.1720000000000002</v>
      </c>
      <c r="K151">
        <f t="shared" si="9"/>
        <v>49.729333333333329</v>
      </c>
      <c r="L151">
        <v>22.91</v>
      </c>
      <c r="M151" s="17">
        <v>22.29</v>
      </c>
      <c r="N151">
        <v>5.63</v>
      </c>
      <c r="O151">
        <v>55.73</v>
      </c>
      <c r="P151" s="17">
        <f t="shared" si="11"/>
        <v>61.36</v>
      </c>
      <c r="Q151">
        <v>66.069999999999993</v>
      </c>
      <c r="R151" s="19">
        <f t="shared" si="10"/>
        <v>-66.069999999999993</v>
      </c>
      <c r="S151" s="19">
        <v>2.77</v>
      </c>
      <c r="T151" s="19">
        <v>12.1</v>
      </c>
      <c r="U151" s="19">
        <v>140</v>
      </c>
      <c r="V151" s="19">
        <v>0.3</v>
      </c>
      <c r="W151">
        <v>200</v>
      </c>
      <c r="X151" s="19">
        <v>205</v>
      </c>
      <c r="Y151">
        <v>4.916864608</v>
      </c>
      <c r="Z151" s="33">
        <f t="shared" si="8"/>
        <v>0.20338164251522139</v>
      </c>
      <c r="AA151" t="s">
        <v>116</v>
      </c>
    </row>
    <row r="152" spans="1:27" ht="16" x14ac:dyDescent="0.2">
      <c r="A152"/>
      <c r="B152" s="1" t="s">
        <v>35</v>
      </c>
      <c r="C152" s="1" t="s">
        <v>6</v>
      </c>
      <c r="D152" s="1"/>
      <c r="E152" s="13">
        <v>1</v>
      </c>
      <c r="F152" s="1" t="s">
        <v>105</v>
      </c>
      <c r="G152" t="s">
        <v>6</v>
      </c>
      <c r="H152" s="1" t="s">
        <v>7</v>
      </c>
      <c r="I152">
        <v>54.284999999999997</v>
      </c>
      <c r="J152" s="17">
        <v>6.0579999999999998</v>
      </c>
      <c r="K152">
        <f t="shared" si="9"/>
        <v>56.304333333333332</v>
      </c>
      <c r="M152" s="17">
        <v>21.16</v>
      </c>
      <c r="N152">
        <v>2.84</v>
      </c>
      <c r="O152">
        <v>57.08</v>
      </c>
      <c r="P152" s="17">
        <f t="shared" si="11"/>
        <v>59.92</v>
      </c>
      <c r="Q152">
        <v>60.52</v>
      </c>
      <c r="R152" s="19">
        <f t="shared" si="10"/>
        <v>-60.52</v>
      </c>
      <c r="S152" s="19">
        <v>2.25</v>
      </c>
      <c r="T152" s="19">
        <v>8.1</v>
      </c>
      <c r="U152" s="19"/>
      <c r="V152" s="19">
        <v>-0.27</v>
      </c>
      <c r="W152">
        <v>145</v>
      </c>
      <c r="X152" s="19">
        <v>148</v>
      </c>
      <c r="Y152">
        <v>4.73871734</v>
      </c>
      <c r="Z152" s="33">
        <f t="shared" si="8"/>
        <v>0.21102756890749683</v>
      </c>
      <c r="AA152" t="s">
        <v>116</v>
      </c>
    </row>
    <row r="153" spans="1:27" ht="16" x14ac:dyDescent="0.2">
      <c r="A153"/>
      <c r="B153" s="1" t="s">
        <v>36</v>
      </c>
      <c r="C153" s="1" t="s">
        <v>6</v>
      </c>
      <c r="D153" s="1"/>
      <c r="E153" s="13">
        <v>1</v>
      </c>
      <c r="F153" s="1" t="s">
        <v>106</v>
      </c>
      <c r="G153" t="s">
        <v>6</v>
      </c>
      <c r="H153" s="1" t="s">
        <v>7</v>
      </c>
      <c r="I153">
        <v>60.286999999999999</v>
      </c>
      <c r="J153" s="17">
        <v>3.411</v>
      </c>
      <c r="K153">
        <f t="shared" si="9"/>
        <v>61.423999999999999</v>
      </c>
      <c r="L153">
        <v>29.46</v>
      </c>
      <c r="M153" s="17">
        <v>28.73</v>
      </c>
      <c r="N153">
        <v>5.66</v>
      </c>
      <c r="O153">
        <v>62.22</v>
      </c>
      <c r="P153" s="17">
        <f t="shared" si="11"/>
        <v>67.88</v>
      </c>
      <c r="Q153">
        <v>70.239999999999995</v>
      </c>
      <c r="R153" s="19">
        <f t="shared" si="10"/>
        <v>-70.239999999999995</v>
      </c>
      <c r="S153" s="19">
        <v>2.2999999999999998</v>
      </c>
      <c r="T153" s="19">
        <v>21.6</v>
      </c>
      <c r="U153" s="19">
        <v>112</v>
      </c>
      <c r="V153" s="19">
        <v>0</v>
      </c>
      <c r="W153">
        <v>200</v>
      </c>
      <c r="X153" s="19">
        <v>203</v>
      </c>
      <c r="Y153">
        <v>4.9881235149999998</v>
      </c>
      <c r="Z153" s="33">
        <f t="shared" si="8"/>
        <v>0.20047619049385146</v>
      </c>
      <c r="AA153" t="s">
        <v>116</v>
      </c>
    </row>
    <row r="154" spans="1:27" ht="16" x14ac:dyDescent="0.2">
      <c r="A154"/>
      <c r="B154" s="1" t="s">
        <v>37</v>
      </c>
      <c r="C154" s="1" t="s">
        <v>6</v>
      </c>
      <c r="D154" s="1"/>
      <c r="E154" s="13">
        <v>1</v>
      </c>
      <c r="F154" s="1" t="s">
        <v>112</v>
      </c>
      <c r="G154" t="s">
        <v>6</v>
      </c>
      <c r="H154" s="1" t="s">
        <v>7</v>
      </c>
      <c r="I154">
        <v>74.972999999999999</v>
      </c>
      <c r="J154" s="17">
        <v>1.026</v>
      </c>
      <c r="K154">
        <f t="shared" si="9"/>
        <v>75.314999999999998</v>
      </c>
      <c r="L154">
        <v>35</v>
      </c>
      <c r="M154" s="17">
        <v>34</v>
      </c>
      <c r="N154">
        <v>1.92</v>
      </c>
      <c r="O154">
        <v>78.81</v>
      </c>
      <c r="P154" s="17">
        <f t="shared" si="11"/>
        <v>80.73</v>
      </c>
      <c r="Q154">
        <v>80.73</v>
      </c>
      <c r="R154" s="19">
        <f t="shared" si="10"/>
        <v>-80.73</v>
      </c>
      <c r="S154" s="19">
        <v>5.6</v>
      </c>
      <c r="T154" s="19">
        <v>23.2</v>
      </c>
      <c r="U154" s="19">
        <v>115</v>
      </c>
      <c r="V154" s="19">
        <v>-0.19</v>
      </c>
      <c r="W154">
        <v>280</v>
      </c>
      <c r="X154" s="19">
        <v>342</v>
      </c>
      <c r="Y154">
        <v>5.0593824229999997</v>
      </c>
      <c r="Z154" s="33">
        <f t="shared" si="8"/>
        <v>0.19765258215192247</v>
      </c>
      <c r="AA154" t="s">
        <v>116</v>
      </c>
    </row>
    <row r="155" spans="1:27" ht="16" x14ac:dyDescent="0.2">
      <c r="A155"/>
      <c r="B155" s="1" t="s">
        <v>38</v>
      </c>
      <c r="C155" s="1" t="s">
        <v>6</v>
      </c>
      <c r="D155" s="1"/>
      <c r="E155" s="13">
        <v>1</v>
      </c>
      <c r="F155" s="1" t="s">
        <v>105</v>
      </c>
      <c r="G155" t="s">
        <v>7</v>
      </c>
      <c r="H155" s="1" t="s">
        <v>7</v>
      </c>
      <c r="I155">
        <v>61.892000000000003</v>
      </c>
      <c r="J155" s="17">
        <v>2.0790000000000002</v>
      </c>
      <c r="K155">
        <f t="shared" si="9"/>
        <v>62.585000000000001</v>
      </c>
      <c r="L155">
        <v>23.34</v>
      </c>
      <c r="M155" s="17">
        <v>22.58</v>
      </c>
      <c r="N155">
        <v>-2.44</v>
      </c>
      <c r="O155">
        <v>70.75</v>
      </c>
      <c r="P155" s="17">
        <f t="shared" si="11"/>
        <v>68.31</v>
      </c>
      <c r="Q155">
        <v>68.31</v>
      </c>
      <c r="R155" s="19">
        <f t="shared" si="10"/>
        <v>-68.31</v>
      </c>
      <c r="S155" s="19">
        <v>3.05</v>
      </c>
      <c r="T155" s="19">
        <v>10.5</v>
      </c>
      <c r="U155" s="19">
        <v>107</v>
      </c>
      <c r="V155" s="19">
        <v>0.88</v>
      </c>
      <c r="W155">
        <v>188</v>
      </c>
      <c r="X155" s="19">
        <v>190</v>
      </c>
      <c r="Y155">
        <v>5.0593824229999997</v>
      </c>
      <c r="Z155" s="33">
        <f t="shared" si="8"/>
        <v>0.19765258215192247</v>
      </c>
      <c r="AA155" t="s">
        <v>116</v>
      </c>
    </row>
    <row r="156" spans="1:27" ht="16" x14ac:dyDescent="0.2">
      <c r="A156"/>
      <c r="B156" s="1" t="s">
        <v>39</v>
      </c>
      <c r="C156" s="1" t="s">
        <v>6</v>
      </c>
      <c r="D156" s="1"/>
      <c r="E156" s="13">
        <v>1</v>
      </c>
      <c r="F156" s="1" t="s">
        <v>105</v>
      </c>
      <c r="G156" t="s">
        <v>7</v>
      </c>
      <c r="H156" s="1" t="s">
        <v>7</v>
      </c>
      <c r="I156">
        <v>56.472999999999999</v>
      </c>
      <c r="J156" s="17">
        <v>4.9210000000000003</v>
      </c>
      <c r="K156">
        <f t="shared" si="9"/>
        <v>58.11333333333333</v>
      </c>
      <c r="L156">
        <v>27.18</v>
      </c>
      <c r="M156" s="17">
        <v>26.37</v>
      </c>
      <c r="N156">
        <v>5.1100000000000003</v>
      </c>
      <c r="O156">
        <v>60.54</v>
      </c>
      <c r="P156" s="17">
        <f t="shared" si="11"/>
        <v>65.650000000000006</v>
      </c>
      <c r="Q156">
        <v>65.650000000000006</v>
      </c>
      <c r="R156" s="19">
        <f t="shared" si="10"/>
        <v>-65.650000000000006</v>
      </c>
      <c r="S156" s="19">
        <v>3.76</v>
      </c>
      <c r="T156" s="19">
        <v>7.7</v>
      </c>
      <c r="U156" s="19"/>
      <c r="V156" s="19">
        <v>1.1000000000000001</v>
      </c>
      <c r="W156">
        <v>115</v>
      </c>
      <c r="X156" s="19"/>
      <c r="Y156">
        <v>4.5249406179999996</v>
      </c>
      <c r="Z156" s="33">
        <f t="shared" si="8"/>
        <v>0.22099737530743441</v>
      </c>
      <c r="AA156" t="s">
        <v>116</v>
      </c>
    </row>
    <row r="157" spans="1:27" ht="16" x14ac:dyDescent="0.2">
      <c r="A157"/>
      <c r="B157" s="1" t="s">
        <v>40</v>
      </c>
      <c r="C157" s="1" t="s">
        <v>6</v>
      </c>
      <c r="D157" s="1"/>
      <c r="E157" s="11" t="s">
        <v>107</v>
      </c>
      <c r="F157" s="1"/>
      <c r="G157" t="s">
        <v>7</v>
      </c>
      <c r="H157" s="1" t="s">
        <v>7</v>
      </c>
      <c r="J157" s="17"/>
      <c r="M157" s="17"/>
      <c r="P157" s="17"/>
      <c r="Q157">
        <v>53.87</v>
      </c>
      <c r="R157" s="19">
        <f t="shared" si="10"/>
        <v>-53.87</v>
      </c>
      <c r="S157" s="19">
        <v>2.42</v>
      </c>
      <c r="T157" s="19">
        <v>13.5</v>
      </c>
      <c r="U157" s="19"/>
      <c r="V157" s="19"/>
      <c r="W157">
        <v>80</v>
      </c>
      <c r="X157" s="19"/>
      <c r="Y157">
        <v>5.1662707839999999</v>
      </c>
      <c r="Z157" s="33">
        <f t="shared" si="8"/>
        <v>0.19356321838510898</v>
      </c>
      <c r="AA157" t="s">
        <v>116</v>
      </c>
    </row>
    <row r="158" spans="1:27" ht="16" x14ac:dyDescent="0.2">
      <c r="A158"/>
      <c r="B158" s="1" t="s">
        <v>41</v>
      </c>
      <c r="C158" s="1" t="s">
        <v>6</v>
      </c>
      <c r="D158" s="1"/>
      <c r="E158" s="2">
        <v>1</v>
      </c>
      <c r="F158" s="1" t="s">
        <v>105</v>
      </c>
      <c r="G158" t="s">
        <v>7</v>
      </c>
      <c r="H158" s="1" t="s">
        <v>7</v>
      </c>
      <c r="J158" s="17"/>
      <c r="M158" s="17"/>
      <c r="P158" s="17"/>
      <c r="Q158" s="9">
        <v>61.89</v>
      </c>
      <c r="R158" s="19">
        <f t="shared" si="10"/>
        <v>-61.89</v>
      </c>
      <c r="S158" s="19">
        <v>1.1000000000000001</v>
      </c>
      <c r="T158" s="19"/>
      <c r="U158" s="19"/>
      <c r="V158" s="19"/>
      <c r="X158" s="19"/>
      <c r="Y158">
        <v>5.3087885989999997</v>
      </c>
      <c r="Z158" s="33">
        <f t="shared" si="8"/>
        <v>0.188366890365227</v>
      </c>
      <c r="AA158" t="s">
        <v>116</v>
      </c>
    </row>
    <row r="159" spans="1:27" ht="16" x14ac:dyDescent="0.2">
      <c r="A159"/>
      <c r="B159" s="1" t="s">
        <v>42</v>
      </c>
      <c r="C159" s="1" t="s">
        <v>6</v>
      </c>
      <c r="D159" s="1"/>
      <c r="E159" s="2">
        <v>1</v>
      </c>
      <c r="F159" s="1" t="s">
        <v>105</v>
      </c>
      <c r="G159" t="s">
        <v>6</v>
      </c>
      <c r="H159" s="1" t="s">
        <v>7</v>
      </c>
      <c r="I159">
        <v>76.239999999999995</v>
      </c>
      <c r="J159" s="17">
        <v>2.8660000000000001</v>
      </c>
      <c r="K159">
        <f t="shared" si="9"/>
        <v>77.195333333333323</v>
      </c>
      <c r="L159">
        <v>27.32</v>
      </c>
      <c r="M159" s="17">
        <v>26.57</v>
      </c>
      <c r="N159">
        <v>-4.7</v>
      </c>
      <c r="O159">
        <v>82.52</v>
      </c>
      <c r="P159" s="17">
        <f t="shared" si="11"/>
        <v>77.819999999999993</v>
      </c>
      <c r="Q159">
        <v>68.52</v>
      </c>
      <c r="R159" s="19">
        <f t="shared" si="10"/>
        <v>-68.52</v>
      </c>
      <c r="S159" s="19">
        <v>3.04</v>
      </c>
      <c r="T159" s="19">
        <v>23.9</v>
      </c>
      <c r="U159" s="19">
        <v>131</v>
      </c>
      <c r="V159" s="20">
        <v>-0.36</v>
      </c>
      <c r="X159" s="19">
        <v>305</v>
      </c>
      <c r="Y159">
        <v>5.3087885989999997</v>
      </c>
      <c r="Z159" s="33">
        <f t="shared" si="8"/>
        <v>0.188366890365227</v>
      </c>
      <c r="AA159" t="s">
        <v>116</v>
      </c>
    </row>
    <row r="160" spans="1:27" ht="16" x14ac:dyDescent="0.2">
      <c r="A160"/>
      <c r="B160" s="1" t="s">
        <v>43</v>
      </c>
      <c r="C160" s="1" t="s">
        <v>6</v>
      </c>
      <c r="D160" s="1"/>
      <c r="E160" s="2">
        <v>1</v>
      </c>
      <c r="F160" s="1" t="s">
        <v>105</v>
      </c>
      <c r="G160" t="s">
        <v>7</v>
      </c>
      <c r="H160" s="1" t="s">
        <v>7</v>
      </c>
      <c r="J160" s="17"/>
      <c r="M160" s="17"/>
      <c r="P160" s="17"/>
      <c r="Q160">
        <v>67.489999999999995</v>
      </c>
      <c r="R160" s="19">
        <f t="shared" si="10"/>
        <v>-67.489999999999995</v>
      </c>
      <c r="S160" s="19">
        <v>1.57</v>
      </c>
      <c r="T160" s="19">
        <v>19.600000000000001</v>
      </c>
      <c r="U160" s="19">
        <v>123</v>
      </c>
      <c r="V160" s="19"/>
      <c r="W160">
        <v>165</v>
      </c>
      <c r="X160" s="19">
        <v>278</v>
      </c>
      <c r="Y160">
        <v>5.2375296909999998</v>
      </c>
      <c r="Z160" s="33">
        <f t="shared" si="8"/>
        <v>0.19092970522312597</v>
      </c>
      <c r="AA160" t="s">
        <v>116</v>
      </c>
    </row>
    <row r="161" spans="1:27" ht="16" x14ac:dyDescent="0.2">
      <c r="A161"/>
      <c r="B161" s="1" t="s">
        <v>44</v>
      </c>
      <c r="C161" s="1"/>
      <c r="D161" s="1" t="s">
        <v>54</v>
      </c>
      <c r="E161" s="1"/>
      <c r="F161" s="1"/>
      <c r="G161" t="s">
        <v>6</v>
      </c>
      <c r="H161" s="1" t="s">
        <v>7</v>
      </c>
      <c r="J161" s="17"/>
      <c r="M161" s="17"/>
      <c r="P161" s="17"/>
      <c r="R161" s="19"/>
      <c r="S161" s="19"/>
      <c r="T161" s="19"/>
      <c r="U161" s="19"/>
      <c r="V161" s="19"/>
      <c r="X161" s="19"/>
      <c r="Y161">
        <v>5.2731591450000002</v>
      </c>
      <c r="Z161" s="33">
        <f t="shared" si="8"/>
        <v>0.18963963963579558</v>
      </c>
      <c r="AA161" t="s">
        <v>116</v>
      </c>
    </row>
    <row r="162" spans="1:27" ht="16" x14ac:dyDescent="0.2">
      <c r="A162"/>
      <c r="B162" s="1">
        <v>38</v>
      </c>
      <c r="C162" s="1" t="s">
        <v>6</v>
      </c>
      <c r="D162" s="1"/>
      <c r="E162" s="1" t="s">
        <v>107</v>
      </c>
      <c r="F162" s="1"/>
      <c r="G162" t="s">
        <v>6</v>
      </c>
      <c r="H162" s="1" t="s">
        <v>7</v>
      </c>
      <c r="I162">
        <v>68.209999999999994</v>
      </c>
      <c r="J162" s="17">
        <v>2.8690000000000002</v>
      </c>
      <c r="K162">
        <f t="shared" si="9"/>
        <v>69.166333333333327</v>
      </c>
      <c r="L162">
        <v>24.92</v>
      </c>
      <c r="M162" s="17">
        <v>24.25</v>
      </c>
      <c r="N162">
        <v>3.73</v>
      </c>
      <c r="O162">
        <v>72.459999999999994</v>
      </c>
      <c r="P162" s="17">
        <f t="shared" si="11"/>
        <v>76.19</v>
      </c>
      <c r="R162" s="19"/>
      <c r="S162" s="19"/>
      <c r="T162" s="19"/>
      <c r="U162" s="19"/>
      <c r="V162" s="19"/>
      <c r="X162" s="19"/>
      <c r="Y162">
        <v>5.3800475060000004</v>
      </c>
      <c r="Z162" s="33">
        <f t="shared" si="8"/>
        <v>0.18587196467777806</v>
      </c>
      <c r="AA162" t="s">
        <v>116</v>
      </c>
    </row>
    <row r="163" spans="1:27" ht="16" x14ac:dyDescent="0.2">
      <c r="A163"/>
      <c r="B163" s="1" t="s">
        <v>45</v>
      </c>
      <c r="C163" s="1" t="s">
        <v>6</v>
      </c>
      <c r="D163" s="1"/>
      <c r="E163" s="2">
        <v>1</v>
      </c>
      <c r="F163" s="2">
        <v>1</v>
      </c>
      <c r="G163" t="s">
        <v>7</v>
      </c>
      <c r="H163" s="1" t="s">
        <v>6</v>
      </c>
      <c r="I163">
        <v>62.441000000000003</v>
      </c>
      <c r="J163" s="17">
        <v>3.395</v>
      </c>
      <c r="K163">
        <f t="shared" si="9"/>
        <v>63.57266666666667</v>
      </c>
      <c r="L163">
        <v>26.8</v>
      </c>
      <c r="M163" s="17">
        <v>25.95</v>
      </c>
      <c r="N163" s="2">
        <v>1.86</v>
      </c>
      <c r="O163" s="2">
        <v>63.14</v>
      </c>
      <c r="P163" s="17">
        <f t="shared" si="11"/>
        <v>65</v>
      </c>
      <c r="Q163">
        <v>66.790000000000006</v>
      </c>
      <c r="R163" s="19">
        <f t="shared" si="10"/>
        <v>-66.790000000000006</v>
      </c>
      <c r="S163" s="19">
        <v>1.45</v>
      </c>
      <c r="T163" s="19">
        <v>20.6</v>
      </c>
      <c r="U163" s="19"/>
      <c r="V163" s="19">
        <v>-0.25</v>
      </c>
      <c r="X163" s="19"/>
      <c r="Y163">
        <v>5.5225653210000001</v>
      </c>
      <c r="Z163" s="33">
        <f t="shared" si="8"/>
        <v>0.18107526880622296</v>
      </c>
      <c r="AA163" t="s">
        <v>116</v>
      </c>
    </row>
    <row r="164" spans="1:27" ht="16" x14ac:dyDescent="0.2">
      <c r="A164"/>
      <c r="B164" s="1" t="s">
        <v>46</v>
      </c>
      <c r="C164" s="1" t="s">
        <v>6</v>
      </c>
      <c r="D164" s="1"/>
      <c r="E164" s="1" t="s">
        <v>107</v>
      </c>
      <c r="F164" s="1"/>
      <c r="G164" t="s">
        <v>7</v>
      </c>
      <c r="H164" s="1" t="s">
        <v>7</v>
      </c>
      <c r="J164" s="17"/>
      <c r="M164" s="17"/>
      <c r="P164" s="17"/>
      <c r="R164" s="19"/>
      <c r="S164" s="19"/>
      <c r="T164" s="19"/>
      <c r="U164" s="19"/>
      <c r="V164" s="19"/>
      <c r="X164" s="19"/>
      <c r="Y164">
        <v>5.5938242279999999</v>
      </c>
      <c r="Z164" s="33">
        <f t="shared" si="8"/>
        <v>0.17876857749560307</v>
      </c>
      <c r="AA164" t="s">
        <v>116</v>
      </c>
    </row>
    <row r="165" spans="1:27" ht="16" x14ac:dyDescent="0.2">
      <c r="A165"/>
      <c r="B165" s="1" t="s">
        <v>47</v>
      </c>
      <c r="C165" s="1" t="s">
        <v>6</v>
      </c>
      <c r="D165" s="1"/>
      <c r="E165" s="1" t="s">
        <v>107</v>
      </c>
      <c r="F165" s="1"/>
      <c r="G165" t="s">
        <v>6</v>
      </c>
      <c r="H165" s="1" t="s">
        <v>7</v>
      </c>
      <c r="I165">
        <v>57</v>
      </c>
      <c r="J165" s="17">
        <v>4.8440000000000003</v>
      </c>
      <c r="K165">
        <f t="shared" si="9"/>
        <v>58.614666666666665</v>
      </c>
      <c r="L165">
        <v>27.24</v>
      </c>
      <c r="M165" s="17">
        <v>26.3</v>
      </c>
      <c r="N165">
        <v>2.08</v>
      </c>
      <c r="O165">
        <v>63.44</v>
      </c>
      <c r="P165" s="17">
        <f t="shared" si="11"/>
        <v>65.52</v>
      </c>
      <c r="R165" s="19"/>
      <c r="S165" s="19"/>
      <c r="T165" s="19"/>
      <c r="U165" s="19"/>
      <c r="V165" s="19"/>
      <c r="X165" s="19"/>
      <c r="Y165">
        <v>5.6294536820000003</v>
      </c>
      <c r="Z165" s="33">
        <f t="shared" si="8"/>
        <v>0.17763713079254359</v>
      </c>
      <c r="AA165" t="s">
        <v>116</v>
      </c>
    </row>
    <row r="166" spans="1:27" ht="16" x14ac:dyDescent="0.2">
      <c r="A166" t="s">
        <v>64</v>
      </c>
      <c r="B166" s="1">
        <v>1</v>
      </c>
      <c r="C166" s="1"/>
      <c r="D166" t="s">
        <v>54</v>
      </c>
      <c r="E166" s="1" t="s">
        <v>107</v>
      </c>
      <c r="G166" t="s">
        <v>6</v>
      </c>
      <c r="J166" s="17"/>
      <c r="M166" s="17"/>
      <c r="P166" s="17"/>
      <c r="R166" s="19"/>
      <c r="S166" s="19"/>
      <c r="T166" s="19"/>
      <c r="U166" s="19"/>
      <c r="V166" s="19"/>
      <c r="X166" s="19"/>
      <c r="Y166">
        <v>5.7719714959999999</v>
      </c>
      <c r="Z166" s="33">
        <f t="shared" si="8"/>
        <v>0.17325102881970295</v>
      </c>
      <c r="AA166" t="s">
        <v>116</v>
      </c>
    </row>
    <row r="167" spans="1:27" ht="16" x14ac:dyDescent="0.2">
      <c r="A167"/>
      <c r="B167" s="1">
        <v>2</v>
      </c>
      <c r="C167" s="1" t="s">
        <v>6</v>
      </c>
      <c r="E167" s="1" t="s">
        <v>107</v>
      </c>
      <c r="G167" t="s">
        <v>7</v>
      </c>
      <c r="H167" s="1" t="s">
        <v>7</v>
      </c>
      <c r="J167" s="17"/>
      <c r="M167" s="17"/>
      <c r="P167" s="17"/>
      <c r="R167" s="19"/>
      <c r="S167" s="19"/>
      <c r="T167" s="19"/>
      <c r="U167" s="19"/>
      <c r="V167" s="19"/>
      <c r="X167" s="19"/>
      <c r="Y167">
        <v>5.5938242279999999</v>
      </c>
      <c r="Z167" s="33">
        <f t="shared" si="8"/>
        <v>0.17876857749560307</v>
      </c>
      <c r="AA167" t="s">
        <v>116</v>
      </c>
    </row>
    <row r="168" spans="1:27" ht="16" x14ac:dyDescent="0.2">
      <c r="A168"/>
      <c r="B168" s="1">
        <v>3</v>
      </c>
      <c r="C168" s="1" t="s">
        <v>6</v>
      </c>
      <c r="E168" s="1" t="s">
        <v>107</v>
      </c>
      <c r="G168" t="s">
        <v>7</v>
      </c>
      <c r="H168" s="1" t="s">
        <v>7</v>
      </c>
      <c r="J168" s="17"/>
      <c r="M168" s="17"/>
      <c r="P168" s="17"/>
      <c r="R168" s="19"/>
      <c r="S168" s="19"/>
      <c r="T168" s="19"/>
      <c r="U168" s="19"/>
      <c r="V168" s="19"/>
      <c r="X168" s="19"/>
      <c r="Y168">
        <v>5.7719714959999999</v>
      </c>
      <c r="Z168" s="33">
        <f t="shared" si="8"/>
        <v>0.17325102881970295</v>
      </c>
      <c r="AA168" t="s">
        <v>116</v>
      </c>
    </row>
    <row r="169" spans="1:27" ht="16" x14ac:dyDescent="0.2">
      <c r="A169"/>
      <c r="B169" s="1">
        <v>4</v>
      </c>
      <c r="C169" s="1" t="s">
        <v>6</v>
      </c>
      <c r="E169" s="1" t="s">
        <v>107</v>
      </c>
      <c r="G169" t="s">
        <v>7</v>
      </c>
      <c r="H169" s="1" t="s">
        <v>6</v>
      </c>
      <c r="J169" s="17"/>
      <c r="M169" s="17"/>
      <c r="P169" s="17"/>
      <c r="Q169" s="2">
        <v>61.27</v>
      </c>
      <c r="R169" s="19">
        <f t="shared" si="10"/>
        <v>-61.27</v>
      </c>
      <c r="S169" s="19">
        <v>4.04</v>
      </c>
      <c r="T169" s="19">
        <v>7.5</v>
      </c>
      <c r="U169" s="19"/>
      <c r="V169" s="19">
        <v>-1.86</v>
      </c>
      <c r="W169">
        <v>90</v>
      </c>
      <c r="X169" s="19"/>
      <c r="Y169">
        <v>5.8076009500000003</v>
      </c>
      <c r="Z169" s="33">
        <f t="shared" si="8"/>
        <v>0.17218813906282596</v>
      </c>
      <c r="AA169" t="s">
        <v>116</v>
      </c>
    </row>
    <row r="170" spans="1:27" ht="16" x14ac:dyDescent="0.2">
      <c r="A170"/>
      <c r="B170" s="1">
        <v>5</v>
      </c>
      <c r="C170" s="1" t="s">
        <v>6</v>
      </c>
      <c r="E170" s="1" t="s">
        <v>107</v>
      </c>
      <c r="G170" t="s">
        <v>7</v>
      </c>
      <c r="H170" s="1" t="s">
        <v>7</v>
      </c>
      <c r="J170" s="17"/>
      <c r="M170" s="17"/>
      <c r="P170" s="17"/>
      <c r="Q170">
        <v>54.26</v>
      </c>
      <c r="R170" s="19">
        <f t="shared" si="10"/>
        <v>-54.26</v>
      </c>
      <c r="S170" s="19">
        <v>0.83</v>
      </c>
      <c r="T170" s="19">
        <v>18.3</v>
      </c>
      <c r="U170" s="19"/>
      <c r="V170" s="19">
        <v>-2.35</v>
      </c>
      <c r="W170">
        <v>120</v>
      </c>
      <c r="X170" s="19"/>
      <c r="Y170">
        <v>5.5225653210000001</v>
      </c>
      <c r="Z170" s="33">
        <f t="shared" si="8"/>
        <v>0.18107526880622296</v>
      </c>
      <c r="AA170" t="s">
        <v>116</v>
      </c>
    </row>
    <row r="171" spans="1:27" ht="16" x14ac:dyDescent="0.2">
      <c r="A171"/>
      <c r="B171" s="1">
        <v>8</v>
      </c>
      <c r="C171" s="1" t="s">
        <v>6</v>
      </c>
      <c r="E171" s="1" t="s">
        <v>107</v>
      </c>
      <c r="G171" t="s">
        <v>7</v>
      </c>
      <c r="H171" s="1" t="s">
        <v>6</v>
      </c>
      <c r="J171" s="17"/>
      <c r="M171" s="17"/>
      <c r="P171" s="17"/>
      <c r="Q171">
        <v>67.11</v>
      </c>
      <c r="R171" s="19">
        <f t="shared" si="10"/>
        <v>-67.11</v>
      </c>
      <c r="S171" s="19">
        <v>4.46</v>
      </c>
      <c r="T171" s="20">
        <v>9</v>
      </c>
      <c r="U171" s="19"/>
      <c r="V171" s="19">
        <v>1.0900000000000001</v>
      </c>
      <c r="W171">
        <v>100</v>
      </c>
      <c r="X171" s="19"/>
      <c r="Y171">
        <v>5.5581947740000004</v>
      </c>
      <c r="Z171" s="33">
        <f t="shared" si="8"/>
        <v>0.17991452992575535</v>
      </c>
      <c r="AA171" t="s">
        <v>116</v>
      </c>
    </row>
    <row r="172" spans="1:27" ht="16" x14ac:dyDescent="0.2">
      <c r="A172" t="s">
        <v>98</v>
      </c>
      <c r="B172" s="1">
        <v>12</v>
      </c>
      <c r="C172" s="1" t="s">
        <v>6</v>
      </c>
      <c r="E172" s="1" t="s">
        <v>107</v>
      </c>
      <c r="G172" t="s">
        <v>7</v>
      </c>
      <c r="H172" s="1" t="s">
        <v>6</v>
      </c>
      <c r="I172">
        <v>54.351999999999997</v>
      </c>
      <c r="J172" s="17">
        <v>4.5060000000000002</v>
      </c>
      <c r="K172">
        <f t="shared" si="9"/>
        <v>55.853999999999999</v>
      </c>
      <c r="L172">
        <v>23.71</v>
      </c>
      <c r="M172" s="17">
        <v>23.62</v>
      </c>
      <c r="N172">
        <v>-0.41</v>
      </c>
      <c r="O172">
        <v>57.32</v>
      </c>
      <c r="P172" s="17">
        <f t="shared" si="11"/>
        <v>56.910000000000004</v>
      </c>
      <c r="R172" s="19"/>
      <c r="S172" s="19"/>
      <c r="T172" s="19"/>
      <c r="U172" s="19"/>
      <c r="V172" s="19"/>
      <c r="X172" s="19"/>
      <c r="Y172">
        <v>6.4845605700000002</v>
      </c>
      <c r="Z172" s="33">
        <f t="shared" si="8"/>
        <v>0.15421245421414884</v>
      </c>
      <c r="AA172" t="s">
        <v>116</v>
      </c>
    </row>
    <row r="173" spans="1:27" ht="16" x14ac:dyDescent="0.2">
      <c r="A173"/>
      <c r="B173" s="1">
        <v>13</v>
      </c>
      <c r="C173" s="1" t="s">
        <v>6</v>
      </c>
      <c r="E173" s="1" t="s">
        <v>107</v>
      </c>
      <c r="G173" t="s">
        <v>7</v>
      </c>
      <c r="H173" s="1" t="s">
        <v>6</v>
      </c>
      <c r="I173">
        <v>56.716000000000001</v>
      </c>
      <c r="J173" s="17">
        <v>3.9820000000000002</v>
      </c>
      <c r="K173">
        <f t="shared" si="9"/>
        <v>58.043333333333337</v>
      </c>
      <c r="L173">
        <v>30.6</v>
      </c>
      <c r="M173" s="17">
        <v>29.83</v>
      </c>
      <c r="N173">
        <v>0.63</v>
      </c>
      <c r="O173">
        <v>59.99</v>
      </c>
      <c r="P173" s="17">
        <f t="shared" si="11"/>
        <v>60.620000000000005</v>
      </c>
      <c r="R173" s="19"/>
      <c r="S173" s="19"/>
      <c r="T173" s="19">
        <v>7.2</v>
      </c>
      <c r="U173" s="19"/>
      <c r="V173" s="19"/>
      <c r="X173" s="19"/>
      <c r="Y173">
        <v>6.5201900239999997</v>
      </c>
      <c r="Z173" s="33">
        <f t="shared" si="8"/>
        <v>0.15336976320001808</v>
      </c>
      <c r="AA173" t="s">
        <v>116</v>
      </c>
    </row>
    <row r="174" spans="1:27" ht="16" x14ac:dyDescent="0.2">
      <c r="A174"/>
      <c r="B174" s="1">
        <v>14</v>
      </c>
      <c r="C174" s="1" t="s">
        <v>7</v>
      </c>
      <c r="D174" t="s">
        <v>57</v>
      </c>
      <c r="E174" s="1" t="s">
        <v>107</v>
      </c>
      <c r="G174" t="s">
        <v>7</v>
      </c>
      <c r="H174" s="1" t="s">
        <v>7</v>
      </c>
      <c r="J174" s="17"/>
      <c r="M174" s="17"/>
      <c r="P174" s="17"/>
      <c r="R174" s="19"/>
      <c r="S174" s="19"/>
      <c r="T174" s="19"/>
      <c r="U174" s="19"/>
      <c r="V174" s="19"/>
      <c r="X174" s="19"/>
      <c r="Y174">
        <v>6.4489311159999998</v>
      </c>
      <c r="Z174" s="33">
        <f t="shared" si="8"/>
        <v>0.155064456731282</v>
      </c>
      <c r="AA174" t="s">
        <v>116</v>
      </c>
    </row>
    <row r="175" spans="1:27" ht="16" x14ac:dyDescent="0.2">
      <c r="A175"/>
      <c r="B175" s="1">
        <v>15</v>
      </c>
      <c r="C175" s="1" t="s">
        <v>6</v>
      </c>
      <c r="E175" s="1" t="s">
        <v>107</v>
      </c>
      <c r="G175" t="s">
        <v>6</v>
      </c>
      <c r="H175" s="1" t="s">
        <v>6</v>
      </c>
      <c r="J175" s="17"/>
      <c r="M175" s="17"/>
      <c r="P175" s="17"/>
      <c r="R175" s="19"/>
      <c r="S175" s="19"/>
      <c r="T175" s="19">
        <v>8</v>
      </c>
      <c r="U175" s="19"/>
      <c r="V175" s="19"/>
      <c r="X175" s="19"/>
      <c r="Y175">
        <v>6.3064133020000002</v>
      </c>
      <c r="Z175" s="33">
        <f t="shared" si="8"/>
        <v>0.15856873822127429</v>
      </c>
      <c r="AA175" t="s">
        <v>116</v>
      </c>
    </row>
    <row r="176" spans="1:27" ht="16" x14ac:dyDescent="0.2">
      <c r="A176" s="6" t="s">
        <v>99</v>
      </c>
      <c r="B176" s="1">
        <v>19</v>
      </c>
      <c r="C176" s="1" t="s">
        <v>6</v>
      </c>
      <c r="E176" s="10">
        <v>1</v>
      </c>
      <c r="F176" t="s">
        <v>105</v>
      </c>
      <c r="G176" t="s">
        <v>7</v>
      </c>
      <c r="H176" s="1" t="s">
        <v>7</v>
      </c>
      <c r="I176">
        <v>55.951000000000001</v>
      </c>
      <c r="J176" s="17">
        <v>3.669</v>
      </c>
      <c r="K176">
        <f t="shared" si="9"/>
        <v>57.173999999999999</v>
      </c>
      <c r="L176">
        <v>25.35</v>
      </c>
      <c r="M176" s="17">
        <v>25.15</v>
      </c>
      <c r="N176">
        <v>-5.95</v>
      </c>
      <c r="O176">
        <v>57.32</v>
      </c>
      <c r="P176" s="17">
        <f t="shared" si="11"/>
        <v>51.37</v>
      </c>
      <c r="Q176">
        <v>65.42</v>
      </c>
      <c r="R176" s="19">
        <f t="shared" si="10"/>
        <v>-65.42</v>
      </c>
      <c r="S176" s="19">
        <v>6.55</v>
      </c>
      <c r="T176" s="19">
        <v>8.5</v>
      </c>
      <c r="U176" s="20">
        <v>87</v>
      </c>
      <c r="V176" s="19">
        <v>0.88</v>
      </c>
      <c r="W176">
        <v>140</v>
      </c>
      <c r="X176" s="19">
        <v>151</v>
      </c>
      <c r="Y176">
        <v>6.199524941</v>
      </c>
      <c r="Z176" s="33">
        <f t="shared" si="8"/>
        <v>0.16130268198238709</v>
      </c>
      <c r="AA176" t="s">
        <v>116</v>
      </c>
    </row>
    <row r="177" spans="1:27" ht="16" x14ac:dyDescent="0.2">
      <c r="A177"/>
      <c r="B177" s="1">
        <v>20</v>
      </c>
      <c r="C177" s="1" t="s">
        <v>6</v>
      </c>
      <c r="E177">
        <v>1</v>
      </c>
      <c r="F177" t="s">
        <v>105</v>
      </c>
      <c r="G177" t="s">
        <v>7</v>
      </c>
      <c r="H177" s="1" t="s">
        <v>7</v>
      </c>
      <c r="I177">
        <v>68.869</v>
      </c>
      <c r="J177" s="17">
        <v>3.1779999999999999</v>
      </c>
      <c r="K177">
        <f t="shared" si="9"/>
        <v>69.928333333333327</v>
      </c>
      <c r="L177">
        <v>28.18</v>
      </c>
      <c r="M177" s="17">
        <v>27.38</v>
      </c>
      <c r="N177">
        <v>0.24</v>
      </c>
      <c r="O177">
        <v>71.709999999999994</v>
      </c>
      <c r="P177" s="17">
        <f t="shared" si="11"/>
        <v>71.949999999999989</v>
      </c>
      <c r="Q177">
        <v>75.319999999999993</v>
      </c>
      <c r="R177" s="19">
        <f t="shared" si="10"/>
        <v>-75.319999999999993</v>
      </c>
      <c r="S177" s="19">
        <v>7.18</v>
      </c>
      <c r="T177" s="19">
        <v>10.4</v>
      </c>
      <c r="U177" s="19"/>
      <c r="V177" s="19">
        <v>-1.1499999999999999</v>
      </c>
      <c r="W177">
        <v>120</v>
      </c>
      <c r="X177" s="19"/>
      <c r="Y177">
        <v>6.4133016630000004</v>
      </c>
      <c r="Z177" s="33">
        <f t="shared" si="8"/>
        <v>0.15592592591882262</v>
      </c>
      <c r="AA177" t="s">
        <v>116</v>
      </c>
    </row>
    <row r="178" spans="1:27" ht="16" x14ac:dyDescent="0.2">
      <c r="A178"/>
      <c r="B178" s="1">
        <v>23</v>
      </c>
      <c r="C178" s="1" t="s">
        <v>6</v>
      </c>
      <c r="E178" s="1" t="s">
        <v>107</v>
      </c>
      <c r="G178" t="s">
        <v>7</v>
      </c>
      <c r="H178" s="1" t="s">
        <v>7</v>
      </c>
      <c r="J178" s="17"/>
      <c r="M178" s="17"/>
      <c r="P178" s="17"/>
      <c r="Q178">
        <v>56.34</v>
      </c>
      <c r="R178" s="19">
        <f t="shared" si="10"/>
        <v>-56.34</v>
      </c>
      <c r="S178" s="19">
        <v>2.68</v>
      </c>
      <c r="T178" s="19">
        <v>7</v>
      </c>
      <c r="U178" s="19"/>
      <c r="V178" s="19">
        <v>-0.28000000000000003</v>
      </c>
      <c r="W178">
        <v>100</v>
      </c>
      <c r="X178" s="19"/>
      <c r="Y178">
        <v>6.0570071260000002</v>
      </c>
      <c r="Z178" s="33">
        <f t="shared" si="8"/>
        <v>0.16509803921270802</v>
      </c>
      <c r="AA178" t="s">
        <v>116</v>
      </c>
    </row>
    <row r="179" spans="1:27" ht="16" x14ac:dyDescent="0.2">
      <c r="A179"/>
      <c r="B179" s="1">
        <v>25</v>
      </c>
      <c r="C179" s="1" t="s">
        <v>6</v>
      </c>
      <c r="E179" s="2">
        <v>1</v>
      </c>
      <c r="F179" t="s">
        <v>105</v>
      </c>
      <c r="G179" t="s">
        <v>7</v>
      </c>
      <c r="H179" s="1" t="s">
        <v>7</v>
      </c>
      <c r="J179" s="17"/>
      <c r="M179" s="17"/>
      <c r="P179" s="17"/>
      <c r="Q179">
        <v>62.31</v>
      </c>
      <c r="R179" s="19">
        <f t="shared" si="10"/>
        <v>-62.31</v>
      </c>
      <c r="S179" s="19">
        <v>4.87</v>
      </c>
      <c r="T179" s="19">
        <v>15.3</v>
      </c>
      <c r="U179" s="19"/>
      <c r="V179" s="19">
        <v>-2.77</v>
      </c>
      <c r="W179">
        <v>160</v>
      </c>
      <c r="X179" s="19">
        <v>172</v>
      </c>
      <c r="Y179">
        <v>6.4489311159999998</v>
      </c>
      <c r="Z179" s="33">
        <f t="shared" si="8"/>
        <v>0.155064456731282</v>
      </c>
      <c r="AA179" t="s">
        <v>116</v>
      </c>
    </row>
    <row r="180" spans="1:27" ht="16" x14ac:dyDescent="0.2">
      <c r="A180"/>
      <c r="B180" s="1">
        <v>26</v>
      </c>
      <c r="C180" s="1" t="s">
        <v>6</v>
      </c>
      <c r="E180">
        <v>1</v>
      </c>
      <c r="F180" t="s">
        <v>105</v>
      </c>
      <c r="G180" t="s">
        <v>6</v>
      </c>
      <c r="H180" s="1" t="s">
        <v>6</v>
      </c>
      <c r="I180">
        <v>71.858000000000004</v>
      </c>
      <c r="J180" s="17">
        <v>2.6549999999999998</v>
      </c>
      <c r="K180">
        <f t="shared" si="9"/>
        <v>72.743000000000009</v>
      </c>
      <c r="L180">
        <v>27.5</v>
      </c>
      <c r="M180" s="17">
        <v>26.47</v>
      </c>
      <c r="N180">
        <v>0.13</v>
      </c>
      <c r="O180">
        <v>73.33</v>
      </c>
      <c r="P180" s="17">
        <f t="shared" si="11"/>
        <v>73.459999999999994</v>
      </c>
      <c r="Q180">
        <v>77.47</v>
      </c>
      <c r="R180" s="19">
        <f t="shared" si="10"/>
        <v>-77.47</v>
      </c>
      <c r="S180" s="19">
        <v>5.83</v>
      </c>
      <c r="T180" s="19">
        <v>11.6</v>
      </c>
      <c r="U180" s="19">
        <v>95</v>
      </c>
      <c r="V180" s="19">
        <v>1.42</v>
      </c>
      <c r="W180">
        <v>190</v>
      </c>
      <c r="X180" s="19">
        <v>197</v>
      </c>
      <c r="Y180">
        <v>6.7695961999999996</v>
      </c>
      <c r="Z180" s="33">
        <f t="shared" si="8"/>
        <v>0.14771929823524776</v>
      </c>
      <c r="AA180" t="s">
        <v>116</v>
      </c>
    </row>
    <row r="181" spans="1:27" ht="16" x14ac:dyDescent="0.2">
      <c r="A181"/>
      <c r="B181" s="1">
        <v>29</v>
      </c>
      <c r="C181" s="1" t="s">
        <v>6</v>
      </c>
      <c r="E181" t="s">
        <v>107</v>
      </c>
      <c r="G181" t="s">
        <v>6</v>
      </c>
      <c r="H181" s="1" t="s">
        <v>6</v>
      </c>
      <c r="J181" s="17"/>
      <c r="M181" s="17"/>
      <c r="P181" s="17"/>
      <c r="R181" s="19"/>
      <c r="S181" s="19"/>
      <c r="T181" s="19"/>
      <c r="U181" s="19"/>
      <c r="V181" s="19"/>
      <c r="X181" s="19"/>
      <c r="Y181">
        <v>6.4845605700000002</v>
      </c>
      <c r="Z181" s="33">
        <f t="shared" si="8"/>
        <v>0.15421245421414884</v>
      </c>
      <c r="AA181" t="s">
        <v>116</v>
      </c>
    </row>
    <row r="182" spans="1:27" ht="16" x14ac:dyDescent="0.2">
      <c r="A182" t="s">
        <v>98</v>
      </c>
      <c r="B182" s="1">
        <v>30</v>
      </c>
      <c r="C182" s="1" t="s">
        <v>6</v>
      </c>
      <c r="E182" t="s">
        <v>107</v>
      </c>
      <c r="G182" t="s">
        <v>7</v>
      </c>
      <c r="H182" s="1" t="s">
        <v>6</v>
      </c>
      <c r="I182">
        <v>53.128</v>
      </c>
      <c r="J182" s="17">
        <v>4.2539999999999996</v>
      </c>
      <c r="K182">
        <f t="shared" si="9"/>
        <v>54.545999999999999</v>
      </c>
      <c r="L182">
        <v>23.42</v>
      </c>
      <c r="M182" s="17">
        <v>22.95</v>
      </c>
      <c r="N182">
        <v>2.91</v>
      </c>
      <c r="O182">
        <v>56.39</v>
      </c>
      <c r="P182" s="17">
        <f t="shared" si="11"/>
        <v>59.3</v>
      </c>
      <c r="R182" s="19"/>
      <c r="S182" s="19"/>
      <c r="T182" s="19"/>
      <c r="U182" s="19"/>
      <c r="V182" s="19"/>
      <c r="X182" s="19"/>
      <c r="Y182">
        <v>6.6270783849999999</v>
      </c>
      <c r="Z182" s="33">
        <f t="shared" si="8"/>
        <v>0.15089605734307307</v>
      </c>
      <c r="AA182" t="s">
        <v>116</v>
      </c>
    </row>
    <row r="183" spans="1:27" ht="16" x14ac:dyDescent="0.2">
      <c r="A183"/>
      <c r="B183" s="1">
        <v>34</v>
      </c>
      <c r="C183" s="1" t="s">
        <v>6</v>
      </c>
      <c r="E183">
        <v>1</v>
      </c>
      <c r="F183" t="s">
        <v>105</v>
      </c>
      <c r="G183" t="s">
        <v>7</v>
      </c>
      <c r="H183" s="1" t="s">
        <v>7</v>
      </c>
      <c r="I183">
        <v>56.853999999999999</v>
      </c>
      <c r="J183" s="17">
        <v>1.897</v>
      </c>
      <c r="K183">
        <f t="shared" si="9"/>
        <v>57.486333333333334</v>
      </c>
      <c r="L183">
        <v>39.340000000000003</v>
      </c>
      <c r="M183" s="17">
        <v>38.619999999999997</v>
      </c>
      <c r="N183">
        <v>-0.93</v>
      </c>
      <c r="O183">
        <v>60.96</v>
      </c>
      <c r="P183" s="17">
        <f t="shared" si="11"/>
        <v>60.03</v>
      </c>
      <c r="Q183">
        <v>75.42</v>
      </c>
      <c r="R183" s="19">
        <f t="shared" si="10"/>
        <v>-75.42</v>
      </c>
      <c r="S183" s="19">
        <v>6.72</v>
      </c>
      <c r="T183" s="19">
        <v>14.1</v>
      </c>
      <c r="U183" s="19"/>
      <c r="V183" s="19">
        <v>-3.2</v>
      </c>
      <c r="W183" s="2">
        <v>130</v>
      </c>
      <c r="X183" s="20">
        <v>181</v>
      </c>
      <c r="Y183">
        <v>6.7339667460000001</v>
      </c>
      <c r="Z183" s="33">
        <f t="shared" si="8"/>
        <v>0.14850088183075799</v>
      </c>
      <c r="AA183" t="s">
        <v>116</v>
      </c>
    </row>
    <row r="184" spans="1:27" ht="16" x14ac:dyDescent="0.2">
      <c r="A184"/>
      <c r="B184" s="1">
        <v>35</v>
      </c>
      <c r="C184" s="1" t="s">
        <v>6</v>
      </c>
      <c r="E184" t="s">
        <v>107</v>
      </c>
      <c r="G184" t="s">
        <v>7</v>
      </c>
      <c r="H184" s="1" t="s">
        <v>7</v>
      </c>
      <c r="I184">
        <v>68.744</v>
      </c>
      <c r="J184" s="17">
        <v>2.1680000000000001</v>
      </c>
      <c r="K184">
        <f t="shared" si="9"/>
        <v>69.466666666666669</v>
      </c>
      <c r="L184">
        <v>24.61</v>
      </c>
      <c r="M184" s="17">
        <v>23.9</v>
      </c>
      <c r="N184">
        <v>2.44</v>
      </c>
      <c r="O184">
        <v>71.95</v>
      </c>
      <c r="P184" s="17">
        <f t="shared" si="11"/>
        <v>74.39</v>
      </c>
      <c r="Q184">
        <v>75.650000000000006</v>
      </c>
      <c r="R184" s="19">
        <f t="shared" si="10"/>
        <v>-75.650000000000006</v>
      </c>
      <c r="S184" s="19">
        <v>12.37</v>
      </c>
      <c r="T184" s="19">
        <v>9.1999999999999993</v>
      </c>
      <c r="U184" s="19"/>
      <c r="V184" s="19"/>
      <c r="X184" s="19"/>
      <c r="Y184">
        <v>6.6983372919999997</v>
      </c>
      <c r="Z184" s="33">
        <f t="shared" si="8"/>
        <v>0.14929078014544389</v>
      </c>
      <c r="AA184" t="s">
        <v>116</v>
      </c>
    </row>
    <row r="185" spans="1:27" ht="16" x14ac:dyDescent="0.2">
      <c r="A185"/>
      <c r="B185" s="1">
        <v>36</v>
      </c>
      <c r="C185" s="1" t="s">
        <v>6</v>
      </c>
      <c r="E185" s="10">
        <v>1</v>
      </c>
      <c r="F185" t="s">
        <v>105</v>
      </c>
      <c r="G185" t="s">
        <v>7</v>
      </c>
      <c r="H185" s="1" t="s">
        <v>6</v>
      </c>
      <c r="J185" s="17"/>
      <c r="M185" s="17"/>
      <c r="P185" s="17"/>
      <c r="R185" s="19"/>
      <c r="S185" s="19"/>
      <c r="T185" s="19"/>
      <c r="U185" s="19"/>
      <c r="V185" s="19"/>
      <c r="X185" s="19"/>
      <c r="Y185">
        <v>6.6983372919999997</v>
      </c>
      <c r="Z185" s="33">
        <f t="shared" si="8"/>
        <v>0.14929078014544389</v>
      </c>
      <c r="AA185" t="s">
        <v>116</v>
      </c>
    </row>
    <row r="186" spans="1:27" ht="16" x14ac:dyDescent="0.2">
      <c r="A186"/>
      <c r="B186" s="1">
        <v>37</v>
      </c>
      <c r="C186" s="1" t="s">
        <v>6</v>
      </c>
      <c r="E186">
        <v>1</v>
      </c>
      <c r="F186" t="s">
        <v>105</v>
      </c>
      <c r="G186" t="s">
        <v>7</v>
      </c>
      <c r="H186" s="1" t="s">
        <v>7</v>
      </c>
      <c r="I186">
        <v>63.381999999999998</v>
      </c>
      <c r="J186" s="17">
        <v>3.4260000000000002</v>
      </c>
      <c r="K186">
        <f t="shared" si="9"/>
        <v>64.524000000000001</v>
      </c>
      <c r="L186">
        <v>52.48</v>
      </c>
      <c r="M186" s="17">
        <v>51.52</v>
      </c>
      <c r="N186">
        <v>1</v>
      </c>
      <c r="O186">
        <v>67.069999999999993</v>
      </c>
      <c r="P186" s="17">
        <f t="shared" si="11"/>
        <v>68.069999999999993</v>
      </c>
      <c r="R186" s="19"/>
      <c r="S186" s="19"/>
      <c r="T186" s="19"/>
      <c r="U186" s="19"/>
      <c r="V186" s="19"/>
      <c r="X186" s="19"/>
      <c r="Y186">
        <v>7.0902612830000002</v>
      </c>
      <c r="Z186" s="33">
        <f t="shared" si="8"/>
        <v>0.14103852595639246</v>
      </c>
      <c r="AA186" t="s">
        <v>116</v>
      </c>
    </row>
    <row r="187" spans="1:27" ht="16" x14ac:dyDescent="0.2">
      <c r="A187"/>
      <c r="B187" s="1">
        <v>39</v>
      </c>
      <c r="C187" s="1" t="s">
        <v>6</v>
      </c>
      <c r="E187" t="s">
        <v>107</v>
      </c>
      <c r="G187" t="s">
        <v>7</v>
      </c>
      <c r="H187" s="1" t="s">
        <v>7</v>
      </c>
      <c r="J187" s="17"/>
      <c r="M187" s="17"/>
      <c r="P187" s="17"/>
      <c r="R187" s="19"/>
      <c r="S187" s="19"/>
      <c r="T187" s="19"/>
      <c r="U187" s="19"/>
      <c r="V187" s="19"/>
      <c r="X187" s="19"/>
      <c r="Y187">
        <v>7.3396674580000001</v>
      </c>
      <c r="Z187" s="33">
        <f t="shared" si="8"/>
        <v>0.13624595470058148</v>
      </c>
      <c r="AA187" t="s">
        <v>116</v>
      </c>
    </row>
    <row r="188" spans="1:27" ht="16" x14ac:dyDescent="0.2">
      <c r="A188" t="s">
        <v>72</v>
      </c>
      <c r="B188" s="1" t="s">
        <v>20</v>
      </c>
      <c r="C188" s="1" t="s">
        <v>6</v>
      </c>
      <c r="E188">
        <v>1</v>
      </c>
      <c r="F188" t="s">
        <v>105</v>
      </c>
      <c r="G188" t="s">
        <v>7</v>
      </c>
      <c r="H188" s="1" t="s">
        <v>7</v>
      </c>
      <c r="I188">
        <v>61.923999999999999</v>
      </c>
      <c r="J188" s="17">
        <v>0.28000000000000003</v>
      </c>
      <c r="K188">
        <f t="shared" si="9"/>
        <v>62.017333333333333</v>
      </c>
      <c r="L188">
        <v>24.75</v>
      </c>
      <c r="M188" s="17">
        <v>23.84</v>
      </c>
      <c r="N188">
        <v>-4.28</v>
      </c>
      <c r="O188">
        <v>71.569999999999993</v>
      </c>
      <c r="P188" s="17">
        <f t="shared" si="11"/>
        <v>67.289999999999992</v>
      </c>
      <c r="Q188">
        <v>72.56</v>
      </c>
      <c r="R188" s="19">
        <f t="shared" si="10"/>
        <v>-72.56</v>
      </c>
      <c r="S188" s="19">
        <v>7.72</v>
      </c>
      <c r="T188" s="19">
        <v>30</v>
      </c>
      <c r="U188" s="19"/>
      <c r="V188" s="19">
        <v>-0.11</v>
      </c>
      <c r="X188" s="19"/>
      <c r="Y188">
        <v>7.1971496439999996</v>
      </c>
      <c r="Z188" s="33">
        <f t="shared" si="8"/>
        <v>0.13894389438375279</v>
      </c>
      <c r="AA188" t="s">
        <v>116</v>
      </c>
    </row>
    <row r="189" spans="1:27" ht="16" x14ac:dyDescent="0.2">
      <c r="A189"/>
      <c r="B189" s="1" t="s">
        <v>27</v>
      </c>
      <c r="C189" s="1" t="s">
        <v>6</v>
      </c>
      <c r="E189">
        <v>1</v>
      </c>
      <c r="F189" t="s">
        <v>106</v>
      </c>
      <c r="G189" t="s">
        <v>6</v>
      </c>
      <c r="H189" s="1" t="s">
        <v>6</v>
      </c>
      <c r="J189" s="17"/>
      <c r="M189" s="17"/>
      <c r="P189" s="17"/>
      <c r="Q189">
        <v>63.59</v>
      </c>
      <c r="R189" s="19">
        <f t="shared" si="10"/>
        <v>-63.59</v>
      </c>
      <c r="S189" s="19">
        <v>3.97</v>
      </c>
      <c r="T189" s="19">
        <v>10</v>
      </c>
      <c r="U189" s="19"/>
      <c r="V189" s="19">
        <v>0.08</v>
      </c>
      <c r="W189">
        <v>105</v>
      </c>
      <c r="X189" s="19">
        <v>114</v>
      </c>
      <c r="Y189">
        <v>7.8741092640000003</v>
      </c>
      <c r="Z189" s="33">
        <f t="shared" si="8"/>
        <v>0.12699849169885738</v>
      </c>
      <c r="AA189" t="s">
        <v>116</v>
      </c>
    </row>
    <row r="190" spans="1:27" ht="16" x14ac:dyDescent="0.2">
      <c r="A190"/>
      <c r="B190" s="1" t="s">
        <v>21</v>
      </c>
      <c r="C190" s="1" t="s">
        <v>6</v>
      </c>
      <c r="E190" s="10">
        <v>1</v>
      </c>
      <c r="F190" t="s">
        <v>105</v>
      </c>
      <c r="G190" t="s">
        <v>6</v>
      </c>
      <c r="H190" s="1" t="s">
        <v>7</v>
      </c>
      <c r="J190" s="17"/>
      <c r="M190" s="17"/>
      <c r="P190" s="17"/>
      <c r="R190" s="19"/>
      <c r="S190" s="19"/>
      <c r="T190" s="19"/>
      <c r="U190" s="19"/>
      <c r="V190" s="19"/>
      <c r="X190" s="19"/>
      <c r="Y190">
        <v>7.9809976249999997</v>
      </c>
      <c r="Z190" s="33">
        <f t="shared" si="8"/>
        <v>0.12529761904295769</v>
      </c>
      <c r="AA190" t="s">
        <v>116</v>
      </c>
    </row>
    <row r="191" spans="1:27" ht="16" x14ac:dyDescent="0.2">
      <c r="A191"/>
      <c r="B191" s="1" t="s">
        <v>22</v>
      </c>
      <c r="C191" s="1" t="s">
        <v>6</v>
      </c>
      <c r="E191" s="10">
        <v>1</v>
      </c>
      <c r="F191" t="s">
        <v>105</v>
      </c>
      <c r="G191" t="s">
        <v>6</v>
      </c>
      <c r="H191" s="1" t="s">
        <v>7</v>
      </c>
      <c r="J191" s="17"/>
      <c r="M191" s="17"/>
      <c r="P191" s="17"/>
      <c r="R191" s="19"/>
      <c r="S191" s="19"/>
      <c r="T191" s="19"/>
      <c r="U191" s="19"/>
      <c r="V191" s="19"/>
      <c r="X191" s="19"/>
      <c r="Y191">
        <v>7.9453681710000001</v>
      </c>
      <c r="Z191" s="33">
        <f t="shared" si="8"/>
        <v>0.1258594917791129</v>
      </c>
      <c r="AA191" t="s">
        <v>116</v>
      </c>
    </row>
    <row r="192" spans="1:27" ht="16" x14ac:dyDescent="0.2">
      <c r="A192"/>
      <c r="B192" s="1" t="s">
        <v>5</v>
      </c>
      <c r="C192" s="1" t="s">
        <v>6</v>
      </c>
      <c r="E192">
        <v>1</v>
      </c>
      <c r="F192" t="s">
        <v>105</v>
      </c>
      <c r="G192" t="s">
        <v>7</v>
      </c>
      <c r="H192" s="1" t="s">
        <v>6</v>
      </c>
      <c r="I192">
        <v>43.963000000000001</v>
      </c>
      <c r="J192" s="17">
        <v>1.659</v>
      </c>
      <c r="K192">
        <f t="shared" si="9"/>
        <v>44.515999999999998</v>
      </c>
      <c r="L192">
        <v>25.47</v>
      </c>
      <c r="M192" s="17">
        <v>24.75</v>
      </c>
      <c r="N192">
        <v>11.37</v>
      </c>
      <c r="O192">
        <v>43.07</v>
      </c>
      <c r="P192" s="17">
        <f t="shared" si="11"/>
        <v>54.44</v>
      </c>
      <c r="R192" s="19"/>
      <c r="S192" s="19"/>
      <c r="T192" s="19"/>
      <c r="U192" s="19"/>
      <c r="V192" s="19"/>
      <c r="X192" s="19"/>
      <c r="Y192">
        <v>8.1591448930000006</v>
      </c>
      <c r="Z192" s="33">
        <f t="shared" si="8"/>
        <v>0.12256186317489384</v>
      </c>
      <c r="AA192" t="s">
        <v>116</v>
      </c>
    </row>
    <row r="193" spans="1:27" ht="16" x14ac:dyDescent="0.2">
      <c r="A193"/>
      <c r="B193" s="1" t="s">
        <v>8</v>
      </c>
      <c r="C193" s="1" t="s">
        <v>6</v>
      </c>
      <c r="E193">
        <v>1</v>
      </c>
      <c r="F193" t="s">
        <v>105</v>
      </c>
      <c r="G193" t="s">
        <v>7</v>
      </c>
      <c r="H193" s="1" t="s">
        <v>7</v>
      </c>
      <c r="I193">
        <v>46.66</v>
      </c>
      <c r="J193" s="17">
        <v>1.119</v>
      </c>
      <c r="K193">
        <f t="shared" si="9"/>
        <v>47.032999999999994</v>
      </c>
      <c r="L193">
        <v>17.97</v>
      </c>
      <c r="M193" s="17">
        <v>17.09</v>
      </c>
      <c r="N193">
        <v>5.63</v>
      </c>
      <c r="O193">
        <v>50.96</v>
      </c>
      <c r="P193" s="17">
        <f t="shared" si="11"/>
        <v>56.59</v>
      </c>
      <c r="Q193">
        <v>62.72</v>
      </c>
      <c r="R193" s="19">
        <f t="shared" si="10"/>
        <v>-62.72</v>
      </c>
      <c r="S193" s="19">
        <v>3</v>
      </c>
      <c r="T193" s="19">
        <v>13.2</v>
      </c>
      <c r="U193" s="19"/>
      <c r="V193" s="19">
        <v>-1.84</v>
      </c>
      <c r="W193">
        <v>115</v>
      </c>
      <c r="X193" s="19">
        <v>136</v>
      </c>
      <c r="Y193">
        <v>8.444180523</v>
      </c>
      <c r="Z193" s="33">
        <f t="shared" si="8"/>
        <v>0.11842475386169571</v>
      </c>
      <c r="AA193" t="s">
        <v>116</v>
      </c>
    </row>
    <row r="194" spans="1:27" ht="16" x14ac:dyDescent="0.2">
      <c r="A194"/>
      <c r="B194" s="1" t="s">
        <v>9</v>
      </c>
      <c r="C194" s="1" t="s">
        <v>6</v>
      </c>
      <c r="E194">
        <v>1</v>
      </c>
      <c r="F194" t="s">
        <v>105</v>
      </c>
      <c r="G194" t="s">
        <v>7</v>
      </c>
      <c r="H194" s="1" t="s">
        <v>7</v>
      </c>
      <c r="J194" s="17"/>
      <c r="M194" s="17"/>
      <c r="P194" s="17"/>
      <c r="Q194">
        <v>73.09</v>
      </c>
      <c r="R194" s="19">
        <f t="shared" si="10"/>
        <v>-73.09</v>
      </c>
      <c r="S194" s="19">
        <v>4.4400000000000004</v>
      </c>
      <c r="T194" s="19">
        <v>12.7</v>
      </c>
      <c r="U194" s="19"/>
      <c r="V194" s="19">
        <v>0.44400000000000001</v>
      </c>
      <c r="W194">
        <v>145</v>
      </c>
      <c r="X194" s="19">
        <v>130</v>
      </c>
      <c r="Y194">
        <v>8.3372921620000007</v>
      </c>
      <c r="Z194" s="33">
        <f t="shared" si="8"/>
        <v>0.11994301993611724</v>
      </c>
      <c r="AA194" t="s">
        <v>116</v>
      </c>
    </row>
    <row r="195" spans="1:27" ht="16" x14ac:dyDescent="0.2">
      <c r="A195"/>
      <c r="B195" s="1" t="s">
        <v>10</v>
      </c>
      <c r="C195" s="1" t="s">
        <v>6</v>
      </c>
      <c r="E195">
        <v>1</v>
      </c>
      <c r="F195" t="s">
        <v>105</v>
      </c>
      <c r="G195" t="s">
        <v>7</v>
      </c>
      <c r="H195" s="1" t="s">
        <v>7</v>
      </c>
      <c r="I195">
        <v>50.140999999999998</v>
      </c>
      <c r="J195" s="17">
        <v>2.758</v>
      </c>
      <c r="K195">
        <f t="shared" si="9"/>
        <v>51.060333333333332</v>
      </c>
      <c r="M195" s="17">
        <v>22.86</v>
      </c>
      <c r="N195">
        <v>3.86</v>
      </c>
      <c r="O195">
        <v>53.16</v>
      </c>
      <c r="P195" s="17">
        <f t="shared" si="11"/>
        <v>57.019999999999996</v>
      </c>
      <c r="R195" s="19"/>
      <c r="S195" s="19"/>
      <c r="T195" s="19"/>
      <c r="U195" s="19"/>
      <c r="V195" s="19"/>
      <c r="X195" s="19"/>
      <c r="Y195">
        <v>8.800475059</v>
      </c>
      <c r="Z195" s="33">
        <f t="shared" ref="Z195:Z258" si="12">1/(Y195*10000000)*10000000</f>
        <v>0.11363022942464088</v>
      </c>
      <c r="AA195" t="s">
        <v>116</v>
      </c>
    </row>
    <row r="196" spans="1:27" ht="16" x14ac:dyDescent="0.2">
      <c r="A196"/>
      <c r="B196" s="1" t="s">
        <v>11</v>
      </c>
      <c r="C196" s="1" t="s">
        <v>6</v>
      </c>
      <c r="E196">
        <v>1</v>
      </c>
      <c r="F196" t="s">
        <v>105</v>
      </c>
      <c r="G196" t="s">
        <v>7</v>
      </c>
      <c r="H196" s="1" t="s">
        <v>7</v>
      </c>
      <c r="J196" s="17"/>
      <c r="M196" s="17"/>
      <c r="P196" s="17"/>
      <c r="Q196">
        <v>61.4</v>
      </c>
      <c r="R196" s="19">
        <f t="shared" ref="R196:R244" si="13">0-Q196</f>
        <v>-61.4</v>
      </c>
      <c r="S196" s="19">
        <v>1.41</v>
      </c>
      <c r="T196" s="19"/>
      <c r="U196" s="19"/>
      <c r="V196" s="19">
        <v>-2.69</v>
      </c>
      <c r="X196" s="19"/>
      <c r="Y196">
        <v>8.7648456059999997</v>
      </c>
      <c r="Z196" s="33">
        <f t="shared" si="12"/>
        <v>0.11409214091751338</v>
      </c>
      <c r="AA196" t="s">
        <v>116</v>
      </c>
    </row>
    <row r="197" spans="1:27" ht="16" x14ac:dyDescent="0.2">
      <c r="A197"/>
      <c r="B197" s="1" t="s">
        <v>12</v>
      </c>
      <c r="C197" s="1" t="s">
        <v>6</v>
      </c>
      <c r="E197">
        <v>1</v>
      </c>
      <c r="F197" t="s">
        <v>105</v>
      </c>
      <c r="G197" s="2" t="s">
        <v>6</v>
      </c>
      <c r="H197" s="1" t="s">
        <v>6</v>
      </c>
      <c r="I197">
        <v>70.314999999999998</v>
      </c>
      <c r="J197" s="17">
        <v>2.871</v>
      </c>
      <c r="K197">
        <f t="shared" ref="K197:K245" si="14">(J197/3)+I197</f>
        <v>71.271999999999991</v>
      </c>
      <c r="L197">
        <v>21.23</v>
      </c>
      <c r="M197" s="17">
        <v>20.57</v>
      </c>
      <c r="N197">
        <v>-4.0529999999999999</v>
      </c>
      <c r="O197">
        <v>76.209999999999994</v>
      </c>
      <c r="P197" s="17">
        <f t="shared" ref="P197:P245" si="15">O197+N197</f>
        <v>72.156999999999996</v>
      </c>
      <c r="Q197">
        <v>74.819999999999993</v>
      </c>
      <c r="R197" s="19">
        <f t="shared" si="13"/>
        <v>-74.819999999999993</v>
      </c>
      <c r="S197" s="19">
        <v>2.82</v>
      </c>
      <c r="T197" s="19">
        <v>14.3</v>
      </c>
      <c r="U197" s="19">
        <v>110</v>
      </c>
      <c r="V197" s="19">
        <v>0.76</v>
      </c>
      <c r="W197">
        <v>205</v>
      </c>
      <c r="X197" s="19">
        <v>280</v>
      </c>
      <c r="Y197">
        <v>8.8361045130000004</v>
      </c>
      <c r="Z197" s="33">
        <f t="shared" si="12"/>
        <v>0.11317204301157407</v>
      </c>
      <c r="AA197" t="s">
        <v>116</v>
      </c>
    </row>
    <row r="198" spans="1:27" ht="16" x14ac:dyDescent="0.2">
      <c r="A198"/>
      <c r="B198" s="1" t="s">
        <v>13</v>
      </c>
      <c r="C198" s="1" t="s">
        <v>6</v>
      </c>
      <c r="E198">
        <v>1</v>
      </c>
      <c r="F198" t="s">
        <v>105</v>
      </c>
      <c r="G198" t="s">
        <v>7</v>
      </c>
      <c r="H198" s="1" t="s">
        <v>7</v>
      </c>
      <c r="I198">
        <v>56.359000000000002</v>
      </c>
      <c r="J198" s="17">
        <v>2.3660000000000001</v>
      </c>
      <c r="K198">
        <f t="shared" si="14"/>
        <v>57.147666666666666</v>
      </c>
      <c r="L198">
        <v>27.4</v>
      </c>
      <c r="M198" s="17">
        <v>26.58</v>
      </c>
      <c r="N198">
        <v>0.2</v>
      </c>
      <c r="O198">
        <v>61.28</v>
      </c>
      <c r="P198" s="17">
        <f t="shared" si="15"/>
        <v>61.480000000000004</v>
      </c>
      <c r="Q198">
        <v>64.819999999999993</v>
      </c>
      <c r="R198" s="19">
        <f t="shared" si="13"/>
        <v>-64.819999999999993</v>
      </c>
      <c r="S198" s="19">
        <v>2.95</v>
      </c>
      <c r="T198" s="19"/>
      <c r="U198" s="19"/>
      <c r="V198" s="19">
        <v>-0.84</v>
      </c>
      <c r="W198">
        <v>150</v>
      </c>
      <c r="X198" s="19">
        <v>178</v>
      </c>
      <c r="Y198">
        <v>9.5130641330000003</v>
      </c>
      <c r="Z198" s="33">
        <f t="shared" si="12"/>
        <v>0.10511860174799896</v>
      </c>
      <c r="AA198" t="s">
        <v>116</v>
      </c>
    </row>
    <row r="199" spans="1:27" ht="16" x14ac:dyDescent="0.2">
      <c r="A199"/>
      <c r="B199" s="1" t="s">
        <v>17</v>
      </c>
      <c r="C199" s="1" t="s">
        <v>6</v>
      </c>
      <c r="E199" t="s">
        <v>107</v>
      </c>
      <c r="H199" s="1" t="s">
        <v>7</v>
      </c>
      <c r="I199">
        <v>49.384999999999998</v>
      </c>
      <c r="J199" s="17">
        <v>2.6190000000000002</v>
      </c>
      <c r="K199">
        <f t="shared" si="14"/>
        <v>50.257999999999996</v>
      </c>
      <c r="L199">
        <v>22.53</v>
      </c>
      <c r="M199" s="17">
        <v>21.9</v>
      </c>
      <c r="N199">
        <v>-2.16</v>
      </c>
      <c r="O199">
        <v>54.72</v>
      </c>
      <c r="P199" s="17">
        <f t="shared" si="15"/>
        <v>52.56</v>
      </c>
      <c r="R199" s="19"/>
      <c r="S199" s="19"/>
      <c r="T199" s="19"/>
      <c r="U199" s="19"/>
      <c r="V199" s="19"/>
      <c r="X199" s="19"/>
      <c r="Y199">
        <v>10.083135390000001</v>
      </c>
      <c r="Z199" s="33">
        <f t="shared" si="12"/>
        <v>9.9175500607852088E-2</v>
      </c>
      <c r="AA199" t="s">
        <v>116</v>
      </c>
    </row>
    <row r="200" spans="1:27" ht="16" x14ac:dyDescent="0.2">
      <c r="A200" t="s">
        <v>73</v>
      </c>
      <c r="B200" s="1" t="s">
        <v>27</v>
      </c>
      <c r="C200" s="1" t="s">
        <v>6</v>
      </c>
      <c r="E200">
        <v>1</v>
      </c>
      <c r="F200" t="s">
        <v>105</v>
      </c>
      <c r="G200" t="s">
        <v>6</v>
      </c>
      <c r="H200" s="1" t="s">
        <v>6</v>
      </c>
      <c r="I200">
        <v>65.281000000000006</v>
      </c>
      <c r="J200" s="17">
        <v>3.7949999999999999</v>
      </c>
      <c r="K200">
        <f t="shared" si="14"/>
        <v>66.546000000000006</v>
      </c>
      <c r="L200">
        <v>27.27</v>
      </c>
      <c r="M200" s="17">
        <v>26.49</v>
      </c>
      <c r="N200">
        <v>-3.67</v>
      </c>
      <c r="O200">
        <v>69.72</v>
      </c>
      <c r="P200" s="17">
        <f t="shared" si="15"/>
        <v>66.05</v>
      </c>
      <c r="Q200">
        <v>53.44</v>
      </c>
      <c r="R200" s="19">
        <f t="shared" si="13"/>
        <v>-53.44</v>
      </c>
      <c r="S200" s="19">
        <v>0.73</v>
      </c>
      <c r="T200" s="19"/>
      <c r="U200" s="19"/>
      <c r="V200" s="19">
        <v>-0.45</v>
      </c>
      <c r="W200">
        <v>85</v>
      </c>
      <c r="X200" s="19"/>
      <c r="Y200">
        <v>10.11876485</v>
      </c>
      <c r="Z200" s="33">
        <f t="shared" si="12"/>
        <v>9.8826291036894678E-2</v>
      </c>
      <c r="AA200" t="s">
        <v>116</v>
      </c>
    </row>
    <row r="201" spans="1:27" ht="16" x14ac:dyDescent="0.2">
      <c r="A201"/>
      <c r="B201" s="1" t="s">
        <v>22</v>
      </c>
      <c r="C201" s="1" t="s">
        <v>6</v>
      </c>
      <c r="E201">
        <v>1</v>
      </c>
      <c r="F201" t="s">
        <v>109</v>
      </c>
      <c r="G201" t="s">
        <v>7</v>
      </c>
      <c r="H201" s="1" t="s">
        <v>6</v>
      </c>
      <c r="I201">
        <v>73.807000000000002</v>
      </c>
      <c r="J201" s="17">
        <v>2.8650000000000002</v>
      </c>
      <c r="K201">
        <f t="shared" si="14"/>
        <v>74.762</v>
      </c>
      <c r="L201">
        <v>30.99</v>
      </c>
      <c r="M201" s="17">
        <v>30.36</v>
      </c>
      <c r="N201">
        <v>-6.34</v>
      </c>
      <c r="O201">
        <v>58.62</v>
      </c>
      <c r="P201" s="17">
        <f t="shared" si="15"/>
        <v>52.28</v>
      </c>
      <c r="Q201">
        <v>64.14</v>
      </c>
      <c r="R201" s="19">
        <f t="shared" si="13"/>
        <v>-64.14</v>
      </c>
      <c r="S201" s="19">
        <v>2.4700000000000002</v>
      </c>
      <c r="T201" s="19">
        <v>12.1</v>
      </c>
      <c r="U201" s="19">
        <v>137</v>
      </c>
      <c r="V201" s="19">
        <v>-0.26</v>
      </c>
      <c r="W201">
        <v>230</v>
      </c>
      <c r="X201" s="19">
        <v>232</v>
      </c>
      <c r="Y201">
        <v>12.042755339999999</v>
      </c>
      <c r="Z201" s="33">
        <f t="shared" si="12"/>
        <v>8.3037475375631109E-2</v>
      </c>
      <c r="AA201" t="s">
        <v>116</v>
      </c>
    </row>
    <row r="202" spans="1:27" ht="16" x14ac:dyDescent="0.2">
      <c r="A202"/>
      <c r="B202" s="1" t="s">
        <v>5</v>
      </c>
      <c r="C202" s="1" t="s">
        <v>6</v>
      </c>
      <c r="E202">
        <v>1</v>
      </c>
      <c r="F202" t="s">
        <v>105</v>
      </c>
      <c r="G202" t="s">
        <v>6</v>
      </c>
      <c r="H202" s="1" t="s">
        <v>6</v>
      </c>
      <c r="J202" s="17"/>
      <c r="M202" s="17"/>
      <c r="P202" s="17"/>
      <c r="Q202">
        <v>57.62</v>
      </c>
      <c r="R202" s="19">
        <f t="shared" si="13"/>
        <v>-57.62</v>
      </c>
      <c r="S202" s="19">
        <v>1.41</v>
      </c>
      <c r="T202" s="19"/>
      <c r="U202" s="19"/>
      <c r="V202" s="19">
        <v>-0.99</v>
      </c>
      <c r="W202">
        <v>245</v>
      </c>
      <c r="X202" s="19">
        <v>241</v>
      </c>
      <c r="Y202">
        <v>12.327790970000001</v>
      </c>
      <c r="Z202" s="33">
        <f t="shared" si="12"/>
        <v>8.1117533744165998E-2</v>
      </c>
      <c r="AA202" t="s">
        <v>116</v>
      </c>
    </row>
    <row r="203" spans="1:27" ht="16" x14ac:dyDescent="0.2">
      <c r="A203" t="s">
        <v>98</v>
      </c>
      <c r="B203" s="1" t="s">
        <v>8</v>
      </c>
      <c r="C203" s="1" t="s">
        <v>6</v>
      </c>
      <c r="E203">
        <v>1</v>
      </c>
      <c r="F203" t="s">
        <v>105</v>
      </c>
      <c r="G203" t="s">
        <v>7</v>
      </c>
      <c r="H203" s="1" t="s">
        <v>7</v>
      </c>
      <c r="I203">
        <v>56.390999999999998</v>
      </c>
      <c r="J203" s="17">
        <v>3.2610000000000001</v>
      </c>
      <c r="K203">
        <f t="shared" si="14"/>
        <v>57.478000000000002</v>
      </c>
      <c r="M203" s="17">
        <v>23.55</v>
      </c>
      <c r="P203" s="17"/>
      <c r="Q203" s="9">
        <v>63.47</v>
      </c>
      <c r="R203" s="19">
        <f t="shared" si="13"/>
        <v>-63.47</v>
      </c>
      <c r="S203" s="19">
        <v>2.44</v>
      </c>
      <c r="T203" s="19"/>
      <c r="U203" s="19"/>
      <c r="V203" s="19">
        <v>-0.96</v>
      </c>
      <c r="W203">
        <v>140</v>
      </c>
      <c r="X203" s="19">
        <v>150</v>
      </c>
      <c r="Y203">
        <v>3.705463183</v>
      </c>
      <c r="Z203" s="33">
        <f t="shared" si="12"/>
        <v>0.26987179486435614</v>
      </c>
      <c r="AA203" t="s">
        <v>116</v>
      </c>
    </row>
    <row r="204" spans="1:27" ht="16" x14ac:dyDescent="0.2">
      <c r="A204"/>
      <c r="B204" s="1" t="s">
        <v>9</v>
      </c>
      <c r="C204" s="1" t="s">
        <v>6</v>
      </c>
      <c r="E204" s="10">
        <v>1</v>
      </c>
      <c r="F204" t="s">
        <v>105</v>
      </c>
      <c r="G204" t="s">
        <v>6</v>
      </c>
      <c r="H204" s="1" t="s">
        <v>6</v>
      </c>
      <c r="J204" s="17"/>
      <c r="M204" s="17"/>
      <c r="P204" s="17"/>
      <c r="R204" s="19"/>
      <c r="S204" s="19"/>
      <c r="T204" s="19">
        <v>39.200000000000003</v>
      </c>
      <c r="U204" s="19">
        <v>124</v>
      </c>
      <c r="V204" s="20"/>
      <c r="X204" s="19">
        <v>341</v>
      </c>
      <c r="Y204" s="19"/>
      <c r="Z204" s="33"/>
      <c r="AA204" t="s">
        <v>116</v>
      </c>
    </row>
    <row r="205" spans="1:27" ht="16" x14ac:dyDescent="0.2">
      <c r="A205"/>
      <c r="B205" s="1" t="s">
        <v>10</v>
      </c>
      <c r="C205" s="1" t="s">
        <v>6</v>
      </c>
      <c r="E205">
        <v>1</v>
      </c>
      <c r="F205" t="s">
        <v>105</v>
      </c>
      <c r="G205" t="s">
        <v>7</v>
      </c>
      <c r="H205" s="1" t="s">
        <v>7</v>
      </c>
      <c r="J205" s="17"/>
      <c r="M205" s="17"/>
      <c r="P205" s="17"/>
      <c r="R205" s="19"/>
      <c r="S205" s="19"/>
      <c r="T205" s="19">
        <v>15.7</v>
      </c>
      <c r="U205" s="19">
        <v>100</v>
      </c>
      <c r="V205" s="20">
        <v>0.75</v>
      </c>
      <c r="W205">
        <v>230</v>
      </c>
      <c r="X205" s="19">
        <v>234</v>
      </c>
      <c r="Y205" s="19"/>
      <c r="Z205" s="33"/>
      <c r="AA205" t="s">
        <v>116</v>
      </c>
    </row>
    <row r="206" spans="1:27" ht="16" x14ac:dyDescent="0.2">
      <c r="A206"/>
      <c r="B206" s="1" t="s">
        <v>23</v>
      </c>
      <c r="C206" s="1" t="s">
        <v>6</v>
      </c>
      <c r="E206">
        <v>1</v>
      </c>
      <c r="F206" t="s">
        <v>105</v>
      </c>
      <c r="G206" t="s">
        <v>6</v>
      </c>
      <c r="H206" s="1" t="s">
        <v>6</v>
      </c>
      <c r="I206">
        <v>61.622</v>
      </c>
      <c r="J206" s="17">
        <v>4.8</v>
      </c>
      <c r="K206">
        <f t="shared" si="14"/>
        <v>63.222000000000001</v>
      </c>
      <c r="L206">
        <v>31.67</v>
      </c>
      <c r="M206" s="17">
        <v>30.74</v>
      </c>
      <c r="N206">
        <v>-2.61</v>
      </c>
      <c r="O206">
        <v>56.35</v>
      </c>
      <c r="P206" s="17">
        <f t="shared" si="15"/>
        <v>53.74</v>
      </c>
      <c r="Q206">
        <v>60.25</v>
      </c>
      <c r="R206" s="19">
        <f t="shared" si="13"/>
        <v>-60.25</v>
      </c>
      <c r="S206" s="19">
        <v>1.38</v>
      </c>
      <c r="T206" s="19">
        <v>13.3</v>
      </c>
      <c r="U206" s="20">
        <v>122</v>
      </c>
      <c r="V206" s="20">
        <v>-0.57999999999999996</v>
      </c>
      <c r="W206" s="2">
        <v>185</v>
      </c>
      <c r="X206" s="20">
        <v>184</v>
      </c>
      <c r="Y206" s="20"/>
      <c r="Z206" s="33"/>
      <c r="AA206" t="s">
        <v>116</v>
      </c>
    </row>
    <row r="207" spans="1:27" ht="16" x14ac:dyDescent="0.2">
      <c r="A207"/>
      <c r="B207" s="1" t="s">
        <v>11</v>
      </c>
      <c r="C207" s="1" t="s">
        <v>6</v>
      </c>
      <c r="E207" s="10">
        <v>1</v>
      </c>
      <c r="F207" t="s">
        <v>105</v>
      </c>
      <c r="G207" t="s">
        <v>6</v>
      </c>
      <c r="H207" s="1" t="s">
        <v>7</v>
      </c>
      <c r="I207">
        <v>69.171000000000006</v>
      </c>
      <c r="J207" s="17">
        <v>1.6659999999999999</v>
      </c>
      <c r="K207">
        <f t="shared" si="14"/>
        <v>69.726333333333343</v>
      </c>
      <c r="L207">
        <v>35.26</v>
      </c>
      <c r="M207" s="17">
        <v>34.119999999999997</v>
      </c>
      <c r="N207">
        <v>-4.88</v>
      </c>
      <c r="O207">
        <v>75.97</v>
      </c>
      <c r="P207" s="17">
        <f t="shared" si="15"/>
        <v>71.09</v>
      </c>
      <c r="Q207">
        <v>72.430000000000007</v>
      </c>
      <c r="R207" s="19">
        <f t="shared" si="13"/>
        <v>-72.430000000000007</v>
      </c>
      <c r="S207" s="19">
        <v>3.56</v>
      </c>
      <c r="T207" s="19">
        <v>16.5</v>
      </c>
      <c r="U207" s="20"/>
      <c r="V207" s="20">
        <v>0.67</v>
      </c>
      <c r="W207" s="2">
        <v>210</v>
      </c>
      <c r="X207" s="20">
        <v>206</v>
      </c>
      <c r="Y207" s="20"/>
      <c r="Z207" s="33"/>
      <c r="AA207" t="s">
        <v>116</v>
      </c>
    </row>
    <row r="208" spans="1:27" ht="16" x14ac:dyDescent="0.2">
      <c r="A208"/>
      <c r="B208" s="1" t="s">
        <v>12</v>
      </c>
      <c r="C208" s="1" t="s">
        <v>6</v>
      </c>
      <c r="E208" s="10">
        <v>1</v>
      </c>
      <c r="F208" t="s">
        <v>105</v>
      </c>
      <c r="G208" t="s">
        <v>7</v>
      </c>
      <c r="H208" s="1" t="s">
        <v>7</v>
      </c>
      <c r="I208">
        <v>51.966000000000001</v>
      </c>
      <c r="J208" s="17">
        <v>7.0209999999999999</v>
      </c>
      <c r="K208">
        <f t="shared" si="14"/>
        <v>54.306333333333335</v>
      </c>
      <c r="M208" s="17">
        <v>32.409999999999997</v>
      </c>
      <c r="N208">
        <v>-4.8899999999999997</v>
      </c>
      <c r="O208">
        <v>60.07</v>
      </c>
      <c r="P208" s="17">
        <f t="shared" si="15"/>
        <v>55.18</v>
      </c>
      <c r="R208" s="19"/>
      <c r="S208" s="19"/>
      <c r="T208" s="19"/>
      <c r="U208" s="19"/>
      <c r="V208" s="19"/>
      <c r="X208" s="19"/>
      <c r="Y208" s="19"/>
      <c r="Z208" s="33"/>
      <c r="AA208" t="s">
        <v>116</v>
      </c>
    </row>
    <row r="209" spans="1:27" ht="16" x14ac:dyDescent="0.2">
      <c r="A209"/>
      <c r="B209" s="1" t="s">
        <v>13</v>
      </c>
      <c r="C209" s="1" t="s">
        <v>6</v>
      </c>
      <c r="E209" s="10">
        <v>1</v>
      </c>
      <c r="F209" t="s">
        <v>108</v>
      </c>
      <c r="G209" t="s">
        <v>6</v>
      </c>
      <c r="H209" s="1" t="s">
        <v>7</v>
      </c>
      <c r="J209" s="17"/>
      <c r="M209" s="17"/>
      <c r="P209" s="17"/>
      <c r="R209" s="19"/>
      <c r="S209" s="19"/>
      <c r="T209" s="19">
        <v>6.8</v>
      </c>
      <c r="U209" s="19"/>
      <c r="V209" s="19"/>
      <c r="W209">
        <v>105</v>
      </c>
      <c r="X209" s="19"/>
      <c r="Y209" s="19"/>
      <c r="Z209" s="33"/>
      <c r="AA209" t="s">
        <v>116</v>
      </c>
    </row>
    <row r="210" spans="1:27" ht="16" x14ac:dyDescent="0.2">
      <c r="A210"/>
      <c r="B210" s="1" t="s">
        <v>14</v>
      </c>
      <c r="C210" s="1" t="s">
        <v>6</v>
      </c>
      <c r="E210" s="10" t="s">
        <v>107</v>
      </c>
      <c r="F210" s="10"/>
      <c r="G210" t="s">
        <v>7</v>
      </c>
      <c r="H210" s="1" t="s">
        <v>7</v>
      </c>
      <c r="I210">
        <v>58.49</v>
      </c>
      <c r="J210" s="17">
        <v>0.93700000000000006</v>
      </c>
      <c r="K210">
        <f t="shared" si="14"/>
        <v>58.802333333333337</v>
      </c>
      <c r="L210">
        <v>20.02</v>
      </c>
      <c r="M210" s="17">
        <v>19.29</v>
      </c>
      <c r="N210">
        <v>0.01</v>
      </c>
      <c r="O210">
        <v>59.466999999999999</v>
      </c>
      <c r="P210" s="17">
        <f t="shared" si="15"/>
        <v>59.476999999999997</v>
      </c>
      <c r="Q210">
        <v>56.23</v>
      </c>
      <c r="R210" s="19">
        <f t="shared" si="13"/>
        <v>-56.23</v>
      </c>
      <c r="S210" s="19">
        <v>2.83</v>
      </c>
      <c r="T210" s="19">
        <v>9.1</v>
      </c>
      <c r="U210" s="19"/>
      <c r="V210" s="19">
        <v>-1.93</v>
      </c>
      <c r="W210">
        <v>80</v>
      </c>
      <c r="X210" s="19"/>
      <c r="Y210" s="19"/>
      <c r="Z210" s="33"/>
      <c r="AA210" t="s">
        <v>116</v>
      </c>
    </row>
    <row r="211" spans="1:27" ht="16" x14ac:dyDescent="0.2">
      <c r="A211"/>
      <c r="B211" s="1" t="s">
        <v>16</v>
      </c>
      <c r="C211" s="1" t="s">
        <v>6</v>
      </c>
      <c r="E211" t="s">
        <v>107</v>
      </c>
      <c r="G211" t="s">
        <v>6</v>
      </c>
      <c r="H211" s="1" t="s">
        <v>7</v>
      </c>
      <c r="J211" s="17"/>
      <c r="M211" s="17"/>
      <c r="P211" s="17"/>
      <c r="R211" s="19"/>
      <c r="S211" s="19"/>
      <c r="T211" s="19"/>
      <c r="U211" s="19"/>
      <c r="V211" s="19"/>
      <c r="X211" s="19"/>
      <c r="Y211" s="19"/>
      <c r="Z211" s="33"/>
      <c r="AA211" t="s">
        <v>116</v>
      </c>
    </row>
    <row r="212" spans="1:27" ht="16" x14ac:dyDescent="0.2">
      <c r="A212"/>
      <c r="B212" s="1" t="s">
        <v>24</v>
      </c>
      <c r="C212" s="1" t="s">
        <v>6</v>
      </c>
      <c r="E212" s="10" t="s">
        <v>107</v>
      </c>
      <c r="F212" s="10"/>
      <c r="G212" t="s">
        <v>6</v>
      </c>
      <c r="H212" s="1" t="s">
        <v>7</v>
      </c>
      <c r="J212" s="17"/>
      <c r="M212" s="17"/>
      <c r="P212" s="17"/>
      <c r="R212" s="19"/>
      <c r="S212" s="19"/>
      <c r="T212" s="19"/>
      <c r="U212" s="19"/>
      <c r="V212" s="19"/>
      <c r="X212" s="19"/>
      <c r="Y212" s="19"/>
      <c r="Z212" s="33"/>
      <c r="AA212" t="s">
        <v>116</v>
      </c>
    </row>
    <row r="213" spans="1:27" ht="16" x14ac:dyDescent="0.2">
      <c r="A213"/>
      <c r="B213" s="1" t="s">
        <v>25</v>
      </c>
      <c r="C213" s="1" t="s">
        <v>6</v>
      </c>
      <c r="E213" s="10" t="s">
        <v>107</v>
      </c>
      <c r="F213" s="10"/>
      <c r="G213" t="s">
        <v>7</v>
      </c>
      <c r="H213" s="1" t="s">
        <v>7</v>
      </c>
      <c r="I213">
        <v>62.423999999999999</v>
      </c>
      <c r="J213" s="17">
        <v>1.2809999999999999</v>
      </c>
      <c r="K213">
        <f t="shared" si="14"/>
        <v>62.850999999999999</v>
      </c>
      <c r="L213">
        <v>27.23</v>
      </c>
      <c r="M213" s="17">
        <v>26.36</v>
      </c>
      <c r="N213">
        <v>3.12</v>
      </c>
      <c r="O213">
        <v>52.06</v>
      </c>
      <c r="P213" s="17">
        <f t="shared" si="15"/>
        <v>55.18</v>
      </c>
      <c r="Q213">
        <v>74.53</v>
      </c>
      <c r="R213" s="19">
        <f t="shared" si="13"/>
        <v>-74.53</v>
      </c>
      <c r="S213" s="19">
        <v>5.5</v>
      </c>
      <c r="T213" s="19">
        <v>15.9</v>
      </c>
      <c r="U213" s="19"/>
      <c r="V213" s="19">
        <v>-0.48</v>
      </c>
      <c r="W213">
        <v>165</v>
      </c>
      <c r="X213" s="19">
        <v>162</v>
      </c>
      <c r="Y213" s="19"/>
      <c r="Z213" s="33"/>
      <c r="AA213" t="s">
        <v>116</v>
      </c>
    </row>
    <row r="214" spans="1:27" ht="16" x14ac:dyDescent="0.2">
      <c r="A214" t="s">
        <v>88</v>
      </c>
      <c r="B214" s="1" t="s">
        <v>20</v>
      </c>
      <c r="C214" s="1" t="s">
        <v>6</v>
      </c>
      <c r="E214">
        <v>1</v>
      </c>
      <c r="F214" t="s">
        <v>105</v>
      </c>
      <c r="G214" t="s">
        <v>7</v>
      </c>
      <c r="H214" s="1" t="s">
        <v>7</v>
      </c>
      <c r="I214">
        <v>50.622999999999998</v>
      </c>
      <c r="J214" s="17">
        <v>1.9330000000000001</v>
      </c>
      <c r="K214">
        <f t="shared" si="14"/>
        <v>51.267333333333333</v>
      </c>
      <c r="M214" s="17">
        <v>25.06</v>
      </c>
      <c r="N214">
        <v>-5.27</v>
      </c>
      <c r="O214">
        <v>56.08</v>
      </c>
      <c r="P214" s="17">
        <f t="shared" si="15"/>
        <v>50.81</v>
      </c>
      <c r="Q214">
        <v>59.66</v>
      </c>
      <c r="R214" s="19">
        <f t="shared" si="13"/>
        <v>-59.66</v>
      </c>
      <c r="S214" s="19">
        <v>3.62</v>
      </c>
      <c r="T214" s="19">
        <v>18.600000000000001</v>
      </c>
      <c r="U214" s="19">
        <v>157</v>
      </c>
      <c r="V214" s="19">
        <v>-2.37</v>
      </c>
      <c r="X214" s="19">
        <v>254</v>
      </c>
      <c r="Y214" s="19"/>
      <c r="Z214" s="33"/>
      <c r="AA214" t="s">
        <v>116</v>
      </c>
    </row>
    <row r="215" spans="1:27" ht="16" x14ac:dyDescent="0.2">
      <c r="A215"/>
      <c r="B215" s="1" t="s">
        <v>27</v>
      </c>
      <c r="C215" s="1" t="s">
        <v>6</v>
      </c>
      <c r="E215">
        <v>1</v>
      </c>
      <c r="F215" t="s">
        <v>105</v>
      </c>
      <c r="G215" t="s">
        <v>7</v>
      </c>
      <c r="H215" s="1" t="s">
        <v>7</v>
      </c>
      <c r="I215">
        <v>58.305999999999997</v>
      </c>
      <c r="J215" s="17">
        <v>1.55</v>
      </c>
      <c r="K215">
        <f t="shared" si="14"/>
        <v>58.822666666666663</v>
      </c>
      <c r="L215">
        <v>21.31</v>
      </c>
      <c r="M215" s="17">
        <v>20.65</v>
      </c>
      <c r="N215">
        <v>-0.92</v>
      </c>
      <c r="O215">
        <v>64.459999999999994</v>
      </c>
      <c r="P215" s="17">
        <f t="shared" si="15"/>
        <v>63.539999999999992</v>
      </c>
      <c r="Q215">
        <v>63.35</v>
      </c>
      <c r="R215" s="19">
        <f t="shared" si="13"/>
        <v>-63.35</v>
      </c>
      <c r="S215" s="19">
        <v>4.67</v>
      </c>
      <c r="T215" s="19">
        <v>11</v>
      </c>
      <c r="U215" s="19"/>
      <c r="V215" s="19"/>
      <c r="X215" s="19"/>
      <c r="Y215" s="19"/>
      <c r="Z215" s="33"/>
      <c r="AA215" t="s">
        <v>116</v>
      </c>
    </row>
    <row r="216" spans="1:27" ht="16" x14ac:dyDescent="0.2">
      <c r="A216"/>
      <c r="B216" s="1" t="s">
        <v>21</v>
      </c>
      <c r="C216" s="1" t="s">
        <v>6</v>
      </c>
      <c r="E216">
        <v>1</v>
      </c>
      <c r="F216" t="s">
        <v>105</v>
      </c>
      <c r="G216" t="s">
        <v>6</v>
      </c>
      <c r="H216" s="1" t="s">
        <v>6</v>
      </c>
      <c r="I216">
        <v>51.682000000000002</v>
      </c>
      <c r="J216" s="17">
        <v>3.5470000000000002</v>
      </c>
      <c r="K216">
        <f t="shared" si="14"/>
        <v>52.864333333333335</v>
      </c>
      <c r="L216">
        <v>17.89</v>
      </c>
      <c r="M216" s="17">
        <v>17.05</v>
      </c>
      <c r="N216">
        <v>2.82</v>
      </c>
      <c r="O216">
        <v>57.05</v>
      </c>
      <c r="P216" s="17">
        <f t="shared" si="15"/>
        <v>59.87</v>
      </c>
      <c r="Q216">
        <v>72</v>
      </c>
      <c r="R216" s="19">
        <f t="shared" si="13"/>
        <v>-72</v>
      </c>
      <c r="S216" s="19">
        <v>2.99</v>
      </c>
      <c r="T216" s="19">
        <v>20.100000000000001</v>
      </c>
      <c r="U216" s="19"/>
      <c r="V216" s="19">
        <v>0.09</v>
      </c>
      <c r="X216" s="19">
        <v>207</v>
      </c>
      <c r="Y216" s="19"/>
      <c r="Z216" s="33"/>
      <c r="AA216" t="s">
        <v>116</v>
      </c>
    </row>
    <row r="217" spans="1:27" ht="16" x14ac:dyDescent="0.2">
      <c r="A217"/>
      <c r="B217" s="1" t="s">
        <v>22</v>
      </c>
      <c r="C217" s="1" t="s">
        <v>6</v>
      </c>
      <c r="E217" t="s">
        <v>107</v>
      </c>
      <c r="G217" t="s">
        <v>7</v>
      </c>
      <c r="H217" s="1" t="s">
        <v>7</v>
      </c>
      <c r="I217">
        <v>67.430999999999997</v>
      </c>
      <c r="J217" s="17">
        <v>2.4220000000000002</v>
      </c>
      <c r="K217">
        <f t="shared" si="14"/>
        <v>68.23833333333333</v>
      </c>
      <c r="L217">
        <v>24.05</v>
      </c>
      <c r="M217" s="17">
        <v>23.25</v>
      </c>
      <c r="N217">
        <v>3.13</v>
      </c>
      <c r="O217">
        <v>68.69</v>
      </c>
      <c r="P217" s="17">
        <f t="shared" si="15"/>
        <v>71.819999999999993</v>
      </c>
      <c r="R217" s="19"/>
      <c r="S217" s="19"/>
      <c r="T217" s="19"/>
      <c r="U217" s="19"/>
      <c r="V217" s="19"/>
      <c r="X217" s="19"/>
      <c r="Y217" s="19"/>
      <c r="Z217" s="33"/>
      <c r="AA217" t="s">
        <v>116</v>
      </c>
    </row>
    <row r="218" spans="1:27" ht="16" x14ac:dyDescent="0.2">
      <c r="A218"/>
      <c r="B218" s="1" t="s">
        <v>23</v>
      </c>
      <c r="C218" s="1" t="s">
        <v>6</v>
      </c>
      <c r="E218">
        <v>1</v>
      </c>
      <c r="F218" t="s">
        <v>105</v>
      </c>
      <c r="G218" t="s">
        <v>7</v>
      </c>
      <c r="H218" s="1" t="s">
        <v>6</v>
      </c>
      <c r="I218">
        <v>72.623999999999995</v>
      </c>
      <c r="J218" s="17">
        <v>0.98299999999999998</v>
      </c>
      <c r="K218">
        <f t="shared" si="14"/>
        <v>72.951666666666668</v>
      </c>
      <c r="L218">
        <v>23.71</v>
      </c>
      <c r="M218" s="17">
        <v>22.75</v>
      </c>
      <c r="N218">
        <v>-3.5739999999999998</v>
      </c>
      <c r="O218">
        <v>79.94</v>
      </c>
      <c r="P218" s="17">
        <f t="shared" si="15"/>
        <v>76.366</v>
      </c>
      <c r="Q218">
        <v>74.400000000000006</v>
      </c>
      <c r="R218" s="19">
        <f t="shared" si="13"/>
        <v>-74.400000000000006</v>
      </c>
      <c r="S218" s="19">
        <v>7.33</v>
      </c>
      <c r="T218" s="19">
        <v>17.7</v>
      </c>
      <c r="U218" s="19">
        <v>131</v>
      </c>
      <c r="V218" s="19">
        <v>-1.1100000000000001</v>
      </c>
      <c r="X218" s="19">
        <v>270</v>
      </c>
      <c r="Y218" s="19"/>
      <c r="Z218" s="33"/>
      <c r="AA218" t="s">
        <v>116</v>
      </c>
    </row>
    <row r="219" spans="1:27" ht="16" x14ac:dyDescent="0.2">
      <c r="A219"/>
      <c r="B219" s="1" t="s">
        <v>11</v>
      </c>
      <c r="C219" s="1" t="s">
        <v>6</v>
      </c>
      <c r="E219" t="s">
        <v>107</v>
      </c>
      <c r="G219" t="s">
        <v>6</v>
      </c>
      <c r="H219" s="1" t="s">
        <v>6</v>
      </c>
      <c r="I219">
        <v>66.295000000000002</v>
      </c>
      <c r="J219" s="17">
        <v>2.544</v>
      </c>
      <c r="K219">
        <f t="shared" si="14"/>
        <v>67.143000000000001</v>
      </c>
      <c r="L219">
        <v>21.49</v>
      </c>
      <c r="M219" s="17">
        <v>20.79</v>
      </c>
      <c r="P219" s="17"/>
      <c r="R219" s="19"/>
      <c r="S219" s="19"/>
      <c r="T219" s="19"/>
      <c r="U219" s="19"/>
      <c r="V219" s="19"/>
      <c r="X219" s="19"/>
      <c r="Y219" s="19"/>
      <c r="Z219" s="33"/>
      <c r="AA219" t="s">
        <v>116</v>
      </c>
    </row>
    <row r="220" spans="1:27" ht="16" x14ac:dyDescent="0.2">
      <c r="A220"/>
      <c r="B220" s="1" t="s">
        <v>12</v>
      </c>
      <c r="C220" s="1" t="s">
        <v>6</v>
      </c>
      <c r="E220" t="s">
        <v>107</v>
      </c>
      <c r="G220" t="s">
        <v>6</v>
      </c>
      <c r="J220" s="17"/>
      <c r="M220" s="17"/>
      <c r="P220" s="17"/>
      <c r="R220" s="19"/>
      <c r="S220" s="19"/>
      <c r="T220" s="19"/>
      <c r="U220" s="19"/>
      <c r="V220" s="19"/>
      <c r="X220" s="19"/>
      <c r="Y220" s="19"/>
      <c r="Z220" s="33"/>
      <c r="AA220" t="s">
        <v>116</v>
      </c>
    </row>
    <row r="221" spans="1:27" ht="16" x14ac:dyDescent="0.2">
      <c r="A221"/>
      <c r="B221" s="1" t="s">
        <v>14</v>
      </c>
      <c r="C221" s="1" t="s">
        <v>6</v>
      </c>
      <c r="E221" t="s">
        <v>107</v>
      </c>
      <c r="G221" t="s">
        <v>6</v>
      </c>
      <c r="H221" s="1" t="s">
        <v>7</v>
      </c>
      <c r="J221" s="17"/>
      <c r="M221" s="17"/>
      <c r="P221" s="17"/>
      <c r="Q221">
        <v>56.81</v>
      </c>
      <c r="R221" s="19">
        <f t="shared" si="13"/>
        <v>-56.81</v>
      </c>
      <c r="S221" s="19">
        <v>1.55</v>
      </c>
      <c r="T221" s="19">
        <v>10.3</v>
      </c>
      <c r="U221" s="19"/>
      <c r="V221" s="19">
        <v>-0.69</v>
      </c>
      <c r="X221" s="19"/>
      <c r="Y221" s="19"/>
      <c r="Z221" s="33"/>
      <c r="AA221" t="s">
        <v>116</v>
      </c>
    </row>
    <row r="222" spans="1:27" ht="16" x14ac:dyDescent="0.2">
      <c r="A222"/>
      <c r="B222" s="1" t="s">
        <v>15</v>
      </c>
      <c r="C222" s="1" t="s">
        <v>6</v>
      </c>
      <c r="E222" t="s">
        <v>107</v>
      </c>
      <c r="G222" t="s">
        <v>7</v>
      </c>
      <c r="H222" s="1" t="s">
        <v>7</v>
      </c>
      <c r="J222" s="17"/>
      <c r="M222" s="17"/>
      <c r="P222" s="17"/>
      <c r="Q222">
        <v>58.5</v>
      </c>
      <c r="R222" s="19">
        <f t="shared" si="13"/>
        <v>-58.5</v>
      </c>
      <c r="S222" s="19">
        <v>2.15</v>
      </c>
      <c r="T222" s="19"/>
      <c r="U222" s="19"/>
      <c r="V222" s="19"/>
      <c r="X222" s="19"/>
      <c r="Y222" s="19"/>
      <c r="Z222" s="33"/>
      <c r="AA222" t="s">
        <v>116</v>
      </c>
    </row>
    <row r="223" spans="1:27" ht="16" x14ac:dyDescent="0.2">
      <c r="A223"/>
      <c r="B223" s="1" t="s">
        <v>16</v>
      </c>
      <c r="C223" s="1" t="s">
        <v>6</v>
      </c>
      <c r="E223" t="s">
        <v>107</v>
      </c>
      <c r="G223" t="s">
        <v>6</v>
      </c>
      <c r="H223" s="1" t="s">
        <v>7</v>
      </c>
      <c r="I223">
        <v>50</v>
      </c>
      <c r="J223" s="17">
        <v>1.895</v>
      </c>
      <c r="K223">
        <f t="shared" si="14"/>
        <v>50.631666666666668</v>
      </c>
      <c r="L223">
        <v>18.29</v>
      </c>
      <c r="M223" s="17">
        <v>17.71</v>
      </c>
      <c r="P223" s="17"/>
      <c r="R223" s="19"/>
      <c r="S223" s="19"/>
      <c r="T223" s="19"/>
      <c r="U223" s="19"/>
      <c r="V223" s="19"/>
      <c r="X223" s="19"/>
      <c r="Y223" s="19"/>
      <c r="Z223" s="33"/>
      <c r="AA223" t="s">
        <v>116</v>
      </c>
    </row>
    <row r="224" spans="1:27" ht="16" x14ac:dyDescent="0.2">
      <c r="A224"/>
      <c r="B224" s="1" t="s">
        <v>17</v>
      </c>
      <c r="C224" s="1" t="s">
        <v>6</v>
      </c>
      <c r="E224" t="s">
        <v>107</v>
      </c>
      <c r="G224" t="s">
        <v>7</v>
      </c>
      <c r="H224" s="1" t="s">
        <v>7</v>
      </c>
      <c r="J224" s="17"/>
      <c r="M224" s="17"/>
      <c r="P224" s="17"/>
      <c r="R224" s="19"/>
      <c r="S224" s="19"/>
      <c r="T224" s="19"/>
      <c r="U224" s="19"/>
      <c r="V224" s="19"/>
      <c r="X224" s="19"/>
      <c r="Y224" s="19"/>
      <c r="Z224" s="33"/>
      <c r="AA224" t="s">
        <v>116</v>
      </c>
    </row>
    <row r="225" spans="1:27" ht="16" x14ac:dyDescent="0.2">
      <c r="A225"/>
      <c r="B225" s="1" t="s">
        <v>24</v>
      </c>
      <c r="C225" s="1" t="s">
        <v>6</v>
      </c>
      <c r="E225" t="s">
        <v>107</v>
      </c>
      <c r="G225" t="s">
        <v>6</v>
      </c>
      <c r="H225" s="1" t="s">
        <v>7</v>
      </c>
      <c r="J225" s="17"/>
      <c r="M225" s="17"/>
      <c r="P225" s="17"/>
      <c r="Q225">
        <v>57</v>
      </c>
      <c r="R225" s="19">
        <f t="shared" si="13"/>
        <v>-57</v>
      </c>
      <c r="S225" s="19">
        <v>2.95</v>
      </c>
      <c r="T225" s="19">
        <v>10.9</v>
      </c>
      <c r="U225" s="19"/>
      <c r="V225" s="19">
        <v>-1.92</v>
      </c>
      <c r="X225" s="19"/>
      <c r="Y225" s="19"/>
      <c r="Z225" s="33"/>
      <c r="AA225" t="s">
        <v>116</v>
      </c>
    </row>
    <row r="226" spans="1:27" ht="16" x14ac:dyDescent="0.2">
      <c r="A226"/>
      <c r="B226" s="1" t="s">
        <v>18</v>
      </c>
      <c r="C226" s="1" t="s">
        <v>6</v>
      </c>
      <c r="E226">
        <v>1</v>
      </c>
      <c r="F226" t="s">
        <v>105</v>
      </c>
      <c r="G226" t="s">
        <v>7</v>
      </c>
      <c r="H226" s="1" t="s">
        <v>7</v>
      </c>
      <c r="J226" s="17"/>
      <c r="M226" s="17"/>
      <c r="P226" s="17"/>
      <c r="Q226">
        <v>68.42</v>
      </c>
      <c r="R226" s="19">
        <f t="shared" si="13"/>
        <v>-68.42</v>
      </c>
      <c r="S226" s="19">
        <v>0.65</v>
      </c>
      <c r="T226" s="19">
        <v>28.9</v>
      </c>
      <c r="U226" s="19"/>
      <c r="V226" s="19">
        <v>-0.09</v>
      </c>
      <c r="X226" s="19">
        <v>226</v>
      </c>
      <c r="Y226" s="19"/>
      <c r="Z226" s="33"/>
      <c r="AA226" t="s">
        <v>116</v>
      </c>
    </row>
    <row r="227" spans="1:27" ht="16" x14ac:dyDescent="0.2">
      <c r="A227"/>
      <c r="B227" s="1" t="s">
        <v>19</v>
      </c>
      <c r="C227" s="1" t="s">
        <v>6</v>
      </c>
      <c r="E227" t="s">
        <v>107</v>
      </c>
      <c r="G227" t="s">
        <v>7</v>
      </c>
      <c r="H227" s="1" t="s">
        <v>7</v>
      </c>
      <c r="I227">
        <v>50.277000000000001</v>
      </c>
      <c r="J227" s="17">
        <v>1.194</v>
      </c>
      <c r="K227">
        <f t="shared" si="14"/>
        <v>50.675000000000004</v>
      </c>
      <c r="L227">
        <v>21.04</v>
      </c>
      <c r="M227" s="17">
        <v>20.27</v>
      </c>
      <c r="N227">
        <v>1.07</v>
      </c>
      <c r="O227">
        <v>53.79</v>
      </c>
      <c r="P227" s="17">
        <f t="shared" si="15"/>
        <v>54.86</v>
      </c>
      <c r="Q227">
        <v>61.77</v>
      </c>
      <c r="R227" s="19">
        <f t="shared" si="13"/>
        <v>-61.77</v>
      </c>
      <c r="S227" s="19">
        <v>8.31</v>
      </c>
      <c r="T227" s="19">
        <v>11.4</v>
      </c>
      <c r="U227" s="19">
        <v>129</v>
      </c>
      <c r="V227" s="19">
        <v>0.86</v>
      </c>
      <c r="X227" s="19">
        <v>213</v>
      </c>
      <c r="Y227" s="19"/>
      <c r="Z227" s="33"/>
      <c r="AA227" t="s">
        <v>116</v>
      </c>
    </row>
    <row r="228" spans="1:27" ht="16" x14ac:dyDescent="0.2">
      <c r="A228"/>
      <c r="B228" s="1" t="s">
        <v>53</v>
      </c>
      <c r="C228" s="1" t="s">
        <v>6</v>
      </c>
      <c r="E228">
        <v>1</v>
      </c>
      <c r="F228" t="s">
        <v>105</v>
      </c>
      <c r="G228" t="s">
        <v>7</v>
      </c>
      <c r="H228" s="1" t="s">
        <v>6</v>
      </c>
      <c r="I228">
        <v>59.74</v>
      </c>
      <c r="J228" s="17">
        <v>2.1640000000000001</v>
      </c>
      <c r="K228">
        <f t="shared" si="14"/>
        <v>60.461333333333336</v>
      </c>
      <c r="L228">
        <v>23.44</v>
      </c>
      <c r="M228" s="17">
        <v>22.81</v>
      </c>
      <c r="N228">
        <v>3.67</v>
      </c>
      <c r="O228">
        <v>63.24</v>
      </c>
      <c r="P228" s="17">
        <f t="shared" si="15"/>
        <v>66.91</v>
      </c>
      <c r="Q228">
        <v>69.13</v>
      </c>
      <c r="R228" s="19">
        <f t="shared" si="13"/>
        <v>-69.13</v>
      </c>
      <c r="S228" s="19">
        <v>1.33</v>
      </c>
      <c r="T228" s="19">
        <v>30.1</v>
      </c>
      <c r="U228" s="19"/>
      <c r="V228" s="19">
        <v>-0.6</v>
      </c>
      <c r="X228" s="19">
        <v>237</v>
      </c>
      <c r="Y228" s="19"/>
      <c r="Z228" s="33"/>
      <c r="AA228" t="s">
        <v>116</v>
      </c>
    </row>
    <row r="229" spans="1:27" ht="16" x14ac:dyDescent="0.2">
      <c r="A229" t="s">
        <v>90</v>
      </c>
      <c r="B229" s="1" t="s">
        <v>20</v>
      </c>
      <c r="C229" s="1" t="s">
        <v>6</v>
      </c>
      <c r="E229">
        <v>1</v>
      </c>
      <c r="F229">
        <v>1</v>
      </c>
      <c r="G229" t="s">
        <v>7</v>
      </c>
      <c r="H229" s="1" t="s">
        <v>7</v>
      </c>
      <c r="I229">
        <v>50.805999999999997</v>
      </c>
      <c r="J229" s="17">
        <v>1.07</v>
      </c>
      <c r="K229">
        <f t="shared" si="14"/>
        <v>51.162666666666667</v>
      </c>
      <c r="L229">
        <v>14.72</v>
      </c>
      <c r="M229" s="17">
        <v>14.12</v>
      </c>
      <c r="N229">
        <v>1.91</v>
      </c>
      <c r="O229">
        <v>58.2</v>
      </c>
      <c r="P229" s="17">
        <f t="shared" si="15"/>
        <v>60.11</v>
      </c>
      <c r="Q229">
        <v>72.78</v>
      </c>
      <c r="R229" s="19">
        <f t="shared" si="13"/>
        <v>-72.78</v>
      </c>
      <c r="S229" s="19">
        <v>6.09</v>
      </c>
      <c r="T229" s="19">
        <v>11.4</v>
      </c>
      <c r="U229" s="19">
        <v>129</v>
      </c>
      <c r="V229" s="19">
        <v>-1.75</v>
      </c>
      <c r="X229" s="19"/>
      <c r="Y229" s="19"/>
      <c r="Z229" s="33"/>
      <c r="AA229" t="s">
        <v>116</v>
      </c>
    </row>
    <row r="230" spans="1:27" ht="16" x14ac:dyDescent="0.2">
      <c r="A230" t="s">
        <v>100</v>
      </c>
      <c r="B230" s="1" t="s">
        <v>27</v>
      </c>
      <c r="C230" s="1" t="s">
        <v>6</v>
      </c>
      <c r="E230" t="s">
        <v>107</v>
      </c>
      <c r="G230" t="s">
        <v>7</v>
      </c>
      <c r="H230" s="1" t="s">
        <v>7</v>
      </c>
      <c r="J230" s="17"/>
      <c r="M230" s="17"/>
      <c r="P230" s="17"/>
      <c r="R230" s="19"/>
      <c r="S230" s="19"/>
      <c r="T230" s="19"/>
      <c r="U230" s="19"/>
      <c r="V230" s="19"/>
      <c r="X230" s="19"/>
      <c r="Y230" s="19"/>
      <c r="Z230" s="33"/>
      <c r="AA230" t="s">
        <v>116</v>
      </c>
    </row>
    <row r="231" spans="1:27" ht="16" x14ac:dyDescent="0.2">
      <c r="A231"/>
      <c r="B231" s="1" t="s">
        <v>22</v>
      </c>
      <c r="C231" s="1" t="s">
        <v>6</v>
      </c>
      <c r="E231" t="s">
        <v>107</v>
      </c>
      <c r="G231" t="s">
        <v>6</v>
      </c>
      <c r="H231" s="1" t="s">
        <v>6</v>
      </c>
      <c r="J231" s="17"/>
      <c r="M231" s="17"/>
      <c r="P231" s="17"/>
      <c r="Q231">
        <v>53</v>
      </c>
      <c r="R231" s="19">
        <f t="shared" si="13"/>
        <v>-53</v>
      </c>
      <c r="S231" s="20">
        <v>-1.06</v>
      </c>
      <c r="T231" s="19">
        <v>12</v>
      </c>
      <c r="U231" s="19">
        <v>86</v>
      </c>
      <c r="V231" s="19">
        <v>-0.31</v>
      </c>
      <c r="X231" s="19">
        <v>156</v>
      </c>
      <c r="Y231" s="19"/>
      <c r="Z231" s="33"/>
      <c r="AA231" t="s">
        <v>116</v>
      </c>
    </row>
    <row r="232" spans="1:27" ht="16" x14ac:dyDescent="0.2">
      <c r="A232"/>
      <c r="B232" s="1" t="s">
        <v>5</v>
      </c>
      <c r="C232" s="1" t="s">
        <v>6</v>
      </c>
      <c r="E232">
        <v>1</v>
      </c>
      <c r="F232" t="s">
        <v>105</v>
      </c>
      <c r="G232" t="s">
        <v>7</v>
      </c>
      <c r="H232" s="1" t="s">
        <v>7</v>
      </c>
      <c r="I232">
        <v>51.978999999999999</v>
      </c>
      <c r="J232" s="17">
        <v>2.8780000000000001</v>
      </c>
      <c r="K232">
        <f t="shared" si="14"/>
        <v>52.938333333333333</v>
      </c>
      <c r="L232">
        <v>18.38</v>
      </c>
      <c r="M232" s="17">
        <v>17.73</v>
      </c>
      <c r="N232">
        <v>0.24</v>
      </c>
      <c r="O232">
        <v>56.49</v>
      </c>
      <c r="P232" s="17">
        <f t="shared" si="15"/>
        <v>56.730000000000004</v>
      </c>
      <c r="Q232">
        <v>59.29</v>
      </c>
      <c r="R232" s="19">
        <f t="shared" si="13"/>
        <v>-59.29</v>
      </c>
      <c r="S232" s="20">
        <v>3.47</v>
      </c>
      <c r="T232" s="20">
        <v>9</v>
      </c>
      <c r="U232" s="19"/>
      <c r="V232" s="19">
        <v>0.2</v>
      </c>
      <c r="X232" s="19"/>
      <c r="Y232" s="19"/>
      <c r="Z232" s="33"/>
      <c r="AA232" t="s">
        <v>116</v>
      </c>
    </row>
    <row r="233" spans="1:27" ht="16" x14ac:dyDescent="0.2">
      <c r="A233"/>
      <c r="B233" s="1" t="s">
        <v>8</v>
      </c>
      <c r="C233" s="1" t="s">
        <v>6</v>
      </c>
      <c r="E233">
        <v>1</v>
      </c>
      <c r="F233" t="s">
        <v>105</v>
      </c>
      <c r="G233" t="s">
        <v>7</v>
      </c>
      <c r="H233" s="1" t="s">
        <v>7</v>
      </c>
      <c r="I233">
        <v>65.16</v>
      </c>
      <c r="J233" s="17">
        <v>2.58</v>
      </c>
      <c r="K233">
        <f t="shared" si="14"/>
        <v>66.02</v>
      </c>
      <c r="L233">
        <v>22.09</v>
      </c>
      <c r="M233" s="17">
        <v>21.42</v>
      </c>
      <c r="N233">
        <v>-0.61</v>
      </c>
      <c r="O233">
        <v>71.78</v>
      </c>
      <c r="P233" s="17">
        <f t="shared" si="15"/>
        <v>71.17</v>
      </c>
      <c r="Q233">
        <v>71.67</v>
      </c>
      <c r="R233" s="19">
        <f t="shared" si="13"/>
        <v>-71.67</v>
      </c>
      <c r="S233" s="20">
        <v>3.86</v>
      </c>
      <c r="T233" s="20">
        <v>10.199999999999999</v>
      </c>
      <c r="U233" s="19"/>
      <c r="V233" s="19">
        <v>0.76</v>
      </c>
      <c r="X233" s="19"/>
      <c r="Y233" s="19"/>
      <c r="Z233" s="33"/>
      <c r="AA233" t="s">
        <v>116</v>
      </c>
    </row>
    <row r="234" spans="1:27" ht="16" x14ac:dyDescent="0.2">
      <c r="A234"/>
      <c r="B234" s="1" t="s">
        <v>9</v>
      </c>
      <c r="C234" s="1" t="s">
        <v>6</v>
      </c>
      <c r="E234" t="s">
        <v>107</v>
      </c>
      <c r="G234" t="s">
        <v>7</v>
      </c>
      <c r="H234" s="1" t="s">
        <v>7</v>
      </c>
      <c r="J234" s="17"/>
      <c r="M234" s="17"/>
      <c r="P234" s="17"/>
      <c r="Q234">
        <v>56.84</v>
      </c>
      <c r="R234" s="19">
        <f t="shared" si="13"/>
        <v>-56.84</v>
      </c>
      <c r="S234" s="20">
        <v>4.76</v>
      </c>
      <c r="T234" s="20">
        <v>7.8</v>
      </c>
      <c r="U234" s="19"/>
      <c r="V234" s="19">
        <v>-1.1200000000000001</v>
      </c>
      <c r="X234" s="19"/>
      <c r="Y234" s="19"/>
      <c r="Z234" s="33"/>
      <c r="AA234" t="s">
        <v>116</v>
      </c>
    </row>
    <row r="235" spans="1:27" ht="16" x14ac:dyDescent="0.2">
      <c r="A235" s="6" t="s">
        <v>101</v>
      </c>
      <c r="B235" s="1" t="s">
        <v>10</v>
      </c>
      <c r="C235" s="1" t="s">
        <v>6</v>
      </c>
      <c r="E235" t="s">
        <v>107</v>
      </c>
      <c r="G235" t="s">
        <v>7</v>
      </c>
      <c r="H235" s="1" t="s">
        <v>7</v>
      </c>
      <c r="I235">
        <v>72.510000000000005</v>
      </c>
      <c r="J235" s="17">
        <v>0.96299999999999997</v>
      </c>
      <c r="K235">
        <f t="shared" si="14"/>
        <v>72.831000000000003</v>
      </c>
      <c r="L235">
        <v>28.74</v>
      </c>
      <c r="M235" s="17">
        <v>27.62</v>
      </c>
      <c r="N235">
        <v>0.8</v>
      </c>
      <c r="O235">
        <v>79.489999999999995</v>
      </c>
      <c r="P235" s="17">
        <f t="shared" si="15"/>
        <v>80.289999999999992</v>
      </c>
      <c r="Q235">
        <v>56.56</v>
      </c>
      <c r="R235" s="19">
        <f t="shared" si="13"/>
        <v>-56.56</v>
      </c>
      <c r="S235" s="20">
        <v>5.72</v>
      </c>
      <c r="T235" s="20">
        <v>8.6</v>
      </c>
      <c r="U235" s="19"/>
      <c r="V235" s="19">
        <v>-2.82</v>
      </c>
      <c r="X235" s="19"/>
      <c r="Y235" s="19"/>
      <c r="Z235" s="33"/>
      <c r="AA235" t="s">
        <v>116</v>
      </c>
    </row>
    <row r="236" spans="1:27" ht="16" x14ac:dyDescent="0.2">
      <c r="A236"/>
      <c r="B236" s="1" t="s">
        <v>23</v>
      </c>
      <c r="C236" s="1" t="s">
        <v>6</v>
      </c>
      <c r="E236" t="s">
        <v>107</v>
      </c>
      <c r="G236" t="s">
        <v>7</v>
      </c>
      <c r="H236" s="1" t="s">
        <v>7</v>
      </c>
      <c r="I236">
        <v>64.456000000000003</v>
      </c>
      <c r="J236" s="17">
        <v>2.0230000000000001</v>
      </c>
      <c r="K236">
        <f t="shared" si="14"/>
        <v>65.13033333333334</v>
      </c>
      <c r="L236">
        <v>27.84</v>
      </c>
      <c r="M236" s="17">
        <v>26.84</v>
      </c>
      <c r="N236">
        <v>0.42</v>
      </c>
      <c r="O236">
        <v>68.52</v>
      </c>
      <c r="P236" s="17">
        <f t="shared" si="15"/>
        <v>68.94</v>
      </c>
      <c r="Q236">
        <v>55.32</v>
      </c>
      <c r="R236" s="19">
        <f t="shared" si="13"/>
        <v>-55.32</v>
      </c>
      <c r="S236" s="20">
        <v>5.3</v>
      </c>
      <c r="T236" s="19"/>
      <c r="U236" s="19"/>
      <c r="V236" s="19">
        <v>-3.41</v>
      </c>
      <c r="X236" s="19"/>
      <c r="Y236" s="19"/>
      <c r="Z236" s="33"/>
      <c r="AA236" t="s">
        <v>116</v>
      </c>
    </row>
    <row r="237" spans="1:27" ht="16" x14ac:dyDescent="0.2">
      <c r="A237"/>
      <c r="B237" s="1" t="s">
        <v>11</v>
      </c>
      <c r="C237" s="1" t="s">
        <v>6</v>
      </c>
      <c r="E237">
        <v>1</v>
      </c>
      <c r="F237" t="s">
        <v>105</v>
      </c>
      <c r="G237" t="s">
        <v>7</v>
      </c>
      <c r="H237" s="1" t="s">
        <v>7</v>
      </c>
      <c r="I237">
        <v>74.975999999999999</v>
      </c>
      <c r="J237" s="17">
        <v>1.1319999999999999</v>
      </c>
      <c r="K237">
        <f t="shared" si="14"/>
        <v>75.353333333333339</v>
      </c>
      <c r="L237">
        <v>28.76</v>
      </c>
      <c r="M237" s="17">
        <v>27.77</v>
      </c>
      <c r="N237">
        <v>-5.0599999999999996</v>
      </c>
      <c r="O237">
        <v>81.06</v>
      </c>
      <c r="P237" s="17">
        <f t="shared" si="15"/>
        <v>76</v>
      </c>
      <c r="Q237">
        <v>64.599999999999994</v>
      </c>
      <c r="R237" s="19">
        <f t="shared" si="13"/>
        <v>-64.599999999999994</v>
      </c>
      <c r="S237" s="20">
        <v>4</v>
      </c>
      <c r="T237" s="20">
        <v>19.100000000000001</v>
      </c>
      <c r="U237" s="20">
        <v>126</v>
      </c>
      <c r="V237" s="19">
        <v>1.04</v>
      </c>
      <c r="X237" s="19">
        <v>203</v>
      </c>
      <c r="Y237" s="19"/>
      <c r="Z237" s="33"/>
      <c r="AA237" t="s">
        <v>116</v>
      </c>
    </row>
    <row r="238" spans="1:27" ht="16" x14ac:dyDescent="0.2">
      <c r="A238"/>
      <c r="B238" s="1" t="s">
        <v>12</v>
      </c>
      <c r="C238" s="1" t="s">
        <v>6</v>
      </c>
      <c r="E238">
        <v>1</v>
      </c>
      <c r="F238" t="s">
        <v>105</v>
      </c>
      <c r="G238" t="s">
        <v>7</v>
      </c>
      <c r="H238" s="1" t="s">
        <v>7</v>
      </c>
      <c r="I238">
        <v>65.956000000000003</v>
      </c>
      <c r="J238" s="17">
        <v>1.6419999999999999</v>
      </c>
      <c r="K238">
        <f t="shared" si="14"/>
        <v>66.50333333333333</v>
      </c>
      <c r="L238">
        <v>30.95</v>
      </c>
      <c r="M238" s="17">
        <v>29.85</v>
      </c>
      <c r="N238">
        <v>-2.85</v>
      </c>
      <c r="O238">
        <v>71.19</v>
      </c>
      <c r="P238" s="17">
        <f t="shared" si="15"/>
        <v>68.34</v>
      </c>
      <c r="R238" s="19"/>
      <c r="S238" s="19"/>
      <c r="T238" s="19"/>
      <c r="U238" s="19"/>
      <c r="V238" s="19"/>
      <c r="X238" s="19"/>
      <c r="Y238" s="19"/>
      <c r="Z238" s="33"/>
      <c r="AA238" t="s">
        <v>116</v>
      </c>
    </row>
    <row r="239" spans="1:27" ht="16" x14ac:dyDescent="0.2">
      <c r="A239"/>
      <c r="B239" s="1" t="s">
        <v>13</v>
      </c>
      <c r="C239" s="1" t="s">
        <v>6</v>
      </c>
      <c r="E239" t="s">
        <v>107</v>
      </c>
      <c r="G239" t="s">
        <v>7</v>
      </c>
      <c r="H239" s="1" t="s">
        <v>7</v>
      </c>
      <c r="I239">
        <v>63.046999999999997</v>
      </c>
      <c r="J239" s="17">
        <v>2.702</v>
      </c>
      <c r="K239">
        <f t="shared" si="14"/>
        <v>63.947666666666663</v>
      </c>
      <c r="L239">
        <v>29.23</v>
      </c>
      <c r="M239" s="17">
        <v>28.22</v>
      </c>
      <c r="N239">
        <v>-3.41</v>
      </c>
      <c r="O239">
        <v>66.171999999999997</v>
      </c>
      <c r="P239" s="17">
        <f t="shared" si="15"/>
        <v>62.762</v>
      </c>
      <c r="R239" s="19"/>
      <c r="S239" s="19"/>
      <c r="T239" s="19"/>
      <c r="U239" s="19"/>
      <c r="V239" s="19"/>
      <c r="X239" s="19"/>
      <c r="Y239" s="19"/>
      <c r="Z239" s="33"/>
      <c r="AA239" t="s">
        <v>116</v>
      </c>
    </row>
    <row r="240" spans="1:27" ht="16" x14ac:dyDescent="0.2">
      <c r="A240"/>
      <c r="B240" s="1" t="s">
        <v>14</v>
      </c>
      <c r="C240" s="1" t="s">
        <v>6</v>
      </c>
      <c r="E240">
        <v>1</v>
      </c>
      <c r="F240" t="s">
        <v>105</v>
      </c>
      <c r="G240" t="s">
        <v>7</v>
      </c>
      <c r="H240" s="1" t="s">
        <v>7</v>
      </c>
      <c r="I240">
        <v>71.034999999999997</v>
      </c>
      <c r="J240" s="17">
        <v>0.92600000000000005</v>
      </c>
      <c r="K240">
        <f t="shared" si="14"/>
        <v>71.343666666666664</v>
      </c>
      <c r="L240">
        <v>38.590000000000003</v>
      </c>
      <c r="M240" s="17">
        <v>37.630000000000003</v>
      </c>
      <c r="N240">
        <v>1.64</v>
      </c>
      <c r="O240">
        <v>75.290000000000006</v>
      </c>
      <c r="P240" s="17">
        <f t="shared" si="15"/>
        <v>76.930000000000007</v>
      </c>
      <c r="Q240">
        <v>78.55</v>
      </c>
      <c r="R240" s="19">
        <f t="shared" si="13"/>
        <v>-78.55</v>
      </c>
      <c r="S240" s="19">
        <v>5</v>
      </c>
      <c r="T240" s="19">
        <v>12.5</v>
      </c>
      <c r="U240" s="19">
        <v>116</v>
      </c>
      <c r="V240" s="19">
        <v>0.75</v>
      </c>
      <c r="W240" s="2"/>
      <c r="X240" s="19"/>
      <c r="Y240" s="19"/>
      <c r="Z240" s="33"/>
      <c r="AA240" t="s">
        <v>116</v>
      </c>
    </row>
    <row r="241" spans="1:27" ht="16" x14ac:dyDescent="0.2">
      <c r="A241" s="6" t="s">
        <v>101</v>
      </c>
      <c r="B241" s="1" t="s">
        <v>15</v>
      </c>
      <c r="C241" s="1" t="s">
        <v>6</v>
      </c>
      <c r="E241" t="s">
        <v>107</v>
      </c>
      <c r="G241" t="s">
        <v>7</v>
      </c>
      <c r="H241" s="1" t="s">
        <v>7</v>
      </c>
      <c r="I241">
        <v>60.216000000000001</v>
      </c>
      <c r="J241" s="17">
        <v>4.726</v>
      </c>
      <c r="K241">
        <f t="shared" si="14"/>
        <v>61.791333333333334</v>
      </c>
      <c r="L241">
        <v>26.75</v>
      </c>
      <c r="M241" s="17">
        <v>25.92</v>
      </c>
      <c r="N241">
        <v>0.23</v>
      </c>
      <c r="O241">
        <v>65.599999999999994</v>
      </c>
      <c r="P241" s="17">
        <f t="shared" si="15"/>
        <v>65.83</v>
      </c>
      <c r="R241" s="19"/>
      <c r="S241" s="19"/>
      <c r="T241" s="19"/>
      <c r="U241" s="19"/>
      <c r="V241" s="19"/>
      <c r="X241" s="19"/>
      <c r="Y241" s="19"/>
      <c r="Z241" s="33"/>
      <c r="AA241" t="s">
        <v>116</v>
      </c>
    </row>
    <row r="242" spans="1:27" ht="16" x14ac:dyDescent="0.2">
      <c r="A242"/>
      <c r="B242" s="1" t="s">
        <v>16</v>
      </c>
      <c r="C242" s="1" t="s">
        <v>6</v>
      </c>
      <c r="E242">
        <v>1</v>
      </c>
      <c r="F242" t="s">
        <v>105</v>
      </c>
      <c r="G242" t="s">
        <v>6</v>
      </c>
      <c r="H242" s="1" t="s">
        <v>7</v>
      </c>
      <c r="J242" s="17"/>
      <c r="M242" s="17"/>
      <c r="P242" s="17"/>
      <c r="Q242">
        <v>55.68</v>
      </c>
      <c r="R242" s="19">
        <f t="shared" si="13"/>
        <v>-55.68</v>
      </c>
      <c r="S242" s="19">
        <v>2.33</v>
      </c>
      <c r="T242" s="19">
        <v>11.2</v>
      </c>
      <c r="U242" s="19">
        <v>117</v>
      </c>
      <c r="V242" s="19">
        <v>0.08</v>
      </c>
      <c r="X242" s="19"/>
      <c r="Y242" s="19"/>
      <c r="Z242" s="33"/>
      <c r="AA242" t="s">
        <v>116</v>
      </c>
    </row>
    <row r="243" spans="1:27" ht="16" x14ac:dyDescent="0.2">
      <c r="A243"/>
      <c r="B243" s="1" t="s">
        <v>25</v>
      </c>
      <c r="C243" s="1" t="s">
        <v>6</v>
      </c>
      <c r="E243">
        <v>1</v>
      </c>
      <c r="F243" t="s">
        <v>105</v>
      </c>
      <c r="G243" t="s">
        <v>7</v>
      </c>
      <c r="H243" s="1" t="s">
        <v>7</v>
      </c>
      <c r="I243">
        <v>64.811000000000007</v>
      </c>
      <c r="J243" s="17">
        <v>4.6319999999999997</v>
      </c>
      <c r="K243">
        <f t="shared" si="14"/>
        <v>66.355000000000004</v>
      </c>
      <c r="L243">
        <v>22.3</v>
      </c>
      <c r="M243" s="17">
        <v>21.85</v>
      </c>
      <c r="N243">
        <v>-5.61</v>
      </c>
      <c r="O243">
        <v>67.87</v>
      </c>
      <c r="P243" s="17">
        <f t="shared" si="15"/>
        <v>62.260000000000005</v>
      </c>
      <c r="Q243">
        <v>63.97</v>
      </c>
      <c r="R243" s="19">
        <f t="shared" si="13"/>
        <v>-63.97</v>
      </c>
      <c r="S243" s="19">
        <v>3.3</v>
      </c>
      <c r="T243" s="19">
        <v>14.8</v>
      </c>
      <c r="U243" s="19">
        <v>107</v>
      </c>
      <c r="V243" s="19">
        <v>-0.43</v>
      </c>
      <c r="X243" s="19">
        <v>194</v>
      </c>
      <c r="Y243" s="19"/>
      <c r="Z243" s="33"/>
      <c r="AA243" t="s">
        <v>116</v>
      </c>
    </row>
    <row r="244" spans="1:27" ht="16" x14ac:dyDescent="0.2">
      <c r="A244"/>
      <c r="B244" s="1" t="s">
        <v>18</v>
      </c>
      <c r="C244" s="1" t="s">
        <v>6</v>
      </c>
      <c r="E244">
        <v>1</v>
      </c>
      <c r="F244" t="s">
        <v>105</v>
      </c>
      <c r="G244" t="s">
        <v>7</v>
      </c>
      <c r="H244" s="1" t="s">
        <v>7</v>
      </c>
      <c r="J244" s="17"/>
      <c r="M244" s="17"/>
      <c r="P244" s="17"/>
      <c r="Q244">
        <v>66.67</v>
      </c>
      <c r="R244" s="19">
        <f t="shared" si="13"/>
        <v>-66.67</v>
      </c>
      <c r="S244" s="19">
        <v>2.4700000000000002</v>
      </c>
      <c r="T244" s="19">
        <v>13.3</v>
      </c>
      <c r="U244" s="19"/>
      <c r="V244" s="19">
        <v>-0.77</v>
      </c>
      <c r="X244" s="19"/>
      <c r="Y244" s="19"/>
      <c r="Z244" s="33"/>
      <c r="AA244" t="s">
        <v>116</v>
      </c>
    </row>
    <row r="245" spans="1:27" ht="16" x14ac:dyDescent="0.2">
      <c r="A245"/>
      <c r="B245" s="1" t="s">
        <v>19</v>
      </c>
      <c r="C245" s="1" t="s">
        <v>6</v>
      </c>
      <c r="E245">
        <v>1</v>
      </c>
      <c r="F245" t="s">
        <v>105</v>
      </c>
      <c r="G245" t="s">
        <v>7</v>
      </c>
      <c r="H245" s="1" t="s">
        <v>7</v>
      </c>
      <c r="I245">
        <v>64.447999999999993</v>
      </c>
      <c r="J245" s="17">
        <v>3.0569999999999999</v>
      </c>
      <c r="K245">
        <f t="shared" si="14"/>
        <v>65.466999999999999</v>
      </c>
      <c r="L245">
        <v>23.72</v>
      </c>
      <c r="M245" s="17">
        <v>22.86</v>
      </c>
      <c r="N245">
        <v>-15.03</v>
      </c>
      <c r="O245">
        <v>65.349999999999994</v>
      </c>
      <c r="P245" s="17">
        <f t="shared" si="15"/>
        <v>50.319999999999993</v>
      </c>
      <c r="R245" s="19"/>
      <c r="S245" s="19"/>
      <c r="T245" s="19">
        <v>17.2</v>
      </c>
      <c r="U245" s="19"/>
      <c r="V245" s="19"/>
      <c r="X245" s="19"/>
      <c r="Y245" s="19"/>
      <c r="Z245" s="33"/>
      <c r="AA245" t="s">
        <v>116</v>
      </c>
    </row>
    <row r="246" spans="1:27" ht="16" x14ac:dyDescent="0.2">
      <c r="A246" t="s">
        <v>55</v>
      </c>
      <c r="B246" s="1" t="s">
        <v>20</v>
      </c>
      <c r="C246" s="1" t="s">
        <v>6</v>
      </c>
      <c r="D246" s="1"/>
      <c r="E246" s="2">
        <v>1</v>
      </c>
      <c r="F246" s="1" t="s">
        <v>105</v>
      </c>
      <c r="G246" s="1" t="s">
        <v>7</v>
      </c>
      <c r="H246" s="1" t="s">
        <v>7</v>
      </c>
      <c r="J246" s="23"/>
      <c r="M246" s="23"/>
      <c r="P246" s="23"/>
      <c r="Q246">
        <v>70.290000000000006</v>
      </c>
      <c r="R246" s="19">
        <f>0-Q246</f>
        <v>-70.290000000000006</v>
      </c>
      <c r="S246" s="19">
        <v>5.95</v>
      </c>
      <c r="T246" s="19">
        <v>6.9</v>
      </c>
      <c r="U246" s="19">
        <v>128</v>
      </c>
      <c r="V246" s="19"/>
      <c r="Y246" s="34">
        <v>2.1377672200000002</v>
      </c>
      <c r="Z246" s="33">
        <f t="shared" si="12"/>
        <v>0.46777777797528386</v>
      </c>
      <c r="AA246" t="s">
        <v>117</v>
      </c>
    </row>
    <row r="247" spans="1:27" ht="16" x14ac:dyDescent="0.2">
      <c r="A247"/>
      <c r="B247" s="1" t="s">
        <v>27</v>
      </c>
      <c r="C247" s="1" t="s">
        <v>6</v>
      </c>
      <c r="D247" s="1"/>
      <c r="E247" s="2">
        <v>1</v>
      </c>
      <c r="F247" s="1" t="s">
        <v>105</v>
      </c>
      <c r="G247" t="s">
        <v>7</v>
      </c>
      <c r="H247" s="1" t="s">
        <v>6</v>
      </c>
      <c r="I247">
        <v>74.662999999999997</v>
      </c>
      <c r="J247" s="23">
        <v>3.871</v>
      </c>
      <c r="K247">
        <f t="shared" ref="K247:K308" si="16">(J247/3)+I247</f>
        <v>75.953333333333333</v>
      </c>
      <c r="L247">
        <v>33.54</v>
      </c>
      <c r="M247" s="23">
        <v>32.409999999999997</v>
      </c>
      <c r="N247">
        <v>-4.9400000000000004</v>
      </c>
      <c r="O247">
        <v>60.68</v>
      </c>
      <c r="P247" s="23">
        <f>O247+N247</f>
        <v>55.74</v>
      </c>
      <c r="Q247">
        <v>50.5</v>
      </c>
      <c r="R247" s="19">
        <f t="shared" ref="R247:R308" si="17">0-Q247</f>
        <v>-50.5</v>
      </c>
      <c r="S247" s="19">
        <v>0.31</v>
      </c>
      <c r="T247" s="19">
        <v>8</v>
      </c>
      <c r="U247" s="19">
        <v>75</v>
      </c>
      <c r="V247" s="19">
        <v>-0.06</v>
      </c>
      <c r="W247">
        <v>160</v>
      </c>
      <c r="X247">
        <v>166</v>
      </c>
      <c r="Y247" s="34">
        <v>2.9216152000000002</v>
      </c>
      <c r="Z247" s="33">
        <f t="shared" si="12"/>
        <v>0.34227642298684641</v>
      </c>
      <c r="AA247" t="s">
        <v>117</v>
      </c>
    </row>
    <row r="248" spans="1:27" ht="16" x14ac:dyDescent="0.2">
      <c r="A248"/>
      <c r="B248" s="1" t="s">
        <v>21</v>
      </c>
      <c r="C248" s="1" t="s">
        <v>6</v>
      </c>
      <c r="D248" s="1"/>
      <c r="E248" s="1" t="s">
        <v>107</v>
      </c>
      <c r="F248" s="1"/>
      <c r="G248" s="1" t="s">
        <v>7</v>
      </c>
      <c r="H248" s="1" t="s">
        <v>7</v>
      </c>
      <c r="I248">
        <v>52.530999999999999</v>
      </c>
      <c r="J248" s="23">
        <v>2.3290000000000002</v>
      </c>
      <c r="K248">
        <f t="shared" si="16"/>
        <v>53.307333333333332</v>
      </c>
      <c r="L248">
        <v>29.47</v>
      </c>
      <c r="M248" s="23">
        <v>28.65</v>
      </c>
      <c r="N248">
        <v>-2.82</v>
      </c>
      <c r="O248">
        <v>58.62</v>
      </c>
      <c r="P248" s="23">
        <f t="shared" ref="P248:P311" si="18">O248+N248</f>
        <v>55.8</v>
      </c>
      <c r="Q248" s="9">
        <v>71.92</v>
      </c>
      <c r="R248" s="19">
        <f t="shared" si="17"/>
        <v>-71.92</v>
      </c>
      <c r="S248" s="19">
        <v>9.5299999999999994</v>
      </c>
      <c r="T248" s="19">
        <v>4.8</v>
      </c>
      <c r="U248" s="19"/>
      <c r="V248" s="19">
        <v>-2.97</v>
      </c>
      <c r="W248">
        <v>80</v>
      </c>
      <c r="Y248" s="34">
        <v>3.0641330199999999</v>
      </c>
      <c r="Z248" s="33">
        <f t="shared" si="12"/>
        <v>0.32635658878804158</v>
      </c>
      <c r="AA248" t="s">
        <v>117</v>
      </c>
    </row>
    <row r="249" spans="1:27" ht="16" x14ac:dyDescent="0.2">
      <c r="A249"/>
      <c r="B249" s="1" t="s">
        <v>22</v>
      </c>
      <c r="C249" s="1" t="s">
        <v>6</v>
      </c>
      <c r="D249" s="1"/>
      <c r="E249" s="1" t="s">
        <v>107</v>
      </c>
      <c r="F249" s="1"/>
      <c r="G249" t="s">
        <v>6</v>
      </c>
      <c r="H249" s="1" t="s">
        <v>6</v>
      </c>
      <c r="J249" s="23"/>
      <c r="M249" s="23"/>
      <c r="P249" s="23"/>
      <c r="Q249" s="9"/>
      <c r="R249" s="19"/>
      <c r="S249" s="19"/>
      <c r="T249" s="19"/>
      <c r="U249" s="19"/>
      <c r="V249" s="19"/>
      <c r="Y249" s="34">
        <v>3.4560570099999999</v>
      </c>
      <c r="Z249" s="33">
        <f t="shared" si="12"/>
        <v>0.28934707879717525</v>
      </c>
      <c r="AA249" t="s">
        <v>117</v>
      </c>
    </row>
    <row r="250" spans="1:27" ht="16" x14ac:dyDescent="0.2">
      <c r="A250"/>
      <c r="B250" s="1" t="s">
        <v>5</v>
      </c>
      <c r="C250" s="1" t="s">
        <v>6</v>
      </c>
      <c r="D250" s="1"/>
      <c r="E250" s="2">
        <v>1</v>
      </c>
      <c r="F250" s="1" t="s">
        <v>144</v>
      </c>
      <c r="G250" s="1" t="s">
        <v>7</v>
      </c>
      <c r="H250" s="1" t="s">
        <v>7</v>
      </c>
      <c r="I250">
        <v>57.994</v>
      </c>
      <c r="J250" s="23">
        <v>1.889</v>
      </c>
      <c r="K250">
        <f t="shared" si="16"/>
        <v>58.623666666666665</v>
      </c>
      <c r="L250">
        <v>24.65</v>
      </c>
      <c r="M250" s="23">
        <v>23.67</v>
      </c>
      <c r="N250">
        <v>-3.33</v>
      </c>
      <c r="O250">
        <v>62.07</v>
      </c>
      <c r="P250" s="23">
        <f t="shared" si="18"/>
        <v>58.74</v>
      </c>
      <c r="Q250" s="9">
        <v>63.29</v>
      </c>
      <c r="R250" s="19">
        <f t="shared" si="17"/>
        <v>-63.29</v>
      </c>
      <c r="S250" s="19">
        <v>5.8</v>
      </c>
      <c r="T250" s="19">
        <v>8.5</v>
      </c>
      <c r="U250" s="19">
        <v>118</v>
      </c>
      <c r="V250" s="19">
        <v>-2.73</v>
      </c>
      <c r="W250">
        <v>140</v>
      </c>
      <c r="Y250" s="34">
        <v>3.5985748200000001</v>
      </c>
      <c r="Z250" s="33">
        <f t="shared" si="12"/>
        <v>0.27788778892194882</v>
      </c>
      <c r="AA250" t="s">
        <v>117</v>
      </c>
    </row>
    <row r="251" spans="1:27" ht="16" x14ac:dyDescent="0.2">
      <c r="A251"/>
      <c r="B251" s="1" t="s">
        <v>8</v>
      </c>
      <c r="C251" s="1" t="s">
        <v>6</v>
      </c>
      <c r="D251" s="1"/>
      <c r="E251" s="2">
        <v>1</v>
      </c>
      <c r="F251" s="1" t="s">
        <v>105</v>
      </c>
      <c r="G251" t="s">
        <v>7</v>
      </c>
      <c r="H251" s="1" t="s">
        <v>7</v>
      </c>
      <c r="I251">
        <v>69.997</v>
      </c>
      <c r="J251" s="23">
        <v>1.476</v>
      </c>
      <c r="K251">
        <f t="shared" si="16"/>
        <v>70.489000000000004</v>
      </c>
      <c r="L251">
        <v>27.54</v>
      </c>
      <c r="M251" s="23">
        <v>26.49</v>
      </c>
      <c r="N251">
        <v>1.97</v>
      </c>
      <c r="O251">
        <v>76.72</v>
      </c>
      <c r="P251" s="23">
        <f t="shared" si="18"/>
        <v>78.69</v>
      </c>
      <c r="Q251" s="9">
        <v>67</v>
      </c>
      <c r="R251" s="19">
        <f t="shared" si="17"/>
        <v>-67</v>
      </c>
      <c r="S251" s="19">
        <v>2.73</v>
      </c>
      <c r="T251" s="19">
        <v>24</v>
      </c>
      <c r="U251" s="19">
        <v>121</v>
      </c>
      <c r="V251" s="19">
        <v>-0.56000000000000005</v>
      </c>
      <c r="W251">
        <v>280</v>
      </c>
      <c r="X251">
        <v>336</v>
      </c>
      <c r="Y251" s="34">
        <v>3.4916864599999999</v>
      </c>
      <c r="Z251" s="33">
        <f t="shared" si="12"/>
        <v>0.28639455788937013</v>
      </c>
      <c r="AA251" t="s">
        <v>117</v>
      </c>
    </row>
    <row r="252" spans="1:27" ht="16" x14ac:dyDescent="0.2">
      <c r="A252"/>
      <c r="B252" s="1" t="s">
        <v>9</v>
      </c>
      <c r="C252" s="1" t="s">
        <v>6</v>
      </c>
      <c r="D252" s="1"/>
      <c r="E252" s="1" t="s">
        <v>107</v>
      </c>
      <c r="F252" s="1"/>
      <c r="G252" s="1" t="s">
        <v>7</v>
      </c>
      <c r="H252" s="1" t="s">
        <v>7</v>
      </c>
      <c r="J252" s="23"/>
      <c r="M252" s="23"/>
      <c r="P252" s="23"/>
      <c r="Q252" s="9">
        <v>72.47</v>
      </c>
      <c r="R252" s="19">
        <f t="shared" si="17"/>
        <v>-72.47</v>
      </c>
      <c r="S252" s="19">
        <v>4.4000000000000004</v>
      </c>
      <c r="T252" s="19">
        <v>15.3</v>
      </c>
      <c r="U252" s="19">
        <v>140</v>
      </c>
      <c r="V252" s="19">
        <v>0.44</v>
      </c>
      <c r="W252">
        <v>190</v>
      </c>
      <c r="Y252" s="34">
        <v>3.7054631800000002</v>
      </c>
      <c r="Z252" s="33">
        <f t="shared" si="12"/>
        <v>0.26987179508284842</v>
      </c>
      <c r="AA252" t="s">
        <v>117</v>
      </c>
    </row>
    <row r="253" spans="1:27" ht="16" x14ac:dyDescent="0.2">
      <c r="A253"/>
      <c r="B253" s="1" t="s">
        <v>10</v>
      </c>
      <c r="C253" s="1" t="s">
        <v>6</v>
      </c>
      <c r="D253" s="1"/>
      <c r="E253" s="2">
        <v>1</v>
      </c>
      <c r="F253" s="1" t="s">
        <v>105</v>
      </c>
      <c r="G253" t="s">
        <v>6</v>
      </c>
      <c r="H253" s="1" t="s">
        <v>6</v>
      </c>
      <c r="I253">
        <v>62.847999999999999</v>
      </c>
      <c r="J253" s="23">
        <v>3.355</v>
      </c>
      <c r="K253">
        <f t="shared" si="16"/>
        <v>63.966333333333331</v>
      </c>
      <c r="L253">
        <v>30.28</v>
      </c>
      <c r="M253" s="23">
        <v>29.12</v>
      </c>
      <c r="N253">
        <v>3.72</v>
      </c>
      <c r="O253">
        <v>69.569999999999993</v>
      </c>
      <c r="P253" s="23">
        <f t="shared" si="18"/>
        <v>73.289999999999992</v>
      </c>
      <c r="Q253" s="9"/>
      <c r="R253" s="19"/>
      <c r="S253" s="19"/>
      <c r="T253" s="19"/>
      <c r="U253" s="19"/>
      <c r="V253" s="19"/>
      <c r="Y253" s="34">
        <v>4.0261282700000001</v>
      </c>
      <c r="Z253" s="33">
        <f t="shared" si="12"/>
        <v>0.24837758087622974</v>
      </c>
      <c r="AA253" t="s">
        <v>117</v>
      </c>
    </row>
    <row r="254" spans="1:27" ht="16" x14ac:dyDescent="0.2">
      <c r="A254"/>
      <c r="B254" s="1" t="s">
        <v>11</v>
      </c>
      <c r="C254" s="1" t="s">
        <v>6</v>
      </c>
      <c r="D254" s="1"/>
      <c r="E254" s="1" t="s">
        <v>107</v>
      </c>
      <c r="F254" s="1"/>
      <c r="G254" s="1" t="s">
        <v>7</v>
      </c>
      <c r="H254" s="1" t="s">
        <v>7</v>
      </c>
      <c r="J254" s="23"/>
      <c r="M254" s="23"/>
      <c r="P254" s="23"/>
      <c r="Q254" s="9"/>
      <c r="R254" s="19"/>
      <c r="S254" s="19"/>
      <c r="T254" s="19"/>
      <c r="U254" s="19"/>
      <c r="V254" s="19"/>
      <c r="Y254" s="34">
        <v>4.1686460800000003</v>
      </c>
      <c r="Z254" s="33">
        <f t="shared" si="12"/>
        <v>0.23988603992977978</v>
      </c>
      <c r="AA254" t="s">
        <v>117</v>
      </c>
    </row>
    <row r="255" spans="1:27" ht="16" x14ac:dyDescent="0.2">
      <c r="A255"/>
      <c r="B255" s="1" t="s">
        <v>12</v>
      </c>
      <c r="C255" s="1" t="s">
        <v>6</v>
      </c>
      <c r="D255" s="1"/>
      <c r="E255" s="1" t="s">
        <v>107</v>
      </c>
      <c r="F255" s="1"/>
      <c r="G255" t="s">
        <v>6</v>
      </c>
      <c r="H255" s="1" t="s">
        <v>6</v>
      </c>
      <c r="I255">
        <v>60.140999999999998</v>
      </c>
      <c r="J255" s="23">
        <v>4.4989999999999997</v>
      </c>
      <c r="K255">
        <f t="shared" si="16"/>
        <v>61.640666666666668</v>
      </c>
      <c r="L255">
        <v>48.77</v>
      </c>
      <c r="M255" s="23">
        <v>47.03</v>
      </c>
      <c r="N255">
        <v>-0.05</v>
      </c>
      <c r="O255">
        <v>62.31</v>
      </c>
      <c r="P255" s="23">
        <f t="shared" si="18"/>
        <v>62.260000000000005</v>
      </c>
      <c r="Q255" s="9"/>
      <c r="R255" s="19"/>
      <c r="S255" s="19"/>
      <c r="T255" s="19"/>
      <c r="U255" s="19"/>
      <c r="V255" s="19"/>
      <c r="Y255" s="34">
        <v>4.2399049900000003</v>
      </c>
      <c r="Z255" s="33">
        <f t="shared" si="12"/>
        <v>0.23585434163231092</v>
      </c>
      <c r="AA255" t="s">
        <v>117</v>
      </c>
    </row>
    <row r="256" spans="1:27" ht="16" x14ac:dyDescent="0.2">
      <c r="A256"/>
      <c r="B256" s="1" t="s">
        <v>13</v>
      </c>
      <c r="C256" s="1" t="s">
        <v>6</v>
      </c>
      <c r="D256" s="1"/>
      <c r="E256" s="1" t="s">
        <v>107</v>
      </c>
      <c r="F256" s="1"/>
      <c r="G256" s="1" t="s">
        <v>6</v>
      </c>
      <c r="H256" s="1" t="s">
        <v>6</v>
      </c>
      <c r="J256" s="23"/>
      <c r="M256" s="23"/>
      <c r="P256" s="23"/>
      <c r="Q256" s="9"/>
      <c r="R256" s="19"/>
      <c r="S256" s="19"/>
      <c r="T256" s="19"/>
      <c r="U256" s="19"/>
      <c r="V256" s="19"/>
      <c r="Y256" s="34">
        <v>4.4536817099999997</v>
      </c>
      <c r="Z256" s="33">
        <f t="shared" si="12"/>
        <v>0.22453333334411096</v>
      </c>
      <c r="AA256" t="s">
        <v>117</v>
      </c>
    </row>
    <row r="257" spans="1:27" ht="16" x14ac:dyDescent="0.2">
      <c r="A257"/>
      <c r="B257" s="1" t="s">
        <v>14</v>
      </c>
      <c r="C257" s="1" t="s">
        <v>6</v>
      </c>
      <c r="D257" s="1"/>
      <c r="E257" s="2">
        <v>1</v>
      </c>
      <c r="F257" s="1" t="s">
        <v>105</v>
      </c>
      <c r="G257" t="s">
        <v>7</v>
      </c>
      <c r="H257" s="1" t="s">
        <v>7</v>
      </c>
      <c r="I257">
        <v>52.999000000000002</v>
      </c>
      <c r="J257" s="23">
        <v>1.841</v>
      </c>
      <c r="K257">
        <f t="shared" si="16"/>
        <v>53.612666666666669</v>
      </c>
      <c r="L257">
        <v>28.86</v>
      </c>
      <c r="M257" s="23">
        <v>27.98</v>
      </c>
      <c r="N257">
        <v>2.46</v>
      </c>
      <c r="O257">
        <v>55.68</v>
      </c>
      <c r="P257" s="23">
        <f t="shared" si="18"/>
        <v>58.14</v>
      </c>
      <c r="Q257" s="9">
        <v>55.57</v>
      </c>
      <c r="R257" s="19">
        <f t="shared" si="17"/>
        <v>-55.57</v>
      </c>
      <c r="S257" s="19">
        <v>4.33</v>
      </c>
      <c r="T257" s="19">
        <v>18.7</v>
      </c>
      <c r="U257" s="19"/>
      <c r="V257" s="19">
        <v>-0.77</v>
      </c>
      <c r="W257">
        <v>180</v>
      </c>
      <c r="X257">
        <v>199</v>
      </c>
      <c r="Y257" s="34">
        <v>4.2042755300000003</v>
      </c>
      <c r="Z257" s="33">
        <f t="shared" si="12"/>
        <v>0.23785310759592387</v>
      </c>
      <c r="AA257" t="s">
        <v>117</v>
      </c>
    </row>
    <row r="258" spans="1:27" ht="16" x14ac:dyDescent="0.2">
      <c r="A258"/>
      <c r="B258" s="1" t="s">
        <v>15</v>
      </c>
      <c r="C258" s="1" t="s">
        <v>6</v>
      </c>
      <c r="D258" s="1"/>
      <c r="E258" s="2">
        <v>1</v>
      </c>
      <c r="F258" s="1" t="s">
        <v>105</v>
      </c>
      <c r="G258" s="1" t="s">
        <v>7</v>
      </c>
      <c r="H258" s="1" t="s">
        <v>7</v>
      </c>
      <c r="I258">
        <v>61.210999999999999</v>
      </c>
      <c r="J258" s="23">
        <v>2.3889999999999998</v>
      </c>
      <c r="K258">
        <f t="shared" si="16"/>
        <v>62.007333333333335</v>
      </c>
      <c r="L258">
        <v>26.24</v>
      </c>
      <c r="M258" s="23">
        <v>25.48</v>
      </c>
      <c r="N258">
        <v>0.95</v>
      </c>
      <c r="O258">
        <v>66.78</v>
      </c>
      <c r="P258" s="23">
        <f t="shared" si="18"/>
        <v>67.73</v>
      </c>
      <c r="Q258" s="9">
        <v>74.459999999999994</v>
      </c>
      <c r="R258" s="19">
        <f t="shared" si="17"/>
        <v>-74.459999999999994</v>
      </c>
      <c r="S258" s="19">
        <v>7.05</v>
      </c>
      <c r="T258" s="24">
        <v>8.4</v>
      </c>
      <c r="U258" s="19"/>
      <c r="V258" s="19">
        <v>0.25</v>
      </c>
      <c r="W258">
        <v>145</v>
      </c>
      <c r="X258">
        <v>167</v>
      </c>
      <c r="Y258" s="34">
        <v>4.4180522599999996</v>
      </c>
      <c r="Z258" s="33">
        <f t="shared" si="12"/>
        <v>0.22634408584383747</v>
      </c>
      <c r="AA258" t="s">
        <v>117</v>
      </c>
    </row>
    <row r="259" spans="1:27" ht="16" x14ac:dyDescent="0.2">
      <c r="A259"/>
      <c r="B259" s="1" t="s">
        <v>16</v>
      </c>
      <c r="C259" s="1" t="s">
        <v>6</v>
      </c>
      <c r="D259" s="1"/>
      <c r="E259" s="2">
        <v>1</v>
      </c>
      <c r="F259" s="1" t="s">
        <v>105</v>
      </c>
      <c r="G259" t="s">
        <v>7</v>
      </c>
      <c r="H259" s="1" t="s">
        <v>6</v>
      </c>
      <c r="I259">
        <v>52.732999999999997</v>
      </c>
      <c r="J259" s="23">
        <v>4.7729999999999997</v>
      </c>
      <c r="K259">
        <f t="shared" si="16"/>
        <v>54.323999999999998</v>
      </c>
      <c r="L259">
        <v>30.63</v>
      </c>
      <c r="M259" s="23">
        <v>29.7</v>
      </c>
      <c r="N259">
        <v>2.12</v>
      </c>
      <c r="O259">
        <v>59.55</v>
      </c>
      <c r="P259" s="23">
        <f t="shared" si="18"/>
        <v>61.669999999999995</v>
      </c>
      <c r="Q259" s="9">
        <v>60.54</v>
      </c>
      <c r="R259" s="19">
        <f t="shared" si="17"/>
        <v>-60.54</v>
      </c>
      <c r="S259" s="19">
        <v>1.35</v>
      </c>
      <c r="T259" s="19">
        <v>15.7</v>
      </c>
      <c r="U259" s="19">
        <v>84</v>
      </c>
      <c r="V259" s="19">
        <v>0.27</v>
      </c>
      <c r="W259">
        <v>220</v>
      </c>
      <c r="X259">
        <v>236</v>
      </c>
      <c r="Y259" s="34">
        <v>4.7743467900000001</v>
      </c>
      <c r="Z259" s="33">
        <f t="shared" ref="Z259:Z310" si="19">1/(Y259*10000000)*10000000</f>
        <v>0.20945273646533752</v>
      </c>
      <c r="AA259" t="s">
        <v>117</v>
      </c>
    </row>
    <row r="260" spans="1:27" ht="16" x14ac:dyDescent="0.2">
      <c r="A260"/>
      <c r="B260" s="1" t="s">
        <v>17</v>
      </c>
      <c r="C260" s="1" t="s">
        <v>7</v>
      </c>
      <c r="D260" s="1"/>
      <c r="E260" s="2">
        <v>1</v>
      </c>
      <c r="F260" s="1" t="s">
        <v>105</v>
      </c>
      <c r="G260" s="1" t="s">
        <v>7</v>
      </c>
      <c r="H260" s="1" t="s">
        <v>7</v>
      </c>
      <c r="J260" s="23"/>
      <c r="M260" s="23"/>
      <c r="P260" s="23"/>
      <c r="Q260" s="9"/>
      <c r="R260" s="19"/>
      <c r="S260" s="19"/>
      <c r="T260" s="19"/>
      <c r="U260" s="19"/>
      <c r="V260" s="19"/>
      <c r="Y260" s="34">
        <v>4.7030878899999999</v>
      </c>
      <c r="Z260" s="33">
        <f t="shared" si="19"/>
        <v>0.21262626244477859</v>
      </c>
      <c r="AA260" t="s">
        <v>117</v>
      </c>
    </row>
    <row r="261" spans="1:27" ht="16" x14ac:dyDescent="0.2">
      <c r="A261"/>
      <c r="B261" s="1" t="s">
        <v>24</v>
      </c>
      <c r="C261" s="1" t="s">
        <v>6</v>
      </c>
      <c r="D261" s="1"/>
      <c r="E261" s="2">
        <v>1</v>
      </c>
      <c r="F261" s="1" t="s">
        <v>105</v>
      </c>
      <c r="G261" t="s">
        <v>6</v>
      </c>
      <c r="H261" s="1" t="s">
        <v>6</v>
      </c>
      <c r="J261" s="23"/>
      <c r="M261" s="23"/>
      <c r="P261" s="23"/>
      <c r="Q261" s="9">
        <v>69.180000000000007</v>
      </c>
      <c r="R261" s="19">
        <f t="shared" si="17"/>
        <v>-69.180000000000007</v>
      </c>
      <c r="S261" s="19">
        <v>0.6</v>
      </c>
      <c r="T261" s="19">
        <v>18.600000000000001</v>
      </c>
      <c r="U261" s="19">
        <v>114</v>
      </c>
      <c r="V261" s="19">
        <v>-0.55000000000000004</v>
      </c>
      <c r="W261">
        <v>300</v>
      </c>
      <c r="X261">
        <v>310</v>
      </c>
      <c r="Y261" s="34">
        <v>4.8812351500000002</v>
      </c>
      <c r="Z261" s="33">
        <f t="shared" si="19"/>
        <v>0.20486618023309119</v>
      </c>
      <c r="AA261" t="s">
        <v>117</v>
      </c>
    </row>
    <row r="262" spans="1:27" ht="16" x14ac:dyDescent="0.2">
      <c r="A262"/>
      <c r="B262" s="1" t="s">
        <v>25</v>
      </c>
      <c r="C262" s="1" t="s">
        <v>6</v>
      </c>
      <c r="D262" s="1"/>
      <c r="E262" s="2">
        <v>1</v>
      </c>
      <c r="F262" s="1" t="s">
        <v>106</v>
      </c>
      <c r="G262" s="1" t="s">
        <v>7</v>
      </c>
      <c r="H262" s="1" t="s">
        <v>7</v>
      </c>
      <c r="I262">
        <v>77.069000000000003</v>
      </c>
      <c r="J262" s="23">
        <v>0.91200000000000003</v>
      </c>
      <c r="K262">
        <f t="shared" si="16"/>
        <v>77.373000000000005</v>
      </c>
      <c r="L262">
        <v>26.55</v>
      </c>
      <c r="M262" s="23">
        <v>25.57</v>
      </c>
      <c r="P262" s="23"/>
      <c r="Q262" s="9">
        <v>56.3</v>
      </c>
      <c r="R262" s="19">
        <f t="shared" si="17"/>
        <v>-56.3</v>
      </c>
      <c r="S262" s="19">
        <v>1.64</v>
      </c>
      <c r="T262" s="19">
        <v>18</v>
      </c>
      <c r="U262" s="19">
        <v>107</v>
      </c>
      <c r="V262" s="19">
        <v>0.23</v>
      </c>
      <c r="W262" s="2">
        <v>300</v>
      </c>
      <c r="X262" s="2">
        <v>306</v>
      </c>
      <c r="Y262" s="34">
        <v>5.1306413299999996</v>
      </c>
      <c r="Z262" s="33">
        <f t="shared" si="19"/>
        <v>0.19490740741372387</v>
      </c>
      <c r="AA262" t="s">
        <v>117</v>
      </c>
    </row>
    <row r="263" spans="1:27" ht="16" x14ac:dyDescent="0.2">
      <c r="A263"/>
      <c r="B263" s="1" t="s">
        <v>18</v>
      </c>
      <c r="C263" s="1" t="s">
        <v>6</v>
      </c>
      <c r="D263" s="1"/>
      <c r="E263" s="1" t="s">
        <v>107</v>
      </c>
      <c r="F263" s="1"/>
      <c r="G263" t="s">
        <v>6</v>
      </c>
      <c r="H263" s="1" t="s">
        <v>7</v>
      </c>
      <c r="J263" s="23"/>
      <c r="M263" s="23"/>
      <c r="P263" s="23"/>
      <c r="Q263" s="9">
        <v>62</v>
      </c>
      <c r="R263" s="19">
        <f t="shared" si="17"/>
        <v>-62</v>
      </c>
      <c r="S263" s="19">
        <v>0.73</v>
      </c>
      <c r="T263" s="19">
        <v>16</v>
      </c>
      <c r="U263" s="19">
        <v>105</v>
      </c>
      <c r="V263" s="19">
        <v>-0.06</v>
      </c>
      <c r="W263" s="2">
        <v>310</v>
      </c>
      <c r="X263" s="2">
        <v>312</v>
      </c>
      <c r="Y263" s="34">
        <v>4.9881235200000003</v>
      </c>
      <c r="Z263" s="33">
        <f t="shared" si="19"/>
        <v>0.20047619029289793</v>
      </c>
      <c r="AA263" t="s">
        <v>117</v>
      </c>
    </row>
    <row r="264" spans="1:27" ht="16" x14ac:dyDescent="0.2">
      <c r="A264"/>
      <c r="B264" s="1" t="s">
        <v>19</v>
      </c>
      <c r="C264" s="1" t="s">
        <v>6</v>
      </c>
      <c r="D264" s="1"/>
      <c r="E264" s="2">
        <v>1</v>
      </c>
      <c r="F264" s="1" t="s">
        <v>105</v>
      </c>
      <c r="G264" s="1" t="s">
        <v>7</v>
      </c>
      <c r="H264" s="1" t="s">
        <v>6</v>
      </c>
      <c r="I264">
        <v>66.902000000000001</v>
      </c>
      <c r="J264" s="23">
        <v>2.4460000000000002</v>
      </c>
      <c r="K264">
        <f t="shared" si="16"/>
        <v>67.717333333333329</v>
      </c>
      <c r="L264">
        <v>31</v>
      </c>
      <c r="M264" s="23">
        <v>29.84</v>
      </c>
      <c r="N264">
        <v>1</v>
      </c>
      <c r="O264">
        <v>67.709999999999994</v>
      </c>
      <c r="P264" s="23">
        <f t="shared" si="18"/>
        <v>68.709999999999994</v>
      </c>
      <c r="Q264" s="9">
        <v>60.1</v>
      </c>
      <c r="R264" s="19">
        <f t="shared" si="17"/>
        <v>-60.1</v>
      </c>
      <c r="S264" s="19">
        <v>1.21</v>
      </c>
      <c r="T264" s="19">
        <v>11.4</v>
      </c>
      <c r="U264" s="19">
        <v>93</v>
      </c>
      <c r="V264" s="19">
        <v>1.3</v>
      </c>
      <c r="W264" s="2">
        <v>220</v>
      </c>
      <c r="X264" s="2">
        <v>221</v>
      </c>
      <c r="Y264" s="34">
        <v>5.7007125900000002</v>
      </c>
      <c r="Z264" s="33">
        <f t="shared" si="19"/>
        <v>0.17541666663816147</v>
      </c>
      <c r="AA264" t="s">
        <v>117</v>
      </c>
    </row>
    <row r="265" spans="1:27" ht="16" x14ac:dyDescent="0.2">
      <c r="A265"/>
      <c r="B265" s="1" t="s">
        <v>53</v>
      </c>
      <c r="C265" s="1" t="s">
        <v>6</v>
      </c>
      <c r="D265" s="1"/>
      <c r="E265" s="2">
        <v>1</v>
      </c>
      <c r="F265" s="1" t="s">
        <v>105</v>
      </c>
      <c r="G265" t="s">
        <v>7</v>
      </c>
      <c r="H265" s="1" t="s">
        <v>7</v>
      </c>
      <c r="I265">
        <v>79.759</v>
      </c>
      <c r="J265" s="23">
        <v>1.4890000000000001</v>
      </c>
      <c r="K265">
        <f t="shared" si="16"/>
        <v>80.25533333333334</v>
      </c>
      <c r="L265">
        <v>26.91</v>
      </c>
      <c r="M265" s="23">
        <v>25.86</v>
      </c>
      <c r="N265">
        <v>-2.81</v>
      </c>
      <c r="O265">
        <v>81.739999999999995</v>
      </c>
      <c r="P265" s="23">
        <f t="shared" si="18"/>
        <v>78.929999999999993</v>
      </c>
      <c r="Q265" s="9">
        <v>73.06</v>
      </c>
      <c r="R265" s="19">
        <f t="shared" si="17"/>
        <v>-73.06</v>
      </c>
      <c r="S265" s="19">
        <v>5.6</v>
      </c>
      <c r="T265" s="19">
        <v>14</v>
      </c>
      <c r="U265" s="19"/>
      <c r="V265" s="19">
        <v>-1.1299999999999999</v>
      </c>
      <c r="W265" s="2">
        <v>140</v>
      </c>
      <c r="X265" s="2">
        <v>140</v>
      </c>
      <c r="Y265" s="34">
        <v>5.52256532</v>
      </c>
      <c r="Z265" s="33">
        <f t="shared" si="19"/>
        <v>0.18107526883901121</v>
      </c>
      <c r="AA265" t="s">
        <v>117</v>
      </c>
    </row>
    <row r="266" spans="1:27" ht="16" x14ac:dyDescent="0.2">
      <c r="A266" s="6" t="s">
        <v>101</v>
      </c>
      <c r="B266" s="1" t="s">
        <v>29</v>
      </c>
      <c r="C266" s="1" t="s">
        <v>6</v>
      </c>
      <c r="D266" s="1" t="s">
        <v>150</v>
      </c>
      <c r="E266" s="2">
        <v>1</v>
      </c>
      <c r="F266" s="1" t="s">
        <v>105</v>
      </c>
      <c r="G266" s="1" t="s">
        <v>7</v>
      </c>
      <c r="H266" s="1" t="s">
        <v>7</v>
      </c>
      <c r="I266">
        <v>50.884999999999998</v>
      </c>
      <c r="J266" s="23">
        <v>2.6930000000000001</v>
      </c>
      <c r="K266">
        <f t="shared" si="16"/>
        <v>51.782666666666664</v>
      </c>
      <c r="L266">
        <v>26.08</v>
      </c>
      <c r="M266" s="23">
        <v>25.36</v>
      </c>
      <c r="N266">
        <v>2.04</v>
      </c>
      <c r="O266">
        <v>56.21</v>
      </c>
      <c r="P266" s="23">
        <f t="shared" si="18"/>
        <v>58.25</v>
      </c>
      <c r="Q266">
        <v>72.83</v>
      </c>
      <c r="R266" s="19">
        <f t="shared" si="17"/>
        <v>-72.83</v>
      </c>
      <c r="S266" s="19">
        <v>7.27</v>
      </c>
      <c r="T266" s="19"/>
      <c r="U266" s="19"/>
      <c r="V266" s="19">
        <v>-0.48</v>
      </c>
      <c r="Y266" s="34">
        <v>5.3444180499999998</v>
      </c>
      <c r="Z266" s="33">
        <f t="shared" si="19"/>
        <v>0.18711111119011359</v>
      </c>
      <c r="AA266" t="s">
        <v>117</v>
      </c>
    </row>
    <row r="267" spans="1:27" ht="16" x14ac:dyDescent="0.2">
      <c r="A267"/>
      <c r="B267" s="1" t="s">
        <v>30</v>
      </c>
      <c r="C267" s="1" t="s">
        <v>6</v>
      </c>
      <c r="D267" s="1"/>
      <c r="E267" s="2">
        <v>1</v>
      </c>
      <c r="F267" s="1" t="s">
        <v>105</v>
      </c>
      <c r="G267" t="s">
        <v>6</v>
      </c>
      <c r="H267" s="1" t="s">
        <v>6</v>
      </c>
      <c r="I267">
        <v>51.779000000000003</v>
      </c>
      <c r="J267" s="23">
        <v>6.9950000000000001</v>
      </c>
      <c r="K267">
        <f t="shared" si="16"/>
        <v>54.110666666666667</v>
      </c>
      <c r="L267">
        <v>48.77</v>
      </c>
      <c r="M267" s="23">
        <v>47.54</v>
      </c>
      <c r="N267">
        <v>5.93</v>
      </c>
      <c r="O267">
        <v>56.47</v>
      </c>
      <c r="P267" s="23">
        <f t="shared" si="18"/>
        <v>62.4</v>
      </c>
      <c r="Q267">
        <v>63.65</v>
      </c>
      <c r="R267" s="19">
        <f t="shared" si="17"/>
        <v>-63.65</v>
      </c>
      <c r="S267" s="19">
        <v>1.57</v>
      </c>
      <c r="T267" s="19">
        <v>14.4</v>
      </c>
      <c r="U267" s="19">
        <v>66</v>
      </c>
      <c r="V267" s="20">
        <v>0.77</v>
      </c>
      <c r="W267" s="2">
        <v>150</v>
      </c>
      <c r="X267" s="2">
        <v>152</v>
      </c>
      <c r="Y267" s="34">
        <v>5.4513064099999999</v>
      </c>
      <c r="Z267" s="33">
        <f t="shared" si="19"/>
        <v>0.18344226590631141</v>
      </c>
      <c r="AA267" t="s">
        <v>117</v>
      </c>
    </row>
    <row r="268" spans="1:27" ht="16" x14ac:dyDescent="0.2">
      <c r="A268"/>
      <c r="B268" s="1" t="s">
        <v>31</v>
      </c>
      <c r="C268" s="1" t="s">
        <v>6</v>
      </c>
      <c r="D268" s="1"/>
      <c r="E268" s="1" t="s">
        <v>107</v>
      </c>
      <c r="F268" s="1"/>
      <c r="G268" s="1" t="s">
        <v>7</v>
      </c>
      <c r="H268" s="1" t="s">
        <v>7</v>
      </c>
      <c r="I268">
        <v>55.898000000000003</v>
      </c>
      <c r="J268" s="23">
        <v>2.78</v>
      </c>
      <c r="K268">
        <f t="shared" si="16"/>
        <v>56.824666666666673</v>
      </c>
      <c r="L268">
        <v>43.3</v>
      </c>
      <c r="M268" s="23">
        <v>42.41</v>
      </c>
      <c r="N268">
        <v>1.48</v>
      </c>
      <c r="O268">
        <v>57.38</v>
      </c>
      <c r="P268" s="23">
        <f t="shared" si="18"/>
        <v>58.86</v>
      </c>
      <c r="Q268">
        <v>53.98</v>
      </c>
      <c r="R268" s="19">
        <f t="shared" si="17"/>
        <v>-53.98</v>
      </c>
      <c r="S268" s="19">
        <v>1.67</v>
      </c>
      <c r="T268" s="19"/>
      <c r="U268" s="19"/>
      <c r="V268" s="19"/>
      <c r="Y268" s="34">
        <v>5.5938242300000001</v>
      </c>
      <c r="Z268" s="33">
        <f t="shared" si="19"/>
        <v>0.17876857743168667</v>
      </c>
      <c r="AA268" t="s">
        <v>117</v>
      </c>
    </row>
    <row r="269" spans="1:27" ht="16" x14ac:dyDescent="0.2">
      <c r="A269"/>
      <c r="B269" s="1" t="s">
        <v>33</v>
      </c>
      <c r="C269" s="1" t="s">
        <v>6</v>
      </c>
      <c r="D269" s="1"/>
      <c r="E269" s="2">
        <v>1</v>
      </c>
      <c r="F269" s="1" t="s">
        <v>105</v>
      </c>
      <c r="G269" t="s">
        <v>7</v>
      </c>
      <c r="H269" s="1" t="s">
        <v>7</v>
      </c>
      <c r="I269">
        <v>62.728999999999999</v>
      </c>
      <c r="J269" s="23">
        <v>2.9220000000000002</v>
      </c>
      <c r="K269">
        <f t="shared" si="16"/>
        <v>63.702999999999996</v>
      </c>
      <c r="L269">
        <v>38.28</v>
      </c>
      <c r="M269" s="23">
        <v>37.07</v>
      </c>
      <c r="N269">
        <v>0.45</v>
      </c>
      <c r="O269">
        <v>66.709999999999994</v>
      </c>
      <c r="P269" s="23">
        <f t="shared" si="18"/>
        <v>67.16</v>
      </c>
      <c r="Q269">
        <v>75.14</v>
      </c>
      <c r="R269" s="19">
        <f t="shared" si="17"/>
        <v>-75.14</v>
      </c>
      <c r="S269" s="19">
        <v>5.44</v>
      </c>
      <c r="T269" s="19">
        <v>17.7</v>
      </c>
      <c r="U269" s="19">
        <v>78</v>
      </c>
      <c r="V269" s="19">
        <v>-0.35</v>
      </c>
      <c r="W269">
        <v>150</v>
      </c>
      <c r="X269">
        <v>152</v>
      </c>
      <c r="Y269" s="34">
        <v>5.8076009500000003</v>
      </c>
      <c r="Z269" s="33">
        <f t="shared" si="19"/>
        <v>0.17218813906282596</v>
      </c>
      <c r="AA269" t="s">
        <v>117</v>
      </c>
    </row>
    <row r="270" spans="1:27" ht="16" x14ac:dyDescent="0.2">
      <c r="A270"/>
      <c r="B270" s="1" t="s">
        <v>56</v>
      </c>
      <c r="C270" s="1" t="s">
        <v>6</v>
      </c>
      <c r="D270" s="1"/>
      <c r="E270" s="2">
        <v>1</v>
      </c>
      <c r="F270" s="1" t="s">
        <v>105</v>
      </c>
      <c r="G270" s="1" t="s">
        <v>7</v>
      </c>
      <c r="H270" s="1" t="s">
        <v>7</v>
      </c>
      <c r="I270">
        <v>51.750999999999998</v>
      </c>
      <c r="J270" s="23">
        <v>3.899</v>
      </c>
      <c r="K270">
        <f t="shared" si="16"/>
        <v>53.050666666666665</v>
      </c>
      <c r="L270">
        <v>31.58</v>
      </c>
      <c r="M270" s="23">
        <v>30.95</v>
      </c>
      <c r="N270">
        <v>8.2799999999999994</v>
      </c>
      <c r="O270">
        <v>58.74</v>
      </c>
      <c r="P270" s="23">
        <f t="shared" si="18"/>
        <v>67.02</v>
      </c>
      <c r="Q270">
        <v>67.010000000000005</v>
      </c>
      <c r="R270" s="19">
        <f t="shared" si="17"/>
        <v>-67.010000000000005</v>
      </c>
      <c r="S270" s="19">
        <v>2.6629999999999998</v>
      </c>
      <c r="T270" s="19">
        <v>21.4</v>
      </c>
      <c r="U270" s="19"/>
      <c r="V270" s="19">
        <v>-0.85</v>
      </c>
      <c r="W270">
        <v>193</v>
      </c>
      <c r="X270">
        <v>195</v>
      </c>
      <c r="Y270" s="34">
        <v>6.2707838499999999</v>
      </c>
      <c r="Z270" s="33">
        <f t="shared" si="19"/>
        <v>0.15946969691835255</v>
      </c>
      <c r="AA270" t="s">
        <v>117</v>
      </c>
    </row>
    <row r="271" spans="1:27" ht="16" x14ac:dyDescent="0.2">
      <c r="A271"/>
      <c r="B271" s="1" t="s">
        <v>34</v>
      </c>
      <c r="C271" s="1" t="s">
        <v>7</v>
      </c>
      <c r="D271" s="1"/>
      <c r="G271" t="s">
        <v>7</v>
      </c>
      <c r="H271" s="1" t="s">
        <v>7</v>
      </c>
      <c r="I271">
        <v>54.287999999999997</v>
      </c>
      <c r="J271" s="23">
        <v>2.9809999999999999</v>
      </c>
      <c r="K271">
        <f t="shared" si="16"/>
        <v>55.281666666666666</v>
      </c>
      <c r="L271">
        <v>43.97</v>
      </c>
      <c r="M271" s="23">
        <v>42.69</v>
      </c>
      <c r="N271">
        <v>1.3</v>
      </c>
      <c r="O271">
        <v>53.43</v>
      </c>
      <c r="P271" s="23">
        <f t="shared" si="18"/>
        <v>54.73</v>
      </c>
      <c r="R271" s="19"/>
      <c r="S271" s="19"/>
      <c r="T271" s="19"/>
      <c r="U271" s="19"/>
      <c r="V271" s="19"/>
      <c r="Y271" s="34">
        <v>6.1282660299999998</v>
      </c>
      <c r="Z271" s="33">
        <f t="shared" si="19"/>
        <v>0.16317829466029235</v>
      </c>
      <c r="AA271" t="s">
        <v>117</v>
      </c>
    </row>
    <row r="272" spans="1:27" ht="16" x14ac:dyDescent="0.2">
      <c r="A272" t="s">
        <v>59</v>
      </c>
      <c r="B272" s="1" t="s">
        <v>60</v>
      </c>
      <c r="C272" s="1" t="s">
        <v>6</v>
      </c>
      <c r="D272" s="1"/>
      <c r="E272" s="2">
        <v>1</v>
      </c>
      <c r="F272" s="1" t="s">
        <v>105</v>
      </c>
      <c r="G272" s="1" t="s">
        <v>7</v>
      </c>
      <c r="H272" s="1" t="s">
        <v>7</v>
      </c>
      <c r="J272" s="23"/>
      <c r="L272" s="2"/>
      <c r="M272" s="26"/>
      <c r="N272" s="2"/>
      <c r="O272" s="2"/>
      <c r="P272" s="23"/>
      <c r="Q272">
        <v>77.739999999999995</v>
      </c>
      <c r="R272" s="19">
        <f t="shared" si="17"/>
        <v>-77.739999999999995</v>
      </c>
      <c r="S272" s="19">
        <v>4.3</v>
      </c>
      <c r="T272" s="19">
        <v>11.5</v>
      </c>
      <c r="U272" s="19"/>
      <c r="V272" s="19">
        <v>0.44</v>
      </c>
      <c r="W272">
        <v>125</v>
      </c>
      <c r="Y272" s="34">
        <v>5.9501187699999996</v>
      </c>
      <c r="Z272" s="33">
        <f t="shared" si="19"/>
        <v>0.16806387210990076</v>
      </c>
      <c r="AA272" t="s">
        <v>117</v>
      </c>
    </row>
    <row r="273" spans="1:27" ht="16" x14ac:dyDescent="0.2">
      <c r="A273"/>
      <c r="B273" s="1" t="s">
        <v>61</v>
      </c>
      <c r="C273" s="1" t="s">
        <v>6</v>
      </c>
      <c r="D273" s="1"/>
      <c r="E273" s="2">
        <v>1</v>
      </c>
      <c r="F273" s="1" t="s">
        <v>105</v>
      </c>
      <c r="G273" t="s">
        <v>6</v>
      </c>
      <c r="H273" s="1" t="s">
        <v>6</v>
      </c>
      <c r="I273" s="10">
        <v>58.616999999999997</v>
      </c>
      <c r="J273" s="28">
        <v>1.0409999999999999</v>
      </c>
      <c r="K273" s="10">
        <f t="shared" si="16"/>
        <v>58.963999999999999</v>
      </c>
      <c r="L273" s="13">
        <v>29.85</v>
      </c>
      <c r="M273" s="29">
        <v>28.94</v>
      </c>
      <c r="N273" s="13">
        <v>0.81</v>
      </c>
      <c r="O273" s="13">
        <v>68.13</v>
      </c>
      <c r="P273" s="28">
        <f t="shared" si="18"/>
        <v>68.94</v>
      </c>
      <c r="R273" s="19"/>
      <c r="S273" s="19"/>
      <c r="T273" s="19"/>
      <c r="U273" s="19"/>
      <c r="V273" s="19"/>
      <c r="Y273" s="34">
        <v>5.8076009500000003</v>
      </c>
      <c r="Z273" s="33">
        <f t="shared" si="19"/>
        <v>0.17218813906282596</v>
      </c>
      <c r="AA273" t="s">
        <v>117</v>
      </c>
    </row>
    <row r="274" spans="1:27" ht="16" x14ac:dyDescent="0.2">
      <c r="A274"/>
      <c r="B274" s="1" t="s">
        <v>48</v>
      </c>
      <c r="C274" s="1"/>
      <c r="D274" s="1"/>
      <c r="G274" s="1" t="s">
        <v>6</v>
      </c>
      <c r="H274" s="1" t="s">
        <v>6</v>
      </c>
      <c r="I274" s="10"/>
      <c r="J274" s="28"/>
      <c r="K274" s="10"/>
      <c r="L274" s="10"/>
      <c r="M274" s="28"/>
      <c r="N274" s="10"/>
      <c r="O274" s="10"/>
      <c r="P274" s="28"/>
      <c r="R274" s="19"/>
      <c r="S274" s="19"/>
      <c r="T274" s="19"/>
      <c r="U274" s="19"/>
      <c r="V274" s="19"/>
      <c r="Y274" s="34">
        <v>5.9144893100000004</v>
      </c>
      <c r="Z274" s="33">
        <f t="shared" si="19"/>
        <v>0.1690763052541556</v>
      </c>
      <c r="AA274" t="s">
        <v>117</v>
      </c>
    </row>
    <row r="275" spans="1:27" ht="16" x14ac:dyDescent="0.2">
      <c r="A275"/>
      <c r="B275" s="1" t="s">
        <v>49</v>
      </c>
      <c r="C275" s="1" t="s">
        <v>6</v>
      </c>
      <c r="D275" s="1"/>
      <c r="E275" s="2">
        <v>1</v>
      </c>
      <c r="F275" s="1" t="s">
        <v>105</v>
      </c>
      <c r="G275" s="1" t="s">
        <v>6</v>
      </c>
      <c r="H275" s="1" t="s">
        <v>6</v>
      </c>
      <c r="I275">
        <v>67.584000000000003</v>
      </c>
      <c r="J275" s="23">
        <v>1.5680000000000001</v>
      </c>
      <c r="K275">
        <f t="shared" si="16"/>
        <v>68.106666666666669</v>
      </c>
      <c r="L275">
        <v>28.24</v>
      </c>
      <c r="M275" s="23">
        <v>27.45</v>
      </c>
      <c r="N275">
        <v>-1.1200000000000001</v>
      </c>
      <c r="O275">
        <v>74.27</v>
      </c>
      <c r="P275" s="23">
        <f t="shared" si="18"/>
        <v>73.149999999999991</v>
      </c>
      <c r="Q275">
        <v>54.9</v>
      </c>
      <c r="R275" s="19">
        <f t="shared" si="17"/>
        <v>-54.9</v>
      </c>
      <c r="S275" s="19">
        <v>0.75</v>
      </c>
      <c r="T275" s="19">
        <v>34.799999999999997</v>
      </c>
      <c r="U275" s="20">
        <v>114</v>
      </c>
      <c r="V275" s="19">
        <v>-0.21</v>
      </c>
      <c r="W275">
        <v>300</v>
      </c>
      <c r="X275">
        <v>369</v>
      </c>
      <c r="Y275" s="34">
        <v>6.0213776699999997</v>
      </c>
      <c r="Z275" s="33">
        <f t="shared" si="19"/>
        <v>0.16607495075126222</v>
      </c>
      <c r="AA275" t="s">
        <v>117</v>
      </c>
    </row>
    <row r="276" spans="1:27" ht="16" x14ac:dyDescent="0.2">
      <c r="A276"/>
      <c r="B276" s="1" t="s">
        <v>51</v>
      </c>
      <c r="C276" s="1" t="s">
        <v>6</v>
      </c>
      <c r="D276" s="1"/>
      <c r="E276" s="2">
        <v>1</v>
      </c>
      <c r="F276" s="1" t="s">
        <v>105</v>
      </c>
      <c r="G276" t="s">
        <v>7</v>
      </c>
      <c r="H276" s="1" t="s">
        <v>6</v>
      </c>
      <c r="I276" s="2">
        <v>74.995000000000005</v>
      </c>
      <c r="J276" s="23">
        <v>4.3730000000000002</v>
      </c>
      <c r="K276">
        <f t="shared" si="16"/>
        <v>76.452666666666673</v>
      </c>
      <c r="L276">
        <v>26.76</v>
      </c>
      <c r="M276" s="23">
        <v>26</v>
      </c>
      <c r="P276" s="23"/>
      <c r="Q276">
        <v>69.010000000000005</v>
      </c>
      <c r="R276" s="19">
        <f t="shared" si="17"/>
        <v>-69.010000000000005</v>
      </c>
      <c r="S276" s="19">
        <v>1.79</v>
      </c>
      <c r="T276" s="19">
        <v>11.5</v>
      </c>
      <c r="U276" s="19">
        <v>85</v>
      </c>
      <c r="V276" s="20">
        <v>0.21</v>
      </c>
      <c r="W276" s="2">
        <v>180</v>
      </c>
      <c r="X276" s="2">
        <v>168</v>
      </c>
      <c r="Y276" s="34">
        <v>6.1995249399999999</v>
      </c>
      <c r="Z276" s="33">
        <f t="shared" si="19"/>
        <v>0.16130268200840564</v>
      </c>
      <c r="AA276" t="s">
        <v>117</v>
      </c>
    </row>
    <row r="277" spans="1:27" ht="16" x14ac:dyDescent="0.2">
      <c r="A277"/>
      <c r="B277" s="1" t="s">
        <v>52</v>
      </c>
      <c r="C277" s="1" t="s">
        <v>6</v>
      </c>
      <c r="D277" s="1"/>
      <c r="E277" s="2">
        <v>1</v>
      </c>
      <c r="F277" s="1" t="s">
        <v>105</v>
      </c>
      <c r="G277" s="1" t="s">
        <v>6</v>
      </c>
      <c r="H277" s="1" t="s">
        <v>7</v>
      </c>
      <c r="I277" s="2">
        <v>74.872</v>
      </c>
      <c r="J277" s="23">
        <v>2.1949999999999998</v>
      </c>
      <c r="K277">
        <f t="shared" si="16"/>
        <v>75.603666666666669</v>
      </c>
      <c r="L277">
        <v>49.66</v>
      </c>
      <c r="M277" s="23">
        <v>48.67</v>
      </c>
      <c r="N277">
        <v>-0.72</v>
      </c>
      <c r="O277">
        <v>76.150000000000006</v>
      </c>
      <c r="P277" s="23">
        <f t="shared" si="18"/>
        <v>75.430000000000007</v>
      </c>
      <c r="Q277">
        <v>53.45</v>
      </c>
      <c r="R277" s="19">
        <f t="shared" si="17"/>
        <v>-53.45</v>
      </c>
      <c r="S277" s="19">
        <v>0.74</v>
      </c>
      <c r="T277" s="19">
        <v>14.7</v>
      </c>
      <c r="U277" s="19"/>
      <c r="V277" s="20">
        <v>-0.78</v>
      </c>
      <c r="W277" s="2">
        <v>140</v>
      </c>
      <c r="X277" s="2">
        <v>139</v>
      </c>
      <c r="Y277" s="34">
        <v>6.7339667499999996</v>
      </c>
      <c r="Z277" s="33">
        <f t="shared" si="19"/>
        <v>0.14850088174254794</v>
      </c>
      <c r="AA277" t="s">
        <v>117</v>
      </c>
    </row>
    <row r="278" spans="1:27" ht="16" x14ac:dyDescent="0.2">
      <c r="A278"/>
      <c r="B278" s="1" t="s">
        <v>11</v>
      </c>
      <c r="C278" s="1" t="s">
        <v>6</v>
      </c>
      <c r="D278" s="1"/>
      <c r="E278" s="2">
        <v>1</v>
      </c>
      <c r="F278" s="1" t="s">
        <v>105</v>
      </c>
      <c r="G278" t="s">
        <v>6</v>
      </c>
      <c r="H278" s="1" t="s">
        <v>7</v>
      </c>
      <c r="I278" s="2">
        <v>57.712000000000003</v>
      </c>
      <c r="J278" s="23">
        <v>6.766</v>
      </c>
      <c r="K278">
        <f t="shared" si="16"/>
        <v>59.967333333333336</v>
      </c>
      <c r="L278">
        <v>31.53</v>
      </c>
      <c r="M278" s="23">
        <v>31.41</v>
      </c>
      <c r="N278">
        <v>-10.27</v>
      </c>
      <c r="O278">
        <v>62.64</v>
      </c>
      <c r="P278" s="23">
        <f t="shared" si="18"/>
        <v>52.370000000000005</v>
      </c>
      <c r="Q278">
        <v>66.05</v>
      </c>
      <c r="R278" s="19">
        <f t="shared" si="17"/>
        <v>-66.05</v>
      </c>
      <c r="S278" s="19">
        <v>2.23</v>
      </c>
      <c r="T278" s="19">
        <v>13</v>
      </c>
      <c r="U278" s="19"/>
      <c r="V278" s="20">
        <v>-0.36</v>
      </c>
      <c r="W278" s="2">
        <v>150</v>
      </c>
      <c r="X278" s="2">
        <v>166</v>
      </c>
      <c r="Y278" s="34">
        <v>6.6983372900000004</v>
      </c>
      <c r="Z278" s="33">
        <f t="shared" si="19"/>
        <v>0.14929078019001937</v>
      </c>
      <c r="AA278" t="s">
        <v>117</v>
      </c>
    </row>
    <row r="279" spans="1:27" ht="16" x14ac:dyDescent="0.2">
      <c r="A279"/>
      <c r="B279" s="1" t="s">
        <v>12</v>
      </c>
      <c r="C279" s="1"/>
      <c r="D279" s="1" t="s">
        <v>62</v>
      </c>
      <c r="E279" s="1"/>
      <c r="F279" s="1"/>
      <c r="G279" s="1" t="s">
        <v>6</v>
      </c>
      <c r="H279" s="1" t="s">
        <v>6</v>
      </c>
      <c r="J279" s="23"/>
      <c r="M279" s="23"/>
      <c r="P279" s="23"/>
      <c r="R279" s="19"/>
      <c r="S279" s="19"/>
      <c r="T279" s="19"/>
      <c r="U279" s="19"/>
      <c r="V279" s="19"/>
      <c r="Y279" s="34">
        <v>6.5201900200000003</v>
      </c>
      <c r="Z279" s="33">
        <f t="shared" si="19"/>
        <v>0.15336976329410718</v>
      </c>
      <c r="AA279" t="s">
        <v>117</v>
      </c>
    </row>
    <row r="280" spans="1:27" ht="16" x14ac:dyDescent="0.2">
      <c r="A280"/>
      <c r="B280" s="1" t="s">
        <v>13</v>
      </c>
      <c r="C280" s="1" t="s">
        <v>6</v>
      </c>
      <c r="D280" s="1"/>
      <c r="E280" s="2">
        <v>1</v>
      </c>
      <c r="F280" s="1" t="s">
        <v>105</v>
      </c>
      <c r="G280" s="1" t="s">
        <v>7</v>
      </c>
      <c r="H280" s="1" t="s">
        <v>7</v>
      </c>
      <c r="I280">
        <v>71.984999999999999</v>
      </c>
      <c r="J280" s="23">
        <v>1.9430000000000001</v>
      </c>
      <c r="K280">
        <f t="shared" si="16"/>
        <v>72.632666666666665</v>
      </c>
      <c r="L280">
        <v>32.020000000000003</v>
      </c>
      <c r="M280" s="23">
        <v>30.99</v>
      </c>
      <c r="N280">
        <v>-4.97</v>
      </c>
      <c r="O280">
        <v>73.3</v>
      </c>
      <c r="P280" s="23">
        <f t="shared" si="18"/>
        <v>68.33</v>
      </c>
      <c r="Q280">
        <v>74.739999999999995</v>
      </c>
      <c r="R280" s="19">
        <f t="shared" si="17"/>
        <v>-74.739999999999995</v>
      </c>
      <c r="S280" s="19">
        <v>3.39</v>
      </c>
      <c r="T280" s="19">
        <v>18.100000000000001</v>
      </c>
      <c r="U280" s="19">
        <v>129</v>
      </c>
      <c r="V280" s="19">
        <v>0.46</v>
      </c>
      <c r="W280">
        <v>340</v>
      </c>
      <c r="X280">
        <v>349</v>
      </c>
      <c r="Y280" s="34">
        <v>6.3776722100000001</v>
      </c>
      <c r="Z280" s="33">
        <f t="shared" si="19"/>
        <v>0.15679702046022836</v>
      </c>
      <c r="AA280" t="s">
        <v>117</v>
      </c>
    </row>
    <row r="281" spans="1:27" ht="16" x14ac:dyDescent="0.2">
      <c r="A281"/>
      <c r="B281" s="1" t="s">
        <v>15</v>
      </c>
      <c r="C281" s="1" t="s">
        <v>6</v>
      </c>
      <c r="D281" s="1"/>
      <c r="E281" s="1" t="s">
        <v>107</v>
      </c>
      <c r="F281" s="1"/>
      <c r="G281" t="s">
        <v>6</v>
      </c>
      <c r="H281" s="1" t="s">
        <v>6</v>
      </c>
      <c r="I281">
        <v>78.831000000000003</v>
      </c>
      <c r="J281" s="23">
        <v>1.31</v>
      </c>
      <c r="K281">
        <f t="shared" si="16"/>
        <v>79.26766666666667</v>
      </c>
      <c r="L281">
        <v>21.05</v>
      </c>
      <c r="M281" s="23">
        <v>20.49</v>
      </c>
      <c r="N281">
        <v>-1.1299999999999999</v>
      </c>
      <c r="O281">
        <v>56.77</v>
      </c>
      <c r="P281" s="23">
        <f t="shared" si="18"/>
        <v>55.64</v>
      </c>
      <c r="R281" s="19"/>
      <c r="S281" s="19"/>
      <c r="T281" s="19"/>
      <c r="U281" s="19"/>
      <c r="V281" s="19"/>
      <c r="Y281" s="34">
        <v>6.4845605700000002</v>
      </c>
      <c r="Z281" s="33">
        <f t="shared" si="19"/>
        <v>0.15421245421414884</v>
      </c>
      <c r="AA281" t="s">
        <v>117</v>
      </c>
    </row>
    <row r="282" spans="1:27" ht="16" x14ac:dyDescent="0.2">
      <c r="A282"/>
      <c r="B282" s="1" t="s">
        <v>17</v>
      </c>
      <c r="C282" s="1" t="s">
        <v>6</v>
      </c>
      <c r="D282" s="1"/>
      <c r="E282" s="1" t="s">
        <v>107</v>
      </c>
      <c r="F282" s="1"/>
      <c r="G282" t="s">
        <v>7</v>
      </c>
      <c r="H282" s="1" t="s">
        <v>7</v>
      </c>
      <c r="J282" s="23"/>
      <c r="M282" s="23"/>
      <c r="P282" s="23"/>
      <c r="Q282">
        <v>63.64</v>
      </c>
      <c r="R282" s="19">
        <f t="shared" si="17"/>
        <v>-63.64</v>
      </c>
      <c r="S282" s="19">
        <v>1.63</v>
      </c>
      <c r="T282" s="19">
        <v>17.899999999999999</v>
      </c>
      <c r="U282" s="19"/>
      <c r="V282" s="19">
        <v>0.28999999999999998</v>
      </c>
      <c r="W282">
        <v>100</v>
      </c>
      <c r="Y282" s="34">
        <v>6.6627078400000004</v>
      </c>
      <c r="Z282" s="33">
        <f t="shared" si="19"/>
        <v>0.15008912652546982</v>
      </c>
      <c r="AA282" t="s">
        <v>117</v>
      </c>
    </row>
    <row r="283" spans="1:27" ht="16" x14ac:dyDescent="0.2">
      <c r="A283"/>
      <c r="B283" s="1" t="s">
        <v>24</v>
      </c>
      <c r="C283" s="1" t="s">
        <v>6</v>
      </c>
      <c r="D283" s="1"/>
      <c r="E283" s="2">
        <v>1</v>
      </c>
      <c r="F283" s="1" t="s">
        <v>105</v>
      </c>
      <c r="G283" s="1" t="s">
        <v>7</v>
      </c>
      <c r="H283" s="1" t="s">
        <v>7</v>
      </c>
      <c r="I283">
        <v>58.261000000000003</v>
      </c>
      <c r="J283" s="23">
        <v>1.8959999999999999</v>
      </c>
      <c r="K283">
        <f t="shared" si="16"/>
        <v>58.893000000000001</v>
      </c>
      <c r="L283">
        <v>23.68</v>
      </c>
      <c r="M283" s="23">
        <v>22.91</v>
      </c>
      <c r="N283">
        <v>2.1</v>
      </c>
      <c r="O283">
        <v>65.150000000000006</v>
      </c>
      <c r="P283" s="23">
        <f t="shared" si="18"/>
        <v>67.25</v>
      </c>
      <c r="Q283">
        <v>53.85</v>
      </c>
      <c r="R283" s="19">
        <f t="shared" si="17"/>
        <v>-53.85</v>
      </c>
      <c r="S283" s="19">
        <v>2.33</v>
      </c>
      <c r="T283" s="20">
        <v>13.5</v>
      </c>
      <c r="U283" s="19"/>
      <c r="V283" s="19">
        <v>-1.05</v>
      </c>
      <c r="W283">
        <v>75</v>
      </c>
      <c r="Y283" s="34">
        <v>6.6627078400000004</v>
      </c>
      <c r="Z283" s="33">
        <f t="shared" si="19"/>
        <v>0.15008912652546982</v>
      </c>
      <c r="AA283" t="s">
        <v>117</v>
      </c>
    </row>
    <row r="284" spans="1:27" ht="16" x14ac:dyDescent="0.2">
      <c r="A284" t="s">
        <v>63</v>
      </c>
      <c r="B284" s="1" t="s">
        <v>20</v>
      </c>
      <c r="C284" s="1" t="s">
        <v>6</v>
      </c>
      <c r="D284" s="1"/>
      <c r="E284" s="2">
        <v>1</v>
      </c>
      <c r="F284" s="1" t="s">
        <v>105</v>
      </c>
      <c r="G284" s="1" t="s">
        <v>6</v>
      </c>
      <c r="H284" s="1" t="s">
        <v>6</v>
      </c>
      <c r="J284" s="23"/>
      <c r="M284" s="23"/>
      <c r="P284" s="23"/>
      <c r="R284" s="19"/>
      <c r="S284" s="19"/>
      <c r="T284" s="19"/>
      <c r="U284" s="19"/>
      <c r="V284" s="19"/>
      <c r="Y284" s="34">
        <v>6.7339667499999996</v>
      </c>
      <c r="Z284" s="33">
        <f t="shared" si="19"/>
        <v>0.14850088174254794</v>
      </c>
      <c r="AA284" t="s">
        <v>117</v>
      </c>
    </row>
    <row r="285" spans="1:27" ht="16" x14ac:dyDescent="0.2">
      <c r="A285"/>
      <c r="B285" s="1" t="s">
        <v>5</v>
      </c>
      <c r="C285" s="1" t="s">
        <v>6</v>
      </c>
      <c r="D285" s="1"/>
      <c r="E285" s="2">
        <v>1</v>
      </c>
      <c r="F285" s="1" t="s">
        <v>105</v>
      </c>
      <c r="G285" s="1" t="s">
        <v>6</v>
      </c>
      <c r="H285" s="1" t="s">
        <v>6</v>
      </c>
      <c r="J285" s="23"/>
      <c r="M285" s="23"/>
      <c r="P285" s="23"/>
      <c r="Q285">
        <v>54.24</v>
      </c>
      <c r="R285" s="19">
        <f t="shared" si="17"/>
        <v>-54.24</v>
      </c>
      <c r="S285" s="19">
        <v>1.42</v>
      </c>
      <c r="T285" s="19">
        <v>20.5</v>
      </c>
      <c r="U285" s="19"/>
      <c r="V285" s="19">
        <v>0</v>
      </c>
      <c r="W285">
        <v>170</v>
      </c>
      <c r="X285">
        <v>178</v>
      </c>
      <c r="Y285" s="34">
        <v>7.4109263700000003</v>
      </c>
      <c r="Z285" s="33">
        <f t="shared" si="19"/>
        <v>0.13493589735934725</v>
      </c>
      <c r="AA285" t="s">
        <v>117</v>
      </c>
    </row>
    <row r="286" spans="1:27" ht="16" x14ac:dyDescent="0.2">
      <c r="A286"/>
      <c r="B286" s="1" t="s">
        <v>8</v>
      </c>
      <c r="C286" s="1" t="s">
        <v>6</v>
      </c>
      <c r="D286" s="1"/>
      <c r="E286" s="2">
        <v>1</v>
      </c>
      <c r="F286" s="1" t="s">
        <v>109</v>
      </c>
      <c r="G286" s="1" t="s">
        <v>6</v>
      </c>
      <c r="H286" s="1" t="s">
        <v>6</v>
      </c>
      <c r="I286">
        <v>61.841999999999999</v>
      </c>
      <c r="J286" s="23">
        <v>2.1110000000000002</v>
      </c>
      <c r="K286">
        <f t="shared" si="16"/>
        <v>62.545666666666662</v>
      </c>
      <c r="L286">
        <v>28.12</v>
      </c>
      <c r="M286" s="23">
        <v>27.53</v>
      </c>
      <c r="N286">
        <v>2.2000000000000002</v>
      </c>
      <c r="O286">
        <v>64.78</v>
      </c>
      <c r="P286" s="23">
        <f t="shared" si="18"/>
        <v>66.98</v>
      </c>
      <c r="Q286">
        <v>78.83</v>
      </c>
      <c r="R286" s="19">
        <f t="shared" si="17"/>
        <v>-78.83</v>
      </c>
      <c r="S286" s="19">
        <v>3.26</v>
      </c>
      <c r="T286" s="19">
        <v>17.899999999999999</v>
      </c>
      <c r="U286" s="19">
        <v>150</v>
      </c>
      <c r="V286" s="19">
        <v>-0.32</v>
      </c>
      <c r="W286">
        <v>200</v>
      </c>
      <c r="Y286" s="34">
        <v>7.1971496400000001</v>
      </c>
      <c r="Z286" s="33">
        <f t="shared" si="19"/>
        <v>0.13894389446097441</v>
      </c>
      <c r="AA286" t="s">
        <v>117</v>
      </c>
    </row>
    <row r="287" spans="1:27" ht="16" x14ac:dyDescent="0.2">
      <c r="A287"/>
      <c r="B287" s="1" t="s">
        <v>9</v>
      </c>
      <c r="C287" s="1" t="s">
        <v>6</v>
      </c>
      <c r="D287" s="1"/>
      <c r="E287" s="2">
        <v>1</v>
      </c>
      <c r="F287" s="1" t="s">
        <v>105</v>
      </c>
      <c r="G287" s="1" t="s">
        <v>6</v>
      </c>
      <c r="H287" s="1" t="s">
        <v>7</v>
      </c>
      <c r="J287" s="23"/>
      <c r="M287" s="23"/>
      <c r="P287" s="23"/>
      <c r="Q287">
        <v>66.09</v>
      </c>
      <c r="R287" s="19">
        <f t="shared" si="17"/>
        <v>-66.09</v>
      </c>
      <c r="S287" s="19">
        <v>1.34</v>
      </c>
      <c r="T287" s="19">
        <v>20.5</v>
      </c>
      <c r="U287" s="19"/>
      <c r="V287" s="19">
        <v>0.11</v>
      </c>
      <c r="W287">
        <v>120</v>
      </c>
      <c r="X287">
        <v>148</v>
      </c>
      <c r="Y287" s="34">
        <v>6.9833729199999999</v>
      </c>
      <c r="Z287" s="33">
        <f t="shared" si="19"/>
        <v>0.14319727894468506</v>
      </c>
      <c r="AA287" t="s">
        <v>117</v>
      </c>
    </row>
    <row r="288" spans="1:27" ht="16" x14ac:dyDescent="0.2">
      <c r="A288"/>
      <c r="B288" s="1" t="s">
        <v>10</v>
      </c>
      <c r="C288" s="1" t="s">
        <v>6</v>
      </c>
      <c r="D288" s="1"/>
      <c r="E288" s="2">
        <v>1</v>
      </c>
      <c r="F288" s="1" t="s">
        <v>105</v>
      </c>
      <c r="G288" s="1" t="s">
        <v>7</v>
      </c>
      <c r="H288" s="1" t="s">
        <v>7</v>
      </c>
      <c r="I288">
        <v>55.649000000000001</v>
      </c>
      <c r="J288" s="23">
        <v>1.79</v>
      </c>
      <c r="K288">
        <f t="shared" si="16"/>
        <v>56.245666666666665</v>
      </c>
      <c r="M288" s="23">
        <v>29.49</v>
      </c>
      <c r="N288">
        <v>-1.39</v>
      </c>
      <c r="O288">
        <v>58.12</v>
      </c>
      <c r="P288" s="23">
        <f t="shared" si="18"/>
        <v>56.73</v>
      </c>
      <c r="R288" s="19"/>
      <c r="S288" s="19"/>
      <c r="T288" s="19"/>
      <c r="U288" s="19"/>
      <c r="V288" s="19"/>
      <c r="Y288" s="34">
        <v>7.1971496400000001</v>
      </c>
      <c r="Z288" s="33">
        <f t="shared" si="19"/>
        <v>0.13894389446097441</v>
      </c>
      <c r="AA288" t="s">
        <v>117</v>
      </c>
    </row>
    <row r="289" spans="1:27" ht="16" x14ac:dyDescent="0.2">
      <c r="A289"/>
      <c r="B289" s="1" t="s">
        <v>23</v>
      </c>
      <c r="C289" s="1" t="s">
        <v>6</v>
      </c>
      <c r="D289" s="1"/>
      <c r="E289" s="2">
        <v>1</v>
      </c>
      <c r="F289" s="1" t="s">
        <v>105</v>
      </c>
      <c r="G289" s="1"/>
      <c r="H289" s="1" t="s">
        <v>7</v>
      </c>
      <c r="I289">
        <v>81.88</v>
      </c>
      <c r="J289" s="23">
        <v>1.0549999999999999</v>
      </c>
      <c r="K289">
        <f t="shared" si="16"/>
        <v>82.231666666666669</v>
      </c>
      <c r="L289">
        <v>37.82</v>
      </c>
      <c r="M289" s="23">
        <v>36.44</v>
      </c>
      <c r="N289">
        <v>-2.23</v>
      </c>
      <c r="O289">
        <v>85.28</v>
      </c>
      <c r="P289" s="23">
        <f t="shared" si="18"/>
        <v>83.05</v>
      </c>
      <c r="Q289">
        <v>81.39</v>
      </c>
      <c r="R289" s="19">
        <f t="shared" si="17"/>
        <v>-81.39</v>
      </c>
      <c r="S289" s="19">
        <v>4.1900000000000004</v>
      </c>
      <c r="T289" s="19">
        <v>22.5</v>
      </c>
      <c r="U289" s="19">
        <v>144</v>
      </c>
      <c r="V289" s="19">
        <v>0.3</v>
      </c>
      <c r="W289">
        <v>390</v>
      </c>
      <c r="X289">
        <v>389</v>
      </c>
      <c r="Y289" s="34">
        <v>7.2327791000000001</v>
      </c>
      <c r="Z289" s="33">
        <f t="shared" si="19"/>
        <v>0.13825944165777163</v>
      </c>
      <c r="AA289" t="s">
        <v>117</v>
      </c>
    </row>
    <row r="290" spans="1:27" ht="16" x14ac:dyDescent="0.2">
      <c r="A290"/>
      <c r="B290" s="1" t="s">
        <v>11</v>
      </c>
      <c r="C290" s="1" t="s">
        <v>6</v>
      </c>
      <c r="D290" s="1"/>
      <c r="E290" s="2">
        <v>1</v>
      </c>
      <c r="F290" s="1" t="s">
        <v>105</v>
      </c>
      <c r="G290" s="1" t="s">
        <v>7</v>
      </c>
      <c r="H290" s="1" t="s">
        <v>7</v>
      </c>
      <c r="J290" s="23"/>
      <c r="M290" s="23"/>
      <c r="P290" s="23"/>
      <c r="R290" s="19"/>
      <c r="S290" s="19"/>
      <c r="T290" s="19"/>
      <c r="U290" s="19"/>
      <c r="V290" s="19"/>
      <c r="Y290" s="34">
        <v>7.4465558200000004</v>
      </c>
      <c r="Z290" s="33">
        <f t="shared" si="19"/>
        <v>0.13429027112295253</v>
      </c>
      <c r="AA290" t="s">
        <v>117</v>
      </c>
    </row>
    <row r="291" spans="1:27" ht="16" x14ac:dyDescent="0.2">
      <c r="A291"/>
      <c r="B291" s="1" t="s">
        <v>12</v>
      </c>
      <c r="C291" s="1" t="s">
        <v>6</v>
      </c>
      <c r="D291" s="1"/>
      <c r="E291" s="2">
        <v>1</v>
      </c>
      <c r="F291" s="1" t="s">
        <v>105</v>
      </c>
      <c r="G291" s="1" t="s">
        <v>7</v>
      </c>
      <c r="H291" s="1" t="s">
        <v>7</v>
      </c>
      <c r="I291">
        <v>69.003</v>
      </c>
      <c r="J291" s="23">
        <v>3.3610000000000002</v>
      </c>
      <c r="K291">
        <f t="shared" si="16"/>
        <v>70.123333333333335</v>
      </c>
      <c r="L291">
        <v>43.23</v>
      </c>
      <c r="M291" s="23">
        <v>41.79</v>
      </c>
      <c r="N291">
        <v>2.5499999999999998</v>
      </c>
      <c r="O291">
        <v>70.55</v>
      </c>
      <c r="P291" s="23">
        <f t="shared" si="18"/>
        <v>73.099999999999994</v>
      </c>
      <c r="Q291">
        <v>74.78</v>
      </c>
      <c r="R291" s="19">
        <f t="shared" si="17"/>
        <v>-74.78</v>
      </c>
      <c r="S291" s="19">
        <v>5.04</v>
      </c>
      <c r="T291" s="19">
        <v>17.399999999999999</v>
      </c>
      <c r="U291" s="19">
        <v>100</v>
      </c>
      <c r="V291" s="19">
        <v>0.4</v>
      </c>
      <c r="W291">
        <v>155</v>
      </c>
      <c r="X291">
        <v>153</v>
      </c>
      <c r="Y291" s="34">
        <v>7.5890736299999997</v>
      </c>
      <c r="Z291" s="33">
        <f t="shared" si="19"/>
        <v>0.13176838817941472</v>
      </c>
      <c r="AA291" t="s">
        <v>117</v>
      </c>
    </row>
    <row r="292" spans="1:27" ht="16" x14ac:dyDescent="0.2">
      <c r="A292"/>
      <c r="B292" s="1" t="s">
        <v>13</v>
      </c>
      <c r="C292" s="1" t="s">
        <v>6</v>
      </c>
      <c r="D292" s="1"/>
      <c r="E292" s="2">
        <v>1</v>
      </c>
      <c r="F292" s="1" t="s">
        <v>105</v>
      </c>
      <c r="G292" s="1" t="s">
        <v>6</v>
      </c>
      <c r="H292" s="1" t="s">
        <v>6</v>
      </c>
      <c r="J292" s="23"/>
      <c r="M292" s="23"/>
      <c r="P292" s="23"/>
      <c r="Q292">
        <v>63.63</v>
      </c>
      <c r="R292" s="19">
        <f t="shared" si="17"/>
        <v>-63.63</v>
      </c>
      <c r="S292" s="19">
        <v>-1.46</v>
      </c>
      <c r="T292" s="19">
        <v>16.899999999999999</v>
      </c>
      <c r="U292" s="19">
        <v>89</v>
      </c>
      <c r="V292" s="20">
        <v>-0.06</v>
      </c>
      <c r="W292" s="2">
        <v>215</v>
      </c>
      <c r="X292" s="2">
        <v>216</v>
      </c>
      <c r="Y292" s="34">
        <v>8.0878859900000002</v>
      </c>
      <c r="Z292" s="33">
        <f t="shared" si="19"/>
        <v>0.12364170331238805</v>
      </c>
      <c r="AA292" t="s">
        <v>117</v>
      </c>
    </row>
    <row r="293" spans="1:27" ht="16" x14ac:dyDescent="0.2">
      <c r="A293"/>
      <c r="B293" s="1" t="s">
        <v>14</v>
      </c>
      <c r="C293" s="1" t="s">
        <v>6</v>
      </c>
      <c r="D293" s="1"/>
      <c r="E293" s="2">
        <v>1</v>
      </c>
      <c r="F293" s="1" t="s">
        <v>105</v>
      </c>
      <c r="G293" s="1" t="s">
        <v>7</v>
      </c>
      <c r="H293" s="1" t="s">
        <v>7</v>
      </c>
      <c r="I293">
        <v>52.203000000000003</v>
      </c>
      <c r="J293" s="23">
        <v>7.3579999999999997</v>
      </c>
      <c r="K293">
        <f t="shared" si="16"/>
        <v>54.655666666666669</v>
      </c>
      <c r="L293">
        <v>61.13</v>
      </c>
      <c r="M293" s="23">
        <v>59.49</v>
      </c>
      <c r="N293">
        <v>0.96299999999999997</v>
      </c>
      <c r="O293">
        <v>56.29</v>
      </c>
      <c r="P293" s="23">
        <f t="shared" si="18"/>
        <v>57.253</v>
      </c>
      <c r="Q293" s="9">
        <v>70.319999999999993</v>
      </c>
      <c r="R293" s="19">
        <f t="shared" si="17"/>
        <v>-70.319999999999993</v>
      </c>
      <c r="S293" s="19">
        <v>2.97</v>
      </c>
      <c r="T293" s="19"/>
      <c r="U293" s="19"/>
      <c r="V293" s="19"/>
      <c r="W293" s="2">
        <v>60</v>
      </c>
      <c r="X293" s="2"/>
      <c r="Y293" s="34">
        <v>8.1947743499999994</v>
      </c>
      <c r="Z293" s="33">
        <f t="shared" si="19"/>
        <v>0.12202898545949591</v>
      </c>
      <c r="AA293" t="s">
        <v>117</v>
      </c>
    </row>
    <row r="294" spans="1:27" ht="16" x14ac:dyDescent="0.2">
      <c r="A294"/>
      <c r="B294" s="1" t="s">
        <v>15</v>
      </c>
      <c r="C294" s="1" t="s">
        <v>6</v>
      </c>
      <c r="D294" s="1"/>
      <c r="E294" s="1" t="s">
        <v>107</v>
      </c>
      <c r="F294" s="1"/>
      <c r="G294" s="1" t="s">
        <v>7</v>
      </c>
      <c r="H294" s="1" t="s">
        <v>7</v>
      </c>
      <c r="I294">
        <v>54.616999999999997</v>
      </c>
      <c r="J294" s="23">
        <v>7.0590000000000002</v>
      </c>
      <c r="K294">
        <f t="shared" si="16"/>
        <v>56.97</v>
      </c>
      <c r="L294">
        <v>56.77</v>
      </c>
      <c r="M294" s="23">
        <v>55.17</v>
      </c>
      <c r="N294">
        <v>0.34</v>
      </c>
      <c r="O294">
        <v>61.33</v>
      </c>
      <c r="P294" s="23">
        <f t="shared" si="18"/>
        <v>61.67</v>
      </c>
      <c r="Q294" s="9">
        <v>64.72</v>
      </c>
      <c r="R294" s="19">
        <f t="shared" si="17"/>
        <v>-64.72</v>
      </c>
      <c r="S294" s="19">
        <v>2.39</v>
      </c>
      <c r="T294" s="19"/>
      <c r="U294" s="19"/>
      <c r="V294" s="19"/>
      <c r="W294">
        <v>40</v>
      </c>
      <c r="Y294" s="34">
        <v>8.3729216199999996</v>
      </c>
      <c r="Z294" s="33">
        <f t="shared" si="19"/>
        <v>0.11943262404503435</v>
      </c>
      <c r="AA294" t="s">
        <v>117</v>
      </c>
    </row>
    <row r="295" spans="1:27" ht="16" x14ac:dyDescent="0.2">
      <c r="A295"/>
      <c r="B295" s="1" t="s">
        <v>16</v>
      </c>
      <c r="C295" s="1" t="s">
        <v>6</v>
      </c>
      <c r="D295" s="1"/>
      <c r="E295" s="2">
        <v>1</v>
      </c>
      <c r="F295" s="1" t="s">
        <v>105</v>
      </c>
      <c r="G295" s="1" t="s">
        <v>6</v>
      </c>
      <c r="H295" s="1" t="s">
        <v>6</v>
      </c>
      <c r="I295">
        <v>84.32</v>
      </c>
      <c r="J295" s="23">
        <v>1.64</v>
      </c>
      <c r="K295">
        <f t="shared" si="16"/>
        <v>84.86666666666666</v>
      </c>
      <c r="L295">
        <v>33.130000000000003</v>
      </c>
      <c r="M295" s="23">
        <v>32.229999999999997</v>
      </c>
      <c r="P295" s="23"/>
      <c r="Q295" s="9">
        <v>59.42</v>
      </c>
      <c r="R295" s="19">
        <f t="shared" si="17"/>
        <v>-59.42</v>
      </c>
      <c r="S295" s="19">
        <v>0.54</v>
      </c>
      <c r="T295" s="19">
        <v>31.2</v>
      </c>
      <c r="U295" s="19">
        <v>125</v>
      </c>
      <c r="V295" s="19">
        <v>0.05</v>
      </c>
      <c r="W295">
        <v>390</v>
      </c>
      <c r="X295">
        <v>392</v>
      </c>
      <c r="Y295" s="34">
        <v>8.1947743499999994</v>
      </c>
      <c r="Z295" s="33">
        <f t="shared" si="19"/>
        <v>0.12202898545949591</v>
      </c>
      <c r="AA295" t="s">
        <v>117</v>
      </c>
    </row>
    <row r="296" spans="1:27" ht="16" x14ac:dyDescent="0.2">
      <c r="A296"/>
      <c r="B296" s="1" t="s">
        <v>17</v>
      </c>
      <c r="C296" s="1" t="s">
        <v>6</v>
      </c>
      <c r="D296" s="1"/>
      <c r="E296" s="1" t="s">
        <v>107</v>
      </c>
      <c r="F296" s="1"/>
      <c r="G296" s="1" t="s">
        <v>6</v>
      </c>
      <c r="J296" s="23"/>
      <c r="M296" s="23"/>
      <c r="P296" s="23"/>
      <c r="Q296" s="9"/>
      <c r="R296" s="19"/>
      <c r="S296" s="19"/>
      <c r="T296" s="19"/>
      <c r="U296" s="19"/>
      <c r="V296" s="19"/>
      <c r="Y296" s="34">
        <v>8.2660332499999996</v>
      </c>
      <c r="Z296" s="33">
        <f t="shared" si="19"/>
        <v>0.12097701155508903</v>
      </c>
      <c r="AA296" t="s">
        <v>117</v>
      </c>
    </row>
    <row r="297" spans="1:27" ht="16" x14ac:dyDescent="0.2">
      <c r="A297" s="6" t="s">
        <v>99</v>
      </c>
      <c r="B297" s="1" t="s">
        <v>24</v>
      </c>
      <c r="C297" s="1" t="s">
        <v>6</v>
      </c>
      <c r="D297" s="1"/>
      <c r="E297" s="2">
        <v>1</v>
      </c>
      <c r="F297" s="2">
        <v>1</v>
      </c>
      <c r="G297" s="1" t="s">
        <v>7</v>
      </c>
      <c r="H297" s="1" t="s">
        <v>7</v>
      </c>
      <c r="I297">
        <v>55.037999999999997</v>
      </c>
      <c r="J297" s="23">
        <v>2.1789999999999998</v>
      </c>
      <c r="K297">
        <f t="shared" si="16"/>
        <v>55.764333333333333</v>
      </c>
      <c r="L297">
        <v>23</v>
      </c>
      <c r="M297" s="23">
        <v>22.19</v>
      </c>
      <c r="N297">
        <v>2.68</v>
      </c>
      <c r="O297">
        <v>58.19</v>
      </c>
      <c r="P297" s="23">
        <f t="shared" si="18"/>
        <v>60.87</v>
      </c>
      <c r="Q297" s="9"/>
      <c r="R297" s="19"/>
      <c r="S297" s="19"/>
      <c r="T297" s="19">
        <v>7.5</v>
      </c>
      <c r="U297" s="19"/>
      <c r="V297" s="19">
        <v>-0.89</v>
      </c>
      <c r="W297">
        <v>100</v>
      </c>
      <c r="X297">
        <v>130</v>
      </c>
      <c r="Y297" s="34">
        <v>8.4798099800000006</v>
      </c>
      <c r="Z297" s="33">
        <f t="shared" si="19"/>
        <v>0.11792717081615546</v>
      </c>
      <c r="AA297" t="s">
        <v>117</v>
      </c>
    </row>
    <row r="298" spans="1:27" ht="16" x14ac:dyDescent="0.2">
      <c r="A298"/>
      <c r="B298" s="1" t="s">
        <v>25</v>
      </c>
      <c r="C298" s="1" t="s">
        <v>6</v>
      </c>
      <c r="D298" s="1"/>
      <c r="E298" s="2">
        <v>1</v>
      </c>
      <c r="F298" s="1" t="s">
        <v>105</v>
      </c>
      <c r="G298" s="1" t="s">
        <v>7</v>
      </c>
      <c r="H298" s="1" t="s">
        <v>7</v>
      </c>
      <c r="I298">
        <v>55.947000000000003</v>
      </c>
      <c r="J298" s="23">
        <v>3.395</v>
      </c>
      <c r="K298">
        <f t="shared" si="16"/>
        <v>57.07866666666667</v>
      </c>
      <c r="L298">
        <v>41.02</v>
      </c>
      <c r="M298" s="23">
        <v>40.21</v>
      </c>
      <c r="N298">
        <v>-0.63</v>
      </c>
      <c r="O298">
        <v>60.79</v>
      </c>
      <c r="P298" s="23">
        <f t="shared" si="18"/>
        <v>60.16</v>
      </c>
      <c r="Q298" s="9">
        <v>68.25</v>
      </c>
      <c r="R298" s="19">
        <f t="shared" si="17"/>
        <v>-68.25</v>
      </c>
      <c r="S298" s="19">
        <v>2.62</v>
      </c>
      <c r="T298" s="19"/>
      <c r="U298" s="19"/>
      <c r="V298" s="19">
        <v>-0.9</v>
      </c>
      <c r="Y298" s="34">
        <v>8.7648456100000001</v>
      </c>
      <c r="Z298" s="33">
        <f t="shared" si="19"/>
        <v>0.11409214086544532</v>
      </c>
      <c r="AA298" t="s">
        <v>117</v>
      </c>
    </row>
    <row r="299" spans="1:27" ht="16" x14ac:dyDescent="0.2">
      <c r="A299" t="s">
        <v>68</v>
      </c>
      <c r="B299" s="1" t="s">
        <v>20</v>
      </c>
      <c r="C299" s="1" t="s">
        <v>6</v>
      </c>
      <c r="E299" t="s">
        <v>107</v>
      </c>
      <c r="G299" s="1" t="s">
        <v>6</v>
      </c>
      <c r="H299" s="1" t="s">
        <v>7</v>
      </c>
      <c r="I299">
        <v>61.542000000000002</v>
      </c>
      <c r="J299" s="23">
        <v>3.5539999999999998</v>
      </c>
      <c r="K299">
        <f t="shared" si="16"/>
        <v>62.726666666666667</v>
      </c>
      <c r="L299">
        <v>29.53</v>
      </c>
      <c r="M299" s="23">
        <v>28.62</v>
      </c>
      <c r="N299">
        <v>0.04</v>
      </c>
      <c r="O299">
        <v>64.87</v>
      </c>
      <c r="P299" s="23">
        <f t="shared" si="18"/>
        <v>64.910000000000011</v>
      </c>
      <c r="Q299" s="9">
        <v>53.77</v>
      </c>
      <c r="R299" s="19">
        <f t="shared" si="17"/>
        <v>-53.77</v>
      </c>
      <c r="S299" s="19">
        <v>0.37</v>
      </c>
      <c r="T299" s="19">
        <v>15.6</v>
      </c>
      <c r="U299" s="19">
        <v>111</v>
      </c>
      <c r="V299" s="19"/>
      <c r="W299">
        <v>230</v>
      </c>
      <c r="X299">
        <v>230</v>
      </c>
      <c r="Y299" s="34">
        <v>9.4061757700000008</v>
      </c>
      <c r="Z299" s="33">
        <f t="shared" si="19"/>
        <v>0.1063131313354141</v>
      </c>
      <c r="AA299" t="s">
        <v>117</v>
      </c>
    </row>
    <row r="300" spans="1:27" ht="16" x14ac:dyDescent="0.2">
      <c r="A300"/>
      <c r="B300" s="1" t="s">
        <v>27</v>
      </c>
      <c r="C300" s="1" t="s">
        <v>6</v>
      </c>
      <c r="E300">
        <v>1</v>
      </c>
      <c r="F300" t="s">
        <v>105</v>
      </c>
      <c r="G300" s="1" t="s">
        <v>6</v>
      </c>
      <c r="H300" s="1" t="s">
        <v>6</v>
      </c>
      <c r="I300">
        <v>67.55</v>
      </c>
      <c r="J300" s="23">
        <v>4.5609999999999999</v>
      </c>
      <c r="K300">
        <f t="shared" si="16"/>
        <v>69.070333333333338</v>
      </c>
      <c r="L300">
        <v>31.54</v>
      </c>
      <c r="M300" s="23">
        <v>30.51</v>
      </c>
      <c r="N300">
        <v>0.56000000000000005</v>
      </c>
      <c r="O300">
        <v>69.84</v>
      </c>
      <c r="P300" s="23">
        <f t="shared" si="18"/>
        <v>70.400000000000006</v>
      </c>
      <c r="Q300" s="9">
        <v>72.5</v>
      </c>
      <c r="R300" s="19">
        <f t="shared" si="17"/>
        <v>-72.5</v>
      </c>
      <c r="S300" s="19">
        <v>3.35</v>
      </c>
      <c r="T300" s="19">
        <v>10.3</v>
      </c>
      <c r="U300" s="19">
        <v>87</v>
      </c>
      <c r="V300" s="19">
        <v>1.78</v>
      </c>
      <c r="W300">
        <v>200</v>
      </c>
      <c r="X300">
        <v>198</v>
      </c>
      <c r="Y300" s="34">
        <v>9.5843230399999992</v>
      </c>
      <c r="Z300" s="33">
        <f t="shared" si="19"/>
        <v>0.10433705080958959</v>
      </c>
      <c r="AA300" t="s">
        <v>117</v>
      </c>
    </row>
    <row r="301" spans="1:27" ht="16" x14ac:dyDescent="0.2">
      <c r="A301"/>
      <c r="B301" s="1" t="s">
        <v>21</v>
      </c>
      <c r="C301" s="1" t="s">
        <v>6</v>
      </c>
      <c r="E301">
        <v>1</v>
      </c>
      <c r="F301" t="s">
        <v>105</v>
      </c>
      <c r="G301" s="1" t="s">
        <v>6</v>
      </c>
      <c r="H301" s="1" t="s">
        <v>6</v>
      </c>
      <c r="I301">
        <v>61.12</v>
      </c>
      <c r="J301" s="23">
        <v>5.827</v>
      </c>
      <c r="K301">
        <f t="shared" si="16"/>
        <v>63.062333333333328</v>
      </c>
      <c r="L301">
        <v>31.64</v>
      </c>
      <c r="M301" s="23">
        <v>30.62</v>
      </c>
      <c r="N301">
        <v>-5.59</v>
      </c>
      <c r="O301">
        <v>65.33</v>
      </c>
      <c r="P301" s="23">
        <f t="shared" si="18"/>
        <v>59.739999999999995</v>
      </c>
      <c r="Q301" s="9">
        <v>59.6</v>
      </c>
      <c r="R301" s="19">
        <f t="shared" si="17"/>
        <v>-59.6</v>
      </c>
      <c r="S301" s="19">
        <v>0.09</v>
      </c>
      <c r="T301" s="19">
        <v>10.26</v>
      </c>
      <c r="U301" s="19"/>
      <c r="V301" s="19">
        <v>1.43</v>
      </c>
      <c r="W301">
        <v>150</v>
      </c>
      <c r="X301">
        <v>170</v>
      </c>
      <c r="Y301" s="34">
        <v>9.5486935899999992</v>
      </c>
      <c r="Z301" s="33">
        <f t="shared" si="19"/>
        <v>0.10472636812299263</v>
      </c>
      <c r="AA301" t="s">
        <v>117</v>
      </c>
    </row>
    <row r="302" spans="1:27" ht="16" x14ac:dyDescent="0.2">
      <c r="A302"/>
      <c r="B302" s="1" t="s">
        <v>22</v>
      </c>
      <c r="C302" s="1" t="s">
        <v>6</v>
      </c>
      <c r="E302" s="10">
        <v>1</v>
      </c>
      <c r="F302" t="s">
        <v>105</v>
      </c>
      <c r="G302" s="1" t="s">
        <v>6</v>
      </c>
      <c r="H302" s="1" t="s">
        <v>6</v>
      </c>
      <c r="I302">
        <v>70.938000000000002</v>
      </c>
      <c r="J302" s="23">
        <v>4.0869999999999997</v>
      </c>
      <c r="K302">
        <f t="shared" si="16"/>
        <v>72.300333333333342</v>
      </c>
      <c r="L302">
        <v>31.36</v>
      </c>
      <c r="M302" s="23">
        <v>30.32</v>
      </c>
      <c r="N302">
        <v>-4.51</v>
      </c>
      <c r="O302">
        <v>76.47</v>
      </c>
      <c r="P302" s="23">
        <f t="shared" si="18"/>
        <v>71.959999999999994</v>
      </c>
      <c r="Q302" s="9"/>
      <c r="R302" s="19"/>
      <c r="S302" s="19"/>
      <c r="T302" s="19"/>
      <c r="U302" s="19"/>
      <c r="V302" s="19"/>
      <c r="Y302" s="34">
        <v>10.047505900000001</v>
      </c>
      <c r="Z302" s="33">
        <f t="shared" si="19"/>
        <v>9.9527187140044368E-2</v>
      </c>
      <c r="AA302" t="s">
        <v>117</v>
      </c>
    </row>
    <row r="303" spans="1:27" ht="16" x14ac:dyDescent="0.2">
      <c r="A303"/>
      <c r="B303" s="1" t="s">
        <v>5</v>
      </c>
      <c r="C303" s="1" t="s">
        <v>6</v>
      </c>
      <c r="E303" s="10">
        <v>1</v>
      </c>
      <c r="F303" t="s">
        <v>105</v>
      </c>
      <c r="G303" s="1" t="s">
        <v>6</v>
      </c>
      <c r="H303" s="1" t="s">
        <v>6</v>
      </c>
      <c r="I303">
        <v>65.513000000000005</v>
      </c>
      <c r="J303" s="23">
        <v>4.0999999999999996</v>
      </c>
      <c r="K303">
        <f t="shared" si="16"/>
        <v>66.879666666666665</v>
      </c>
      <c r="L303">
        <v>27.63</v>
      </c>
      <c r="M303" s="23">
        <v>26.64</v>
      </c>
      <c r="N303">
        <v>-3.65</v>
      </c>
      <c r="O303">
        <v>69.03</v>
      </c>
      <c r="P303" s="23">
        <f t="shared" si="18"/>
        <v>65.38</v>
      </c>
      <c r="Q303">
        <v>64.209999999999994</v>
      </c>
      <c r="R303" s="19">
        <f t="shared" si="17"/>
        <v>-64.209999999999994</v>
      </c>
      <c r="S303" s="19">
        <v>1.02</v>
      </c>
      <c r="T303" s="19">
        <v>11.2</v>
      </c>
      <c r="U303" s="19">
        <v>94</v>
      </c>
      <c r="V303" s="19">
        <v>0.65</v>
      </c>
      <c r="W303">
        <v>215</v>
      </c>
      <c r="X303">
        <v>216</v>
      </c>
      <c r="Y303" s="34">
        <v>10.5106888</v>
      </c>
      <c r="Z303" s="33">
        <f t="shared" si="19"/>
        <v>9.514124326466597E-2</v>
      </c>
      <c r="AA303" t="s">
        <v>117</v>
      </c>
    </row>
    <row r="304" spans="1:27" ht="16" x14ac:dyDescent="0.2">
      <c r="A304"/>
      <c r="B304" s="1" t="s">
        <v>8</v>
      </c>
      <c r="C304" s="1" t="s">
        <v>6</v>
      </c>
      <c r="D304" t="s">
        <v>32</v>
      </c>
      <c r="E304" s="10">
        <v>1</v>
      </c>
      <c r="F304" t="s">
        <v>105</v>
      </c>
      <c r="G304" s="1" t="s">
        <v>6</v>
      </c>
      <c r="H304" s="1" t="s">
        <v>7</v>
      </c>
      <c r="I304">
        <v>61.768000000000001</v>
      </c>
      <c r="J304" s="23">
        <v>4.5750000000000002</v>
      </c>
      <c r="K304">
        <f t="shared" si="16"/>
        <v>63.292999999999999</v>
      </c>
      <c r="L304">
        <v>31.08</v>
      </c>
      <c r="M304" s="23">
        <v>30.11</v>
      </c>
      <c r="N304">
        <v>-2.77</v>
      </c>
      <c r="O304">
        <v>68.17</v>
      </c>
      <c r="P304" s="23">
        <f t="shared" si="18"/>
        <v>65.400000000000006</v>
      </c>
      <c r="Q304">
        <v>62.46</v>
      </c>
      <c r="R304" s="19">
        <f t="shared" si="17"/>
        <v>-62.46</v>
      </c>
      <c r="S304" s="19">
        <v>4.1100000000000003</v>
      </c>
      <c r="T304" s="19">
        <v>11.9</v>
      </c>
      <c r="U304" s="20">
        <v>80</v>
      </c>
      <c r="V304" s="19">
        <v>1.1599999999999999</v>
      </c>
      <c r="W304">
        <v>160</v>
      </c>
      <c r="X304">
        <v>171</v>
      </c>
      <c r="Y304" s="34">
        <v>10.9738717</v>
      </c>
      <c r="Z304" s="33">
        <f t="shared" si="19"/>
        <v>9.1125541407596378E-2</v>
      </c>
      <c r="AA304" t="s">
        <v>117</v>
      </c>
    </row>
    <row r="305" spans="1:27" ht="16" x14ac:dyDescent="0.2">
      <c r="A305"/>
      <c r="B305" s="1" t="s">
        <v>9</v>
      </c>
      <c r="C305" s="1" t="s">
        <v>6</v>
      </c>
      <c r="E305" s="10">
        <v>1</v>
      </c>
      <c r="F305" t="s">
        <v>105</v>
      </c>
      <c r="G305" s="1" t="s">
        <v>7</v>
      </c>
      <c r="H305" s="1" t="s">
        <v>6</v>
      </c>
      <c r="I305">
        <v>76.099999999999994</v>
      </c>
      <c r="J305" s="23">
        <v>1.619</v>
      </c>
      <c r="K305">
        <f t="shared" si="16"/>
        <v>76.639666666666656</v>
      </c>
      <c r="L305">
        <v>35.89</v>
      </c>
      <c r="M305" s="23">
        <v>34.51</v>
      </c>
      <c r="N305">
        <v>-7.38</v>
      </c>
      <c r="O305">
        <v>82.44</v>
      </c>
      <c r="P305" s="23">
        <f t="shared" si="18"/>
        <v>75.06</v>
      </c>
      <c r="Q305">
        <v>69.31</v>
      </c>
      <c r="R305" s="19">
        <f t="shared" si="17"/>
        <v>-69.31</v>
      </c>
      <c r="S305" s="19">
        <v>1.8</v>
      </c>
      <c r="T305" s="19"/>
      <c r="U305" s="19"/>
      <c r="V305" s="19">
        <v>-0.75</v>
      </c>
      <c r="W305">
        <v>190</v>
      </c>
      <c r="X305">
        <v>189</v>
      </c>
      <c r="Y305" s="34">
        <v>11.009501200000001</v>
      </c>
      <c r="Z305" s="33">
        <f t="shared" si="19"/>
        <v>9.0830636359801639E-2</v>
      </c>
      <c r="AA305" t="s">
        <v>117</v>
      </c>
    </row>
    <row r="306" spans="1:27" ht="16" x14ac:dyDescent="0.2">
      <c r="A306"/>
      <c r="B306" s="1" t="s">
        <v>10</v>
      </c>
      <c r="C306" s="1" t="s">
        <v>6</v>
      </c>
      <c r="E306" s="10">
        <v>1</v>
      </c>
      <c r="F306" t="s">
        <v>105</v>
      </c>
      <c r="G306" s="1" t="s">
        <v>7</v>
      </c>
      <c r="H306" s="1" t="s">
        <v>7</v>
      </c>
      <c r="I306" s="2">
        <v>61.689</v>
      </c>
      <c r="J306" s="23">
        <v>5.4420000000000002</v>
      </c>
      <c r="K306">
        <f t="shared" si="16"/>
        <v>63.503</v>
      </c>
      <c r="L306">
        <v>27.26</v>
      </c>
      <c r="M306" s="23">
        <v>26.52</v>
      </c>
      <c r="N306">
        <v>-3.26</v>
      </c>
      <c r="O306">
        <v>67.13</v>
      </c>
      <c r="P306" s="23">
        <f t="shared" si="18"/>
        <v>63.87</v>
      </c>
      <c r="R306" s="19"/>
      <c r="S306" s="19"/>
      <c r="T306" s="19"/>
      <c r="U306" s="19"/>
      <c r="V306" s="19"/>
      <c r="Y306" s="34">
        <v>11.2589074</v>
      </c>
      <c r="Z306" s="33">
        <f t="shared" si="19"/>
        <v>8.8818565112277231E-2</v>
      </c>
      <c r="AA306" t="s">
        <v>117</v>
      </c>
    </row>
    <row r="307" spans="1:27" ht="16" x14ac:dyDescent="0.2">
      <c r="A307"/>
      <c r="B307" s="1" t="s">
        <v>23</v>
      </c>
      <c r="C307" s="1" t="s">
        <v>6</v>
      </c>
      <c r="E307">
        <v>1</v>
      </c>
      <c r="F307" t="s">
        <v>105</v>
      </c>
      <c r="G307" s="1" t="s">
        <v>6</v>
      </c>
      <c r="H307" s="1" t="s">
        <v>6</v>
      </c>
      <c r="I307" s="2">
        <v>67.108000000000004</v>
      </c>
      <c r="J307" s="23">
        <v>5.798</v>
      </c>
      <c r="K307">
        <f t="shared" si="16"/>
        <v>69.040666666666667</v>
      </c>
      <c r="L307">
        <v>31.25</v>
      </c>
      <c r="M307" s="23">
        <v>30.3</v>
      </c>
      <c r="N307">
        <v>-1.84</v>
      </c>
      <c r="O307">
        <v>72.55</v>
      </c>
      <c r="P307" s="23">
        <f t="shared" si="18"/>
        <v>70.709999999999994</v>
      </c>
      <c r="Q307">
        <v>71.47</v>
      </c>
      <c r="R307" s="19">
        <f t="shared" si="17"/>
        <v>-71.47</v>
      </c>
      <c r="S307" s="19">
        <v>1.84</v>
      </c>
      <c r="T307" s="20">
        <v>11.8</v>
      </c>
      <c r="U307" s="19">
        <v>97</v>
      </c>
      <c r="V307" s="20">
        <v>1.46</v>
      </c>
      <c r="W307" s="2">
        <v>240</v>
      </c>
      <c r="X307" s="2">
        <v>236</v>
      </c>
      <c r="Y307" s="34">
        <v>11.3657957</v>
      </c>
      <c r="Z307" s="33">
        <f t="shared" si="19"/>
        <v>8.7983281276118666E-2</v>
      </c>
      <c r="AA307" t="s">
        <v>117</v>
      </c>
    </row>
    <row r="308" spans="1:27" ht="16" x14ac:dyDescent="0.2">
      <c r="A308"/>
      <c r="B308" s="1" t="s">
        <v>11</v>
      </c>
      <c r="C308" s="1" t="s">
        <v>6</v>
      </c>
      <c r="E308">
        <v>1</v>
      </c>
      <c r="F308" t="s">
        <v>105</v>
      </c>
      <c r="G308" s="1" t="s">
        <v>6</v>
      </c>
      <c r="H308" s="1" t="s">
        <v>6</v>
      </c>
      <c r="I308" s="2">
        <v>57.497999999999998</v>
      </c>
      <c r="J308" s="23">
        <v>5.657</v>
      </c>
      <c r="K308">
        <f t="shared" si="16"/>
        <v>59.383666666666663</v>
      </c>
      <c r="M308" s="23">
        <v>29.37</v>
      </c>
      <c r="N308">
        <v>-0.38</v>
      </c>
      <c r="O308">
        <v>65.83</v>
      </c>
      <c r="P308" s="23">
        <f t="shared" si="18"/>
        <v>65.45</v>
      </c>
      <c r="Q308">
        <v>67.06</v>
      </c>
      <c r="R308" s="19">
        <f t="shared" si="17"/>
        <v>-67.06</v>
      </c>
      <c r="S308" s="19">
        <v>1.55</v>
      </c>
      <c r="T308" s="20">
        <v>15.6</v>
      </c>
      <c r="U308" s="19">
        <v>111</v>
      </c>
      <c r="V308" s="20">
        <v>0.56000000000000005</v>
      </c>
      <c r="W308" s="2">
        <v>255</v>
      </c>
      <c r="X308" s="2">
        <v>256</v>
      </c>
      <c r="Y308" s="34">
        <v>11.3657957</v>
      </c>
      <c r="Z308" s="33">
        <f t="shared" si="19"/>
        <v>8.7983281276118666E-2</v>
      </c>
      <c r="AA308" t="s">
        <v>117</v>
      </c>
    </row>
    <row r="309" spans="1:27" ht="16" x14ac:dyDescent="0.2">
      <c r="A309"/>
      <c r="B309" s="1" t="s">
        <v>12</v>
      </c>
      <c r="C309" s="1"/>
      <c r="D309" t="s">
        <v>54</v>
      </c>
      <c r="G309" s="1" t="s">
        <v>7</v>
      </c>
      <c r="H309" s="1" t="s">
        <v>7</v>
      </c>
      <c r="J309" s="23"/>
      <c r="M309" s="23"/>
      <c r="P309" s="23"/>
      <c r="R309" s="19"/>
      <c r="S309" s="19"/>
      <c r="T309" s="19"/>
      <c r="U309" s="19"/>
      <c r="V309" s="19"/>
      <c r="Y309" s="34">
        <v>11.7933492</v>
      </c>
      <c r="Z309" s="33">
        <f t="shared" si="19"/>
        <v>8.4793554658756307E-2</v>
      </c>
      <c r="AA309" t="s">
        <v>117</v>
      </c>
    </row>
    <row r="310" spans="1:27" ht="16" x14ac:dyDescent="0.2">
      <c r="A310"/>
      <c r="B310" s="1" t="s">
        <v>16</v>
      </c>
      <c r="C310" s="1" t="s">
        <v>6</v>
      </c>
      <c r="E310">
        <v>1</v>
      </c>
      <c r="F310" t="s">
        <v>105</v>
      </c>
      <c r="G310" s="1" t="s">
        <v>7</v>
      </c>
      <c r="H310" s="1" t="s">
        <v>7</v>
      </c>
      <c r="J310" s="23"/>
      <c r="M310" s="23"/>
      <c r="P310" s="23"/>
      <c r="R310" s="19"/>
      <c r="S310" s="19"/>
      <c r="T310" s="19"/>
      <c r="U310" s="19"/>
      <c r="V310" s="19"/>
      <c r="Y310" s="34">
        <v>12.114014299999999</v>
      </c>
      <c r="Z310" s="33">
        <f t="shared" si="19"/>
        <v>8.2549019279265667E-2</v>
      </c>
      <c r="AA310" t="s">
        <v>117</v>
      </c>
    </row>
    <row r="311" spans="1:27" ht="16" x14ac:dyDescent="0.2">
      <c r="A311"/>
      <c r="B311" s="1" t="s">
        <v>17</v>
      </c>
      <c r="C311" s="1" t="s">
        <v>6</v>
      </c>
      <c r="E311">
        <v>1</v>
      </c>
      <c r="F311" t="s">
        <v>105</v>
      </c>
      <c r="G311" s="1" t="s">
        <v>7</v>
      </c>
      <c r="H311" s="1" t="s">
        <v>7</v>
      </c>
      <c r="I311">
        <v>57.74</v>
      </c>
      <c r="J311" s="23">
        <v>4.32</v>
      </c>
      <c r="K311">
        <f t="shared" ref="K311:K337" si="20">(J311/3)+I311</f>
        <v>59.18</v>
      </c>
      <c r="L311">
        <v>45.66</v>
      </c>
      <c r="M311" s="23">
        <v>44.19</v>
      </c>
      <c r="N311">
        <v>2.84</v>
      </c>
      <c r="O311">
        <v>63.77</v>
      </c>
      <c r="P311" s="23">
        <f t="shared" si="18"/>
        <v>66.61</v>
      </c>
      <c r="R311" s="19"/>
      <c r="S311" s="19"/>
      <c r="T311" s="19"/>
      <c r="U311" s="19"/>
      <c r="V311" s="19"/>
      <c r="Z311" s="33"/>
      <c r="AA311" t="s">
        <v>117</v>
      </c>
    </row>
    <row r="312" spans="1:27" ht="16" x14ac:dyDescent="0.2">
      <c r="A312" t="s">
        <v>69</v>
      </c>
      <c r="B312" s="1" t="s">
        <v>20</v>
      </c>
      <c r="C312" s="1" t="s">
        <v>6</v>
      </c>
      <c r="E312" t="s">
        <v>107</v>
      </c>
      <c r="G312" s="1" t="s">
        <v>7</v>
      </c>
      <c r="H312" s="1" t="s">
        <v>7</v>
      </c>
      <c r="J312" s="23"/>
      <c r="M312" s="23"/>
      <c r="P312" s="23"/>
      <c r="R312" s="19"/>
      <c r="S312" s="19"/>
      <c r="T312" s="19"/>
      <c r="U312" s="19"/>
      <c r="V312" s="19"/>
      <c r="Z312" s="33"/>
      <c r="AA312" t="s">
        <v>117</v>
      </c>
    </row>
    <row r="313" spans="1:27" ht="16" x14ac:dyDescent="0.2">
      <c r="A313" t="s">
        <v>102</v>
      </c>
      <c r="B313" s="1" t="s">
        <v>27</v>
      </c>
      <c r="D313" t="s">
        <v>57</v>
      </c>
      <c r="E313">
        <v>1</v>
      </c>
      <c r="F313" t="s">
        <v>105</v>
      </c>
      <c r="G313" s="1" t="s">
        <v>7</v>
      </c>
      <c r="H313" s="1" t="s">
        <v>7</v>
      </c>
      <c r="I313">
        <v>46.378</v>
      </c>
      <c r="J313" s="23">
        <v>0.51200000000000001</v>
      </c>
      <c r="K313">
        <f t="shared" si="20"/>
        <v>46.548666666666669</v>
      </c>
      <c r="L313">
        <v>26.4</v>
      </c>
      <c r="M313" s="23">
        <v>25.52</v>
      </c>
      <c r="N313">
        <v>1.03</v>
      </c>
      <c r="O313">
        <v>56.81</v>
      </c>
      <c r="P313" s="23">
        <f t="shared" ref="P313:P337" si="21">O313+N313</f>
        <v>57.84</v>
      </c>
      <c r="R313" s="19"/>
      <c r="S313" s="19"/>
      <c r="T313" s="19"/>
      <c r="U313" s="19"/>
      <c r="V313" s="19"/>
      <c r="Z313" s="33"/>
      <c r="AA313" t="s">
        <v>117</v>
      </c>
    </row>
    <row r="314" spans="1:27" ht="16" x14ac:dyDescent="0.2">
      <c r="A314"/>
      <c r="B314" s="1" t="s">
        <v>21</v>
      </c>
      <c r="C314" s="1" t="s">
        <v>6</v>
      </c>
      <c r="E314" s="10">
        <v>1</v>
      </c>
      <c r="F314" t="s">
        <v>105</v>
      </c>
      <c r="G314" s="1" t="s">
        <v>6</v>
      </c>
      <c r="H314" s="1" t="s">
        <v>6</v>
      </c>
      <c r="I314">
        <v>66.283000000000001</v>
      </c>
      <c r="J314" s="23">
        <v>3.2839999999999998</v>
      </c>
      <c r="K314">
        <f t="shared" si="20"/>
        <v>67.37766666666667</v>
      </c>
      <c r="L314">
        <v>32.42</v>
      </c>
      <c r="M314" s="23">
        <v>31.57</v>
      </c>
      <c r="N314">
        <v>-2.67</v>
      </c>
      <c r="O314">
        <v>75.56</v>
      </c>
      <c r="P314" s="23">
        <f t="shared" si="21"/>
        <v>72.89</v>
      </c>
      <c r="Q314" s="9">
        <v>66.31</v>
      </c>
      <c r="R314" s="19">
        <f t="shared" ref="R314:R337" si="22">0-Q314</f>
        <v>-66.31</v>
      </c>
      <c r="S314" s="19">
        <v>-0.28999999999999998</v>
      </c>
      <c r="T314" s="19">
        <v>16.5</v>
      </c>
      <c r="U314" s="19">
        <v>92</v>
      </c>
      <c r="V314" s="19">
        <v>-0.35</v>
      </c>
      <c r="W314">
        <v>240</v>
      </c>
      <c r="X314">
        <v>234</v>
      </c>
      <c r="Z314" s="33"/>
      <c r="AA314" t="s">
        <v>117</v>
      </c>
    </row>
    <row r="315" spans="1:27" ht="16" x14ac:dyDescent="0.2">
      <c r="A315"/>
      <c r="B315" s="1" t="s">
        <v>22</v>
      </c>
      <c r="C315" s="1" t="s">
        <v>6</v>
      </c>
      <c r="E315">
        <v>1</v>
      </c>
      <c r="F315" t="s">
        <v>105</v>
      </c>
      <c r="J315" s="23"/>
      <c r="M315" s="23"/>
      <c r="P315" s="23"/>
      <c r="Q315" s="9">
        <v>65.900000000000006</v>
      </c>
      <c r="R315" s="19">
        <f t="shared" si="22"/>
        <v>-65.900000000000006</v>
      </c>
      <c r="S315" s="19">
        <v>1.36</v>
      </c>
      <c r="T315" s="19">
        <v>17.2</v>
      </c>
      <c r="U315" s="19"/>
      <c r="V315" s="19">
        <v>-1.57</v>
      </c>
      <c r="W315">
        <v>150</v>
      </c>
      <c r="X315">
        <v>152</v>
      </c>
      <c r="Z315" s="33"/>
      <c r="AA315" t="s">
        <v>117</v>
      </c>
    </row>
    <row r="316" spans="1:27" ht="16" x14ac:dyDescent="0.2">
      <c r="A316"/>
      <c r="B316" s="1" t="s">
        <v>8</v>
      </c>
      <c r="C316" s="1" t="s">
        <v>6</v>
      </c>
      <c r="E316">
        <v>1</v>
      </c>
      <c r="F316" t="s">
        <v>105</v>
      </c>
      <c r="G316" s="1" t="s">
        <v>6</v>
      </c>
      <c r="H316" s="1" t="s">
        <v>6</v>
      </c>
      <c r="J316" s="23"/>
      <c r="M316" s="23"/>
      <c r="P316" s="23"/>
      <c r="Q316" s="9"/>
      <c r="R316" s="19"/>
      <c r="S316" s="19"/>
      <c r="T316" s="19"/>
      <c r="U316" s="19"/>
      <c r="V316" s="19"/>
      <c r="Z316" s="33"/>
      <c r="AA316" t="s">
        <v>117</v>
      </c>
    </row>
    <row r="317" spans="1:27" ht="16" x14ac:dyDescent="0.2">
      <c r="A317"/>
      <c r="B317" s="1" t="s">
        <v>9</v>
      </c>
      <c r="C317" s="1" t="s">
        <v>6</v>
      </c>
      <c r="E317">
        <v>1</v>
      </c>
      <c r="F317" t="s">
        <v>105</v>
      </c>
      <c r="G317" s="1" t="s">
        <v>6</v>
      </c>
      <c r="H317" s="1" t="s">
        <v>6</v>
      </c>
      <c r="I317">
        <v>67.451999999999998</v>
      </c>
      <c r="J317" s="23">
        <v>3.56</v>
      </c>
      <c r="K317">
        <f t="shared" si="20"/>
        <v>68.638666666666666</v>
      </c>
      <c r="L317">
        <v>29.86</v>
      </c>
      <c r="M317" s="23">
        <v>29.04</v>
      </c>
      <c r="P317" s="23"/>
      <c r="Q317" s="9">
        <v>70.25</v>
      </c>
      <c r="R317" s="19">
        <f t="shared" si="22"/>
        <v>-70.25</v>
      </c>
      <c r="S317" s="19">
        <v>0.95</v>
      </c>
      <c r="T317" s="19">
        <v>27.5</v>
      </c>
      <c r="U317" s="19">
        <v>110</v>
      </c>
      <c r="V317" s="19">
        <v>0.25</v>
      </c>
      <c r="W317">
        <v>430</v>
      </c>
      <c r="X317">
        <v>383</v>
      </c>
      <c r="Z317" s="33"/>
      <c r="AA317" t="s">
        <v>117</v>
      </c>
    </row>
    <row r="318" spans="1:27" ht="16" x14ac:dyDescent="0.2">
      <c r="A318"/>
      <c r="B318" s="1" t="s">
        <v>10</v>
      </c>
      <c r="C318" s="1" t="s">
        <v>6</v>
      </c>
      <c r="E318">
        <v>1</v>
      </c>
      <c r="F318" t="s">
        <v>105</v>
      </c>
      <c r="G318" s="1" t="s">
        <v>6</v>
      </c>
      <c r="H318" s="1" t="s">
        <v>6</v>
      </c>
      <c r="J318" s="23"/>
      <c r="M318" s="23"/>
      <c r="P318" s="23"/>
      <c r="Q318" s="9">
        <v>58.91</v>
      </c>
      <c r="R318" s="19">
        <f t="shared" si="22"/>
        <v>-58.91</v>
      </c>
      <c r="S318" s="19">
        <v>-0.73</v>
      </c>
      <c r="T318" s="19">
        <v>14.4</v>
      </c>
      <c r="U318" s="19">
        <v>82</v>
      </c>
      <c r="V318" s="19">
        <v>0.06</v>
      </c>
      <c r="W318">
        <v>195</v>
      </c>
      <c r="X318">
        <v>193</v>
      </c>
      <c r="Z318" s="33"/>
      <c r="AA318" t="s">
        <v>117</v>
      </c>
    </row>
    <row r="319" spans="1:27" ht="16" x14ac:dyDescent="0.2">
      <c r="A319"/>
      <c r="B319" s="1" t="s">
        <v>23</v>
      </c>
      <c r="C319" s="1" t="s">
        <v>6</v>
      </c>
      <c r="E319">
        <v>1</v>
      </c>
      <c r="F319" t="s">
        <v>105</v>
      </c>
      <c r="G319" s="1" t="s">
        <v>7</v>
      </c>
      <c r="H319" s="1" t="s">
        <v>6</v>
      </c>
      <c r="I319">
        <v>53.86</v>
      </c>
      <c r="J319" s="23">
        <v>4.9379999999999997</v>
      </c>
      <c r="K319">
        <f t="shared" si="20"/>
        <v>55.506</v>
      </c>
      <c r="L319">
        <v>34.090000000000003</v>
      </c>
      <c r="M319" s="23">
        <v>33.130000000000003</v>
      </c>
      <c r="N319">
        <v>4.2699999999999996</v>
      </c>
      <c r="O319">
        <v>61.56</v>
      </c>
      <c r="P319" s="23">
        <f t="shared" si="21"/>
        <v>65.83</v>
      </c>
      <c r="Q319" s="9">
        <v>70.66</v>
      </c>
      <c r="R319" s="19">
        <f t="shared" si="22"/>
        <v>-70.66</v>
      </c>
      <c r="S319" s="19">
        <v>1.71</v>
      </c>
      <c r="T319" s="19">
        <v>26.7</v>
      </c>
      <c r="U319" s="19">
        <v>108</v>
      </c>
      <c r="V319" s="19">
        <v>-0.1</v>
      </c>
      <c r="W319">
        <v>300</v>
      </c>
      <c r="X319">
        <v>278</v>
      </c>
      <c r="Z319" s="33"/>
      <c r="AA319" t="s">
        <v>117</v>
      </c>
    </row>
    <row r="320" spans="1:27" ht="16" x14ac:dyDescent="0.2">
      <c r="A320" t="s">
        <v>98</v>
      </c>
      <c r="B320" s="1" t="s">
        <v>12</v>
      </c>
      <c r="C320" s="1" t="s">
        <v>6</v>
      </c>
      <c r="E320">
        <v>1</v>
      </c>
      <c r="F320" t="s">
        <v>105</v>
      </c>
      <c r="G320" s="1" t="s">
        <v>7</v>
      </c>
      <c r="H320" s="1" t="s">
        <v>7</v>
      </c>
      <c r="I320">
        <v>67.962000000000003</v>
      </c>
      <c r="J320" s="23">
        <v>0.97799999999999998</v>
      </c>
      <c r="K320">
        <f t="shared" si="20"/>
        <v>68.287999999999997</v>
      </c>
      <c r="L320">
        <v>26.81</v>
      </c>
      <c r="M320" s="23">
        <v>25.83</v>
      </c>
      <c r="N320">
        <v>-5.28</v>
      </c>
      <c r="O320">
        <v>74.430000000000007</v>
      </c>
      <c r="P320" s="23">
        <f t="shared" si="21"/>
        <v>69.150000000000006</v>
      </c>
      <c r="Q320" s="9">
        <v>62.83</v>
      </c>
      <c r="R320" s="19">
        <f t="shared" si="22"/>
        <v>-62.83</v>
      </c>
      <c r="S320" s="19">
        <v>4.53</v>
      </c>
      <c r="T320" s="19">
        <v>14.7</v>
      </c>
      <c r="U320" s="19"/>
      <c r="V320" s="19">
        <v>0.22</v>
      </c>
      <c r="W320">
        <v>185</v>
      </c>
      <c r="X320">
        <v>181</v>
      </c>
      <c r="Z320" s="33"/>
      <c r="AA320" t="s">
        <v>117</v>
      </c>
    </row>
    <row r="321" spans="1:27" ht="16" x14ac:dyDescent="0.2">
      <c r="A321"/>
      <c r="B321" s="1" t="s">
        <v>13</v>
      </c>
      <c r="C321" s="1" t="s">
        <v>6</v>
      </c>
      <c r="E321">
        <v>1</v>
      </c>
      <c r="F321" t="s">
        <v>105</v>
      </c>
      <c r="G321" s="1" t="s">
        <v>7</v>
      </c>
      <c r="H321" s="1" t="s">
        <v>7</v>
      </c>
      <c r="I321">
        <v>59.893999999999998</v>
      </c>
      <c r="J321" s="23">
        <v>2.891</v>
      </c>
      <c r="K321">
        <f t="shared" si="20"/>
        <v>60.857666666666667</v>
      </c>
      <c r="L321">
        <v>24.07</v>
      </c>
      <c r="M321" s="23">
        <v>23.44</v>
      </c>
      <c r="N321">
        <v>-1.37</v>
      </c>
      <c r="O321">
        <v>64.42</v>
      </c>
      <c r="P321" s="23">
        <f t="shared" si="21"/>
        <v>63.050000000000004</v>
      </c>
      <c r="Q321" s="9">
        <v>67.040000000000006</v>
      </c>
      <c r="R321" s="19">
        <f t="shared" si="22"/>
        <v>-67.040000000000006</v>
      </c>
      <c r="S321" s="19">
        <v>3.05</v>
      </c>
      <c r="T321" s="19">
        <v>20</v>
      </c>
      <c r="U321" s="19"/>
      <c r="V321" s="19">
        <v>1.1100000000000001</v>
      </c>
      <c r="W321">
        <v>220</v>
      </c>
      <c r="X321">
        <v>213</v>
      </c>
      <c r="Z321" s="33"/>
      <c r="AA321" t="s">
        <v>117</v>
      </c>
    </row>
    <row r="322" spans="1:27" ht="16" x14ac:dyDescent="0.2">
      <c r="A322"/>
      <c r="B322" s="1" t="s">
        <v>14</v>
      </c>
      <c r="C322" s="1" t="s">
        <v>6</v>
      </c>
      <c r="E322">
        <v>1</v>
      </c>
      <c r="F322" t="s">
        <v>105</v>
      </c>
      <c r="G322" s="1" t="s">
        <v>7</v>
      </c>
      <c r="H322" s="1" t="s">
        <v>7</v>
      </c>
      <c r="I322">
        <v>62.137999999999998</v>
      </c>
      <c r="J322" s="23">
        <v>1.821</v>
      </c>
      <c r="K322">
        <f t="shared" si="20"/>
        <v>62.744999999999997</v>
      </c>
      <c r="L322">
        <v>24.56</v>
      </c>
      <c r="M322" s="23">
        <v>23.69</v>
      </c>
      <c r="N322">
        <v>-2.0299999999999998</v>
      </c>
      <c r="O322">
        <v>65.77</v>
      </c>
      <c r="P322" s="23">
        <f t="shared" si="21"/>
        <v>63.739999999999995</v>
      </c>
      <c r="Q322" s="9">
        <v>61.4</v>
      </c>
      <c r="R322" s="19">
        <f t="shared" si="22"/>
        <v>-61.4</v>
      </c>
      <c r="S322" s="19">
        <v>1.8</v>
      </c>
      <c r="T322" s="19">
        <v>15.7</v>
      </c>
      <c r="U322" s="19"/>
      <c r="V322" s="19"/>
      <c r="W322">
        <v>140</v>
      </c>
      <c r="X322">
        <v>141</v>
      </c>
      <c r="Z322" s="33"/>
      <c r="AA322" t="s">
        <v>117</v>
      </c>
    </row>
    <row r="323" spans="1:27" ht="16" x14ac:dyDescent="0.2">
      <c r="A323"/>
      <c r="B323" s="1" t="s">
        <v>15</v>
      </c>
      <c r="C323" s="1" t="s">
        <v>6</v>
      </c>
      <c r="E323">
        <v>1</v>
      </c>
      <c r="F323" t="s">
        <v>105</v>
      </c>
      <c r="G323" s="1" t="s">
        <v>7</v>
      </c>
      <c r="H323" s="1" t="s">
        <v>7</v>
      </c>
      <c r="I323">
        <v>67.932000000000002</v>
      </c>
      <c r="J323" s="23">
        <v>1.867</v>
      </c>
      <c r="K323">
        <f t="shared" si="20"/>
        <v>68.554333333333332</v>
      </c>
      <c r="L323">
        <v>29.68</v>
      </c>
      <c r="M323" s="23">
        <v>28.71</v>
      </c>
      <c r="N323">
        <v>1.04</v>
      </c>
      <c r="O323">
        <v>70.28</v>
      </c>
      <c r="P323" s="23">
        <f t="shared" si="21"/>
        <v>71.320000000000007</v>
      </c>
      <c r="Q323" s="9">
        <v>68.67</v>
      </c>
      <c r="R323" s="19">
        <f t="shared" si="22"/>
        <v>-68.67</v>
      </c>
      <c r="S323" s="19">
        <v>2.6</v>
      </c>
      <c r="T323" s="19">
        <v>15.7</v>
      </c>
      <c r="U323" s="19">
        <v>103</v>
      </c>
      <c r="V323" s="19">
        <v>0.73</v>
      </c>
      <c r="W323">
        <v>230</v>
      </c>
      <c r="X323">
        <v>237</v>
      </c>
      <c r="Z323" s="33"/>
      <c r="AA323" t="s">
        <v>117</v>
      </c>
    </row>
    <row r="324" spans="1:27" ht="16" x14ac:dyDescent="0.2">
      <c r="A324"/>
      <c r="B324" s="1" t="s">
        <v>17</v>
      </c>
      <c r="C324" s="1" t="s">
        <v>6</v>
      </c>
      <c r="E324">
        <v>1</v>
      </c>
      <c r="F324" t="s">
        <v>105</v>
      </c>
      <c r="G324" s="1" t="s">
        <v>6</v>
      </c>
      <c r="H324" s="1" t="s">
        <v>6</v>
      </c>
      <c r="I324">
        <v>66.236999999999995</v>
      </c>
      <c r="J324" s="23">
        <v>2.4580000000000002</v>
      </c>
      <c r="K324">
        <f t="shared" si="20"/>
        <v>67.056333333333328</v>
      </c>
      <c r="L324">
        <v>29.11</v>
      </c>
      <c r="M324" s="23">
        <v>28.21</v>
      </c>
      <c r="N324">
        <v>-3.66</v>
      </c>
      <c r="O324">
        <v>71.260000000000005</v>
      </c>
      <c r="P324" s="23">
        <f t="shared" si="21"/>
        <v>67.600000000000009</v>
      </c>
      <c r="Q324" s="9">
        <v>62.4</v>
      </c>
      <c r="R324" s="19">
        <f t="shared" si="22"/>
        <v>-62.4</v>
      </c>
      <c r="S324" s="19">
        <v>4.4400000000000004</v>
      </c>
      <c r="T324" s="19">
        <v>9.9</v>
      </c>
      <c r="U324" s="19">
        <v>94</v>
      </c>
      <c r="V324" s="19">
        <v>1.19</v>
      </c>
      <c r="W324">
        <v>250</v>
      </c>
      <c r="X324">
        <v>256</v>
      </c>
      <c r="Z324" s="33"/>
      <c r="AA324" t="s">
        <v>117</v>
      </c>
    </row>
    <row r="325" spans="1:27" ht="16" x14ac:dyDescent="0.2">
      <c r="A325"/>
      <c r="B325" s="1" t="s">
        <v>25</v>
      </c>
      <c r="C325" s="1" t="s">
        <v>6</v>
      </c>
      <c r="E325">
        <v>1</v>
      </c>
      <c r="F325" t="s">
        <v>105</v>
      </c>
      <c r="G325" s="1" t="s">
        <v>6</v>
      </c>
      <c r="H325" s="1" t="s">
        <v>7</v>
      </c>
      <c r="I325">
        <v>54.110999999999997</v>
      </c>
      <c r="J325" s="23">
        <v>3.266</v>
      </c>
      <c r="K325">
        <f t="shared" si="20"/>
        <v>55.199666666666666</v>
      </c>
      <c r="L325">
        <v>32.020000000000003</v>
      </c>
      <c r="M325" s="23">
        <v>31.25</v>
      </c>
      <c r="N325">
        <v>1.22</v>
      </c>
      <c r="O325">
        <v>54.62</v>
      </c>
      <c r="P325" s="23">
        <f t="shared" si="21"/>
        <v>55.839999999999996</v>
      </c>
      <c r="Q325" s="9">
        <v>58.42</v>
      </c>
      <c r="R325" s="19">
        <f t="shared" si="22"/>
        <v>-58.42</v>
      </c>
      <c r="S325" s="19">
        <v>-0.9</v>
      </c>
      <c r="T325" s="19"/>
      <c r="U325" s="19"/>
      <c r="V325" s="19">
        <v>-1.65</v>
      </c>
      <c r="Z325" s="33"/>
      <c r="AA325" t="s">
        <v>117</v>
      </c>
    </row>
    <row r="326" spans="1:27" ht="16" x14ac:dyDescent="0.2">
      <c r="A326"/>
      <c r="B326" s="1" t="s">
        <v>18</v>
      </c>
      <c r="C326" s="1" t="s">
        <v>6</v>
      </c>
      <c r="E326" s="10" t="s">
        <v>107</v>
      </c>
      <c r="G326" s="1" t="s">
        <v>6</v>
      </c>
      <c r="H326" s="1" t="s">
        <v>6</v>
      </c>
      <c r="J326" s="23"/>
      <c r="M326" s="23"/>
      <c r="P326" s="23"/>
      <c r="Q326" s="9">
        <v>63.84</v>
      </c>
      <c r="R326" s="19">
        <f t="shared" si="22"/>
        <v>-63.84</v>
      </c>
      <c r="S326" s="19">
        <v>0.7</v>
      </c>
      <c r="T326" s="19">
        <v>19.3</v>
      </c>
      <c r="U326" s="19"/>
      <c r="V326" s="19">
        <v>-0.74</v>
      </c>
      <c r="W326">
        <v>150</v>
      </c>
      <c r="X326">
        <v>156</v>
      </c>
      <c r="Z326" s="33"/>
      <c r="AA326" t="s">
        <v>117</v>
      </c>
    </row>
    <row r="327" spans="1:27" ht="16" x14ac:dyDescent="0.2">
      <c r="A327"/>
      <c r="B327" s="1" t="s">
        <v>19</v>
      </c>
      <c r="C327" s="1" t="s">
        <v>6</v>
      </c>
      <c r="E327" s="10">
        <v>1</v>
      </c>
      <c r="F327" t="s">
        <v>105</v>
      </c>
      <c r="G327" s="1" t="s">
        <v>6</v>
      </c>
      <c r="H327" s="1" t="s">
        <v>7</v>
      </c>
      <c r="I327">
        <v>68.41</v>
      </c>
      <c r="J327" s="23">
        <v>0.63</v>
      </c>
      <c r="K327">
        <f t="shared" si="20"/>
        <v>68.61999999999999</v>
      </c>
      <c r="L327">
        <v>31.73</v>
      </c>
      <c r="M327" s="23">
        <v>30.56</v>
      </c>
      <c r="N327">
        <v>1.21</v>
      </c>
      <c r="O327">
        <v>74.319999999999993</v>
      </c>
      <c r="P327" s="23">
        <f t="shared" si="21"/>
        <v>75.529999999999987</v>
      </c>
      <c r="Q327" s="9">
        <v>69.260000000000005</v>
      </c>
      <c r="R327" s="19">
        <f t="shared" si="22"/>
        <v>-69.260000000000005</v>
      </c>
      <c r="S327" s="19">
        <v>4.09</v>
      </c>
      <c r="T327" s="19">
        <v>17.100000000000001</v>
      </c>
      <c r="U327" s="19">
        <v>130</v>
      </c>
      <c r="V327" s="19">
        <v>1.07</v>
      </c>
      <c r="W327">
        <v>275</v>
      </c>
      <c r="X327">
        <v>274</v>
      </c>
      <c r="Z327" s="33"/>
      <c r="AA327" t="s">
        <v>117</v>
      </c>
    </row>
    <row r="328" spans="1:27" ht="16" x14ac:dyDescent="0.2">
      <c r="A328"/>
      <c r="B328" s="1" t="s">
        <v>53</v>
      </c>
      <c r="C328" s="1" t="s">
        <v>6</v>
      </c>
      <c r="E328" s="10">
        <v>1</v>
      </c>
      <c r="F328" t="s">
        <v>105</v>
      </c>
      <c r="G328" s="1" t="s">
        <v>7</v>
      </c>
      <c r="H328" s="1" t="s">
        <v>7</v>
      </c>
      <c r="I328">
        <v>54.966999999999999</v>
      </c>
      <c r="J328" s="23">
        <v>2.98</v>
      </c>
      <c r="K328">
        <f t="shared" si="20"/>
        <v>55.960333333333331</v>
      </c>
      <c r="L328">
        <v>25.96</v>
      </c>
      <c r="M328" s="23">
        <v>25.12</v>
      </c>
      <c r="N328">
        <v>-3.95</v>
      </c>
      <c r="O328">
        <v>55.34</v>
      </c>
      <c r="P328" s="23">
        <f t="shared" si="21"/>
        <v>51.39</v>
      </c>
      <c r="Q328" s="9">
        <v>56.93</v>
      </c>
      <c r="R328" s="19">
        <f t="shared" si="22"/>
        <v>-56.93</v>
      </c>
      <c r="S328" s="19">
        <v>1.87</v>
      </c>
      <c r="T328" s="20">
        <v>13.1</v>
      </c>
      <c r="U328" s="19">
        <v>93</v>
      </c>
      <c r="V328" s="19">
        <v>0.54</v>
      </c>
      <c r="W328">
        <v>184</v>
      </c>
      <c r="Z328" s="33"/>
      <c r="AA328" t="s">
        <v>117</v>
      </c>
    </row>
    <row r="329" spans="1:27" ht="16" x14ac:dyDescent="0.2">
      <c r="A329" t="s">
        <v>87</v>
      </c>
      <c r="B329" s="1" t="s">
        <v>27</v>
      </c>
      <c r="C329" s="1" t="s">
        <v>6</v>
      </c>
      <c r="E329">
        <v>1</v>
      </c>
      <c r="F329" t="s">
        <v>105</v>
      </c>
      <c r="G329" s="1" t="s">
        <v>7</v>
      </c>
      <c r="H329" s="1" t="s">
        <v>7</v>
      </c>
      <c r="I329">
        <v>50.12</v>
      </c>
      <c r="J329" s="23">
        <v>5.13</v>
      </c>
      <c r="K329">
        <f t="shared" si="20"/>
        <v>51.83</v>
      </c>
      <c r="L329">
        <v>31.42</v>
      </c>
      <c r="M329" s="23">
        <v>30.52</v>
      </c>
      <c r="N329">
        <v>3.53</v>
      </c>
      <c r="O329">
        <v>50.97</v>
      </c>
      <c r="P329" s="23">
        <f t="shared" si="21"/>
        <v>54.5</v>
      </c>
      <c r="Q329">
        <v>65.97</v>
      </c>
      <c r="R329" s="19">
        <f t="shared" si="22"/>
        <v>-65.97</v>
      </c>
      <c r="S329" s="19">
        <v>5.79</v>
      </c>
      <c r="T329" s="20">
        <v>10.7</v>
      </c>
      <c r="U329" s="19"/>
      <c r="V329" s="19">
        <v>-0.27</v>
      </c>
      <c r="W329">
        <v>110</v>
      </c>
      <c r="Z329" s="33"/>
      <c r="AA329" t="s">
        <v>117</v>
      </c>
    </row>
    <row r="330" spans="1:27" ht="16" x14ac:dyDescent="0.2">
      <c r="A330"/>
      <c r="B330" s="1" t="s">
        <v>21</v>
      </c>
      <c r="C330" s="1" t="s">
        <v>6</v>
      </c>
      <c r="E330">
        <v>1</v>
      </c>
      <c r="F330" t="s">
        <v>105</v>
      </c>
      <c r="G330" s="1" t="s">
        <v>6</v>
      </c>
      <c r="H330" s="1" t="s">
        <v>6</v>
      </c>
      <c r="I330">
        <v>67.558999999999997</v>
      </c>
      <c r="J330" s="23">
        <v>5.7759999999999998</v>
      </c>
      <c r="K330">
        <f t="shared" si="20"/>
        <v>69.484333333333325</v>
      </c>
      <c r="L330">
        <v>34.26</v>
      </c>
      <c r="M330" s="23">
        <v>33.200000000000003</v>
      </c>
      <c r="N330">
        <v>-4.7</v>
      </c>
      <c r="O330">
        <v>69.790000000000006</v>
      </c>
      <c r="P330" s="23">
        <f t="shared" si="21"/>
        <v>65.09</v>
      </c>
      <c r="Q330">
        <v>64</v>
      </c>
      <c r="R330" s="19">
        <f t="shared" si="22"/>
        <v>-64</v>
      </c>
      <c r="S330" s="19">
        <v>1.39</v>
      </c>
      <c r="T330" s="20">
        <v>11.3</v>
      </c>
      <c r="U330" s="19">
        <v>95</v>
      </c>
      <c r="V330" s="19">
        <v>0.75</v>
      </c>
      <c r="W330">
        <v>240</v>
      </c>
      <c r="X330">
        <v>221</v>
      </c>
      <c r="Z330" s="33"/>
      <c r="AA330" t="s">
        <v>117</v>
      </c>
    </row>
    <row r="331" spans="1:27" ht="16" x14ac:dyDescent="0.2">
      <c r="A331"/>
      <c r="B331" s="1" t="s">
        <v>5</v>
      </c>
      <c r="C331" s="1" t="s">
        <v>6</v>
      </c>
      <c r="E331">
        <v>1</v>
      </c>
      <c r="F331" t="s">
        <v>105</v>
      </c>
      <c r="G331" s="1" t="s">
        <v>7</v>
      </c>
      <c r="H331" s="1" t="s">
        <v>6</v>
      </c>
      <c r="I331">
        <v>61.948</v>
      </c>
      <c r="J331" s="23">
        <v>7.0339999999999998</v>
      </c>
      <c r="K331">
        <f t="shared" si="20"/>
        <v>64.292666666666662</v>
      </c>
      <c r="L331">
        <v>47.68</v>
      </c>
      <c r="M331" s="23">
        <v>46.49</v>
      </c>
      <c r="N331">
        <v>-1.19</v>
      </c>
      <c r="O331">
        <v>66.510000000000005</v>
      </c>
      <c r="P331" s="23">
        <f t="shared" si="21"/>
        <v>65.320000000000007</v>
      </c>
      <c r="Q331">
        <v>64.14</v>
      </c>
      <c r="R331" s="19">
        <f t="shared" si="22"/>
        <v>-64.14</v>
      </c>
      <c r="S331" s="19">
        <v>1.33</v>
      </c>
      <c r="T331" s="20">
        <v>10.4</v>
      </c>
      <c r="U331" s="19">
        <v>79</v>
      </c>
      <c r="V331" s="19">
        <v>0.56000000000000005</v>
      </c>
      <c r="W331">
        <v>175</v>
      </c>
      <c r="X331">
        <v>166</v>
      </c>
      <c r="Z331" s="33"/>
      <c r="AA331" t="s">
        <v>117</v>
      </c>
    </row>
    <row r="332" spans="1:27" ht="16" x14ac:dyDescent="0.2">
      <c r="A332"/>
      <c r="B332" s="1" t="s">
        <v>10</v>
      </c>
      <c r="C332" s="1" t="s">
        <v>6</v>
      </c>
      <c r="E332">
        <v>1</v>
      </c>
      <c r="F332" t="s">
        <v>105</v>
      </c>
      <c r="G332" s="1" t="s">
        <v>6</v>
      </c>
      <c r="H332" s="1" t="s">
        <v>6</v>
      </c>
      <c r="I332">
        <v>68.379000000000005</v>
      </c>
      <c r="J332" s="23">
        <v>1.335</v>
      </c>
      <c r="K332">
        <f t="shared" si="20"/>
        <v>68.823999999999998</v>
      </c>
      <c r="L332">
        <v>25.91</v>
      </c>
      <c r="M332" s="23">
        <v>25.11</v>
      </c>
      <c r="N332">
        <v>0.35</v>
      </c>
      <c r="O332">
        <v>68.61</v>
      </c>
      <c r="P332" s="23">
        <f t="shared" si="21"/>
        <v>68.959999999999994</v>
      </c>
      <c r="R332" s="19"/>
      <c r="S332" s="19"/>
      <c r="T332" s="20">
        <v>29.5</v>
      </c>
      <c r="U332" s="20"/>
      <c r="V332" s="19"/>
      <c r="W332">
        <v>170</v>
      </c>
      <c r="X332">
        <v>165</v>
      </c>
      <c r="Z332" s="33"/>
      <c r="AA332" t="s">
        <v>117</v>
      </c>
    </row>
    <row r="333" spans="1:27" ht="16" x14ac:dyDescent="0.2">
      <c r="A333"/>
      <c r="B333" s="1" t="s">
        <v>23</v>
      </c>
      <c r="C333" s="1" t="s">
        <v>6</v>
      </c>
      <c r="E333" s="10">
        <v>1</v>
      </c>
      <c r="F333" t="s">
        <v>105</v>
      </c>
      <c r="G333" s="1" t="s">
        <v>6</v>
      </c>
      <c r="H333" s="1" t="s">
        <v>6</v>
      </c>
      <c r="J333" s="23"/>
      <c r="M333" s="23"/>
      <c r="P333" s="23"/>
      <c r="Q333">
        <v>58.05</v>
      </c>
      <c r="R333" s="19">
        <f t="shared" si="22"/>
        <v>-58.05</v>
      </c>
      <c r="S333" s="19">
        <v>1.18</v>
      </c>
      <c r="T333" s="20">
        <v>13.8</v>
      </c>
      <c r="U333" s="20"/>
      <c r="V333" s="19">
        <v>0.1</v>
      </c>
      <c r="W333">
        <v>180</v>
      </c>
      <c r="X333">
        <v>178</v>
      </c>
      <c r="Z333" s="33"/>
      <c r="AA333" t="s">
        <v>117</v>
      </c>
    </row>
    <row r="334" spans="1:27" ht="16" x14ac:dyDescent="0.2">
      <c r="A334"/>
      <c r="B334" s="1" t="s">
        <v>11</v>
      </c>
      <c r="C334" s="1" t="s">
        <v>6</v>
      </c>
      <c r="E334">
        <v>1</v>
      </c>
      <c r="F334" t="s">
        <v>105</v>
      </c>
      <c r="G334" s="1" t="s">
        <v>6</v>
      </c>
      <c r="H334" s="1" t="s">
        <v>6</v>
      </c>
      <c r="I334">
        <v>56.732999999999997</v>
      </c>
      <c r="J334" s="23">
        <v>2.2749999999999999</v>
      </c>
      <c r="K334">
        <f t="shared" si="20"/>
        <v>57.49133333333333</v>
      </c>
      <c r="L334">
        <v>43.74</v>
      </c>
      <c r="M334" s="23">
        <v>42.59</v>
      </c>
      <c r="N334">
        <v>-1.1599999999999999</v>
      </c>
      <c r="O334">
        <v>60.6</v>
      </c>
      <c r="P334" s="23">
        <f t="shared" si="21"/>
        <v>59.440000000000005</v>
      </c>
      <c r="Q334">
        <v>51.8</v>
      </c>
      <c r="R334" s="19">
        <f t="shared" si="22"/>
        <v>-51.8</v>
      </c>
      <c r="S334" s="19">
        <v>0.57999999999999996</v>
      </c>
      <c r="T334" s="20">
        <v>14.3</v>
      </c>
      <c r="U334" s="19"/>
      <c r="V334" s="19">
        <v>-0.43</v>
      </c>
      <c r="W334">
        <v>155</v>
      </c>
      <c r="X334">
        <v>153</v>
      </c>
      <c r="Z334" s="33"/>
      <c r="AA334" t="s">
        <v>117</v>
      </c>
    </row>
    <row r="335" spans="1:27" ht="16" x14ac:dyDescent="0.2">
      <c r="A335"/>
      <c r="B335" s="1" t="s">
        <v>12</v>
      </c>
      <c r="C335" s="1" t="s">
        <v>6</v>
      </c>
      <c r="E335" t="s">
        <v>107</v>
      </c>
      <c r="G335" s="1" t="s">
        <v>6</v>
      </c>
      <c r="H335" s="1" t="s">
        <v>7</v>
      </c>
      <c r="J335" s="23"/>
      <c r="M335" s="23"/>
      <c r="P335" s="23"/>
      <c r="R335" s="19"/>
      <c r="S335" s="19"/>
      <c r="T335" s="19"/>
      <c r="U335" s="19"/>
      <c r="V335" s="19"/>
      <c r="Z335" s="33"/>
      <c r="AA335" t="s">
        <v>117</v>
      </c>
    </row>
    <row r="336" spans="1:27" ht="16" x14ac:dyDescent="0.2">
      <c r="A336"/>
      <c r="B336" s="1" t="s">
        <v>15</v>
      </c>
      <c r="C336" s="1" t="s">
        <v>6</v>
      </c>
      <c r="E336" t="s">
        <v>107</v>
      </c>
      <c r="G336" s="1" t="s">
        <v>6</v>
      </c>
      <c r="H336" s="1" t="s">
        <v>6</v>
      </c>
      <c r="J336" s="23"/>
      <c r="M336" s="23"/>
      <c r="P336" s="23"/>
      <c r="Q336">
        <v>57.12</v>
      </c>
      <c r="R336" s="19">
        <f t="shared" si="22"/>
        <v>-57.12</v>
      </c>
      <c r="S336" s="19">
        <v>1.25</v>
      </c>
      <c r="T336" s="19">
        <v>10.4</v>
      </c>
      <c r="U336" s="19"/>
      <c r="V336" s="19"/>
      <c r="W336">
        <v>80</v>
      </c>
      <c r="Z336" s="33"/>
      <c r="AA336" t="s">
        <v>117</v>
      </c>
    </row>
    <row r="337" spans="1:27" ht="16" x14ac:dyDescent="0.2">
      <c r="A337"/>
      <c r="B337" s="1" t="s">
        <v>16</v>
      </c>
      <c r="C337" s="1" t="s">
        <v>6</v>
      </c>
      <c r="E337">
        <v>1</v>
      </c>
      <c r="F337" t="s">
        <v>105</v>
      </c>
      <c r="G337" s="1" t="s">
        <v>6</v>
      </c>
      <c r="H337" s="1" t="s">
        <v>6</v>
      </c>
      <c r="I337">
        <v>84.188000000000002</v>
      </c>
      <c r="J337" s="23">
        <v>0.60199999999999998</v>
      </c>
      <c r="K337">
        <f t="shared" si="20"/>
        <v>84.388666666666666</v>
      </c>
      <c r="L337">
        <v>32.28</v>
      </c>
      <c r="M337" s="23">
        <v>30.93</v>
      </c>
      <c r="N337">
        <v>-4.6500000000000004</v>
      </c>
      <c r="O337">
        <v>74.7</v>
      </c>
      <c r="P337" s="23">
        <f t="shared" si="21"/>
        <v>70.05</v>
      </c>
      <c r="Q337">
        <v>69.760000000000005</v>
      </c>
      <c r="R337" s="19">
        <f t="shared" si="22"/>
        <v>-69.760000000000005</v>
      </c>
      <c r="S337" s="19">
        <v>1.19</v>
      </c>
      <c r="T337" s="19">
        <v>27.5</v>
      </c>
      <c r="U337" s="19">
        <v>115</v>
      </c>
      <c r="V337" s="19">
        <v>0.2</v>
      </c>
      <c r="W337">
        <v>290</v>
      </c>
      <c r="X337">
        <v>279</v>
      </c>
      <c r="Z337" s="33"/>
      <c r="AA337" t="s">
        <v>117</v>
      </c>
    </row>
    <row r="338" spans="1:27" ht="16" x14ac:dyDescent="0.2">
      <c r="A338"/>
      <c r="B338" s="1" t="s">
        <v>17</v>
      </c>
      <c r="C338" s="1" t="s">
        <v>6</v>
      </c>
      <c r="E338" t="s">
        <v>107</v>
      </c>
      <c r="R338" s="19"/>
      <c r="Z338" s="33"/>
      <c r="AA338" t="s">
        <v>117</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5"/>
  <sheetViews>
    <sheetView topLeftCell="P1" zoomScale="150" zoomScaleNormal="89" workbookViewId="0">
      <pane ySplit="1" topLeftCell="A81" activePane="bottomLeft" state="frozen"/>
      <selection pane="bottomLeft" activeCell="O1" sqref="O1:O1048576"/>
    </sheetView>
  </sheetViews>
  <sheetFormatPr baseColWidth="10" defaultColWidth="8.83203125" defaultRowHeight="15" x14ac:dyDescent="0.2"/>
  <cols>
    <col min="1" max="1" width="9.1640625" style="1"/>
    <col min="2" max="2" width="5.33203125" style="1" customWidth="1"/>
    <col min="3" max="3" width="9.33203125" customWidth="1"/>
    <col min="4" max="4" width="13.5" customWidth="1"/>
    <col min="5" max="5" width="14.33203125" customWidth="1"/>
    <col min="6" max="6" width="9.33203125" customWidth="1"/>
    <col min="7" max="7" width="6.6640625" customWidth="1"/>
    <col min="8" max="8" width="7.33203125" customWidth="1"/>
    <col min="9" max="9" width="18.33203125" customWidth="1"/>
    <col min="10" max="10" width="10.5" customWidth="1"/>
    <col min="12" max="12" width="7.6640625" customWidth="1"/>
    <col min="15" max="15" width="7.1640625" customWidth="1"/>
    <col min="16" max="16" width="7" customWidth="1"/>
    <col min="18" max="18" width="12.6640625" customWidth="1"/>
    <col min="19" max="19" width="11.1640625" customWidth="1"/>
    <col min="20" max="20" width="12" customWidth="1"/>
    <col min="21" max="21" width="11.6640625" customWidth="1"/>
    <col min="25" max="25" width="14.1640625" customWidth="1"/>
  </cols>
  <sheetData>
    <row r="1" spans="1:26" x14ac:dyDescent="0.2">
      <c r="A1" s="1" t="s">
        <v>0</v>
      </c>
      <c r="B1" s="1" t="s">
        <v>1</v>
      </c>
      <c r="C1" s="1" t="s">
        <v>124</v>
      </c>
      <c r="D1" s="1" t="s">
        <v>4</v>
      </c>
      <c r="E1" s="1" t="s">
        <v>123</v>
      </c>
      <c r="F1" s="1" t="s">
        <v>103</v>
      </c>
      <c r="G1" t="s">
        <v>3</v>
      </c>
      <c r="H1" s="1" t="s">
        <v>50</v>
      </c>
      <c r="I1" s="1" t="s">
        <v>128</v>
      </c>
      <c r="J1" s="1" t="s">
        <v>91</v>
      </c>
      <c r="K1" s="1" t="s">
        <v>94</v>
      </c>
      <c r="L1" s="1" t="s">
        <v>92</v>
      </c>
      <c r="M1" s="1" t="s">
        <v>92</v>
      </c>
      <c r="N1" s="1" t="s">
        <v>127</v>
      </c>
      <c r="O1" s="1" t="s">
        <v>96</v>
      </c>
      <c r="P1" s="1" t="s">
        <v>95</v>
      </c>
      <c r="Q1" s="1" t="s">
        <v>86</v>
      </c>
      <c r="R1" s="1" t="s">
        <v>129</v>
      </c>
      <c r="S1" t="s">
        <v>74</v>
      </c>
      <c r="T1" t="s">
        <v>75</v>
      </c>
      <c r="U1" t="s">
        <v>76</v>
      </c>
      <c r="V1" t="s">
        <v>77</v>
      </c>
      <c r="W1" t="s">
        <v>80</v>
      </c>
      <c r="X1" s="19" t="s">
        <v>78</v>
      </c>
      <c r="Y1" t="s">
        <v>151</v>
      </c>
    </row>
    <row r="2" spans="1:26" x14ac:dyDescent="0.2">
      <c r="A2" s="1" t="s">
        <v>65</v>
      </c>
      <c r="B2" s="1" t="s">
        <v>20</v>
      </c>
      <c r="C2" t="s">
        <v>6</v>
      </c>
      <c r="E2" t="s">
        <v>104</v>
      </c>
      <c r="G2" t="s">
        <v>7</v>
      </c>
      <c r="H2" t="s">
        <v>7</v>
      </c>
      <c r="I2">
        <v>67.024000000000001</v>
      </c>
      <c r="J2" s="17">
        <v>1.341</v>
      </c>
      <c r="K2">
        <f>(J2/3)+I2</f>
        <v>67.471000000000004</v>
      </c>
      <c r="L2">
        <v>19.68</v>
      </c>
      <c r="M2" s="17">
        <v>18.87</v>
      </c>
      <c r="N2">
        <v>1.01</v>
      </c>
      <c r="O2">
        <v>71.650000000000006</v>
      </c>
      <c r="P2" s="17">
        <f>N2+O2</f>
        <v>72.660000000000011</v>
      </c>
      <c r="Q2">
        <v>70.2</v>
      </c>
      <c r="R2" s="19">
        <f>0-Q2</f>
        <v>-70.2</v>
      </c>
      <c r="S2" s="19">
        <v>5.976</v>
      </c>
      <c r="T2" s="19">
        <v>11.5</v>
      </c>
      <c r="U2" s="19"/>
      <c r="V2" s="19">
        <v>0.32</v>
      </c>
      <c r="W2">
        <v>120</v>
      </c>
      <c r="X2" s="19"/>
      <c r="Y2" t="s">
        <v>152</v>
      </c>
    </row>
    <row r="3" spans="1:26" x14ac:dyDescent="0.2">
      <c r="A3" s="1" t="s">
        <v>65</v>
      </c>
      <c r="B3" s="1" t="s">
        <v>27</v>
      </c>
      <c r="C3" t="s">
        <v>6</v>
      </c>
      <c r="E3" t="s">
        <v>104</v>
      </c>
      <c r="G3" t="s">
        <v>7</v>
      </c>
      <c r="H3" t="s">
        <v>7</v>
      </c>
      <c r="I3">
        <v>56.848999999999997</v>
      </c>
      <c r="J3" s="17">
        <v>1.7410000000000001</v>
      </c>
      <c r="K3">
        <f t="shared" ref="K3:K64" si="0">(J3/3)+I3</f>
        <v>57.429333333333332</v>
      </c>
      <c r="L3">
        <v>18.489999999999998</v>
      </c>
      <c r="M3" s="17">
        <v>17.649999999999999</v>
      </c>
      <c r="N3">
        <v>-0.84</v>
      </c>
      <c r="O3">
        <v>67.099999999999994</v>
      </c>
      <c r="P3" s="17">
        <f t="shared" ref="P3:P64" si="1">N3+O3</f>
        <v>66.259999999999991</v>
      </c>
      <c r="Q3">
        <v>74.2</v>
      </c>
      <c r="R3" s="19">
        <f t="shared" ref="R3:R64" si="2">0-Q3</f>
        <v>-74.2</v>
      </c>
      <c r="S3" s="19">
        <v>13.94</v>
      </c>
      <c r="T3" s="19">
        <v>5.8</v>
      </c>
      <c r="U3" s="19"/>
      <c r="V3" s="19">
        <v>-2.92</v>
      </c>
      <c r="W3">
        <v>90</v>
      </c>
      <c r="X3" s="19"/>
      <c r="Y3" t="s">
        <v>152</v>
      </c>
    </row>
    <row r="4" spans="1:26" x14ac:dyDescent="0.2">
      <c r="A4" s="1" t="s">
        <v>65</v>
      </c>
      <c r="B4" s="1" t="s">
        <v>21</v>
      </c>
      <c r="C4" t="s">
        <v>6</v>
      </c>
      <c r="D4" t="s">
        <v>66</v>
      </c>
      <c r="E4" s="10">
        <v>1</v>
      </c>
      <c r="F4" t="s">
        <v>105</v>
      </c>
      <c r="G4" t="s">
        <v>7</v>
      </c>
      <c r="H4" t="s">
        <v>7</v>
      </c>
      <c r="I4">
        <v>64.596999999999994</v>
      </c>
      <c r="J4" s="17">
        <v>2.2309999999999999</v>
      </c>
      <c r="K4">
        <f t="shared" si="0"/>
        <v>65.340666666666664</v>
      </c>
      <c r="L4">
        <v>21.56</v>
      </c>
      <c r="M4" s="17">
        <v>20.83</v>
      </c>
      <c r="N4">
        <v>3.87</v>
      </c>
      <c r="O4">
        <v>69.47</v>
      </c>
      <c r="P4" s="17">
        <f t="shared" si="1"/>
        <v>73.34</v>
      </c>
      <c r="Q4">
        <v>73.17</v>
      </c>
      <c r="R4" s="19">
        <f t="shared" si="2"/>
        <v>-73.17</v>
      </c>
      <c r="S4" s="19">
        <v>9.82</v>
      </c>
      <c r="T4" s="19">
        <v>7</v>
      </c>
      <c r="U4" s="19"/>
      <c r="V4" s="19">
        <v>-1.18</v>
      </c>
      <c r="X4" s="19"/>
      <c r="Y4" t="s">
        <v>152</v>
      </c>
    </row>
    <row r="5" spans="1:26" x14ac:dyDescent="0.2">
      <c r="A5" s="1" t="s">
        <v>65</v>
      </c>
      <c r="B5" s="1" t="s">
        <v>22</v>
      </c>
      <c r="C5" t="s">
        <v>6</v>
      </c>
      <c r="E5" t="s">
        <v>104</v>
      </c>
      <c r="G5" t="s">
        <v>7</v>
      </c>
      <c r="H5" t="s">
        <v>7</v>
      </c>
      <c r="I5">
        <v>61.11</v>
      </c>
      <c r="J5" s="17">
        <v>2.4990000000000001</v>
      </c>
      <c r="K5">
        <f t="shared" si="0"/>
        <v>61.942999999999998</v>
      </c>
      <c r="L5">
        <v>24.42</v>
      </c>
      <c r="M5" s="17">
        <v>23.63</v>
      </c>
      <c r="N5">
        <v>2.23</v>
      </c>
      <c r="O5">
        <v>65.12</v>
      </c>
      <c r="P5" s="17">
        <f t="shared" si="1"/>
        <v>67.350000000000009</v>
      </c>
      <c r="Q5">
        <v>65.25</v>
      </c>
      <c r="R5" s="19">
        <f t="shared" si="2"/>
        <v>-65.25</v>
      </c>
      <c r="S5" s="19">
        <v>8.09</v>
      </c>
      <c r="T5" s="19">
        <v>6.7</v>
      </c>
      <c r="U5" s="19"/>
      <c r="V5" s="19"/>
      <c r="W5">
        <v>105</v>
      </c>
      <c r="X5" s="19"/>
      <c r="Y5" t="s">
        <v>152</v>
      </c>
      <c r="Z5" s="2"/>
    </row>
    <row r="6" spans="1:26" x14ac:dyDescent="0.2">
      <c r="A6" s="1" t="s">
        <v>65</v>
      </c>
      <c r="B6" s="1" t="s">
        <v>8</v>
      </c>
      <c r="D6" t="s">
        <v>58</v>
      </c>
      <c r="E6" t="s">
        <v>104</v>
      </c>
      <c r="G6" t="s">
        <v>7</v>
      </c>
      <c r="H6" t="s">
        <v>7</v>
      </c>
      <c r="I6">
        <v>68.343000000000004</v>
      </c>
      <c r="J6" s="17">
        <v>2.9969999999999999</v>
      </c>
      <c r="K6">
        <f t="shared" si="0"/>
        <v>69.341999999999999</v>
      </c>
      <c r="L6">
        <v>24.4</v>
      </c>
      <c r="M6" s="17">
        <v>23.59</v>
      </c>
      <c r="N6">
        <v>0.3</v>
      </c>
      <c r="O6">
        <v>68.899000000000001</v>
      </c>
      <c r="P6" s="17">
        <f t="shared" si="1"/>
        <v>69.198999999999998</v>
      </c>
      <c r="R6" s="19"/>
      <c r="S6" s="19"/>
      <c r="T6" s="19"/>
      <c r="U6" s="19"/>
      <c r="V6" s="19"/>
      <c r="X6" s="19"/>
      <c r="Y6" t="s">
        <v>152</v>
      </c>
    </row>
    <row r="7" spans="1:26" x14ac:dyDescent="0.2">
      <c r="A7" s="1" t="s">
        <v>65</v>
      </c>
      <c r="B7" s="1" t="s">
        <v>9</v>
      </c>
      <c r="C7" t="s">
        <v>6</v>
      </c>
      <c r="E7" t="s">
        <v>104</v>
      </c>
      <c r="G7" t="s">
        <v>7</v>
      </c>
      <c r="H7" t="s">
        <v>7</v>
      </c>
      <c r="J7" s="17"/>
      <c r="M7" s="17"/>
      <c r="P7" s="17"/>
      <c r="Q7">
        <v>50.22</v>
      </c>
      <c r="R7" s="19">
        <f t="shared" si="2"/>
        <v>-50.22</v>
      </c>
      <c r="S7" s="19">
        <v>1.69</v>
      </c>
      <c r="T7" s="19">
        <v>7.7</v>
      </c>
      <c r="U7" s="19"/>
      <c r="V7" s="19"/>
      <c r="W7">
        <v>110</v>
      </c>
      <c r="X7" s="19"/>
      <c r="Y7" t="s">
        <v>152</v>
      </c>
    </row>
    <row r="8" spans="1:26" x14ac:dyDescent="0.2">
      <c r="A8" s="1" t="s">
        <v>65</v>
      </c>
      <c r="B8" s="1" t="s">
        <v>10</v>
      </c>
      <c r="C8" t="s">
        <v>6</v>
      </c>
      <c r="E8" t="s">
        <v>104</v>
      </c>
      <c r="G8" t="s">
        <v>7</v>
      </c>
      <c r="H8" t="s">
        <v>7</v>
      </c>
      <c r="J8" s="17"/>
      <c r="M8" s="17"/>
      <c r="P8" s="17"/>
      <c r="Q8">
        <v>77.209999999999994</v>
      </c>
      <c r="R8" s="19">
        <f t="shared" si="2"/>
        <v>-77.209999999999994</v>
      </c>
      <c r="S8" s="19">
        <v>5.83</v>
      </c>
      <c r="T8" s="19">
        <v>17.899999999999999</v>
      </c>
      <c r="U8" s="19"/>
      <c r="V8" s="19"/>
      <c r="X8" s="19"/>
      <c r="Y8" t="s">
        <v>152</v>
      </c>
    </row>
    <row r="9" spans="1:26" x14ac:dyDescent="0.2">
      <c r="A9" s="1" t="s">
        <v>65</v>
      </c>
      <c r="B9" s="1" t="s">
        <v>23</v>
      </c>
      <c r="C9" t="s">
        <v>6</v>
      </c>
      <c r="E9">
        <v>1</v>
      </c>
      <c r="F9" t="s">
        <v>105</v>
      </c>
      <c r="G9" t="s">
        <v>6</v>
      </c>
      <c r="H9" t="s">
        <v>7</v>
      </c>
      <c r="I9">
        <v>79.153999999999996</v>
      </c>
      <c r="J9" s="17">
        <v>1.161</v>
      </c>
      <c r="K9">
        <f t="shared" si="0"/>
        <v>79.540999999999997</v>
      </c>
      <c r="L9">
        <v>29.11</v>
      </c>
      <c r="M9" s="17">
        <v>28.23</v>
      </c>
      <c r="N9">
        <v>-8.07</v>
      </c>
      <c r="O9">
        <v>83.447999999999993</v>
      </c>
      <c r="P9" s="17">
        <f t="shared" si="1"/>
        <v>75.377999999999986</v>
      </c>
      <c r="Q9">
        <v>75.38</v>
      </c>
      <c r="R9" s="19">
        <f t="shared" si="2"/>
        <v>-75.38</v>
      </c>
      <c r="S9" s="19">
        <v>4.59</v>
      </c>
      <c r="T9" s="19">
        <v>13.71</v>
      </c>
      <c r="U9" s="19">
        <v>130</v>
      </c>
      <c r="V9" s="19">
        <v>0.4</v>
      </c>
      <c r="X9" s="19"/>
      <c r="Y9" t="s">
        <v>152</v>
      </c>
    </row>
    <row r="10" spans="1:26" x14ac:dyDescent="0.2">
      <c r="A10" s="1" t="s">
        <v>65</v>
      </c>
      <c r="B10" s="1" t="s">
        <v>11</v>
      </c>
      <c r="C10" t="s">
        <v>6</v>
      </c>
      <c r="E10">
        <v>1</v>
      </c>
      <c r="F10" t="s">
        <v>106</v>
      </c>
      <c r="G10" t="s">
        <v>6</v>
      </c>
      <c r="H10" t="s">
        <v>7</v>
      </c>
      <c r="J10" s="17"/>
      <c r="M10" s="17"/>
      <c r="P10" s="17"/>
      <c r="Q10">
        <v>56.41</v>
      </c>
      <c r="R10" s="19">
        <f t="shared" si="2"/>
        <v>-56.41</v>
      </c>
      <c r="S10" s="19">
        <v>1.45</v>
      </c>
      <c r="T10" s="20">
        <v>10.24</v>
      </c>
      <c r="U10" s="19"/>
      <c r="V10" s="19">
        <v>-0.44</v>
      </c>
      <c r="X10" s="19"/>
      <c r="Y10" t="s">
        <v>152</v>
      </c>
    </row>
    <row r="11" spans="1:26" x14ac:dyDescent="0.2">
      <c r="A11" s="1" t="s">
        <v>65</v>
      </c>
      <c r="B11" s="1" t="s">
        <v>12</v>
      </c>
      <c r="C11" t="s">
        <v>6</v>
      </c>
      <c r="E11">
        <v>1</v>
      </c>
      <c r="F11" t="s">
        <v>105</v>
      </c>
      <c r="G11" t="s">
        <v>7</v>
      </c>
      <c r="H11" t="s">
        <v>7</v>
      </c>
      <c r="J11" s="17"/>
      <c r="M11" s="17"/>
      <c r="P11" s="17"/>
      <c r="Q11" s="2">
        <v>50.72</v>
      </c>
      <c r="R11" s="19">
        <f t="shared" si="2"/>
        <v>-50.72</v>
      </c>
      <c r="S11" s="19">
        <v>0.17499999999999999</v>
      </c>
      <c r="T11" s="20">
        <v>10.67</v>
      </c>
      <c r="U11" s="19"/>
      <c r="V11" s="19">
        <v>-0.74</v>
      </c>
      <c r="X11" s="19">
        <v>144</v>
      </c>
      <c r="Y11" t="s">
        <v>152</v>
      </c>
    </row>
    <row r="12" spans="1:26" x14ac:dyDescent="0.2">
      <c r="A12" s="1" t="s">
        <v>65</v>
      </c>
      <c r="B12" s="1" t="s">
        <v>14</v>
      </c>
      <c r="C12" t="s">
        <v>6</v>
      </c>
      <c r="E12">
        <v>1</v>
      </c>
      <c r="F12" t="s">
        <v>105</v>
      </c>
      <c r="G12" t="s">
        <v>7</v>
      </c>
      <c r="H12" t="s">
        <v>7</v>
      </c>
      <c r="I12">
        <v>75.697999999999993</v>
      </c>
      <c r="J12" s="17">
        <v>1.853</v>
      </c>
      <c r="K12">
        <f t="shared" si="0"/>
        <v>76.315666666666658</v>
      </c>
      <c r="L12">
        <v>23.26</v>
      </c>
      <c r="M12" s="17">
        <v>22.37</v>
      </c>
      <c r="N12">
        <v>1.87</v>
      </c>
      <c r="O12">
        <v>82.7</v>
      </c>
      <c r="P12" s="17">
        <f t="shared" si="1"/>
        <v>84.570000000000007</v>
      </c>
      <c r="Q12" s="2">
        <v>78.12</v>
      </c>
      <c r="R12" s="19">
        <f t="shared" si="2"/>
        <v>-78.12</v>
      </c>
      <c r="S12" s="19">
        <v>13.51</v>
      </c>
      <c r="T12" s="20">
        <v>5.4</v>
      </c>
      <c r="U12" s="19"/>
      <c r="V12" s="19">
        <v>-1.37</v>
      </c>
      <c r="X12" s="19"/>
      <c r="Y12" t="s">
        <v>152</v>
      </c>
    </row>
    <row r="13" spans="1:26" x14ac:dyDescent="0.2">
      <c r="A13" s="1" t="s">
        <v>65</v>
      </c>
      <c r="B13" s="1" t="s">
        <v>16</v>
      </c>
      <c r="C13" t="s">
        <v>6</v>
      </c>
      <c r="E13">
        <v>1</v>
      </c>
      <c r="F13" t="s">
        <v>105</v>
      </c>
      <c r="G13" t="s">
        <v>7</v>
      </c>
      <c r="H13" t="s">
        <v>7</v>
      </c>
      <c r="J13" s="17"/>
      <c r="M13" s="17"/>
      <c r="P13" s="17"/>
      <c r="Q13" s="2">
        <v>59.06</v>
      </c>
      <c r="R13" s="19">
        <f t="shared" si="2"/>
        <v>-59.06</v>
      </c>
      <c r="S13" s="19">
        <v>11.032</v>
      </c>
      <c r="T13" s="20">
        <v>4.97</v>
      </c>
      <c r="U13" s="19"/>
      <c r="V13" s="19">
        <v>-3.67</v>
      </c>
      <c r="W13">
        <v>115</v>
      </c>
      <c r="X13" s="19">
        <v>117</v>
      </c>
      <c r="Y13" t="s">
        <v>152</v>
      </c>
    </row>
    <row r="14" spans="1:26" x14ac:dyDescent="0.2">
      <c r="A14" s="1" t="s">
        <v>65</v>
      </c>
      <c r="B14" s="1" t="s">
        <v>17</v>
      </c>
      <c r="C14" t="s">
        <v>6</v>
      </c>
      <c r="E14">
        <v>1</v>
      </c>
      <c r="F14" t="s">
        <v>105</v>
      </c>
      <c r="G14" t="s">
        <v>7</v>
      </c>
      <c r="H14" t="s">
        <v>7</v>
      </c>
      <c r="J14" s="17"/>
      <c r="M14" s="17"/>
      <c r="P14" s="17"/>
      <c r="Q14" s="2">
        <v>62.23</v>
      </c>
      <c r="R14" s="19">
        <f t="shared" si="2"/>
        <v>-62.23</v>
      </c>
      <c r="S14" s="19">
        <v>1.8</v>
      </c>
      <c r="T14" s="20">
        <v>12.24</v>
      </c>
      <c r="U14" s="19"/>
      <c r="V14" s="19">
        <v>-0.24</v>
      </c>
      <c r="W14">
        <v>120</v>
      </c>
      <c r="X14" s="19"/>
      <c r="Y14" t="s">
        <v>152</v>
      </c>
    </row>
    <row r="15" spans="1:26" x14ac:dyDescent="0.2">
      <c r="A15" s="1" t="s">
        <v>65</v>
      </c>
      <c r="B15" s="1" t="s">
        <v>24</v>
      </c>
      <c r="C15" t="s">
        <v>6</v>
      </c>
      <c r="E15">
        <v>1</v>
      </c>
      <c r="F15">
        <v>1</v>
      </c>
      <c r="G15" t="s">
        <v>7</v>
      </c>
      <c r="H15" t="s">
        <v>7</v>
      </c>
      <c r="I15">
        <v>75.772999999999996</v>
      </c>
      <c r="J15" s="17">
        <v>1.974</v>
      </c>
      <c r="K15">
        <f t="shared" si="0"/>
        <v>76.430999999999997</v>
      </c>
      <c r="L15">
        <v>21.91</v>
      </c>
      <c r="M15" s="17">
        <v>21.08</v>
      </c>
      <c r="N15">
        <v>1.95</v>
      </c>
      <c r="O15">
        <v>78.73</v>
      </c>
      <c r="P15" s="17">
        <f t="shared" si="1"/>
        <v>80.680000000000007</v>
      </c>
      <c r="Q15" s="2">
        <v>76.180000000000007</v>
      </c>
      <c r="R15" s="19">
        <f t="shared" si="2"/>
        <v>-76.180000000000007</v>
      </c>
      <c r="S15" s="19">
        <v>10</v>
      </c>
      <c r="T15" s="20">
        <v>8.16</v>
      </c>
      <c r="U15" s="19">
        <v>131</v>
      </c>
      <c r="V15" s="19">
        <v>-2.81</v>
      </c>
      <c r="W15" s="2">
        <v>165</v>
      </c>
      <c r="X15" s="20">
        <v>164</v>
      </c>
      <c r="Y15" t="s">
        <v>152</v>
      </c>
    </row>
    <row r="16" spans="1:26" x14ac:dyDescent="0.2">
      <c r="A16" s="1" t="s">
        <v>65</v>
      </c>
      <c r="B16" s="1" t="s">
        <v>25</v>
      </c>
      <c r="D16" t="s">
        <v>125</v>
      </c>
      <c r="G16" t="s">
        <v>7</v>
      </c>
      <c r="H16" t="s">
        <v>7</v>
      </c>
      <c r="I16" s="2">
        <v>62.707999999999998</v>
      </c>
      <c r="J16" s="17">
        <v>2.2130000000000001</v>
      </c>
      <c r="K16">
        <f t="shared" si="0"/>
        <v>63.445666666666668</v>
      </c>
      <c r="L16">
        <v>21.26</v>
      </c>
      <c r="M16" s="17">
        <v>20.82</v>
      </c>
      <c r="N16">
        <v>5.6</v>
      </c>
      <c r="O16">
        <v>64.613</v>
      </c>
      <c r="P16" s="17">
        <f t="shared" si="1"/>
        <v>70.212999999999994</v>
      </c>
      <c r="R16" s="19"/>
      <c r="S16" s="19"/>
      <c r="T16" s="19"/>
      <c r="U16" s="19"/>
      <c r="V16" s="19"/>
      <c r="X16" s="19"/>
      <c r="Y16" t="s">
        <v>152</v>
      </c>
    </row>
    <row r="17" spans="1:25" x14ac:dyDescent="0.2">
      <c r="A17" s="1" t="s">
        <v>65</v>
      </c>
      <c r="B17" s="1" t="s">
        <v>18</v>
      </c>
      <c r="D17" t="s">
        <v>58</v>
      </c>
      <c r="G17" t="s">
        <v>7</v>
      </c>
      <c r="H17" t="s">
        <v>7</v>
      </c>
      <c r="J17" s="17"/>
      <c r="M17" s="17"/>
      <c r="P17" s="17"/>
      <c r="R17" s="19"/>
      <c r="S17" s="19"/>
      <c r="T17" s="19"/>
      <c r="U17" s="19"/>
      <c r="V17" s="19"/>
      <c r="X17" s="19"/>
      <c r="Y17" t="s">
        <v>152</v>
      </c>
    </row>
    <row r="18" spans="1:25" x14ac:dyDescent="0.2">
      <c r="A18" s="1" t="s">
        <v>65</v>
      </c>
      <c r="B18" s="1" t="s">
        <v>19</v>
      </c>
      <c r="C18" t="s">
        <v>6</v>
      </c>
      <c r="E18">
        <v>1</v>
      </c>
      <c r="F18" t="s">
        <v>106</v>
      </c>
      <c r="G18" t="s">
        <v>6</v>
      </c>
      <c r="H18" t="s">
        <v>7</v>
      </c>
      <c r="J18" s="17"/>
      <c r="M18" s="17"/>
      <c r="P18" s="17"/>
      <c r="Q18">
        <v>54.73</v>
      </c>
      <c r="R18" s="19">
        <f t="shared" si="2"/>
        <v>-54.73</v>
      </c>
      <c r="S18" s="19">
        <v>0.42199999999999999</v>
      </c>
      <c r="T18" s="19">
        <v>11.19</v>
      </c>
      <c r="U18" s="19"/>
      <c r="V18" s="19">
        <v>-0.28999999999999998</v>
      </c>
      <c r="X18" s="19">
        <v>148</v>
      </c>
      <c r="Y18" t="s">
        <v>152</v>
      </c>
    </row>
    <row r="19" spans="1:25" x14ac:dyDescent="0.2">
      <c r="A19" s="1" t="s">
        <v>65</v>
      </c>
      <c r="B19" s="1" t="s">
        <v>53</v>
      </c>
      <c r="D19" t="s">
        <v>58</v>
      </c>
      <c r="G19" t="s">
        <v>7</v>
      </c>
      <c r="H19" t="s">
        <v>7</v>
      </c>
      <c r="I19">
        <v>54.201999999999998</v>
      </c>
      <c r="J19" s="17">
        <v>2.843</v>
      </c>
      <c r="K19">
        <f t="shared" si="0"/>
        <v>55.149666666666661</v>
      </c>
      <c r="L19">
        <v>19.510000000000002</v>
      </c>
      <c r="M19" s="17">
        <v>18.940000000000001</v>
      </c>
      <c r="N19">
        <v>-2.46</v>
      </c>
      <c r="O19">
        <v>59.65</v>
      </c>
      <c r="P19" s="17">
        <f t="shared" si="1"/>
        <v>57.19</v>
      </c>
      <c r="R19" s="19"/>
      <c r="S19" s="19"/>
      <c r="T19" s="19"/>
      <c r="U19" s="19"/>
      <c r="V19" s="19"/>
      <c r="X19" s="19"/>
      <c r="Y19" t="s">
        <v>152</v>
      </c>
    </row>
    <row r="20" spans="1:25" x14ac:dyDescent="0.2">
      <c r="A20" s="1" t="s">
        <v>65</v>
      </c>
      <c r="B20" s="1" t="s">
        <v>29</v>
      </c>
      <c r="C20" t="s">
        <v>6</v>
      </c>
      <c r="E20">
        <v>1</v>
      </c>
      <c r="F20" s="9">
        <v>1</v>
      </c>
      <c r="G20" t="s">
        <v>7</v>
      </c>
      <c r="H20" t="s">
        <v>7</v>
      </c>
      <c r="I20">
        <v>61.177</v>
      </c>
      <c r="J20" s="17">
        <v>3.093</v>
      </c>
      <c r="K20">
        <f t="shared" si="0"/>
        <v>62.207999999999998</v>
      </c>
      <c r="L20">
        <v>22.41</v>
      </c>
      <c r="M20" s="17">
        <v>21.88</v>
      </c>
      <c r="N20">
        <v>0.21</v>
      </c>
      <c r="O20">
        <v>64.150000000000006</v>
      </c>
      <c r="P20" s="17">
        <f t="shared" si="1"/>
        <v>64.36</v>
      </c>
      <c r="Q20">
        <v>77.11</v>
      </c>
      <c r="R20" s="19">
        <f t="shared" si="2"/>
        <v>-77.11</v>
      </c>
      <c r="S20" s="19">
        <v>9.52</v>
      </c>
      <c r="T20" s="19">
        <v>6.43</v>
      </c>
      <c r="U20" s="19">
        <v>120.4</v>
      </c>
      <c r="V20" s="19">
        <v>-1.49</v>
      </c>
      <c r="W20">
        <v>90</v>
      </c>
      <c r="X20" s="19">
        <v>181</v>
      </c>
      <c r="Y20" t="s">
        <v>152</v>
      </c>
    </row>
    <row r="21" spans="1:25" x14ac:dyDescent="0.2">
      <c r="A21" s="1" t="s">
        <v>65</v>
      </c>
      <c r="B21" s="1" t="s">
        <v>30</v>
      </c>
      <c r="C21" t="s">
        <v>6</v>
      </c>
      <c r="E21" t="s">
        <v>104</v>
      </c>
      <c r="G21" t="s">
        <v>7</v>
      </c>
      <c r="H21" t="s">
        <v>7</v>
      </c>
      <c r="J21" s="17"/>
      <c r="M21" s="17"/>
      <c r="P21" s="17"/>
      <c r="Q21">
        <v>51.1</v>
      </c>
      <c r="R21" s="19">
        <f t="shared" si="2"/>
        <v>-51.1</v>
      </c>
      <c r="S21" s="19">
        <v>8.7899999999999991</v>
      </c>
      <c r="T21" s="19"/>
      <c r="U21" s="19"/>
      <c r="V21" s="19"/>
      <c r="X21" s="19"/>
      <c r="Y21" t="s">
        <v>152</v>
      </c>
    </row>
    <row r="22" spans="1:25" x14ac:dyDescent="0.2">
      <c r="A22" s="1" t="s">
        <v>65</v>
      </c>
      <c r="B22" s="1" t="s">
        <v>31</v>
      </c>
      <c r="C22" t="s">
        <v>7</v>
      </c>
      <c r="E22" t="s">
        <v>107</v>
      </c>
      <c r="G22" t="s">
        <v>7</v>
      </c>
      <c r="H22" t="s">
        <v>7</v>
      </c>
      <c r="J22" s="17"/>
      <c r="M22" s="17"/>
      <c r="P22" s="17"/>
      <c r="R22" s="19"/>
      <c r="S22" s="19"/>
      <c r="T22" s="19"/>
      <c r="U22" s="19"/>
      <c r="V22" s="19"/>
      <c r="X22" s="19"/>
      <c r="Y22" t="s">
        <v>152</v>
      </c>
    </row>
    <row r="23" spans="1:25" x14ac:dyDescent="0.2">
      <c r="A23" s="1" t="s">
        <v>67</v>
      </c>
      <c r="B23" s="1" t="s">
        <v>20</v>
      </c>
      <c r="C23" t="s">
        <v>6</v>
      </c>
      <c r="E23">
        <v>1</v>
      </c>
      <c r="F23" t="s">
        <v>105</v>
      </c>
      <c r="G23" t="s">
        <v>7</v>
      </c>
      <c r="H23" t="s">
        <v>6</v>
      </c>
      <c r="J23" s="17"/>
      <c r="M23" s="17"/>
      <c r="P23" s="17"/>
      <c r="R23" s="19"/>
      <c r="S23" s="19"/>
      <c r="T23" s="19"/>
      <c r="U23" s="19"/>
      <c r="V23" s="19"/>
      <c r="X23" s="19"/>
      <c r="Y23" t="s">
        <v>152</v>
      </c>
    </row>
    <row r="24" spans="1:25" x14ac:dyDescent="0.2">
      <c r="A24" s="1" t="s">
        <v>67</v>
      </c>
      <c r="B24" s="1" t="s">
        <v>21</v>
      </c>
      <c r="C24" t="s">
        <v>6</v>
      </c>
      <c r="E24">
        <v>1</v>
      </c>
      <c r="F24" t="s">
        <v>105</v>
      </c>
      <c r="G24" t="s">
        <v>7</v>
      </c>
      <c r="H24" t="s">
        <v>6</v>
      </c>
      <c r="J24" s="17"/>
      <c r="M24" s="17"/>
      <c r="P24" s="17"/>
      <c r="R24" s="19"/>
      <c r="S24" s="19"/>
      <c r="T24" s="19"/>
      <c r="U24" s="19"/>
      <c r="V24" s="19"/>
      <c r="X24" s="19"/>
      <c r="Y24" t="s">
        <v>152</v>
      </c>
    </row>
    <row r="25" spans="1:25" x14ac:dyDescent="0.2">
      <c r="A25" s="1" t="s">
        <v>67</v>
      </c>
      <c r="B25" s="1" t="s">
        <v>22</v>
      </c>
      <c r="C25" t="s">
        <v>6</v>
      </c>
      <c r="E25" s="10">
        <v>1</v>
      </c>
      <c r="F25" t="s">
        <v>105</v>
      </c>
      <c r="G25" t="s">
        <v>7</v>
      </c>
      <c r="H25" t="s">
        <v>7</v>
      </c>
      <c r="J25" s="17"/>
      <c r="M25" s="17"/>
      <c r="P25" s="17"/>
      <c r="R25" s="19"/>
      <c r="S25" s="19"/>
      <c r="T25" s="19"/>
      <c r="U25" s="19"/>
      <c r="V25" s="19"/>
      <c r="X25" s="19"/>
      <c r="Y25" t="s">
        <v>152</v>
      </c>
    </row>
    <row r="26" spans="1:25" x14ac:dyDescent="0.2">
      <c r="A26" s="1" t="s">
        <v>67</v>
      </c>
      <c r="B26" s="1" t="s">
        <v>5</v>
      </c>
      <c r="C26" t="s">
        <v>6</v>
      </c>
      <c r="E26">
        <v>1</v>
      </c>
      <c r="F26" t="s">
        <v>105</v>
      </c>
      <c r="G26" t="s">
        <v>7</v>
      </c>
      <c r="H26" t="s">
        <v>7</v>
      </c>
      <c r="I26">
        <v>74.78</v>
      </c>
      <c r="J26" s="17">
        <v>0.74299999999999999</v>
      </c>
      <c r="K26">
        <f t="shared" si="0"/>
        <v>75.027666666666661</v>
      </c>
      <c r="L26">
        <v>24.16</v>
      </c>
      <c r="M26" s="17">
        <v>23.4</v>
      </c>
      <c r="N26">
        <v>-3.01</v>
      </c>
      <c r="O26">
        <v>79.31</v>
      </c>
      <c r="P26" s="17">
        <f t="shared" si="1"/>
        <v>76.3</v>
      </c>
      <c r="Q26">
        <v>76.709999999999994</v>
      </c>
      <c r="R26" s="19">
        <f t="shared" si="2"/>
        <v>-76.709999999999994</v>
      </c>
      <c r="S26" s="19">
        <v>5.7</v>
      </c>
      <c r="T26" s="19">
        <v>13.4</v>
      </c>
      <c r="U26" s="19"/>
      <c r="V26" s="19">
        <v>0.42</v>
      </c>
      <c r="W26">
        <v>200</v>
      </c>
      <c r="X26" s="19">
        <v>211</v>
      </c>
      <c r="Y26" t="s">
        <v>152</v>
      </c>
    </row>
    <row r="27" spans="1:25" x14ac:dyDescent="0.2">
      <c r="A27" s="1" t="s">
        <v>67</v>
      </c>
      <c r="B27" s="1" t="s">
        <v>8</v>
      </c>
      <c r="C27" t="s">
        <v>6</v>
      </c>
      <c r="E27" s="10" t="s">
        <v>107</v>
      </c>
      <c r="F27" s="10"/>
      <c r="G27" t="s">
        <v>7</v>
      </c>
      <c r="H27" t="s">
        <v>7</v>
      </c>
      <c r="J27" s="17"/>
      <c r="M27" s="17"/>
      <c r="P27" s="17"/>
      <c r="Q27">
        <v>70.23</v>
      </c>
      <c r="R27" s="19">
        <f t="shared" si="2"/>
        <v>-70.23</v>
      </c>
      <c r="S27" s="19">
        <v>9.77</v>
      </c>
      <c r="T27" s="19">
        <v>10.1</v>
      </c>
      <c r="U27" s="19"/>
      <c r="V27" s="19">
        <v>-1</v>
      </c>
      <c r="W27">
        <v>150</v>
      </c>
      <c r="X27" s="19">
        <v>187</v>
      </c>
      <c r="Y27" t="s">
        <v>152</v>
      </c>
    </row>
    <row r="28" spans="1:25" x14ac:dyDescent="0.2">
      <c r="A28" s="1" t="s">
        <v>67</v>
      </c>
      <c r="B28" s="1" t="s">
        <v>9</v>
      </c>
      <c r="C28" t="s">
        <v>6</v>
      </c>
      <c r="E28" t="s">
        <v>107</v>
      </c>
      <c r="G28" t="s">
        <v>6</v>
      </c>
      <c r="H28" t="s">
        <v>6</v>
      </c>
      <c r="I28">
        <v>73.623000000000005</v>
      </c>
      <c r="J28" s="17">
        <v>3.16</v>
      </c>
      <c r="K28">
        <f t="shared" si="0"/>
        <v>74.676333333333332</v>
      </c>
      <c r="L28">
        <v>22.73</v>
      </c>
      <c r="M28" s="17">
        <v>22.17</v>
      </c>
      <c r="N28">
        <v>-1.49</v>
      </c>
      <c r="O28">
        <v>73.680000000000007</v>
      </c>
      <c r="P28" s="17">
        <f t="shared" si="1"/>
        <v>72.190000000000012</v>
      </c>
      <c r="R28" s="19"/>
      <c r="S28" s="19"/>
      <c r="T28" s="19"/>
      <c r="U28" s="19"/>
      <c r="V28" s="19"/>
      <c r="X28" s="19"/>
      <c r="Y28" t="s">
        <v>152</v>
      </c>
    </row>
    <row r="29" spans="1:25" x14ac:dyDescent="0.2">
      <c r="A29" s="1" t="s">
        <v>67</v>
      </c>
      <c r="B29" s="1" t="s">
        <v>10</v>
      </c>
      <c r="C29" t="s">
        <v>6</v>
      </c>
      <c r="E29">
        <v>1</v>
      </c>
      <c r="F29" t="s">
        <v>105</v>
      </c>
      <c r="G29" t="s">
        <v>7</v>
      </c>
      <c r="H29" t="s">
        <v>7</v>
      </c>
      <c r="I29">
        <v>58.26</v>
      </c>
      <c r="J29" s="17">
        <v>2.3570000000000002</v>
      </c>
      <c r="K29">
        <f t="shared" si="0"/>
        <v>59.045666666666662</v>
      </c>
      <c r="L29">
        <v>19.850000000000001</v>
      </c>
      <c r="M29" s="17">
        <v>19.43</v>
      </c>
      <c r="N29">
        <v>6.58</v>
      </c>
      <c r="O29">
        <v>62.12</v>
      </c>
      <c r="P29" s="17">
        <f t="shared" si="1"/>
        <v>68.7</v>
      </c>
      <c r="Q29">
        <v>74.5</v>
      </c>
      <c r="R29" s="19">
        <f t="shared" si="2"/>
        <v>-74.5</v>
      </c>
      <c r="S29" s="19">
        <v>8.8000000000000007</v>
      </c>
      <c r="T29" s="19">
        <v>14.51</v>
      </c>
      <c r="U29" s="19"/>
      <c r="V29" s="19">
        <v>-1.87</v>
      </c>
      <c r="X29" s="19"/>
      <c r="Y29" t="s">
        <v>152</v>
      </c>
    </row>
    <row r="30" spans="1:25" x14ac:dyDescent="0.2">
      <c r="A30" s="1" t="s">
        <v>67</v>
      </c>
      <c r="B30" s="1" t="s">
        <v>11</v>
      </c>
      <c r="C30" t="s">
        <v>6</v>
      </c>
      <c r="E30" s="10">
        <v>1</v>
      </c>
      <c r="F30">
        <v>1</v>
      </c>
      <c r="G30" t="s">
        <v>7</v>
      </c>
      <c r="H30" t="s">
        <v>7</v>
      </c>
      <c r="I30">
        <v>71.459999999999994</v>
      </c>
      <c r="J30" s="17">
        <v>2.7629999999999999</v>
      </c>
      <c r="K30">
        <f t="shared" si="0"/>
        <v>72.381</v>
      </c>
      <c r="L30">
        <v>20.61</v>
      </c>
      <c r="M30" s="17">
        <v>20.07</v>
      </c>
      <c r="N30">
        <v>-0.28000000000000003</v>
      </c>
      <c r="O30">
        <v>73.680000000000007</v>
      </c>
      <c r="P30" s="17">
        <f t="shared" si="1"/>
        <v>73.400000000000006</v>
      </c>
      <c r="Q30">
        <v>72.44</v>
      </c>
      <c r="R30" s="19">
        <f t="shared" si="2"/>
        <v>-72.44</v>
      </c>
      <c r="S30" s="19">
        <v>13.61</v>
      </c>
      <c r="T30" s="19">
        <v>8.19</v>
      </c>
      <c r="U30" s="19"/>
      <c r="V30" s="19">
        <v>-2.23</v>
      </c>
      <c r="X30" s="19"/>
      <c r="Y30" t="s">
        <v>152</v>
      </c>
    </row>
    <row r="31" spans="1:25" x14ac:dyDescent="0.2">
      <c r="A31" s="1" t="s">
        <v>67</v>
      </c>
      <c r="B31" s="1" t="s">
        <v>12</v>
      </c>
      <c r="C31" t="s">
        <v>6</v>
      </c>
      <c r="E31">
        <v>1</v>
      </c>
      <c r="F31" t="s">
        <v>105</v>
      </c>
      <c r="G31" t="s">
        <v>6</v>
      </c>
      <c r="H31" t="s">
        <v>7</v>
      </c>
      <c r="J31" s="17"/>
      <c r="M31" s="17"/>
      <c r="P31" s="17"/>
      <c r="Q31">
        <v>55.26</v>
      </c>
      <c r="R31" s="19">
        <f t="shared" si="2"/>
        <v>-55.26</v>
      </c>
      <c r="S31" s="19">
        <v>1.8</v>
      </c>
      <c r="T31" s="19">
        <v>12.22</v>
      </c>
      <c r="U31" s="19"/>
      <c r="V31" s="19"/>
      <c r="X31" s="19"/>
      <c r="Y31" t="s">
        <v>152</v>
      </c>
    </row>
    <row r="32" spans="1:25" x14ac:dyDescent="0.2">
      <c r="A32" s="1" t="s">
        <v>67</v>
      </c>
      <c r="B32" s="1" t="s">
        <v>13</v>
      </c>
      <c r="C32" t="s">
        <v>6</v>
      </c>
      <c r="E32" t="s">
        <v>107</v>
      </c>
      <c r="G32" t="s">
        <v>7</v>
      </c>
      <c r="H32" t="s">
        <v>7</v>
      </c>
      <c r="J32" s="17"/>
      <c r="M32" s="17"/>
      <c r="P32" s="17"/>
      <c r="Q32">
        <v>77.28</v>
      </c>
      <c r="R32" s="19">
        <f t="shared" si="2"/>
        <v>-77.28</v>
      </c>
      <c r="S32" s="19">
        <v>15.8</v>
      </c>
      <c r="T32" s="19">
        <v>11.7</v>
      </c>
      <c r="U32" s="19"/>
      <c r="V32" s="19">
        <v>-1</v>
      </c>
      <c r="W32">
        <v>130</v>
      </c>
      <c r="X32" s="19">
        <v>130</v>
      </c>
      <c r="Y32" t="s">
        <v>152</v>
      </c>
    </row>
    <row r="33" spans="1:25" x14ac:dyDescent="0.2">
      <c r="A33" s="1" t="s">
        <v>67</v>
      </c>
      <c r="B33" s="1" t="s">
        <v>14</v>
      </c>
      <c r="C33" t="s">
        <v>6</v>
      </c>
      <c r="E33">
        <v>1</v>
      </c>
      <c r="F33" t="s">
        <v>105</v>
      </c>
      <c r="G33" t="s">
        <v>6</v>
      </c>
      <c r="H33" t="s">
        <v>7</v>
      </c>
      <c r="J33" s="17"/>
      <c r="M33" s="17"/>
      <c r="P33" s="17"/>
      <c r="R33" s="19"/>
      <c r="S33" s="19"/>
      <c r="T33" s="19">
        <v>11.6</v>
      </c>
      <c r="U33" s="19"/>
      <c r="V33" s="19"/>
      <c r="X33" s="19"/>
      <c r="Y33" t="s">
        <v>152</v>
      </c>
    </row>
    <row r="34" spans="1:25" x14ac:dyDescent="0.2">
      <c r="A34" s="1" t="s">
        <v>67</v>
      </c>
      <c r="B34" s="1" t="s">
        <v>15</v>
      </c>
      <c r="C34" t="s">
        <v>6</v>
      </c>
      <c r="E34">
        <v>1</v>
      </c>
      <c r="F34" t="s">
        <v>105</v>
      </c>
      <c r="G34" t="s">
        <v>7</v>
      </c>
      <c r="H34" t="s">
        <v>7</v>
      </c>
      <c r="I34">
        <v>74.472999999999999</v>
      </c>
      <c r="J34" s="17">
        <v>1.95</v>
      </c>
      <c r="K34">
        <f t="shared" si="0"/>
        <v>75.123000000000005</v>
      </c>
      <c r="L34">
        <v>20.18</v>
      </c>
      <c r="M34" s="17">
        <v>19.48</v>
      </c>
      <c r="N34">
        <v>2.48</v>
      </c>
      <c r="O34">
        <v>77.150000000000006</v>
      </c>
      <c r="P34" s="17">
        <f t="shared" si="1"/>
        <v>79.63000000000001</v>
      </c>
      <c r="Q34">
        <v>80.819999999999993</v>
      </c>
      <c r="R34" s="19">
        <f t="shared" si="2"/>
        <v>-80.819999999999993</v>
      </c>
      <c r="S34" s="19">
        <v>12.2</v>
      </c>
      <c r="T34" s="20">
        <v>9.4</v>
      </c>
      <c r="U34" s="19">
        <v>126</v>
      </c>
      <c r="V34" s="19">
        <v>-0.8</v>
      </c>
      <c r="W34">
        <v>190</v>
      </c>
      <c r="X34" s="19">
        <v>216</v>
      </c>
      <c r="Y34" t="s">
        <v>152</v>
      </c>
    </row>
    <row r="35" spans="1:25" x14ac:dyDescent="0.2">
      <c r="A35" s="1" t="s">
        <v>67</v>
      </c>
      <c r="B35" s="1" t="s">
        <v>16</v>
      </c>
      <c r="C35" t="s">
        <v>6</v>
      </c>
      <c r="E35">
        <v>1</v>
      </c>
      <c r="F35">
        <v>1</v>
      </c>
      <c r="G35" t="s">
        <v>7</v>
      </c>
      <c r="H35" t="s">
        <v>7</v>
      </c>
      <c r="I35">
        <v>56.878999999999998</v>
      </c>
      <c r="J35" s="17">
        <v>2.145</v>
      </c>
      <c r="K35">
        <f t="shared" si="0"/>
        <v>57.594000000000001</v>
      </c>
      <c r="L35">
        <v>17.46</v>
      </c>
      <c r="M35" s="17">
        <v>17.07</v>
      </c>
      <c r="N35">
        <v>1.03</v>
      </c>
      <c r="O35">
        <v>59.19</v>
      </c>
      <c r="P35" s="17">
        <f t="shared" si="1"/>
        <v>60.22</v>
      </c>
      <c r="Q35">
        <v>64.87</v>
      </c>
      <c r="R35" s="19">
        <f t="shared" si="2"/>
        <v>-64.87</v>
      </c>
      <c r="S35" s="19">
        <v>18.64</v>
      </c>
      <c r="T35" s="20">
        <v>4.3</v>
      </c>
      <c r="U35" s="19"/>
      <c r="V35" s="19">
        <v>-2.2799999999999998</v>
      </c>
      <c r="W35">
        <v>100</v>
      </c>
      <c r="X35" s="19"/>
      <c r="Y35" t="s">
        <v>152</v>
      </c>
    </row>
    <row r="36" spans="1:25" x14ac:dyDescent="0.2">
      <c r="A36" s="1" t="s">
        <v>67</v>
      </c>
      <c r="B36" s="1" t="s">
        <v>17</v>
      </c>
      <c r="C36" t="s">
        <v>6</v>
      </c>
      <c r="E36">
        <v>1</v>
      </c>
      <c r="F36" t="s">
        <v>106</v>
      </c>
      <c r="G36" t="s">
        <v>6</v>
      </c>
      <c r="H36" t="s">
        <v>6</v>
      </c>
      <c r="I36">
        <v>62.326999999999998</v>
      </c>
      <c r="J36" s="17">
        <v>2.9649999999999999</v>
      </c>
      <c r="K36">
        <f t="shared" si="0"/>
        <v>63.315333333333328</v>
      </c>
      <c r="L36">
        <v>26.9</v>
      </c>
      <c r="M36" s="17">
        <v>26.18</v>
      </c>
      <c r="N36">
        <v>5.1100000000000003</v>
      </c>
      <c r="O36">
        <v>63.57</v>
      </c>
      <c r="P36" s="17">
        <f t="shared" si="1"/>
        <v>68.680000000000007</v>
      </c>
      <c r="Q36">
        <v>72.98</v>
      </c>
      <c r="R36" s="19">
        <f t="shared" si="2"/>
        <v>-72.98</v>
      </c>
      <c r="S36" s="19">
        <v>2.5</v>
      </c>
      <c r="T36" s="20">
        <v>18.399999999999999</v>
      </c>
      <c r="U36" s="19">
        <v>129</v>
      </c>
      <c r="V36" s="19">
        <v>-0.13</v>
      </c>
      <c r="W36">
        <v>230</v>
      </c>
      <c r="X36" s="19">
        <v>236</v>
      </c>
      <c r="Y36" t="s">
        <v>152</v>
      </c>
    </row>
    <row r="37" spans="1:25" x14ac:dyDescent="0.2">
      <c r="A37" s="1" t="s">
        <v>67</v>
      </c>
      <c r="B37" s="1" t="s">
        <v>25</v>
      </c>
      <c r="C37" t="s">
        <v>6</v>
      </c>
      <c r="E37">
        <v>1</v>
      </c>
      <c r="F37" t="s">
        <v>105</v>
      </c>
      <c r="G37" t="s">
        <v>7</v>
      </c>
      <c r="H37" t="s">
        <v>7</v>
      </c>
      <c r="I37">
        <v>71.218999999999994</v>
      </c>
      <c r="J37" s="17">
        <v>1.7669999999999999</v>
      </c>
      <c r="K37">
        <f t="shared" si="0"/>
        <v>71.807999999999993</v>
      </c>
      <c r="L37">
        <v>20.16</v>
      </c>
      <c r="M37" s="17">
        <v>19.62</v>
      </c>
      <c r="N37">
        <v>3.49</v>
      </c>
      <c r="O37">
        <v>73.2</v>
      </c>
      <c r="P37" s="17">
        <f t="shared" si="1"/>
        <v>76.69</v>
      </c>
      <c r="Q37">
        <v>77.12</v>
      </c>
      <c r="R37" s="19">
        <f t="shared" si="2"/>
        <v>-77.12</v>
      </c>
      <c r="S37" s="19">
        <v>8.48</v>
      </c>
      <c r="T37" s="20">
        <v>11.9</v>
      </c>
      <c r="U37" s="19">
        <v>131</v>
      </c>
      <c r="V37" s="19">
        <v>0.32</v>
      </c>
      <c r="W37">
        <v>250</v>
      </c>
      <c r="X37" s="19">
        <v>236</v>
      </c>
      <c r="Y37" t="s">
        <v>152</v>
      </c>
    </row>
    <row r="38" spans="1:25" x14ac:dyDescent="0.2">
      <c r="A38" s="1" t="s">
        <v>67</v>
      </c>
      <c r="B38" s="1" t="s">
        <v>18</v>
      </c>
      <c r="C38" t="s">
        <v>6</v>
      </c>
      <c r="E38">
        <v>1</v>
      </c>
      <c r="F38" t="s">
        <v>105</v>
      </c>
      <c r="G38" t="s">
        <v>7</v>
      </c>
      <c r="H38" t="s">
        <v>7</v>
      </c>
      <c r="I38">
        <v>63.722000000000001</v>
      </c>
      <c r="J38" s="17">
        <v>3.8570000000000002</v>
      </c>
      <c r="K38">
        <f t="shared" si="0"/>
        <v>65.007666666666665</v>
      </c>
      <c r="L38">
        <v>20.07</v>
      </c>
      <c r="M38" s="17">
        <v>19.649999999999999</v>
      </c>
      <c r="N38">
        <v>3.46</v>
      </c>
      <c r="O38">
        <v>67.3</v>
      </c>
      <c r="P38" s="17">
        <f t="shared" si="1"/>
        <v>70.759999999999991</v>
      </c>
      <c r="R38" s="19"/>
      <c r="S38" s="19"/>
      <c r="T38" s="19"/>
      <c r="U38" s="19"/>
      <c r="V38" s="19"/>
      <c r="X38" s="19"/>
      <c r="Y38" t="s">
        <v>152</v>
      </c>
    </row>
    <row r="39" spans="1:25" x14ac:dyDescent="0.2">
      <c r="A39" s="1" t="s">
        <v>67</v>
      </c>
      <c r="B39" s="1" t="s">
        <v>19</v>
      </c>
      <c r="C39" t="s">
        <v>6</v>
      </c>
      <c r="G39" t="s">
        <v>7</v>
      </c>
      <c r="H39" t="s">
        <v>7</v>
      </c>
      <c r="I39">
        <v>56.866</v>
      </c>
      <c r="J39" s="17">
        <v>1.887</v>
      </c>
      <c r="K39">
        <f t="shared" si="0"/>
        <v>57.494999999999997</v>
      </c>
      <c r="L39">
        <v>15</v>
      </c>
      <c r="M39" s="17">
        <v>14.61</v>
      </c>
      <c r="N39">
        <v>3.5</v>
      </c>
      <c r="O39">
        <v>57.49</v>
      </c>
      <c r="P39" s="17">
        <f t="shared" si="1"/>
        <v>60.99</v>
      </c>
      <c r="R39" s="19"/>
      <c r="S39" s="19"/>
      <c r="T39" s="19"/>
      <c r="U39" s="19"/>
      <c r="V39" s="19"/>
      <c r="X39" s="19"/>
      <c r="Y39" t="s">
        <v>152</v>
      </c>
    </row>
    <row r="40" spans="1:25" x14ac:dyDescent="0.2">
      <c r="A40" s="1" t="s">
        <v>67</v>
      </c>
      <c r="B40" s="1" t="s">
        <v>53</v>
      </c>
      <c r="C40" t="s">
        <v>6</v>
      </c>
      <c r="E40" t="s">
        <v>107</v>
      </c>
      <c r="G40" t="s">
        <v>7</v>
      </c>
      <c r="H40" t="s">
        <v>7</v>
      </c>
      <c r="J40" s="17"/>
      <c r="M40" s="17"/>
      <c r="P40" s="17"/>
      <c r="R40" s="19"/>
      <c r="S40" s="19"/>
      <c r="T40" s="19"/>
      <c r="U40" s="19"/>
      <c r="V40" s="19"/>
      <c r="X40" s="19"/>
      <c r="Y40" t="s">
        <v>152</v>
      </c>
    </row>
    <row r="41" spans="1:25" x14ac:dyDescent="0.2">
      <c r="A41" s="1" t="s">
        <v>67</v>
      </c>
      <c r="B41" s="1" t="s">
        <v>29</v>
      </c>
      <c r="C41" t="s">
        <v>6</v>
      </c>
      <c r="E41" s="9">
        <v>1</v>
      </c>
      <c r="F41" s="9">
        <v>1</v>
      </c>
      <c r="G41" t="s">
        <v>7</v>
      </c>
      <c r="H41" t="s">
        <v>7</v>
      </c>
      <c r="I41">
        <v>64.885999999999996</v>
      </c>
      <c r="J41" s="17">
        <v>2.6480000000000001</v>
      </c>
      <c r="K41">
        <f t="shared" si="0"/>
        <v>65.768666666666661</v>
      </c>
      <c r="L41">
        <v>21.41</v>
      </c>
      <c r="M41" s="17">
        <v>20.84</v>
      </c>
      <c r="N41">
        <v>4.59</v>
      </c>
      <c r="O41">
        <v>69.069999999999993</v>
      </c>
      <c r="P41" s="17">
        <f t="shared" si="1"/>
        <v>73.66</v>
      </c>
      <c r="Q41">
        <v>71.069999999999993</v>
      </c>
      <c r="R41" s="19">
        <f t="shared" si="2"/>
        <v>-71.069999999999993</v>
      </c>
      <c r="S41" s="19">
        <v>17.47</v>
      </c>
      <c r="T41" s="19">
        <v>5</v>
      </c>
      <c r="U41" s="19"/>
      <c r="V41" s="19">
        <v>-3.25</v>
      </c>
      <c r="W41">
        <v>110</v>
      </c>
      <c r="X41" s="19">
        <v>113</v>
      </c>
      <c r="Y41" t="s">
        <v>152</v>
      </c>
    </row>
    <row r="42" spans="1:25" x14ac:dyDescent="0.2">
      <c r="A42" s="1" t="s">
        <v>67</v>
      </c>
      <c r="B42" s="1" t="s">
        <v>30</v>
      </c>
      <c r="C42" t="s">
        <v>6</v>
      </c>
      <c r="E42">
        <v>1</v>
      </c>
      <c r="F42" t="s">
        <v>105</v>
      </c>
      <c r="G42" t="s">
        <v>7</v>
      </c>
      <c r="H42" t="s">
        <v>7</v>
      </c>
      <c r="I42">
        <v>70.933999999999997</v>
      </c>
      <c r="J42" s="17">
        <v>1.554</v>
      </c>
      <c r="K42">
        <f t="shared" si="0"/>
        <v>71.451999999999998</v>
      </c>
      <c r="L42">
        <v>28.38</v>
      </c>
      <c r="M42" s="17">
        <v>27.66</v>
      </c>
      <c r="N42">
        <v>3.32</v>
      </c>
      <c r="O42">
        <v>73.790000000000006</v>
      </c>
      <c r="P42" s="17">
        <f t="shared" si="1"/>
        <v>77.11</v>
      </c>
      <c r="Q42">
        <v>77.62</v>
      </c>
      <c r="R42" s="19">
        <f t="shared" si="2"/>
        <v>-77.62</v>
      </c>
      <c r="S42" s="19">
        <v>11.56</v>
      </c>
      <c r="T42" s="19">
        <v>9.5</v>
      </c>
      <c r="U42" s="19">
        <v>131</v>
      </c>
      <c r="V42" s="19">
        <v>-0.85</v>
      </c>
      <c r="W42">
        <v>180</v>
      </c>
      <c r="X42" s="19">
        <v>254</v>
      </c>
      <c r="Y42" t="s">
        <v>152</v>
      </c>
    </row>
    <row r="43" spans="1:25" x14ac:dyDescent="0.2">
      <c r="A43" s="1" t="s">
        <v>67</v>
      </c>
      <c r="B43" s="1" t="s">
        <v>31</v>
      </c>
      <c r="C43" t="s">
        <v>6</v>
      </c>
      <c r="E43" t="s">
        <v>107</v>
      </c>
      <c r="G43" t="s">
        <v>7</v>
      </c>
      <c r="H43" t="s">
        <v>7</v>
      </c>
      <c r="I43">
        <v>48.698999999999998</v>
      </c>
      <c r="J43" s="17">
        <v>2.5409999999999999</v>
      </c>
      <c r="K43">
        <f t="shared" si="0"/>
        <v>49.545999999999999</v>
      </c>
      <c r="L43">
        <v>24.63</v>
      </c>
      <c r="M43" s="17">
        <v>24.09</v>
      </c>
      <c r="N43">
        <v>3.31</v>
      </c>
      <c r="O43">
        <v>49.651000000000003</v>
      </c>
      <c r="P43" s="17">
        <f t="shared" si="1"/>
        <v>52.961000000000006</v>
      </c>
      <c r="R43" s="19"/>
      <c r="S43" s="19"/>
      <c r="T43" s="19"/>
      <c r="U43" s="19"/>
      <c r="V43" s="19"/>
      <c r="X43" s="19"/>
      <c r="Y43" t="s">
        <v>152</v>
      </c>
    </row>
    <row r="44" spans="1:25" x14ac:dyDescent="0.2">
      <c r="A44" s="1" t="s">
        <v>67</v>
      </c>
      <c r="B44" s="1" t="s">
        <v>33</v>
      </c>
      <c r="C44" t="s">
        <v>6</v>
      </c>
      <c r="E44" t="s">
        <v>107</v>
      </c>
      <c r="G44" t="s">
        <v>7</v>
      </c>
      <c r="H44" t="s">
        <v>7</v>
      </c>
      <c r="I44">
        <v>58.161999999999999</v>
      </c>
      <c r="J44" s="17">
        <v>3.4129999999999998</v>
      </c>
      <c r="K44">
        <f t="shared" si="0"/>
        <v>59.299666666666667</v>
      </c>
      <c r="L44" s="2">
        <v>21.8</v>
      </c>
      <c r="M44" s="17">
        <v>20.63</v>
      </c>
      <c r="N44">
        <v>1.07</v>
      </c>
      <c r="O44">
        <v>62.75</v>
      </c>
      <c r="P44" s="17">
        <f t="shared" si="1"/>
        <v>63.82</v>
      </c>
      <c r="R44" s="19"/>
      <c r="S44" s="19"/>
      <c r="T44" s="19"/>
      <c r="U44" s="19"/>
      <c r="V44" s="19"/>
      <c r="X44" s="19"/>
      <c r="Y44" t="s">
        <v>152</v>
      </c>
    </row>
    <row r="45" spans="1:25" x14ac:dyDescent="0.2">
      <c r="A45" s="1" t="s">
        <v>67</v>
      </c>
      <c r="B45" s="1" t="s">
        <v>56</v>
      </c>
      <c r="C45" t="s">
        <v>6</v>
      </c>
      <c r="E45" t="s">
        <v>107</v>
      </c>
      <c r="G45" t="s">
        <v>7</v>
      </c>
      <c r="H45" t="s">
        <v>7</v>
      </c>
      <c r="I45">
        <v>50.838999999999999</v>
      </c>
      <c r="J45" s="17">
        <v>2.8610000000000002</v>
      </c>
      <c r="K45">
        <f t="shared" si="0"/>
        <v>51.792666666666662</v>
      </c>
      <c r="L45">
        <v>22.36</v>
      </c>
      <c r="M45" s="17">
        <v>21.89</v>
      </c>
      <c r="N45">
        <v>2.12</v>
      </c>
      <c r="O45">
        <v>53.73</v>
      </c>
      <c r="P45" s="17">
        <f t="shared" si="1"/>
        <v>55.849999999999994</v>
      </c>
      <c r="Q45">
        <v>59.19</v>
      </c>
      <c r="R45" s="19">
        <f t="shared" si="2"/>
        <v>-59.19</v>
      </c>
      <c r="S45" s="19">
        <v>17.2</v>
      </c>
      <c r="T45" s="19">
        <v>4.3</v>
      </c>
      <c r="U45" s="19"/>
      <c r="V45" s="19">
        <v>-4.33</v>
      </c>
      <c r="W45">
        <v>85</v>
      </c>
      <c r="X45" s="19"/>
      <c r="Y45" t="s">
        <v>152</v>
      </c>
    </row>
    <row r="46" spans="1:25" x14ac:dyDescent="0.2">
      <c r="A46" s="1" t="s">
        <v>67</v>
      </c>
      <c r="B46" s="1" t="s">
        <v>34</v>
      </c>
      <c r="C46" t="s">
        <v>6</v>
      </c>
      <c r="E46" t="s">
        <v>107</v>
      </c>
      <c r="G46" t="s">
        <v>7</v>
      </c>
      <c r="H46" t="s">
        <v>7</v>
      </c>
      <c r="J46" s="17"/>
      <c r="M46" s="17"/>
      <c r="P46" s="17"/>
      <c r="R46" s="19"/>
      <c r="S46" s="19"/>
      <c r="T46" s="19"/>
      <c r="U46" s="19"/>
      <c r="V46" s="19"/>
      <c r="X46" s="19"/>
      <c r="Y46" t="s">
        <v>152</v>
      </c>
    </row>
    <row r="47" spans="1:25" x14ac:dyDescent="0.2">
      <c r="A47" s="1" t="s">
        <v>67</v>
      </c>
      <c r="B47" s="1" t="s">
        <v>35</v>
      </c>
      <c r="C47" t="s">
        <v>6</v>
      </c>
      <c r="E47" t="s">
        <v>107</v>
      </c>
      <c r="G47" t="s">
        <v>7</v>
      </c>
      <c r="H47" t="s">
        <v>7</v>
      </c>
      <c r="I47">
        <v>56.854999999999997</v>
      </c>
      <c r="J47" s="17">
        <v>2.5179999999999998</v>
      </c>
      <c r="K47">
        <f t="shared" si="0"/>
        <v>57.694333333333333</v>
      </c>
      <c r="L47">
        <v>20.67</v>
      </c>
      <c r="M47" s="17">
        <v>20.010000000000002</v>
      </c>
      <c r="N47">
        <v>-2.83</v>
      </c>
      <c r="O47">
        <v>58.33</v>
      </c>
      <c r="P47" s="17">
        <f t="shared" si="1"/>
        <v>55.5</v>
      </c>
      <c r="R47" s="19"/>
      <c r="S47" s="19"/>
      <c r="T47" s="19"/>
      <c r="U47" s="19"/>
      <c r="V47" s="19"/>
      <c r="X47" s="19"/>
      <c r="Y47" t="s">
        <v>152</v>
      </c>
    </row>
    <row r="48" spans="1:25" x14ac:dyDescent="0.2">
      <c r="A48" s="1" t="s">
        <v>70</v>
      </c>
      <c r="B48" s="1" t="s">
        <v>27</v>
      </c>
      <c r="C48" t="s">
        <v>6</v>
      </c>
      <c r="E48">
        <v>1</v>
      </c>
      <c r="F48" t="s">
        <v>107</v>
      </c>
      <c r="G48" t="s">
        <v>7</v>
      </c>
      <c r="H48" t="s">
        <v>7</v>
      </c>
      <c r="J48" s="17"/>
      <c r="M48" s="17"/>
      <c r="P48" s="17"/>
      <c r="Q48">
        <v>58.32</v>
      </c>
      <c r="R48" s="19">
        <f t="shared" si="2"/>
        <v>-58.32</v>
      </c>
      <c r="S48" s="19">
        <v>8.5500000000000007</v>
      </c>
      <c r="T48" s="19"/>
      <c r="U48" s="19"/>
      <c r="V48" s="19">
        <v>-3.89</v>
      </c>
      <c r="X48" s="19"/>
      <c r="Y48" t="s">
        <v>152</v>
      </c>
    </row>
    <row r="49" spans="1:25" x14ac:dyDescent="0.2">
      <c r="A49" s="1" t="s">
        <v>70</v>
      </c>
      <c r="B49" s="1" t="s">
        <v>21</v>
      </c>
      <c r="C49" t="s">
        <v>6</v>
      </c>
      <c r="G49" t="s">
        <v>7</v>
      </c>
      <c r="H49" t="s">
        <v>7</v>
      </c>
      <c r="I49">
        <v>64.513999999999996</v>
      </c>
      <c r="J49" s="17">
        <v>1.51</v>
      </c>
      <c r="K49">
        <f t="shared" si="0"/>
        <v>65.017333333333326</v>
      </c>
      <c r="L49">
        <v>21.74</v>
      </c>
      <c r="M49" s="17">
        <v>21.09</v>
      </c>
      <c r="N49">
        <v>-0.48</v>
      </c>
      <c r="O49">
        <v>69.36</v>
      </c>
      <c r="P49" s="17">
        <f t="shared" si="1"/>
        <v>68.88</v>
      </c>
      <c r="Q49">
        <v>62.02</v>
      </c>
      <c r="R49" s="19">
        <f t="shared" si="2"/>
        <v>-62.02</v>
      </c>
      <c r="S49" s="19">
        <v>8.8000000000000007</v>
      </c>
      <c r="T49" s="19"/>
      <c r="U49" s="19"/>
      <c r="V49" s="19">
        <v>-2.95</v>
      </c>
      <c r="X49" s="19"/>
      <c r="Y49" t="s">
        <v>152</v>
      </c>
    </row>
    <row r="50" spans="1:25" x14ac:dyDescent="0.2">
      <c r="A50" s="1" t="s">
        <v>70</v>
      </c>
      <c r="B50" s="1" t="s">
        <v>22</v>
      </c>
      <c r="C50" t="s">
        <v>6</v>
      </c>
      <c r="E50">
        <v>1</v>
      </c>
      <c r="F50" t="s">
        <v>105</v>
      </c>
      <c r="G50" t="s">
        <v>6</v>
      </c>
      <c r="H50" t="s">
        <v>6</v>
      </c>
      <c r="I50">
        <v>66.123999999999995</v>
      </c>
      <c r="J50" s="17">
        <v>3.2519999999999998</v>
      </c>
      <c r="K50">
        <f t="shared" si="0"/>
        <v>67.207999999999998</v>
      </c>
      <c r="L50">
        <v>20.87</v>
      </c>
      <c r="M50" s="17">
        <v>20.309999999999999</v>
      </c>
      <c r="P50" s="17"/>
      <c r="Q50">
        <v>67.040000000000006</v>
      </c>
      <c r="R50" s="19">
        <f t="shared" si="2"/>
        <v>-67.040000000000006</v>
      </c>
      <c r="S50" s="19">
        <v>3.26</v>
      </c>
      <c r="T50" s="19">
        <v>10.1</v>
      </c>
      <c r="U50" s="19">
        <v>138</v>
      </c>
      <c r="V50" s="19">
        <v>-0.45</v>
      </c>
      <c r="W50">
        <v>160</v>
      </c>
      <c r="X50" s="19">
        <v>176</v>
      </c>
      <c r="Y50" t="s">
        <v>152</v>
      </c>
    </row>
    <row r="51" spans="1:25" x14ac:dyDescent="0.2">
      <c r="A51" s="1" t="s">
        <v>70</v>
      </c>
      <c r="B51" s="1" t="s">
        <v>8</v>
      </c>
      <c r="C51" t="s">
        <v>6</v>
      </c>
      <c r="E51" s="10">
        <v>1</v>
      </c>
      <c r="F51" s="10">
        <v>1</v>
      </c>
      <c r="G51" t="s">
        <v>7</v>
      </c>
      <c r="H51" t="s">
        <v>7</v>
      </c>
      <c r="I51">
        <v>59.534999999999997</v>
      </c>
      <c r="J51" s="17">
        <v>1.2450000000000001</v>
      </c>
      <c r="K51">
        <f t="shared" si="0"/>
        <v>59.949999999999996</v>
      </c>
      <c r="L51">
        <v>19.73</v>
      </c>
      <c r="M51" s="17">
        <v>19.329999999999998</v>
      </c>
      <c r="N51">
        <v>-7.32</v>
      </c>
      <c r="O51">
        <v>64.34</v>
      </c>
      <c r="P51" s="17">
        <f t="shared" si="1"/>
        <v>57.02</v>
      </c>
      <c r="Q51">
        <v>53.38</v>
      </c>
      <c r="R51" s="19">
        <f t="shared" si="2"/>
        <v>-53.38</v>
      </c>
      <c r="S51" s="19">
        <v>8.49</v>
      </c>
      <c r="T51" s="19"/>
      <c r="U51" s="19"/>
      <c r="V51" s="19">
        <v>-4.6399999999999997</v>
      </c>
      <c r="W51">
        <v>75</v>
      </c>
      <c r="X51" s="19"/>
      <c r="Y51" t="s">
        <v>152</v>
      </c>
    </row>
    <row r="52" spans="1:25" x14ac:dyDescent="0.2">
      <c r="A52" s="1" t="s">
        <v>70</v>
      </c>
      <c r="B52" s="1" t="s">
        <v>9</v>
      </c>
      <c r="C52" t="s">
        <v>6</v>
      </c>
      <c r="E52" s="10">
        <v>1</v>
      </c>
      <c r="F52" t="s">
        <v>105</v>
      </c>
      <c r="G52" t="s">
        <v>6</v>
      </c>
      <c r="H52" t="s">
        <v>6</v>
      </c>
      <c r="I52">
        <v>56.326000000000001</v>
      </c>
      <c r="J52" s="17">
        <v>3.1389999999999998</v>
      </c>
      <c r="K52">
        <f t="shared" si="0"/>
        <v>57.372333333333337</v>
      </c>
      <c r="L52">
        <v>16.16</v>
      </c>
      <c r="M52" s="17">
        <v>15.56</v>
      </c>
      <c r="N52">
        <v>4.6399999999999997</v>
      </c>
      <c r="O52">
        <v>56.42</v>
      </c>
      <c r="P52" s="17">
        <f t="shared" si="1"/>
        <v>61.06</v>
      </c>
      <c r="Q52">
        <v>64.98</v>
      </c>
      <c r="R52" s="19">
        <f t="shared" si="2"/>
        <v>-64.98</v>
      </c>
      <c r="S52" s="19">
        <v>0.62</v>
      </c>
      <c r="T52" s="19">
        <v>21.6</v>
      </c>
      <c r="U52" s="19"/>
      <c r="V52" s="19">
        <v>-0.97</v>
      </c>
      <c r="W52">
        <v>200</v>
      </c>
      <c r="X52" s="19">
        <v>207</v>
      </c>
      <c r="Y52" t="s">
        <v>152</v>
      </c>
    </row>
    <row r="53" spans="1:25" x14ac:dyDescent="0.2">
      <c r="A53" s="1" t="s">
        <v>70</v>
      </c>
      <c r="B53" s="1" t="s">
        <v>10</v>
      </c>
      <c r="C53" t="s">
        <v>6</v>
      </c>
      <c r="E53" s="10">
        <v>1</v>
      </c>
      <c r="F53" t="s">
        <v>105</v>
      </c>
      <c r="G53" t="s">
        <v>7</v>
      </c>
      <c r="H53" t="s">
        <v>7</v>
      </c>
      <c r="I53" s="2">
        <v>60.131999999999998</v>
      </c>
      <c r="J53" s="17">
        <v>1.93</v>
      </c>
      <c r="K53">
        <f t="shared" si="0"/>
        <v>60.775333333333329</v>
      </c>
      <c r="L53">
        <v>21.61</v>
      </c>
      <c r="M53" s="17">
        <v>21.03</v>
      </c>
      <c r="N53">
        <v>1.72</v>
      </c>
      <c r="O53">
        <v>68.010000000000005</v>
      </c>
      <c r="P53" s="17">
        <f t="shared" si="1"/>
        <v>69.73</v>
      </c>
      <c r="Q53">
        <v>74.75</v>
      </c>
      <c r="R53" s="19">
        <f t="shared" si="2"/>
        <v>-74.75</v>
      </c>
      <c r="S53" s="19">
        <v>9.2799999999999994</v>
      </c>
      <c r="T53" s="19">
        <v>9.6</v>
      </c>
      <c r="U53" s="19"/>
      <c r="V53" s="19">
        <v>-0.13</v>
      </c>
      <c r="W53">
        <v>90</v>
      </c>
      <c r="X53" s="19"/>
      <c r="Y53" t="s">
        <v>152</v>
      </c>
    </row>
    <row r="54" spans="1:25" x14ac:dyDescent="0.2">
      <c r="A54" s="1" t="s">
        <v>70</v>
      </c>
      <c r="B54" s="1" t="s">
        <v>23</v>
      </c>
      <c r="D54" t="s">
        <v>57</v>
      </c>
      <c r="E54" s="10"/>
      <c r="F54" s="10"/>
      <c r="G54" t="s">
        <v>7</v>
      </c>
      <c r="H54" t="s">
        <v>7</v>
      </c>
      <c r="I54" s="2">
        <v>68.784999999999997</v>
      </c>
      <c r="J54" s="17">
        <v>1.833</v>
      </c>
      <c r="K54">
        <f t="shared" si="0"/>
        <v>69.396000000000001</v>
      </c>
      <c r="L54">
        <v>24.48</v>
      </c>
      <c r="M54" s="17">
        <v>23.75</v>
      </c>
      <c r="N54">
        <v>3.55</v>
      </c>
      <c r="O54">
        <v>72.62</v>
      </c>
      <c r="P54" s="17">
        <f t="shared" si="1"/>
        <v>76.17</v>
      </c>
      <c r="R54" s="19"/>
      <c r="S54" s="19"/>
      <c r="T54" s="19"/>
      <c r="U54" s="19"/>
      <c r="V54" s="19"/>
      <c r="X54" s="19"/>
      <c r="Y54" t="s">
        <v>152</v>
      </c>
    </row>
    <row r="55" spans="1:25" x14ac:dyDescent="0.2">
      <c r="A55" s="1" t="s">
        <v>70</v>
      </c>
      <c r="B55" s="1" t="s">
        <v>11</v>
      </c>
      <c r="C55" t="s">
        <v>6</v>
      </c>
      <c r="E55" s="10">
        <v>1</v>
      </c>
      <c r="F55" s="10" t="s">
        <v>105</v>
      </c>
      <c r="G55" t="s">
        <v>7</v>
      </c>
      <c r="H55" t="s">
        <v>7</v>
      </c>
      <c r="I55" s="2"/>
      <c r="J55" s="17"/>
      <c r="M55" s="17"/>
      <c r="P55" s="18"/>
      <c r="R55" s="19"/>
      <c r="S55" s="19"/>
      <c r="T55" s="20"/>
      <c r="U55" s="19"/>
      <c r="V55" s="19"/>
      <c r="X55" s="19"/>
      <c r="Y55" t="s">
        <v>152</v>
      </c>
    </row>
    <row r="56" spans="1:25" x14ac:dyDescent="0.2">
      <c r="A56" s="1" t="s">
        <v>70</v>
      </c>
      <c r="B56" s="1" t="s">
        <v>12</v>
      </c>
      <c r="D56" t="s">
        <v>149</v>
      </c>
      <c r="G56" t="s">
        <v>7</v>
      </c>
      <c r="H56" t="s">
        <v>7</v>
      </c>
      <c r="I56" s="2">
        <v>58.462000000000003</v>
      </c>
      <c r="J56" s="17">
        <v>0.75</v>
      </c>
      <c r="K56">
        <f t="shared" si="0"/>
        <v>58.712000000000003</v>
      </c>
      <c r="L56">
        <v>26.08</v>
      </c>
      <c r="M56" s="17">
        <v>25.26</v>
      </c>
      <c r="N56">
        <v>1.3</v>
      </c>
      <c r="O56">
        <v>59.4</v>
      </c>
      <c r="P56" s="17">
        <f t="shared" si="1"/>
        <v>60.699999999999996</v>
      </c>
      <c r="R56" s="19"/>
      <c r="S56" s="19"/>
      <c r="T56" s="19"/>
      <c r="U56" s="19"/>
      <c r="V56" s="19"/>
      <c r="X56" s="19"/>
      <c r="Y56" t="s">
        <v>152</v>
      </c>
    </row>
    <row r="57" spans="1:25" x14ac:dyDescent="0.2">
      <c r="A57" s="1" t="s">
        <v>70</v>
      </c>
      <c r="B57" s="1" t="s">
        <v>13</v>
      </c>
      <c r="D57" t="s">
        <v>57</v>
      </c>
      <c r="G57" t="s">
        <v>7</v>
      </c>
      <c r="H57" t="s">
        <v>7</v>
      </c>
      <c r="I57" s="2">
        <v>51.662999999999997</v>
      </c>
      <c r="J57" s="17">
        <v>0.94599999999999995</v>
      </c>
      <c r="K57">
        <f t="shared" si="0"/>
        <v>51.978333333333332</v>
      </c>
      <c r="L57">
        <v>17.46</v>
      </c>
      <c r="M57" s="17">
        <v>16.63</v>
      </c>
      <c r="N57">
        <v>-3.62</v>
      </c>
      <c r="O57">
        <v>57.48</v>
      </c>
      <c r="P57" s="17">
        <f t="shared" si="1"/>
        <v>53.86</v>
      </c>
      <c r="R57" s="19"/>
      <c r="S57" s="19"/>
      <c r="T57" s="19"/>
      <c r="U57" s="19"/>
      <c r="V57" s="19"/>
      <c r="X57" s="19"/>
      <c r="Y57" t="s">
        <v>152</v>
      </c>
    </row>
    <row r="58" spans="1:25" x14ac:dyDescent="0.2">
      <c r="A58" s="1" t="s">
        <v>70</v>
      </c>
      <c r="B58" s="1" t="s">
        <v>14</v>
      </c>
      <c r="C58" t="s">
        <v>6</v>
      </c>
      <c r="E58">
        <v>1</v>
      </c>
      <c r="F58" t="s">
        <v>105</v>
      </c>
      <c r="G58" t="s">
        <v>7</v>
      </c>
      <c r="H58" t="s">
        <v>7</v>
      </c>
      <c r="I58" s="2">
        <v>74.512</v>
      </c>
      <c r="J58" s="17">
        <v>1.35</v>
      </c>
      <c r="K58">
        <f t="shared" si="0"/>
        <v>74.962000000000003</v>
      </c>
      <c r="L58">
        <v>23.98</v>
      </c>
      <c r="M58" s="17">
        <v>23.07</v>
      </c>
      <c r="N58">
        <v>-3.79</v>
      </c>
      <c r="O58">
        <v>79.83</v>
      </c>
      <c r="P58" s="17">
        <f t="shared" si="1"/>
        <v>76.039999999999992</v>
      </c>
      <c r="Q58">
        <v>72</v>
      </c>
      <c r="R58" s="19">
        <f t="shared" si="2"/>
        <v>-72</v>
      </c>
      <c r="S58" s="19">
        <v>3.74</v>
      </c>
      <c r="T58" s="20">
        <v>12.3</v>
      </c>
      <c r="U58" s="19"/>
      <c r="V58" s="19">
        <v>0.46</v>
      </c>
      <c r="W58">
        <v>205</v>
      </c>
      <c r="X58" s="19">
        <v>204</v>
      </c>
      <c r="Y58" t="s">
        <v>152</v>
      </c>
    </row>
    <row r="59" spans="1:25" x14ac:dyDescent="0.2">
      <c r="A59" s="1" t="s">
        <v>70</v>
      </c>
      <c r="B59" s="1" t="s">
        <v>15</v>
      </c>
      <c r="C59" t="s">
        <v>6</v>
      </c>
      <c r="E59">
        <v>1</v>
      </c>
      <c r="F59" t="s">
        <v>105</v>
      </c>
      <c r="G59" t="s">
        <v>7</v>
      </c>
      <c r="H59" t="s">
        <v>7</v>
      </c>
      <c r="I59" s="2">
        <v>53.932000000000002</v>
      </c>
      <c r="J59" s="17">
        <v>3.49</v>
      </c>
      <c r="K59">
        <f t="shared" si="0"/>
        <v>55.095333333333336</v>
      </c>
      <c r="M59" s="17">
        <v>18.920000000000002</v>
      </c>
      <c r="N59">
        <v>-3.74</v>
      </c>
      <c r="O59">
        <v>61.14</v>
      </c>
      <c r="P59" s="17">
        <f t="shared" si="1"/>
        <v>57.4</v>
      </c>
      <c r="Q59">
        <v>79.86</v>
      </c>
      <c r="R59" s="19">
        <f t="shared" si="2"/>
        <v>-79.86</v>
      </c>
      <c r="S59" s="19">
        <v>7.46</v>
      </c>
      <c r="T59" s="19">
        <v>12.5</v>
      </c>
      <c r="U59" s="19"/>
      <c r="V59" s="19">
        <v>-0.02</v>
      </c>
      <c r="W59">
        <v>220</v>
      </c>
      <c r="X59" s="19">
        <v>205</v>
      </c>
      <c r="Y59" t="s">
        <v>152</v>
      </c>
    </row>
    <row r="60" spans="1:25" x14ac:dyDescent="0.2">
      <c r="A60" s="1" t="s">
        <v>70</v>
      </c>
      <c r="B60" s="1" t="s">
        <v>16</v>
      </c>
      <c r="C60" t="s">
        <v>6</v>
      </c>
      <c r="D60" t="s">
        <v>126</v>
      </c>
      <c r="E60" s="10">
        <v>1</v>
      </c>
      <c r="F60" t="s">
        <v>105</v>
      </c>
      <c r="G60" t="s">
        <v>7</v>
      </c>
      <c r="H60" t="s">
        <v>7</v>
      </c>
      <c r="I60" s="2">
        <v>59.56</v>
      </c>
      <c r="J60" s="17">
        <v>2.6829999999999998</v>
      </c>
      <c r="K60">
        <f t="shared" si="0"/>
        <v>60.454333333333338</v>
      </c>
      <c r="L60">
        <v>19.57</v>
      </c>
      <c r="M60" s="17">
        <v>19.05</v>
      </c>
      <c r="N60">
        <v>2.71</v>
      </c>
      <c r="O60">
        <v>66.05</v>
      </c>
      <c r="P60" s="17">
        <f t="shared" si="1"/>
        <v>68.759999999999991</v>
      </c>
      <c r="Q60">
        <v>71.81</v>
      </c>
      <c r="R60" s="19">
        <f t="shared" si="2"/>
        <v>-71.81</v>
      </c>
      <c r="S60" s="19">
        <v>6.56</v>
      </c>
      <c r="T60" s="19">
        <v>13.2</v>
      </c>
      <c r="U60" s="19"/>
      <c r="V60" s="19">
        <v>-1.96</v>
      </c>
      <c r="W60">
        <v>140</v>
      </c>
      <c r="X60" s="19">
        <v>190</v>
      </c>
      <c r="Y60" t="s">
        <v>152</v>
      </c>
    </row>
    <row r="61" spans="1:25" x14ac:dyDescent="0.2">
      <c r="A61" s="1" t="s">
        <v>70</v>
      </c>
      <c r="B61" s="1" t="s">
        <v>17</v>
      </c>
      <c r="C61" t="s">
        <v>6</v>
      </c>
      <c r="D61" t="s">
        <v>126</v>
      </c>
      <c r="E61">
        <v>1</v>
      </c>
      <c r="F61" t="s">
        <v>105</v>
      </c>
      <c r="G61" t="s">
        <v>7</v>
      </c>
      <c r="H61" t="s">
        <v>7</v>
      </c>
      <c r="I61" s="2">
        <v>65.771000000000001</v>
      </c>
      <c r="J61" s="17">
        <v>1.5740000000000001</v>
      </c>
      <c r="K61">
        <f t="shared" si="0"/>
        <v>66.295666666666662</v>
      </c>
      <c r="L61">
        <v>18.97</v>
      </c>
      <c r="M61" s="17">
        <v>18.53</v>
      </c>
      <c r="N61">
        <v>1.49</v>
      </c>
      <c r="O61">
        <v>69.510000000000005</v>
      </c>
      <c r="P61" s="17">
        <f t="shared" si="1"/>
        <v>71</v>
      </c>
      <c r="Q61">
        <v>72.72</v>
      </c>
      <c r="R61" s="19">
        <f t="shared" si="2"/>
        <v>-72.72</v>
      </c>
      <c r="S61" s="19">
        <v>4.43</v>
      </c>
      <c r="T61" s="19">
        <v>14.7</v>
      </c>
      <c r="U61" s="19">
        <v>178</v>
      </c>
      <c r="V61" s="19">
        <v>-0.46</v>
      </c>
      <c r="W61">
        <v>200</v>
      </c>
      <c r="X61" s="19">
        <v>219</v>
      </c>
      <c r="Y61" t="s">
        <v>152</v>
      </c>
    </row>
    <row r="62" spans="1:25" x14ac:dyDescent="0.2">
      <c r="A62" s="1" t="s">
        <v>70</v>
      </c>
      <c r="B62" s="1" t="s">
        <v>24</v>
      </c>
      <c r="I62" s="2"/>
      <c r="J62" s="17"/>
      <c r="M62" s="17"/>
      <c r="P62" s="17"/>
      <c r="R62" s="19"/>
      <c r="S62" s="19"/>
      <c r="T62" s="19"/>
      <c r="U62" s="19"/>
      <c r="V62" s="19"/>
      <c r="X62" s="19"/>
      <c r="Y62" t="s">
        <v>152</v>
      </c>
    </row>
    <row r="63" spans="1:25" x14ac:dyDescent="0.2">
      <c r="A63" s="1" t="s">
        <v>70</v>
      </c>
      <c r="B63" s="1" t="s">
        <v>25</v>
      </c>
      <c r="C63" t="s">
        <v>6</v>
      </c>
      <c r="E63">
        <v>1</v>
      </c>
      <c r="F63" t="s">
        <v>105</v>
      </c>
      <c r="G63" t="s">
        <v>7</v>
      </c>
      <c r="H63" t="s">
        <v>7</v>
      </c>
      <c r="J63" s="17"/>
      <c r="M63" s="17"/>
      <c r="P63" s="17"/>
      <c r="Q63">
        <v>72.28</v>
      </c>
      <c r="R63" s="19">
        <f t="shared" si="2"/>
        <v>-72.28</v>
      </c>
      <c r="S63" s="19">
        <v>6.36</v>
      </c>
      <c r="T63" s="19">
        <v>11.7</v>
      </c>
      <c r="U63" s="19"/>
      <c r="V63" s="19">
        <v>-0.47</v>
      </c>
      <c r="W63">
        <v>180</v>
      </c>
      <c r="X63" s="19">
        <v>189</v>
      </c>
      <c r="Y63" t="s">
        <v>152</v>
      </c>
    </row>
    <row r="64" spans="1:25" x14ac:dyDescent="0.2">
      <c r="A64" s="1" t="s">
        <v>70</v>
      </c>
      <c r="B64" s="1" t="s">
        <v>18</v>
      </c>
      <c r="C64" t="s">
        <v>6</v>
      </c>
      <c r="E64">
        <v>1</v>
      </c>
      <c r="F64" t="s">
        <v>105</v>
      </c>
      <c r="G64" t="s">
        <v>7</v>
      </c>
      <c r="H64" t="s">
        <v>7</v>
      </c>
      <c r="I64">
        <v>53.462000000000003</v>
      </c>
      <c r="J64" s="17">
        <v>1.752</v>
      </c>
      <c r="K64">
        <f t="shared" si="0"/>
        <v>54.046000000000006</v>
      </c>
      <c r="L64">
        <v>17.13</v>
      </c>
      <c r="M64" s="17">
        <v>16.71</v>
      </c>
      <c r="N64">
        <v>0.99</v>
      </c>
      <c r="O64">
        <v>55.91</v>
      </c>
      <c r="P64" s="17">
        <f t="shared" si="1"/>
        <v>56.9</v>
      </c>
      <c r="Q64">
        <v>60.35</v>
      </c>
      <c r="R64" s="19">
        <f t="shared" si="2"/>
        <v>-60.35</v>
      </c>
      <c r="S64" s="19">
        <v>7.05</v>
      </c>
      <c r="T64" s="19">
        <v>9</v>
      </c>
      <c r="U64" s="19"/>
      <c r="V64" s="19">
        <v>0</v>
      </c>
      <c r="W64">
        <v>200</v>
      </c>
      <c r="X64" s="19">
        <v>212</v>
      </c>
      <c r="Y64" t="s">
        <v>152</v>
      </c>
    </row>
    <row r="65" spans="1:25" x14ac:dyDescent="0.2">
      <c r="A65" s="1" t="s">
        <v>70</v>
      </c>
      <c r="B65" s="1" t="s">
        <v>19</v>
      </c>
      <c r="G65" t="s">
        <v>7</v>
      </c>
      <c r="H65" t="s">
        <v>7</v>
      </c>
      <c r="J65" s="17"/>
      <c r="M65" s="17"/>
      <c r="P65" s="17"/>
      <c r="R65" s="19"/>
      <c r="S65" s="19"/>
      <c r="T65" s="19"/>
      <c r="U65" s="19"/>
      <c r="V65" s="19"/>
      <c r="X65" s="19"/>
      <c r="Y65" t="s">
        <v>152</v>
      </c>
    </row>
    <row r="66" spans="1:25" x14ac:dyDescent="0.2">
      <c r="A66" s="1" t="s">
        <v>70</v>
      </c>
      <c r="B66" s="1" t="s">
        <v>53</v>
      </c>
      <c r="C66" t="s">
        <v>6</v>
      </c>
      <c r="E66" t="s">
        <v>107</v>
      </c>
      <c r="G66" t="s">
        <v>7</v>
      </c>
      <c r="H66" t="s">
        <v>7</v>
      </c>
      <c r="J66" s="17"/>
      <c r="M66" s="17"/>
      <c r="P66" s="17"/>
      <c r="R66" s="19"/>
      <c r="S66" s="19"/>
      <c r="T66" s="19">
        <v>11.9</v>
      </c>
      <c r="U66" s="19"/>
      <c r="V66" s="19"/>
      <c r="X66" s="19"/>
      <c r="Y66" t="s">
        <v>152</v>
      </c>
    </row>
    <row r="67" spans="1:25" x14ac:dyDescent="0.2">
      <c r="A67" s="1" t="s">
        <v>70</v>
      </c>
      <c r="B67" s="1" t="s">
        <v>29</v>
      </c>
      <c r="C67" t="s">
        <v>6</v>
      </c>
      <c r="E67" s="10">
        <v>1</v>
      </c>
      <c r="F67" t="s">
        <v>105</v>
      </c>
      <c r="G67" t="s">
        <v>7</v>
      </c>
      <c r="H67" t="s">
        <v>7</v>
      </c>
      <c r="I67">
        <v>72.634</v>
      </c>
      <c r="J67" s="17">
        <v>1.32</v>
      </c>
      <c r="K67">
        <f t="shared" ref="K67:K130" si="3">(J67/3)+I67</f>
        <v>73.073999999999998</v>
      </c>
      <c r="L67">
        <v>25.4</v>
      </c>
      <c r="M67" s="17">
        <v>24.6</v>
      </c>
      <c r="N67">
        <v>4.3600000000000003</v>
      </c>
      <c r="O67">
        <v>77.67</v>
      </c>
      <c r="P67" s="17">
        <f t="shared" ref="P67:P130" si="4">N67+O67</f>
        <v>82.03</v>
      </c>
      <c r="Q67">
        <v>82.95</v>
      </c>
      <c r="R67" s="19">
        <f t="shared" ref="R67:R130" si="5">0-Q67</f>
        <v>-82.95</v>
      </c>
      <c r="S67" s="19">
        <v>11.55</v>
      </c>
      <c r="T67" s="19">
        <v>11.3</v>
      </c>
      <c r="U67" s="19"/>
      <c r="V67" s="19">
        <v>-1.25</v>
      </c>
      <c r="W67">
        <v>175</v>
      </c>
      <c r="X67" s="19">
        <v>183</v>
      </c>
      <c r="Y67" t="s">
        <v>152</v>
      </c>
    </row>
    <row r="68" spans="1:25" x14ac:dyDescent="0.2">
      <c r="A68" s="1" t="s">
        <v>70</v>
      </c>
      <c r="B68" s="1" t="s">
        <v>30</v>
      </c>
      <c r="C68" t="s">
        <v>6</v>
      </c>
      <c r="E68">
        <v>1</v>
      </c>
      <c r="F68" t="s">
        <v>105</v>
      </c>
      <c r="G68" t="s">
        <v>7</v>
      </c>
      <c r="H68" t="s">
        <v>7</v>
      </c>
      <c r="I68">
        <v>65.623999999999995</v>
      </c>
      <c r="J68" s="17">
        <v>1.31</v>
      </c>
      <c r="K68">
        <f t="shared" si="3"/>
        <v>66.060666666666663</v>
      </c>
      <c r="L68">
        <v>20.23</v>
      </c>
      <c r="M68" s="17">
        <v>19.61</v>
      </c>
      <c r="N68">
        <v>-4.87</v>
      </c>
      <c r="O68">
        <v>69.2</v>
      </c>
      <c r="P68" s="17">
        <f t="shared" si="4"/>
        <v>64.33</v>
      </c>
      <c r="Q68">
        <v>64.319999999999993</v>
      </c>
      <c r="R68" s="19">
        <f t="shared" si="5"/>
        <v>-64.319999999999993</v>
      </c>
      <c r="S68" s="19">
        <v>12.59</v>
      </c>
      <c r="T68" s="19">
        <v>8.3000000000000007</v>
      </c>
      <c r="U68" s="19"/>
      <c r="V68" s="19">
        <v>-2.48</v>
      </c>
      <c r="W68">
        <v>135</v>
      </c>
      <c r="X68" s="19"/>
      <c r="Y68" t="s">
        <v>152</v>
      </c>
    </row>
    <row r="69" spans="1:25" x14ac:dyDescent="0.2">
      <c r="A69" s="1" t="s">
        <v>70</v>
      </c>
      <c r="B69" s="1" t="s">
        <v>31</v>
      </c>
      <c r="C69" t="s">
        <v>6</v>
      </c>
      <c r="E69">
        <v>1</v>
      </c>
      <c r="F69" t="s">
        <v>106</v>
      </c>
      <c r="G69" t="s">
        <v>7</v>
      </c>
      <c r="H69" t="s">
        <v>7</v>
      </c>
      <c r="I69">
        <v>73.003</v>
      </c>
      <c r="J69" s="17">
        <v>1.141</v>
      </c>
      <c r="K69">
        <f t="shared" si="3"/>
        <v>73.38333333333334</v>
      </c>
      <c r="L69">
        <v>21.22</v>
      </c>
      <c r="M69" s="17">
        <v>20.51</v>
      </c>
      <c r="N69">
        <v>-0.59</v>
      </c>
      <c r="O69">
        <v>74.56</v>
      </c>
      <c r="P69" s="17">
        <f t="shared" si="4"/>
        <v>73.97</v>
      </c>
      <c r="Q69">
        <v>78.42</v>
      </c>
      <c r="R69" s="19">
        <f t="shared" si="5"/>
        <v>-78.42</v>
      </c>
      <c r="S69" s="19">
        <v>8.01</v>
      </c>
      <c r="T69" s="19">
        <v>14.7</v>
      </c>
      <c r="U69" s="19"/>
      <c r="V69" s="19">
        <v>0.02</v>
      </c>
      <c r="W69">
        <v>205</v>
      </c>
      <c r="X69" s="19">
        <v>202</v>
      </c>
      <c r="Y69" t="s">
        <v>152</v>
      </c>
    </row>
    <row r="70" spans="1:25" x14ac:dyDescent="0.2">
      <c r="A70" s="1" t="s">
        <v>70</v>
      </c>
      <c r="B70" s="1" t="s">
        <v>33</v>
      </c>
      <c r="C70" t="s">
        <v>6</v>
      </c>
      <c r="D70" t="s">
        <v>71</v>
      </c>
      <c r="E70" t="s">
        <v>107</v>
      </c>
      <c r="G70" t="s">
        <v>7</v>
      </c>
      <c r="H70" t="s">
        <v>7</v>
      </c>
      <c r="I70">
        <v>70.825000000000003</v>
      </c>
      <c r="J70" s="17">
        <v>0.90300000000000002</v>
      </c>
      <c r="K70">
        <f t="shared" si="3"/>
        <v>71.126000000000005</v>
      </c>
      <c r="L70">
        <v>24.21</v>
      </c>
      <c r="M70" s="17">
        <v>23.53</v>
      </c>
      <c r="N70">
        <v>2.75</v>
      </c>
      <c r="O70">
        <v>74.650000000000006</v>
      </c>
      <c r="P70" s="17">
        <f t="shared" si="4"/>
        <v>77.400000000000006</v>
      </c>
      <c r="Q70">
        <v>75.02</v>
      </c>
      <c r="R70" s="19">
        <f t="shared" si="5"/>
        <v>-75.02</v>
      </c>
      <c r="S70" s="19">
        <v>7.64</v>
      </c>
      <c r="T70" s="19">
        <v>20.29</v>
      </c>
      <c r="U70" s="19"/>
      <c r="V70" s="19">
        <v>-1.83</v>
      </c>
      <c r="X70" s="19"/>
      <c r="Y70" t="s">
        <v>152</v>
      </c>
    </row>
    <row r="71" spans="1:25" x14ac:dyDescent="0.2">
      <c r="A71" s="1" t="s">
        <v>70</v>
      </c>
      <c r="B71" s="1" t="s">
        <v>56</v>
      </c>
      <c r="C71" t="s">
        <v>6</v>
      </c>
      <c r="E71">
        <v>1</v>
      </c>
      <c r="F71" t="s">
        <v>105</v>
      </c>
      <c r="G71" t="s">
        <v>6</v>
      </c>
      <c r="H71" t="s">
        <v>6</v>
      </c>
      <c r="I71">
        <v>54.633000000000003</v>
      </c>
      <c r="J71" s="17">
        <v>4.2729999999999997</v>
      </c>
      <c r="K71">
        <f t="shared" si="3"/>
        <v>56.057333333333332</v>
      </c>
      <c r="M71" s="17">
        <v>13.85</v>
      </c>
      <c r="N71">
        <v>5.0199999999999996</v>
      </c>
      <c r="O71">
        <v>58.18</v>
      </c>
      <c r="P71" s="17">
        <f t="shared" si="4"/>
        <v>63.2</v>
      </c>
      <c r="Q71">
        <v>64.86</v>
      </c>
      <c r="R71" s="19">
        <f t="shared" si="5"/>
        <v>-64.86</v>
      </c>
      <c r="S71" s="19">
        <v>2.09</v>
      </c>
      <c r="T71" s="19">
        <v>11.4</v>
      </c>
      <c r="U71" s="19"/>
      <c r="V71" s="19">
        <v>-0.76</v>
      </c>
      <c r="W71">
        <v>160</v>
      </c>
      <c r="X71" s="19">
        <v>188</v>
      </c>
      <c r="Y71" t="s">
        <v>152</v>
      </c>
    </row>
    <row r="72" spans="1:25" x14ac:dyDescent="0.2">
      <c r="A72" s="1" t="s">
        <v>70</v>
      </c>
      <c r="B72" s="1" t="s">
        <v>34</v>
      </c>
      <c r="C72" t="s">
        <v>6</v>
      </c>
      <c r="E72" t="s">
        <v>107</v>
      </c>
      <c r="G72" t="s">
        <v>7</v>
      </c>
      <c r="H72" t="s">
        <v>7</v>
      </c>
      <c r="I72">
        <v>61.854999999999997</v>
      </c>
      <c r="J72" s="17">
        <v>1.9770000000000001</v>
      </c>
      <c r="K72">
        <f t="shared" si="3"/>
        <v>62.513999999999996</v>
      </c>
      <c r="L72">
        <v>21.17</v>
      </c>
      <c r="M72" s="17">
        <v>20.7</v>
      </c>
      <c r="N72">
        <v>0.02</v>
      </c>
      <c r="O72">
        <v>63.46</v>
      </c>
      <c r="P72" s="17">
        <f t="shared" si="4"/>
        <v>63.480000000000004</v>
      </c>
      <c r="R72" s="19"/>
      <c r="S72" s="19"/>
      <c r="T72" s="19"/>
      <c r="U72" s="19"/>
      <c r="V72" s="19"/>
      <c r="X72" s="19"/>
      <c r="Y72" t="s">
        <v>152</v>
      </c>
    </row>
    <row r="73" spans="1:25" x14ac:dyDescent="0.2">
      <c r="A73" s="1" t="s">
        <v>70</v>
      </c>
      <c r="B73" s="1" t="s">
        <v>35</v>
      </c>
      <c r="C73" t="s">
        <v>6</v>
      </c>
      <c r="E73">
        <v>1</v>
      </c>
      <c r="F73" t="s">
        <v>105</v>
      </c>
      <c r="G73" t="s">
        <v>7</v>
      </c>
      <c r="H73" t="s">
        <v>7</v>
      </c>
      <c r="I73">
        <v>57.122999999999998</v>
      </c>
      <c r="J73" s="17">
        <v>4.5510000000000002</v>
      </c>
      <c r="K73">
        <f t="shared" si="3"/>
        <v>58.64</v>
      </c>
      <c r="M73" s="17">
        <v>16.91</v>
      </c>
      <c r="N73">
        <v>-0.34799999999999998</v>
      </c>
      <c r="O73">
        <v>60.3</v>
      </c>
      <c r="P73" s="17">
        <f t="shared" si="4"/>
        <v>59.951999999999998</v>
      </c>
      <c r="Q73">
        <v>60.16</v>
      </c>
      <c r="R73" s="19">
        <f t="shared" si="5"/>
        <v>-60.16</v>
      </c>
      <c r="S73" s="19">
        <v>12.94</v>
      </c>
      <c r="T73" s="19">
        <v>6.1</v>
      </c>
      <c r="U73" s="19"/>
      <c r="V73" s="19">
        <v>-2.3199999999999998</v>
      </c>
      <c r="W73">
        <v>105</v>
      </c>
      <c r="X73" s="19"/>
      <c r="Y73" t="s">
        <v>152</v>
      </c>
    </row>
    <row r="74" spans="1:25" x14ac:dyDescent="0.2">
      <c r="A74" s="1" t="s">
        <v>79</v>
      </c>
      <c r="B74" s="1" t="s">
        <v>27</v>
      </c>
      <c r="C74" t="s">
        <v>6</v>
      </c>
      <c r="E74">
        <v>1</v>
      </c>
      <c r="F74">
        <v>1</v>
      </c>
      <c r="G74" t="s">
        <v>7</v>
      </c>
      <c r="H74" t="s">
        <v>7</v>
      </c>
      <c r="I74">
        <v>66.417000000000002</v>
      </c>
      <c r="J74" s="17">
        <v>2.661</v>
      </c>
      <c r="K74">
        <f t="shared" si="3"/>
        <v>67.304000000000002</v>
      </c>
      <c r="L74">
        <v>21.93</v>
      </c>
      <c r="M74" s="17">
        <v>21.16</v>
      </c>
      <c r="N74">
        <v>0.51</v>
      </c>
      <c r="O74">
        <v>68.400000000000006</v>
      </c>
      <c r="P74" s="17">
        <f t="shared" si="4"/>
        <v>68.910000000000011</v>
      </c>
      <c r="R74" s="19"/>
      <c r="S74" s="19"/>
      <c r="T74" s="19"/>
      <c r="U74" s="19"/>
      <c r="V74" s="19"/>
      <c r="X74" s="19"/>
      <c r="Y74" t="s">
        <v>152</v>
      </c>
    </row>
    <row r="75" spans="1:25" x14ac:dyDescent="0.2">
      <c r="A75" s="1" t="s">
        <v>79</v>
      </c>
      <c r="B75" s="1" t="s">
        <v>21</v>
      </c>
      <c r="C75" t="s">
        <v>6</v>
      </c>
      <c r="E75">
        <v>1</v>
      </c>
      <c r="F75" t="s">
        <v>105</v>
      </c>
      <c r="G75" t="s">
        <v>7</v>
      </c>
      <c r="H75" t="s">
        <v>7</v>
      </c>
      <c r="I75">
        <v>71.347999999999999</v>
      </c>
      <c r="J75" s="17">
        <v>2.5089999999999999</v>
      </c>
      <c r="K75">
        <f t="shared" si="3"/>
        <v>72.184333333333328</v>
      </c>
      <c r="L75">
        <v>20.98</v>
      </c>
      <c r="M75" s="17">
        <v>20.46</v>
      </c>
      <c r="N75">
        <v>-0.64</v>
      </c>
      <c r="O75">
        <v>75.13</v>
      </c>
      <c r="P75" s="17">
        <f t="shared" si="4"/>
        <v>74.489999999999995</v>
      </c>
      <c r="Q75">
        <v>69.47</v>
      </c>
      <c r="R75" s="19">
        <f t="shared" si="5"/>
        <v>-69.47</v>
      </c>
      <c r="S75" s="19">
        <v>4.07</v>
      </c>
      <c r="T75" s="19">
        <v>11.4</v>
      </c>
      <c r="U75" s="19">
        <v>119</v>
      </c>
      <c r="V75" s="19">
        <v>0.37</v>
      </c>
      <c r="W75">
        <v>220</v>
      </c>
      <c r="X75" s="19">
        <v>221</v>
      </c>
      <c r="Y75" t="s">
        <v>152</v>
      </c>
    </row>
    <row r="76" spans="1:25" x14ac:dyDescent="0.2">
      <c r="A76" s="1" t="s">
        <v>79</v>
      </c>
      <c r="B76" s="1" t="s">
        <v>22</v>
      </c>
      <c r="C76" t="s">
        <v>6</v>
      </c>
      <c r="E76" t="s">
        <v>107</v>
      </c>
      <c r="G76" t="s">
        <v>7</v>
      </c>
      <c r="H76" t="s">
        <v>7</v>
      </c>
      <c r="I76">
        <v>65.123999999999995</v>
      </c>
      <c r="J76" s="17">
        <v>2.7370000000000001</v>
      </c>
      <c r="K76">
        <f t="shared" si="3"/>
        <v>66.036333333333332</v>
      </c>
      <c r="L76">
        <v>19.3</v>
      </c>
      <c r="M76" s="17">
        <v>18.79</v>
      </c>
      <c r="N76">
        <v>-1.41</v>
      </c>
      <c r="O76">
        <v>67.28</v>
      </c>
      <c r="P76" s="17">
        <f t="shared" si="4"/>
        <v>65.87</v>
      </c>
      <c r="Q76">
        <v>74.8</v>
      </c>
      <c r="R76" s="19">
        <f t="shared" si="5"/>
        <v>-74.8</v>
      </c>
      <c r="S76" s="19">
        <v>13.07</v>
      </c>
      <c r="T76" s="19"/>
      <c r="U76" s="19"/>
      <c r="V76" s="19"/>
      <c r="W76">
        <v>120</v>
      </c>
      <c r="X76" s="19"/>
      <c r="Y76" t="s">
        <v>152</v>
      </c>
    </row>
    <row r="77" spans="1:25" x14ac:dyDescent="0.2">
      <c r="A77" s="1" t="s">
        <v>79</v>
      </c>
      <c r="B77" s="1" t="s">
        <v>5</v>
      </c>
      <c r="C77" t="s">
        <v>6</v>
      </c>
      <c r="E77">
        <v>1</v>
      </c>
      <c r="F77" t="s">
        <v>105</v>
      </c>
      <c r="G77" t="s">
        <v>7</v>
      </c>
      <c r="H77" t="s">
        <v>7</v>
      </c>
      <c r="I77">
        <v>71.828999999999994</v>
      </c>
      <c r="J77" s="17">
        <v>2.9870000000000001</v>
      </c>
      <c r="K77">
        <f t="shared" si="3"/>
        <v>72.824666666666658</v>
      </c>
      <c r="L77">
        <v>21.54</v>
      </c>
      <c r="M77" s="17">
        <v>20.86</v>
      </c>
      <c r="N77">
        <v>0.51</v>
      </c>
      <c r="O77">
        <v>74.63</v>
      </c>
      <c r="P77" s="17">
        <f t="shared" si="4"/>
        <v>75.14</v>
      </c>
      <c r="Q77">
        <v>79.569999999999993</v>
      </c>
      <c r="R77" s="19">
        <f t="shared" si="5"/>
        <v>-79.569999999999993</v>
      </c>
      <c r="S77" s="19">
        <v>14.02</v>
      </c>
      <c r="T77" s="19">
        <v>6.2</v>
      </c>
      <c r="U77" s="19"/>
      <c r="V77" s="19">
        <v>-1.59</v>
      </c>
      <c r="W77">
        <v>135</v>
      </c>
      <c r="X77" s="19">
        <v>126</v>
      </c>
      <c r="Y77" t="s">
        <v>152</v>
      </c>
    </row>
    <row r="78" spans="1:25" x14ac:dyDescent="0.2">
      <c r="A78" s="1" t="s">
        <v>79</v>
      </c>
      <c r="B78" s="1" t="s">
        <v>8</v>
      </c>
      <c r="C78" t="s">
        <v>7</v>
      </c>
      <c r="G78" t="s">
        <v>7</v>
      </c>
      <c r="H78" t="s">
        <v>7</v>
      </c>
      <c r="I78">
        <v>51.05</v>
      </c>
      <c r="J78" s="17">
        <v>2.6680000000000001</v>
      </c>
      <c r="K78">
        <f t="shared" si="3"/>
        <v>51.93933333333333</v>
      </c>
      <c r="M78" s="17">
        <v>22.79</v>
      </c>
      <c r="N78">
        <v>-1.77</v>
      </c>
      <c r="O78">
        <v>57.01</v>
      </c>
      <c r="P78" s="17">
        <f t="shared" si="4"/>
        <v>55.239999999999995</v>
      </c>
      <c r="R78" s="19"/>
      <c r="S78" s="19"/>
      <c r="T78" s="19"/>
      <c r="U78" s="19"/>
      <c r="V78" s="19"/>
      <c r="X78" s="19"/>
      <c r="Y78" t="s">
        <v>152</v>
      </c>
    </row>
    <row r="79" spans="1:25" x14ac:dyDescent="0.2">
      <c r="A79" s="1" t="s">
        <v>79</v>
      </c>
      <c r="B79" s="1" t="s">
        <v>9</v>
      </c>
      <c r="C79" t="s">
        <v>6</v>
      </c>
      <c r="E79" t="s">
        <v>107</v>
      </c>
      <c r="G79" t="s">
        <v>7</v>
      </c>
      <c r="H79" t="s">
        <v>7</v>
      </c>
      <c r="J79" s="17"/>
      <c r="M79" s="17"/>
      <c r="P79" s="17"/>
      <c r="Q79">
        <v>60.21</v>
      </c>
      <c r="R79" s="19">
        <f t="shared" si="5"/>
        <v>-60.21</v>
      </c>
      <c r="S79" s="19">
        <v>17.29</v>
      </c>
      <c r="T79" s="19"/>
      <c r="U79" s="19"/>
      <c r="V79" s="19"/>
      <c r="X79" s="19"/>
      <c r="Y79" t="s">
        <v>152</v>
      </c>
    </row>
    <row r="80" spans="1:25" x14ac:dyDescent="0.2">
      <c r="A80" s="1" t="s">
        <v>79</v>
      </c>
      <c r="B80" s="1" t="s">
        <v>10</v>
      </c>
      <c r="C80" t="s">
        <v>6</v>
      </c>
      <c r="E80" t="s">
        <v>107</v>
      </c>
      <c r="G80" t="s">
        <v>7</v>
      </c>
      <c r="H80" t="s">
        <v>7</v>
      </c>
      <c r="I80">
        <v>62.835000000000001</v>
      </c>
      <c r="J80" s="17">
        <v>2.25</v>
      </c>
      <c r="K80">
        <f t="shared" si="3"/>
        <v>63.585000000000001</v>
      </c>
      <c r="L80">
        <v>18.62</v>
      </c>
      <c r="M80" s="17">
        <v>18.18</v>
      </c>
      <c r="N80">
        <v>-6.18</v>
      </c>
      <c r="O80">
        <v>67.11</v>
      </c>
      <c r="P80" s="17">
        <f t="shared" si="4"/>
        <v>60.93</v>
      </c>
      <c r="Q80">
        <v>69.930000000000007</v>
      </c>
      <c r="R80" s="19">
        <f t="shared" si="5"/>
        <v>-69.930000000000007</v>
      </c>
      <c r="S80" s="19">
        <v>4</v>
      </c>
      <c r="T80" s="19">
        <v>10.7</v>
      </c>
      <c r="U80" s="19"/>
      <c r="V80" s="19">
        <v>-0.67</v>
      </c>
      <c r="W80">
        <v>135</v>
      </c>
      <c r="X80" s="19">
        <v>147</v>
      </c>
      <c r="Y80" t="s">
        <v>152</v>
      </c>
    </row>
    <row r="81" spans="1:25" x14ac:dyDescent="0.2">
      <c r="A81" s="1" t="s">
        <v>79</v>
      </c>
      <c r="B81" s="1" t="s">
        <v>23</v>
      </c>
      <c r="C81" t="s">
        <v>6</v>
      </c>
      <c r="E81" t="s">
        <v>107</v>
      </c>
      <c r="G81" t="s">
        <v>7</v>
      </c>
      <c r="H81" t="s">
        <v>7</v>
      </c>
      <c r="I81">
        <v>58.427999999999997</v>
      </c>
      <c r="J81" s="17">
        <v>2.7639999999999998</v>
      </c>
      <c r="K81">
        <f t="shared" si="3"/>
        <v>59.349333333333334</v>
      </c>
      <c r="L81">
        <v>19.68</v>
      </c>
      <c r="M81" s="17">
        <v>19</v>
      </c>
      <c r="N81">
        <v>7.7</v>
      </c>
      <c r="O81">
        <v>62.51</v>
      </c>
      <c r="P81" s="17">
        <f t="shared" si="4"/>
        <v>70.209999999999994</v>
      </c>
      <c r="R81" s="19"/>
      <c r="S81" s="19"/>
      <c r="T81" s="19"/>
      <c r="U81" s="19"/>
      <c r="V81" s="19"/>
      <c r="X81" s="19"/>
      <c r="Y81" t="s">
        <v>152</v>
      </c>
    </row>
    <row r="82" spans="1:25" x14ac:dyDescent="0.2">
      <c r="A82" s="1" t="s">
        <v>79</v>
      </c>
      <c r="B82" s="1" t="s">
        <v>11</v>
      </c>
      <c r="C82" t="s">
        <v>7</v>
      </c>
      <c r="G82" t="s">
        <v>7</v>
      </c>
      <c r="H82" t="s">
        <v>7</v>
      </c>
      <c r="I82">
        <v>63.487000000000002</v>
      </c>
      <c r="J82" s="17">
        <v>3.75</v>
      </c>
      <c r="K82">
        <f t="shared" si="3"/>
        <v>64.736999999999995</v>
      </c>
      <c r="L82">
        <v>22.2</v>
      </c>
      <c r="M82" s="17">
        <v>21.7</v>
      </c>
      <c r="N82">
        <v>-6.77</v>
      </c>
      <c r="O82">
        <v>72.099999999999994</v>
      </c>
      <c r="P82" s="17">
        <f t="shared" si="4"/>
        <v>65.33</v>
      </c>
      <c r="R82" s="19"/>
      <c r="S82" s="19"/>
      <c r="T82" s="19"/>
      <c r="U82" s="19"/>
      <c r="V82" s="19"/>
      <c r="X82" s="19"/>
      <c r="Y82" t="s">
        <v>152</v>
      </c>
    </row>
    <row r="83" spans="1:25" x14ac:dyDescent="0.2">
      <c r="A83" s="1" t="s">
        <v>79</v>
      </c>
      <c r="B83" s="1" t="s">
        <v>12</v>
      </c>
      <c r="C83" t="s">
        <v>6</v>
      </c>
      <c r="E83">
        <v>1</v>
      </c>
      <c r="F83" t="s">
        <v>105</v>
      </c>
      <c r="G83" t="s">
        <v>7</v>
      </c>
      <c r="H83" t="s">
        <v>7</v>
      </c>
      <c r="I83">
        <v>67.14</v>
      </c>
      <c r="J83" s="17">
        <v>2.5550000000000002</v>
      </c>
      <c r="K83">
        <f t="shared" si="3"/>
        <v>67.991666666666674</v>
      </c>
      <c r="L83">
        <v>22.09</v>
      </c>
      <c r="M83" s="17">
        <v>21.43</v>
      </c>
      <c r="N83">
        <v>3.89</v>
      </c>
      <c r="O83">
        <v>70.680000000000007</v>
      </c>
      <c r="P83" s="17">
        <f t="shared" si="4"/>
        <v>74.570000000000007</v>
      </c>
      <c r="Q83">
        <v>76.98</v>
      </c>
      <c r="R83" s="19">
        <f t="shared" si="5"/>
        <v>-76.98</v>
      </c>
      <c r="S83" s="19">
        <v>5.6</v>
      </c>
      <c r="T83" s="19">
        <v>11.6</v>
      </c>
      <c r="U83" s="19"/>
      <c r="V83" s="19">
        <v>0.77</v>
      </c>
      <c r="W83">
        <v>165</v>
      </c>
      <c r="X83" s="19">
        <v>165</v>
      </c>
      <c r="Y83" t="s">
        <v>152</v>
      </c>
    </row>
    <row r="84" spans="1:25" x14ac:dyDescent="0.2">
      <c r="A84" s="1" t="s">
        <v>79</v>
      </c>
      <c r="B84" s="1" t="s">
        <v>14</v>
      </c>
      <c r="C84" t="s">
        <v>6</v>
      </c>
      <c r="E84">
        <v>1</v>
      </c>
      <c r="F84" t="s">
        <v>105</v>
      </c>
      <c r="G84" t="s">
        <v>7</v>
      </c>
      <c r="H84" t="s">
        <v>7</v>
      </c>
      <c r="I84">
        <v>56.156999999999996</v>
      </c>
      <c r="J84" s="17">
        <v>3.3839999999999999</v>
      </c>
      <c r="K84">
        <f t="shared" si="3"/>
        <v>57.284999999999997</v>
      </c>
      <c r="L84">
        <v>17.47</v>
      </c>
      <c r="M84" s="17">
        <v>17.059999999999999</v>
      </c>
      <c r="N84">
        <v>0.91</v>
      </c>
      <c r="O84">
        <v>63.22</v>
      </c>
      <c r="P84" s="17">
        <f t="shared" si="4"/>
        <v>64.13</v>
      </c>
      <c r="Q84">
        <v>72.67</v>
      </c>
      <c r="R84" s="19">
        <f t="shared" si="5"/>
        <v>-72.67</v>
      </c>
      <c r="S84" s="19">
        <v>5.66</v>
      </c>
      <c r="T84" s="19">
        <v>11.3</v>
      </c>
      <c r="U84" s="19"/>
      <c r="V84" s="19">
        <v>0.55000000000000004</v>
      </c>
      <c r="W84">
        <v>225</v>
      </c>
      <c r="X84" s="19">
        <v>226</v>
      </c>
      <c r="Y84" t="s">
        <v>152</v>
      </c>
    </row>
    <row r="85" spans="1:25" x14ac:dyDescent="0.2">
      <c r="A85" s="1" t="s">
        <v>79</v>
      </c>
      <c r="B85" s="1" t="s">
        <v>15</v>
      </c>
      <c r="C85" t="s">
        <v>6</v>
      </c>
      <c r="E85">
        <v>1</v>
      </c>
      <c r="F85">
        <v>1</v>
      </c>
      <c r="G85" t="s">
        <v>7</v>
      </c>
      <c r="H85" t="s">
        <v>7</v>
      </c>
      <c r="I85">
        <v>54.338999999999999</v>
      </c>
      <c r="J85" s="17">
        <v>4.1639999999999997</v>
      </c>
      <c r="K85">
        <f t="shared" si="3"/>
        <v>55.726999999999997</v>
      </c>
      <c r="M85" s="17">
        <v>16.489999999999998</v>
      </c>
      <c r="N85">
        <v>2.13</v>
      </c>
      <c r="O85">
        <v>57.86</v>
      </c>
      <c r="P85" s="17">
        <f t="shared" si="4"/>
        <v>59.99</v>
      </c>
      <c r="Q85">
        <v>70.83</v>
      </c>
      <c r="R85" s="19">
        <f t="shared" si="5"/>
        <v>-70.83</v>
      </c>
      <c r="S85" s="19">
        <v>6.99</v>
      </c>
      <c r="T85" s="19">
        <v>8.2200000000000006</v>
      </c>
      <c r="U85" s="19"/>
      <c r="V85" s="19">
        <v>-2.3199999999999998</v>
      </c>
      <c r="X85" s="19"/>
      <c r="Y85" t="s">
        <v>152</v>
      </c>
    </row>
    <row r="86" spans="1:25" x14ac:dyDescent="0.2">
      <c r="A86" s="1" t="s">
        <v>79</v>
      </c>
      <c r="B86" s="1" t="s">
        <v>16</v>
      </c>
      <c r="C86" t="s">
        <v>6</v>
      </c>
      <c r="E86" t="s">
        <v>107</v>
      </c>
      <c r="G86" t="s">
        <v>7</v>
      </c>
      <c r="H86" t="s">
        <v>7</v>
      </c>
      <c r="J86" s="17"/>
      <c r="M86" s="17"/>
      <c r="P86" s="17"/>
      <c r="Q86">
        <v>64.78</v>
      </c>
      <c r="R86" s="19">
        <f t="shared" si="5"/>
        <v>-64.78</v>
      </c>
      <c r="S86" s="19">
        <v>5.38</v>
      </c>
      <c r="T86" s="19">
        <v>7.66</v>
      </c>
      <c r="U86" s="19"/>
      <c r="V86" s="19">
        <v>-2.4700000000000002</v>
      </c>
      <c r="X86" s="19"/>
      <c r="Y86" t="s">
        <v>152</v>
      </c>
    </row>
    <row r="87" spans="1:25" x14ac:dyDescent="0.2">
      <c r="A87" s="1" t="s">
        <v>79</v>
      </c>
      <c r="B87" s="1" t="s">
        <v>17</v>
      </c>
      <c r="C87" t="s">
        <v>6</v>
      </c>
      <c r="E87">
        <v>1</v>
      </c>
      <c r="F87" t="s">
        <v>105</v>
      </c>
      <c r="G87" t="s">
        <v>7</v>
      </c>
      <c r="H87" t="s">
        <v>7</v>
      </c>
      <c r="I87">
        <v>60.273000000000003</v>
      </c>
      <c r="J87" s="17">
        <v>2.9969999999999999</v>
      </c>
      <c r="K87">
        <f t="shared" si="3"/>
        <v>61.272000000000006</v>
      </c>
      <c r="L87">
        <v>19.489999999999998</v>
      </c>
      <c r="M87" s="17">
        <v>18.96</v>
      </c>
      <c r="N87">
        <v>0.97</v>
      </c>
      <c r="O87">
        <v>63.5</v>
      </c>
      <c r="P87" s="17">
        <f t="shared" si="4"/>
        <v>64.47</v>
      </c>
      <c r="Q87">
        <v>73.010000000000005</v>
      </c>
      <c r="R87" s="19">
        <f t="shared" si="5"/>
        <v>-73.010000000000005</v>
      </c>
      <c r="S87" s="19">
        <v>5.8</v>
      </c>
      <c r="T87" s="19">
        <v>11.5</v>
      </c>
      <c r="U87" s="19"/>
      <c r="V87" s="19">
        <v>0.28000000000000003</v>
      </c>
      <c r="W87">
        <v>170</v>
      </c>
      <c r="X87" s="19">
        <v>168</v>
      </c>
      <c r="Y87" t="s">
        <v>152</v>
      </c>
    </row>
    <row r="88" spans="1:25" x14ac:dyDescent="0.2">
      <c r="A88" s="1" t="s">
        <v>79</v>
      </c>
      <c r="B88" s="1" t="s">
        <v>24</v>
      </c>
      <c r="C88" t="s">
        <v>6</v>
      </c>
      <c r="E88">
        <v>1</v>
      </c>
      <c r="F88" t="s">
        <v>105</v>
      </c>
      <c r="G88" t="s">
        <v>7</v>
      </c>
      <c r="H88" t="s">
        <v>7</v>
      </c>
      <c r="I88">
        <v>64.983999999999995</v>
      </c>
      <c r="J88" s="17">
        <v>1.4770000000000001</v>
      </c>
      <c r="K88">
        <f t="shared" si="3"/>
        <v>65.476333333333329</v>
      </c>
      <c r="L88">
        <v>22.41</v>
      </c>
      <c r="M88" s="17">
        <v>21.72</v>
      </c>
      <c r="N88">
        <v>4.18</v>
      </c>
      <c r="O88">
        <v>68.56</v>
      </c>
      <c r="P88" s="17">
        <f t="shared" si="4"/>
        <v>72.740000000000009</v>
      </c>
      <c r="Q88">
        <v>69.87</v>
      </c>
      <c r="R88" s="19">
        <f t="shared" si="5"/>
        <v>-69.87</v>
      </c>
      <c r="S88" s="19">
        <v>8.2100000000000009</v>
      </c>
      <c r="T88" s="19">
        <v>9.6</v>
      </c>
      <c r="U88" s="19"/>
      <c r="V88" s="19">
        <v>-3.28</v>
      </c>
      <c r="W88">
        <v>130</v>
      </c>
      <c r="X88" s="19">
        <v>147</v>
      </c>
      <c r="Y88" t="s">
        <v>152</v>
      </c>
    </row>
    <row r="89" spans="1:25" x14ac:dyDescent="0.2">
      <c r="A89" s="1" t="s">
        <v>79</v>
      </c>
      <c r="B89" s="1" t="s">
        <v>25</v>
      </c>
      <c r="C89" t="s">
        <v>6</v>
      </c>
      <c r="E89" t="s">
        <v>107</v>
      </c>
      <c r="G89" t="s">
        <v>7</v>
      </c>
      <c r="H89" t="s">
        <v>7</v>
      </c>
      <c r="I89">
        <v>63.497</v>
      </c>
      <c r="J89" s="17">
        <v>1.2030000000000001</v>
      </c>
      <c r="K89">
        <f t="shared" si="3"/>
        <v>63.898000000000003</v>
      </c>
      <c r="L89">
        <v>19.48</v>
      </c>
      <c r="M89" s="17">
        <v>18.73</v>
      </c>
      <c r="N89" s="2">
        <v>2.7</v>
      </c>
      <c r="O89">
        <v>67.87</v>
      </c>
      <c r="P89" s="17">
        <f t="shared" si="4"/>
        <v>70.570000000000007</v>
      </c>
      <c r="R89" s="19"/>
      <c r="S89" s="19"/>
      <c r="T89" s="19"/>
      <c r="U89" s="19"/>
      <c r="V89" s="19"/>
      <c r="X89" s="19"/>
      <c r="Y89" t="s">
        <v>152</v>
      </c>
    </row>
    <row r="90" spans="1:25" x14ac:dyDescent="0.2">
      <c r="A90" s="1" t="s">
        <v>79</v>
      </c>
      <c r="B90" s="1" t="s">
        <v>18</v>
      </c>
      <c r="C90" t="s">
        <v>6</v>
      </c>
      <c r="E90" t="s">
        <v>107</v>
      </c>
      <c r="G90" t="s">
        <v>7</v>
      </c>
      <c r="H90" t="s">
        <v>7</v>
      </c>
      <c r="J90" s="17"/>
      <c r="M90" s="17"/>
      <c r="P90" s="17"/>
      <c r="Q90">
        <v>54.89</v>
      </c>
      <c r="R90" s="19">
        <f t="shared" si="5"/>
        <v>-54.89</v>
      </c>
      <c r="S90" s="19">
        <v>5.82</v>
      </c>
      <c r="T90" s="19">
        <v>7.3</v>
      </c>
      <c r="U90" s="19"/>
      <c r="V90" s="19">
        <v>-2.89</v>
      </c>
      <c r="W90">
        <v>190</v>
      </c>
      <c r="X90" s="19">
        <v>195</v>
      </c>
      <c r="Y90" t="s">
        <v>152</v>
      </c>
    </row>
    <row r="91" spans="1:25" x14ac:dyDescent="0.2">
      <c r="A91" s="1" t="s">
        <v>79</v>
      </c>
      <c r="B91" s="1" t="s">
        <v>19</v>
      </c>
      <c r="C91" t="s">
        <v>6</v>
      </c>
      <c r="E91" t="s">
        <v>107</v>
      </c>
      <c r="G91" t="s">
        <v>7</v>
      </c>
      <c r="H91" t="s">
        <v>7</v>
      </c>
      <c r="I91">
        <v>68.051000000000002</v>
      </c>
      <c r="J91" s="17">
        <v>1.4870000000000001</v>
      </c>
      <c r="K91">
        <f t="shared" si="3"/>
        <v>68.546666666666667</v>
      </c>
      <c r="L91">
        <v>23.36</v>
      </c>
      <c r="M91" s="17">
        <v>22.53</v>
      </c>
      <c r="N91">
        <v>7.07</v>
      </c>
      <c r="O91">
        <v>68.900000000000006</v>
      </c>
      <c r="P91" s="17">
        <f t="shared" si="4"/>
        <v>75.97</v>
      </c>
      <c r="R91" s="19"/>
      <c r="S91" s="19"/>
      <c r="T91" s="19"/>
      <c r="U91" s="19"/>
      <c r="V91" s="19"/>
      <c r="X91" s="19"/>
      <c r="Y91" t="s">
        <v>152</v>
      </c>
    </row>
    <row r="92" spans="1:25" x14ac:dyDescent="0.2">
      <c r="A92" s="1" t="s">
        <v>79</v>
      </c>
      <c r="B92" s="1" t="s">
        <v>29</v>
      </c>
      <c r="C92" t="s">
        <v>6</v>
      </c>
      <c r="E92" t="s">
        <v>107</v>
      </c>
      <c r="G92" t="s">
        <v>7</v>
      </c>
      <c r="H92" t="s">
        <v>7</v>
      </c>
      <c r="I92">
        <v>57.557000000000002</v>
      </c>
      <c r="J92" s="17">
        <v>1.5980000000000001</v>
      </c>
      <c r="K92">
        <f t="shared" si="3"/>
        <v>58.089666666666666</v>
      </c>
      <c r="L92">
        <v>28.42</v>
      </c>
      <c r="M92" s="17">
        <v>27.66</v>
      </c>
      <c r="N92">
        <v>3.2</v>
      </c>
      <c r="O92">
        <v>61.5</v>
      </c>
      <c r="P92" s="17">
        <f t="shared" si="4"/>
        <v>64.7</v>
      </c>
      <c r="R92" s="19"/>
      <c r="S92" s="19"/>
      <c r="T92" s="19"/>
      <c r="U92" s="19"/>
      <c r="V92" s="19"/>
      <c r="X92" s="19"/>
      <c r="Y92" t="s">
        <v>152</v>
      </c>
    </row>
    <row r="93" spans="1:25" x14ac:dyDescent="0.2">
      <c r="A93" s="1" t="s">
        <v>79</v>
      </c>
      <c r="B93" s="1" t="s">
        <v>30</v>
      </c>
      <c r="C93" t="s">
        <v>6</v>
      </c>
      <c r="E93" t="s">
        <v>107</v>
      </c>
      <c r="G93" t="s">
        <v>7</v>
      </c>
      <c r="H93" t="s">
        <v>7</v>
      </c>
      <c r="J93" s="17"/>
      <c r="M93" s="17"/>
      <c r="P93" s="17"/>
      <c r="R93" s="19"/>
      <c r="S93" s="19"/>
      <c r="T93" s="19"/>
      <c r="U93" s="19"/>
      <c r="V93" s="19"/>
      <c r="X93" s="19"/>
      <c r="Y93" t="s">
        <v>152</v>
      </c>
    </row>
    <row r="94" spans="1:25" x14ac:dyDescent="0.2">
      <c r="A94" s="1" t="s">
        <v>79</v>
      </c>
      <c r="B94" s="1" t="s">
        <v>31</v>
      </c>
      <c r="C94" t="s">
        <v>6</v>
      </c>
      <c r="E94">
        <v>1</v>
      </c>
      <c r="F94" t="s">
        <v>105</v>
      </c>
      <c r="G94" t="s">
        <v>7</v>
      </c>
      <c r="H94" t="s">
        <v>7</v>
      </c>
      <c r="I94">
        <v>66.918000000000006</v>
      </c>
      <c r="J94" s="17">
        <v>1.038</v>
      </c>
      <c r="K94">
        <f t="shared" si="3"/>
        <v>67.26400000000001</v>
      </c>
      <c r="L94">
        <v>18.52</v>
      </c>
      <c r="M94" s="17">
        <v>18.010000000000002</v>
      </c>
      <c r="N94">
        <v>-0.54</v>
      </c>
      <c r="O94">
        <v>71.47</v>
      </c>
      <c r="P94" s="17">
        <f t="shared" si="4"/>
        <v>70.929999999999993</v>
      </c>
      <c r="Q94">
        <v>72.25</v>
      </c>
      <c r="R94" s="19">
        <f t="shared" si="5"/>
        <v>-72.25</v>
      </c>
      <c r="S94" s="19">
        <v>5.0599999999999996</v>
      </c>
      <c r="T94" s="19">
        <v>19.3</v>
      </c>
      <c r="U94" s="19"/>
      <c r="V94" s="19">
        <v>0.89</v>
      </c>
      <c r="W94">
        <v>230</v>
      </c>
      <c r="X94" s="19">
        <v>228</v>
      </c>
      <c r="Y94" t="s">
        <v>152</v>
      </c>
    </row>
    <row r="95" spans="1:25" x14ac:dyDescent="0.2">
      <c r="A95" s="1" t="s">
        <v>79</v>
      </c>
      <c r="B95" s="1" t="s">
        <v>33</v>
      </c>
      <c r="C95" t="s">
        <v>6</v>
      </c>
      <c r="E95" t="s">
        <v>107</v>
      </c>
      <c r="G95" t="s">
        <v>7</v>
      </c>
      <c r="H95" t="s">
        <v>7</v>
      </c>
      <c r="I95">
        <v>48.972999999999999</v>
      </c>
      <c r="J95" s="17">
        <v>2.3119999999999998</v>
      </c>
      <c r="K95">
        <f t="shared" si="3"/>
        <v>49.743666666666662</v>
      </c>
      <c r="L95">
        <v>21.21</v>
      </c>
      <c r="M95" s="17">
        <v>20.68</v>
      </c>
      <c r="N95">
        <v>3.5</v>
      </c>
      <c r="O95">
        <v>56.26</v>
      </c>
      <c r="P95" s="17">
        <f t="shared" si="4"/>
        <v>59.76</v>
      </c>
      <c r="R95" s="19"/>
      <c r="S95" s="19"/>
      <c r="T95" s="19"/>
      <c r="U95" s="19"/>
      <c r="V95" s="19"/>
      <c r="X95" s="19"/>
      <c r="Y95" t="s">
        <v>152</v>
      </c>
    </row>
    <row r="96" spans="1:25" x14ac:dyDescent="0.2">
      <c r="A96" s="1" t="s">
        <v>81</v>
      </c>
      <c r="B96" s="1" t="s">
        <v>20</v>
      </c>
      <c r="C96" t="s">
        <v>6</v>
      </c>
      <c r="E96">
        <v>1</v>
      </c>
      <c r="F96" t="s">
        <v>106</v>
      </c>
      <c r="G96" t="s">
        <v>7</v>
      </c>
      <c r="H96" t="s">
        <v>7</v>
      </c>
      <c r="I96">
        <v>81.677999999999997</v>
      </c>
      <c r="J96" s="17">
        <v>1.667</v>
      </c>
      <c r="K96">
        <f t="shared" si="3"/>
        <v>82.233666666666664</v>
      </c>
      <c r="L96">
        <v>20.51</v>
      </c>
      <c r="M96" s="17">
        <v>19.71</v>
      </c>
      <c r="N96">
        <v>-7.65</v>
      </c>
      <c r="O96">
        <v>86.6</v>
      </c>
      <c r="P96" s="17">
        <f t="shared" si="4"/>
        <v>78.949999999999989</v>
      </c>
      <c r="Q96">
        <v>86.6</v>
      </c>
      <c r="R96" s="19">
        <f t="shared" si="5"/>
        <v>-86.6</v>
      </c>
      <c r="S96" s="19">
        <v>3.54</v>
      </c>
      <c r="T96" s="19">
        <v>13.3</v>
      </c>
      <c r="U96" s="19">
        <v>116</v>
      </c>
      <c r="V96" s="19">
        <v>0.26</v>
      </c>
      <c r="X96" s="19">
        <v>242</v>
      </c>
      <c r="Y96" t="s">
        <v>152</v>
      </c>
    </row>
    <row r="97" spans="1:25" x14ac:dyDescent="0.2">
      <c r="A97" s="1" t="s">
        <v>81</v>
      </c>
      <c r="B97" s="1" t="s">
        <v>27</v>
      </c>
      <c r="C97" t="s">
        <v>6</v>
      </c>
      <c r="E97">
        <v>1</v>
      </c>
      <c r="F97">
        <v>1</v>
      </c>
      <c r="G97" t="s">
        <v>7</v>
      </c>
      <c r="H97" t="s">
        <v>7</v>
      </c>
      <c r="I97">
        <v>69.135000000000005</v>
      </c>
      <c r="J97" s="17">
        <v>2.9950000000000001</v>
      </c>
      <c r="K97">
        <f t="shared" si="3"/>
        <v>70.13333333333334</v>
      </c>
      <c r="L97">
        <v>20.57</v>
      </c>
      <c r="M97" s="17">
        <v>20.09</v>
      </c>
      <c r="N97">
        <v>-5.49</v>
      </c>
      <c r="O97">
        <v>72.12</v>
      </c>
      <c r="P97" s="17">
        <f t="shared" si="4"/>
        <v>66.63000000000001</v>
      </c>
      <c r="Q97">
        <v>59.75</v>
      </c>
      <c r="R97" s="19">
        <f t="shared" si="5"/>
        <v>-59.75</v>
      </c>
      <c r="S97" s="19">
        <v>10.69</v>
      </c>
      <c r="T97" s="19"/>
      <c r="U97" s="19"/>
      <c r="V97" s="19"/>
      <c r="X97" s="19"/>
      <c r="Y97" t="s">
        <v>152</v>
      </c>
    </row>
    <row r="98" spans="1:25" x14ac:dyDescent="0.2">
      <c r="A98" s="1" t="s">
        <v>81</v>
      </c>
      <c r="B98" s="1" t="s">
        <v>21</v>
      </c>
      <c r="C98" t="s">
        <v>6</v>
      </c>
      <c r="E98">
        <v>1</v>
      </c>
      <c r="F98">
        <v>1</v>
      </c>
      <c r="G98" t="s">
        <v>7</v>
      </c>
      <c r="H98" t="s">
        <v>7</v>
      </c>
      <c r="I98">
        <v>60.642000000000003</v>
      </c>
      <c r="J98" s="17">
        <v>2.7269999999999999</v>
      </c>
      <c r="K98">
        <f t="shared" si="3"/>
        <v>61.551000000000002</v>
      </c>
      <c r="L98">
        <v>26.05</v>
      </c>
      <c r="M98" s="17">
        <v>25.33</v>
      </c>
      <c r="N98">
        <v>4.5199999999999996</v>
      </c>
      <c r="O98">
        <v>62.67</v>
      </c>
      <c r="P98" s="17">
        <f t="shared" si="4"/>
        <v>67.19</v>
      </c>
      <c r="Q98" s="2">
        <v>67.19</v>
      </c>
      <c r="R98" s="19">
        <f t="shared" si="5"/>
        <v>-67.19</v>
      </c>
      <c r="S98" s="19">
        <v>8.5299999999999994</v>
      </c>
      <c r="T98" s="19">
        <v>7.03</v>
      </c>
      <c r="U98" s="19"/>
      <c r="V98" s="19">
        <v>-5.0999999999999996</v>
      </c>
      <c r="X98" s="19">
        <v>151</v>
      </c>
      <c r="Y98" t="s">
        <v>152</v>
      </c>
    </row>
    <row r="99" spans="1:25" x14ac:dyDescent="0.2">
      <c r="A99" s="1" t="s">
        <v>81</v>
      </c>
      <c r="B99" s="1" t="s">
        <v>22</v>
      </c>
      <c r="C99" t="s">
        <v>6</v>
      </c>
      <c r="E99" t="s">
        <v>107</v>
      </c>
      <c r="G99" t="s">
        <v>7</v>
      </c>
      <c r="H99" t="s">
        <v>7</v>
      </c>
      <c r="I99">
        <v>57.436999999999998</v>
      </c>
      <c r="J99" s="17">
        <v>2.6259999999999999</v>
      </c>
      <c r="K99">
        <f t="shared" si="3"/>
        <v>58.312333333333328</v>
      </c>
      <c r="L99">
        <v>24.08</v>
      </c>
      <c r="M99" s="17">
        <v>23.52</v>
      </c>
      <c r="N99">
        <v>-0.53</v>
      </c>
      <c r="O99">
        <v>57.77</v>
      </c>
      <c r="P99" s="17">
        <f t="shared" si="4"/>
        <v>57.24</v>
      </c>
      <c r="Q99" s="2">
        <v>62.67</v>
      </c>
      <c r="R99" s="19">
        <f t="shared" si="5"/>
        <v>-62.67</v>
      </c>
      <c r="S99" s="19">
        <v>10.67</v>
      </c>
      <c r="T99" s="19">
        <v>6.9</v>
      </c>
      <c r="U99" s="19"/>
      <c r="V99" s="19">
        <v>-3.86</v>
      </c>
      <c r="X99" s="19"/>
      <c r="Y99" t="s">
        <v>152</v>
      </c>
    </row>
    <row r="100" spans="1:25" x14ac:dyDescent="0.2">
      <c r="A100" s="1" t="s">
        <v>81</v>
      </c>
      <c r="B100" s="1" t="s">
        <v>8</v>
      </c>
      <c r="C100" t="s">
        <v>6</v>
      </c>
      <c r="E100">
        <v>1</v>
      </c>
      <c r="F100" t="s">
        <v>109</v>
      </c>
      <c r="G100" t="s">
        <v>7</v>
      </c>
      <c r="H100" t="s">
        <v>7</v>
      </c>
      <c r="I100">
        <v>64.364999999999995</v>
      </c>
      <c r="J100" s="17">
        <v>3.508</v>
      </c>
      <c r="K100">
        <f t="shared" si="3"/>
        <v>65.534333333333322</v>
      </c>
      <c r="L100">
        <v>16.5</v>
      </c>
      <c r="M100" s="17">
        <v>16.12</v>
      </c>
      <c r="N100">
        <v>0.23</v>
      </c>
      <c r="O100">
        <v>69.62</v>
      </c>
      <c r="P100" s="17">
        <f t="shared" si="4"/>
        <v>69.850000000000009</v>
      </c>
      <c r="Q100" s="2">
        <v>79.94</v>
      </c>
      <c r="R100" s="19">
        <f t="shared" si="5"/>
        <v>-79.94</v>
      </c>
      <c r="S100" s="19">
        <v>2.67</v>
      </c>
      <c r="T100" s="19">
        <v>18</v>
      </c>
      <c r="U100" s="19"/>
      <c r="V100" s="19">
        <v>0.33</v>
      </c>
      <c r="X100" s="19">
        <v>250</v>
      </c>
      <c r="Y100" t="s">
        <v>152</v>
      </c>
    </row>
    <row r="101" spans="1:25" x14ac:dyDescent="0.2">
      <c r="A101" s="1" t="s">
        <v>81</v>
      </c>
      <c r="B101" s="1" t="s">
        <v>9</v>
      </c>
      <c r="C101" t="s">
        <v>6</v>
      </c>
      <c r="E101">
        <v>1</v>
      </c>
      <c r="F101" t="s">
        <v>105</v>
      </c>
      <c r="G101" t="s">
        <v>7</v>
      </c>
      <c r="H101" t="s">
        <v>7</v>
      </c>
      <c r="I101">
        <v>71.849999999999994</v>
      </c>
      <c r="J101" s="17">
        <v>2.1930000000000001</v>
      </c>
      <c r="K101">
        <f t="shared" si="3"/>
        <v>72.580999999999989</v>
      </c>
      <c r="L101">
        <v>21.27</v>
      </c>
      <c r="M101" s="17">
        <v>20.48</v>
      </c>
      <c r="N101">
        <v>0.88</v>
      </c>
      <c r="O101">
        <v>72.989999999999995</v>
      </c>
      <c r="P101" s="17">
        <f t="shared" si="4"/>
        <v>73.86999999999999</v>
      </c>
      <c r="R101" s="19"/>
      <c r="S101" s="19"/>
      <c r="T101" s="19"/>
      <c r="U101" s="19"/>
      <c r="V101" s="19"/>
      <c r="X101" s="19"/>
      <c r="Y101" t="s">
        <v>152</v>
      </c>
    </row>
    <row r="102" spans="1:25" x14ac:dyDescent="0.2">
      <c r="A102" s="1" t="s">
        <v>81</v>
      </c>
      <c r="B102" s="1" t="s">
        <v>10</v>
      </c>
      <c r="C102" t="s">
        <v>6</v>
      </c>
      <c r="E102">
        <v>1</v>
      </c>
      <c r="F102">
        <v>1</v>
      </c>
      <c r="G102" t="s">
        <v>7</v>
      </c>
      <c r="H102" t="s">
        <v>7</v>
      </c>
      <c r="I102">
        <v>61.112000000000002</v>
      </c>
      <c r="J102" s="17">
        <v>2.5350000000000001</v>
      </c>
      <c r="K102">
        <f t="shared" si="3"/>
        <v>61.957000000000001</v>
      </c>
      <c r="L102">
        <v>24.56</v>
      </c>
      <c r="M102" s="17">
        <v>23.94</v>
      </c>
      <c r="N102">
        <v>0.72</v>
      </c>
      <c r="O102">
        <v>65.19</v>
      </c>
      <c r="P102" s="17">
        <f t="shared" si="4"/>
        <v>65.91</v>
      </c>
      <c r="Q102">
        <v>72.959999999999994</v>
      </c>
      <c r="R102" s="19">
        <f t="shared" si="5"/>
        <v>-72.959999999999994</v>
      </c>
      <c r="S102" s="19">
        <v>11.93</v>
      </c>
      <c r="T102" s="19">
        <v>5.2</v>
      </c>
      <c r="U102" s="19"/>
      <c r="V102" s="19">
        <v>-4.07</v>
      </c>
      <c r="X102" s="19"/>
      <c r="Y102" t="s">
        <v>152</v>
      </c>
    </row>
    <row r="103" spans="1:25" x14ac:dyDescent="0.2">
      <c r="A103" s="1" t="s">
        <v>81</v>
      </c>
      <c r="B103" s="1" t="s">
        <v>13</v>
      </c>
      <c r="C103" t="s">
        <v>6</v>
      </c>
      <c r="E103" t="s">
        <v>107</v>
      </c>
      <c r="G103" t="s">
        <v>7</v>
      </c>
      <c r="H103" t="s">
        <v>7</v>
      </c>
      <c r="I103">
        <v>62.942</v>
      </c>
      <c r="J103" s="17">
        <v>2.3650000000000002</v>
      </c>
      <c r="K103">
        <f t="shared" si="3"/>
        <v>63.730333333333334</v>
      </c>
      <c r="L103">
        <v>22.76</v>
      </c>
      <c r="M103" s="17">
        <v>22.08</v>
      </c>
      <c r="N103">
        <v>0.94</v>
      </c>
      <c r="O103">
        <v>64.92</v>
      </c>
      <c r="P103" s="17">
        <f t="shared" si="4"/>
        <v>65.86</v>
      </c>
      <c r="Q103">
        <v>63.44</v>
      </c>
      <c r="R103" s="19">
        <f t="shared" si="5"/>
        <v>-63.44</v>
      </c>
      <c r="S103" s="19">
        <v>8.94</v>
      </c>
      <c r="T103" s="19">
        <v>6.5</v>
      </c>
      <c r="U103" s="19"/>
      <c r="V103" s="19">
        <v>-2.15</v>
      </c>
      <c r="X103" s="19"/>
      <c r="Y103" t="s">
        <v>152</v>
      </c>
    </row>
    <row r="104" spans="1:25" x14ac:dyDescent="0.2">
      <c r="A104" s="1" t="s">
        <v>81</v>
      </c>
      <c r="B104" s="1" t="s">
        <v>14</v>
      </c>
      <c r="C104" t="s">
        <v>6</v>
      </c>
      <c r="E104">
        <v>1</v>
      </c>
      <c r="F104" t="s">
        <v>105</v>
      </c>
      <c r="G104" t="s">
        <v>7</v>
      </c>
      <c r="H104" t="s">
        <v>6</v>
      </c>
      <c r="I104">
        <v>60.787999999999997</v>
      </c>
      <c r="J104" s="17">
        <v>4.181</v>
      </c>
      <c r="K104">
        <f t="shared" si="3"/>
        <v>62.181666666666665</v>
      </c>
      <c r="L104">
        <v>24.84</v>
      </c>
      <c r="M104" s="17">
        <v>24.08</v>
      </c>
      <c r="N104">
        <v>2.86</v>
      </c>
      <c r="O104">
        <v>66.17</v>
      </c>
      <c r="P104" s="17">
        <f t="shared" si="4"/>
        <v>69.03</v>
      </c>
      <c r="Q104">
        <v>68.7</v>
      </c>
      <c r="R104" s="19">
        <f t="shared" si="5"/>
        <v>-68.7</v>
      </c>
      <c r="S104" s="19">
        <v>3.02</v>
      </c>
      <c r="T104" s="19">
        <v>9.25</v>
      </c>
      <c r="U104" s="19"/>
      <c r="V104" s="19">
        <v>0.84</v>
      </c>
      <c r="X104" s="19"/>
      <c r="Y104" t="s">
        <v>152</v>
      </c>
    </row>
    <row r="105" spans="1:25" x14ac:dyDescent="0.2">
      <c r="A105" s="1" t="s">
        <v>81</v>
      </c>
      <c r="B105" s="1" t="s">
        <v>15</v>
      </c>
      <c r="C105" t="s">
        <v>6</v>
      </c>
      <c r="E105" t="s">
        <v>107</v>
      </c>
      <c r="G105" t="s">
        <v>7</v>
      </c>
      <c r="H105" t="s">
        <v>7</v>
      </c>
      <c r="I105">
        <v>75.489999999999995</v>
      </c>
      <c r="J105" s="17">
        <v>1.2210000000000001</v>
      </c>
      <c r="K105">
        <f t="shared" si="3"/>
        <v>75.896999999999991</v>
      </c>
      <c r="L105">
        <v>26.16</v>
      </c>
      <c r="M105" s="17">
        <v>25.31</v>
      </c>
      <c r="N105">
        <v>-1.62</v>
      </c>
      <c r="O105">
        <v>78.536000000000001</v>
      </c>
      <c r="P105" s="17">
        <f t="shared" si="4"/>
        <v>76.915999999999997</v>
      </c>
      <c r="R105" s="19"/>
      <c r="S105" s="19"/>
      <c r="T105" s="19"/>
      <c r="U105" s="19"/>
      <c r="V105" s="19"/>
      <c r="X105" s="19"/>
      <c r="Y105" t="s">
        <v>152</v>
      </c>
    </row>
    <row r="106" spans="1:25" x14ac:dyDescent="0.2">
      <c r="A106" s="1" t="s">
        <v>81</v>
      </c>
      <c r="B106" s="1" t="s">
        <v>16</v>
      </c>
      <c r="C106" t="s">
        <v>6</v>
      </c>
      <c r="E106">
        <v>1</v>
      </c>
      <c r="F106">
        <v>1</v>
      </c>
      <c r="G106" t="s">
        <v>7</v>
      </c>
      <c r="H106" t="s">
        <v>7</v>
      </c>
      <c r="I106">
        <v>73.138000000000005</v>
      </c>
      <c r="J106" s="17">
        <v>2.4769999999999999</v>
      </c>
      <c r="K106">
        <f t="shared" si="3"/>
        <v>73.963666666666668</v>
      </c>
      <c r="L106">
        <v>26.14</v>
      </c>
      <c r="M106" s="17">
        <v>25.27</v>
      </c>
      <c r="N106">
        <v>-4.32</v>
      </c>
      <c r="O106">
        <v>75.39</v>
      </c>
      <c r="P106" s="17">
        <f t="shared" si="4"/>
        <v>71.069999999999993</v>
      </c>
      <c r="Q106">
        <v>73.67</v>
      </c>
      <c r="R106" s="19">
        <f t="shared" si="5"/>
        <v>-73.67</v>
      </c>
      <c r="S106" s="19">
        <v>10.18</v>
      </c>
      <c r="T106" s="19">
        <v>8.4</v>
      </c>
      <c r="U106" s="19"/>
      <c r="V106" s="19">
        <v>-3.34</v>
      </c>
      <c r="X106" s="19">
        <v>117</v>
      </c>
      <c r="Y106" t="s">
        <v>152</v>
      </c>
    </row>
    <row r="107" spans="1:25" x14ac:dyDescent="0.2">
      <c r="A107" s="1" t="s">
        <v>81</v>
      </c>
      <c r="B107" s="1" t="s">
        <v>17</v>
      </c>
      <c r="C107" t="s">
        <v>6</v>
      </c>
      <c r="E107" t="s">
        <v>107</v>
      </c>
      <c r="G107" t="s">
        <v>7</v>
      </c>
      <c r="H107" t="s">
        <v>7</v>
      </c>
      <c r="I107">
        <v>65.891000000000005</v>
      </c>
      <c r="J107" s="17">
        <v>1.5229999999999999</v>
      </c>
      <c r="K107">
        <f t="shared" si="3"/>
        <v>66.398666666666671</v>
      </c>
      <c r="L107">
        <v>24.18</v>
      </c>
      <c r="M107" s="17">
        <v>23.35</v>
      </c>
      <c r="N107">
        <v>-4.5599999999999996</v>
      </c>
      <c r="O107">
        <v>67.27</v>
      </c>
      <c r="P107" s="17">
        <f t="shared" si="4"/>
        <v>62.709999999999994</v>
      </c>
      <c r="R107" s="19"/>
      <c r="S107" s="19"/>
      <c r="T107" s="19"/>
      <c r="U107" s="19"/>
      <c r="V107" s="19"/>
      <c r="X107" s="19"/>
      <c r="Y107" t="s">
        <v>152</v>
      </c>
    </row>
    <row r="108" spans="1:25" x14ac:dyDescent="0.2">
      <c r="A108" s="1" t="s">
        <v>81</v>
      </c>
      <c r="B108" s="1" t="s">
        <v>24</v>
      </c>
      <c r="C108" t="s">
        <v>6</v>
      </c>
      <c r="E108">
        <v>1</v>
      </c>
      <c r="F108" t="s">
        <v>105</v>
      </c>
      <c r="G108" t="s">
        <v>7</v>
      </c>
      <c r="H108" t="s">
        <v>7</v>
      </c>
      <c r="I108">
        <v>68.363</v>
      </c>
      <c r="J108" s="17">
        <v>3.032</v>
      </c>
      <c r="K108">
        <f t="shared" si="3"/>
        <v>69.373666666666665</v>
      </c>
      <c r="L108">
        <v>17.77</v>
      </c>
      <c r="M108" s="17">
        <v>17.3</v>
      </c>
      <c r="N108">
        <v>-1.19</v>
      </c>
      <c r="O108">
        <v>71.2</v>
      </c>
      <c r="P108" s="17">
        <f t="shared" si="4"/>
        <v>70.010000000000005</v>
      </c>
      <c r="Q108">
        <v>72.95</v>
      </c>
      <c r="R108" s="19">
        <f t="shared" si="5"/>
        <v>-72.95</v>
      </c>
      <c r="S108" s="19">
        <v>5.46</v>
      </c>
      <c r="T108" s="19">
        <v>10.6</v>
      </c>
      <c r="U108" s="19"/>
      <c r="V108" s="19">
        <v>-0.47</v>
      </c>
      <c r="X108" s="19"/>
      <c r="Y108" t="s">
        <v>152</v>
      </c>
    </row>
    <row r="109" spans="1:25" x14ac:dyDescent="0.2">
      <c r="A109" s="1" t="s">
        <v>81</v>
      </c>
      <c r="B109" s="1" t="s">
        <v>18</v>
      </c>
      <c r="C109" t="s">
        <v>6</v>
      </c>
      <c r="E109">
        <v>1</v>
      </c>
      <c r="F109" t="s">
        <v>105</v>
      </c>
      <c r="G109" t="s">
        <v>7</v>
      </c>
      <c r="H109" t="s">
        <v>7</v>
      </c>
      <c r="J109" s="17"/>
      <c r="M109" s="17"/>
      <c r="P109" s="17"/>
      <c r="Q109">
        <v>67.319999999999993</v>
      </c>
      <c r="R109" s="19">
        <f t="shared" si="5"/>
        <v>-67.319999999999993</v>
      </c>
      <c r="S109" s="19">
        <v>3.32</v>
      </c>
      <c r="T109" s="19">
        <v>20.100000000000001</v>
      </c>
      <c r="U109" s="19"/>
      <c r="V109" s="19">
        <v>0.38</v>
      </c>
      <c r="X109" s="19">
        <v>230</v>
      </c>
      <c r="Y109" t="s">
        <v>152</v>
      </c>
    </row>
    <row r="110" spans="1:25" x14ac:dyDescent="0.2">
      <c r="A110" s="1" t="s">
        <v>81</v>
      </c>
      <c r="B110" s="1" t="s">
        <v>19</v>
      </c>
      <c r="C110" t="s">
        <v>6</v>
      </c>
      <c r="E110">
        <v>1</v>
      </c>
      <c r="F110" t="s">
        <v>109</v>
      </c>
      <c r="G110" t="s">
        <v>6</v>
      </c>
      <c r="H110" t="s">
        <v>7</v>
      </c>
      <c r="I110">
        <v>66.477999999999994</v>
      </c>
      <c r="J110" s="17">
        <v>4.0940000000000003</v>
      </c>
      <c r="K110">
        <f t="shared" si="3"/>
        <v>67.842666666666659</v>
      </c>
      <c r="L110">
        <v>27.59</v>
      </c>
      <c r="M110" s="17">
        <v>26.95</v>
      </c>
      <c r="N110">
        <v>-2.13</v>
      </c>
      <c r="O110">
        <v>66.45</v>
      </c>
      <c r="P110" s="17">
        <f t="shared" si="4"/>
        <v>64.320000000000007</v>
      </c>
      <c r="Q110">
        <v>59.49</v>
      </c>
      <c r="R110" s="19">
        <f t="shared" si="5"/>
        <v>-59.49</v>
      </c>
      <c r="S110" s="19">
        <v>0.27</v>
      </c>
      <c r="T110" s="19">
        <v>20.399999999999999</v>
      </c>
      <c r="U110" s="19">
        <v>99</v>
      </c>
      <c r="V110" s="19">
        <v>-0.15</v>
      </c>
      <c r="X110" s="19">
        <v>216</v>
      </c>
      <c r="Y110" t="s">
        <v>152</v>
      </c>
    </row>
    <row r="111" spans="1:25" x14ac:dyDescent="0.2">
      <c r="A111" s="1" t="s">
        <v>81</v>
      </c>
      <c r="B111" s="1" t="s">
        <v>29</v>
      </c>
      <c r="C111" t="s">
        <v>6</v>
      </c>
      <c r="E111" t="s">
        <v>107</v>
      </c>
      <c r="G111" t="s">
        <v>7</v>
      </c>
      <c r="H111" t="s">
        <v>7</v>
      </c>
      <c r="I111">
        <v>57.072000000000003</v>
      </c>
      <c r="J111" s="17">
        <v>1.7789999999999999</v>
      </c>
      <c r="K111">
        <f t="shared" si="3"/>
        <v>57.665000000000006</v>
      </c>
      <c r="L111">
        <v>29.03</v>
      </c>
      <c r="M111" s="17">
        <v>28.32</v>
      </c>
      <c r="N111">
        <v>-0.24</v>
      </c>
      <c r="O111">
        <v>61.27</v>
      </c>
      <c r="P111" s="17">
        <f t="shared" si="4"/>
        <v>61.03</v>
      </c>
      <c r="R111" s="19"/>
      <c r="S111" s="19"/>
      <c r="T111" s="19"/>
      <c r="U111" s="19"/>
      <c r="V111" s="19"/>
      <c r="X111" s="19"/>
      <c r="Y111" t="s">
        <v>152</v>
      </c>
    </row>
    <row r="112" spans="1:25" x14ac:dyDescent="0.2">
      <c r="A112" s="1" t="s">
        <v>81</v>
      </c>
      <c r="B112" s="1" t="s">
        <v>31</v>
      </c>
      <c r="C112" t="s">
        <v>6</v>
      </c>
      <c r="E112">
        <v>1</v>
      </c>
      <c r="F112" t="s">
        <v>105</v>
      </c>
      <c r="G112" t="s">
        <v>7</v>
      </c>
      <c r="H112" t="s">
        <v>7</v>
      </c>
      <c r="I112">
        <v>62.668999999999997</v>
      </c>
      <c r="J112" s="17">
        <v>2.472</v>
      </c>
      <c r="K112">
        <f t="shared" si="3"/>
        <v>63.492999999999995</v>
      </c>
      <c r="L112">
        <v>23.29</v>
      </c>
      <c r="M112" s="17">
        <v>22.72</v>
      </c>
      <c r="N112">
        <v>1.17</v>
      </c>
      <c r="O112">
        <v>66.02</v>
      </c>
      <c r="P112" s="17">
        <f t="shared" si="4"/>
        <v>67.19</v>
      </c>
      <c r="Q112">
        <v>64.77</v>
      </c>
      <c r="R112" s="19">
        <f t="shared" si="5"/>
        <v>-64.77</v>
      </c>
      <c r="S112" s="19">
        <v>6.18</v>
      </c>
      <c r="T112" s="19">
        <v>13.1</v>
      </c>
      <c r="U112" s="19"/>
      <c r="V112" s="19">
        <v>0.06</v>
      </c>
      <c r="X112" s="19">
        <v>227</v>
      </c>
      <c r="Y112" t="s">
        <v>152</v>
      </c>
    </row>
    <row r="113" spans="1:25" x14ac:dyDescent="0.2">
      <c r="A113" s="1" t="s">
        <v>81</v>
      </c>
      <c r="B113" s="1" t="s">
        <v>56</v>
      </c>
      <c r="C113" t="s">
        <v>6</v>
      </c>
      <c r="E113">
        <v>1</v>
      </c>
      <c r="F113">
        <v>1</v>
      </c>
      <c r="G113" t="s">
        <v>7</v>
      </c>
      <c r="H113" t="s">
        <v>7</v>
      </c>
      <c r="I113">
        <v>53.046999999999997</v>
      </c>
      <c r="J113" s="17">
        <v>2.6720000000000002</v>
      </c>
      <c r="K113">
        <f t="shared" si="3"/>
        <v>53.937666666666665</v>
      </c>
      <c r="L113">
        <v>20.81</v>
      </c>
      <c r="M113" s="17">
        <v>20.27</v>
      </c>
      <c r="N113">
        <v>4.4800000000000004</v>
      </c>
      <c r="O113">
        <v>55.68</v>
      </c>
      <c r="P113" s="17">
        <f t="shared" si="4"/>
        <v>60.16</v>
      </c>
      <c r="Q113">
        <v>61.25</v>
      </c>
      <c r="R113" s="19">
        <f t="shared" si="5"/>
        <v>-61.25</v>
      </c>
      <c r="S113" s="19">
        <v>8.8800000000000008</v>
      </c>
      <c r="T113" s="19">
        <v>4.12</v>
      </c>
      <c r="U113" s="19"/>
      <c r="V113" s="19"/>
      <c r="X113" s="19"/>
      <c r="Y113" t="s">
        <v>152</v>
      </c>
    </row>
    <row r="114" spans="1:25" x14ac:dyDescent="0.2">
      <c r="A114" s="1" t="s">
        <v>81</v>
      </c>
      <c r="B114" s="1" t="s">
        <v>34</v>
      </c>
      <c r="C114" t="s">
        <v>6</v>
      </c>
      <c r="E114">
        <v>1</v>
      </c>
      <c r="F114" t="s">
        <v>105</v>
      </c>
      <c r="G114" t="s">
        <v>7</v>
      </c>
      <c r="H114" t="s">
        <v>7</v>
      </c>
      <c r="I114">
        <v>50.161999999999999</v>
      </c>
      <c r="J114" s="17">
        <v>1.544</v>
      </c>
      <c r="K114">
        <f t="shared" si="3"/>
        <v>50.676666666666662</v>
      </c>
      <c r="L114">
        <v>22.86</v>
      </c>
      <c r="M114" s="17">
        <v>22.27</v>
      </c>
      <c r="N114">
        <v>7.01</v>
      </c>
      <c r="O114">
        <v>53.29</v>
      </c>
      <c r="P114" s="17">
        <f t="shared" si="4"/>
        <v>60.3</v>
      </c>
      <c r="Q114">
        <v>60.28</v>
      </c>
      <c r="R114" s="19">
        <f t="shared" si="5"/>
        <v>-60.28</v>
      </c>
      <c r="S114" s="19">
        <v>8</v>
      </c>
      <c r="T114" s="19">
        <v>8.08</v>
      </c>
      <c r="U114" s="19"/>
      <c r="V114" s="19"/>
      <c r="X114" s="19"/>
      <c r="Y114" t="s">
        <v>152</v>
      </c>
    </row>
    <row r="115" spans="1:25" x14ac:dyDescent="0.2">
      <c r="A115" s="1" t="s">
        <v>81</v>
      </c>
      <c r="B115" s="1" t="s">
        <v>35</v>
      </c>
      <c r="C115" t="s">
        <v>6</v>
      </c>
      <c r="E115" t="s">
        <v>107</v>
      </c>
      <c r="G115" t="s">
        <v>6</v>
      </c>
      <c r="H115" t="s">
        <v>7</v>
      </c>
      <c r="J115" s="17"/>
      <c r="M115" s="17"/>
      <c r="P115" s="17"/>
      <c r="Q115">
        <v>56.23</v>
      </c>
      <c r="R115" s="19">
        <f t="shared" si="5"/>
        <v>-56.23</v>
      </c>
      <c r="S115" s="19">
        <v>3.39</v>
      </c>
      <c r="T115" s="19">
        <v>5.54</v>
      </c>
      <c r="U115" s="19"/>
      <c r="V115" s="19"/>
      <c r="X115" s="19"/>
      <c r="Y115" t="s">
        <v>152</v>
      </c>
    </row>
    <row r="116" spans="1:25" x14ac:dyDescent="0.2">
      <c r="A116" s="1" t="s">
        <v>81</v>
      </c>
      <c r="B116" s="1" t="s">
        <v>36</v>
      </c>
      <c r="C116" t="s">
        <v>6</v>
      </c>
      <c r="E116">
        <v>1</v>
      </c>
      <c r="F116" t="s">
        <v>105</v>
      </c>
      <c r="G116" t="s">
        <v>7</v>
      </c>
      <c r="H116" t="s">
        <v>7</v>
      </c>
      <c r="I116">
        <v>51.098999999999997</v>
      </c>
      <c r="J116" s="17">
        <v>2.9079999999999999</v>
      </c>
      <c r="K116">
        <f t="shared" si="3"/>
        <v>52.068333333333328</v>
      </c>
      <c r="M116" s="17">
        <v>15.93</v>
      </c>
      <c r="N116">
        <v>4.3099999999999996</v>
      </c>
      <c r="O116">
        <v>56.17</v>
      </c>
      <c r="P116" s="17">
        <f t="shared" si="4"/>
        <v>60.480000000000004</v>
      </c>
      <c r="Q116">
        <v>55.75</v>
      </c>
      <c r="R116" s="19">
        <f t="shared" si="5"/>
        <v>-55.75</v>
      </c>
      <c r="S116" s="19">
        <v>1.01</v>
      </c>
      <c r="T116" s="19">
        <v>10.199999999999999</v>
      </c>
      <c r="U116" s="19"/>
      <c r="V116" s="19">
        <v>-4.21</v>
      </c>
      <c r="X116" s="19">
        <v>148</v>
      </c>
      <c r="Y116" t="s">
        <v>152</v>
      </c>
    </row>
    <row r="117" spans="1:25" x14ac:dyDescent="0.2">
      <c r="A117" s="1" t="s">
        <v>89</v>
      </c>
      <c r="B117" s="1" t="s">
        <v>27</v>
      </c>
      <c r="C117" t="s">
        <v>6</v>
      </c>
      <c r="E117" t="s">
        <v>107</v>
      </c>
      <c r="G117" t="s">
        <v>7</v>
      </c>
      <c r="H117" t="s">
        <v>7</v>
      </c>
      <c r="J117" s="17"/>
      <c r="M117" s="17"/>
      <c r="P117" s="17"/>
      <c r="Q117">
        <v>56.28</v>
      </c>
      <c r="R117" s="19">
        <f t="shared" si="5"/>
        <v>-56.28</v>
      </c>
      <c r="S117" s="19">
        <v>3.97</v>
      </c>
      <c r="T117" s="19"/>
      <c r="U117" s="19"/>
      <c r="V117" s="19"/>
      <c r="X117" s="19"/>
      <c r="Y117" t="s">
        <v>152</v>
      </c>
    </row>
    <row r="118" spans="1:25" x14ac:dyDescent="0.2">
      <c r="A118" s="1" t="s">
        <v>89</v>
      </c>
      <c r="B118" s="1" t="s">
        <v>21</v>
      </c>
      <c r="C118" t="s">
        <v>6</v>
      </c>
      <c r="E118" t="s">
        <v>107</v>
      </c>
      <c r="G118" t="s">
        <v>7</v>
      </c>
      <c r="H118" t="s">
        <v>7</v>
      </c>
      <c r="J118" s="17"/>
      <c r="M118" s="17"/>
      <c r="P118" s="17"/>
      <c r="R118" s="19"/>
      <c r="S118" s="19"/>
      <c r="T118" s="19">
        <v>8.3000000000000007</v>
      </c>
      <c r="U118" s="19"/>
      <c r="V118" s="19"/>
      <c r="X118" s="19"/>
      <c r="Y118" t="s">
        <v>152</v>
      </c>
    </row>
    <row r="119" spans="1:25" x14ac:dyDescent="0.2">
      <c r="A119" s="1" t="s">
        <v>89</v>
      </c>
      <c r="B119" s="1" t="s">
        <v>22</v>
      </c>
      <c r="C119" t="s">
        <v>6</v>
      </c>
      <c r="E119" t="s">
        <v>107</v>
      </c>
      <c r="G119" t="s">
        <v>7</v>
      </c>
      <c r="H119" t="s">
        <v>7</v>
      </c>
      <c r="I119">
        <v>53.072000000000003</v>
      </c>
      <c r="J119" s="17">
        <v>2.7240000000000002</v>
      </c>
      <c r="K119">
        <f t="shared" si="3"/>
        <v>53.980000000000004</v>
      </c>
      <c r="L119">
        <v>31.34</v>
      </c>
      <c r="M119" s="17">
        <v>30.74</v>
      </c>
      <c r="N119">
        <v>6.44</v>
      </c>
      <c r="O119">
        <v>55.6</v>
      </c>
      <c r="P119" s="17">
        <f t="shared" si="4"/>
        <v>62.04</v>
      </c>
      <c r="Q119">
        <v>61.01</v>
      </c>
      <c r="R119" s="19">
        <f t="shared" si="5"/>
        <v>-61.01</v>
      </c>
      <c r="S119" s="19">
        <v>2.5299999999999998</v>
      </c>
      <c r="T119" s="19"/>
      <c r="U119" s="19"/>
      <c r="V119" s="19"/>
      <c r="X119" s="19"/>
      <c r="Y119" t="s">
        <v>152</v>
      </c>
    </row>
    <row r="120" spans="1:25" x14ac:dyDescent="0.2">
      <c r="A120" s="1" t="s">
        <v>89</v>
      </c>
      <c r="B120" s="1" t="s">
        <v>5</v>
      </c>
      <c r="C120" t="s">
        <v>6</v>
      </c>
      <c r="E120" t="s">
        <v>107</v>
      </c>
      <c r="G120" t="s">
        <v>7</v>
      </c>
      <c r="H120" t="s">
        <v>7</v>
      </c>
      <c r="I120">
        <v>52.752000000000002</v>
      </c>
      <c r="J120" s="17">
        <v>3.734</v>
      </c>
      <c r="K120">
        <f t="shared" si="3"/>
        <v>53.99666666666667</v>
      </c>
      <c r="L120">
        <v>35.46</v>
      </c>
      <c r="M120" s="17">
        <v>34.72</v>
      </c>
      <c r="N120">
        <v>0.42</v>
      </c>
      <c r="O120">
        <v>56.4</v>
      </c>
      <c r="P120" s="17">
        <f t="shared" si="4"/>
        <v>56.82</v>
      </c>
      <c r="Q120">
        <v>60.29</v>
      </c>
      <c r="R120" s="19">
        <f t="shared" si="5"/>
        <v>-60.29</v>
      </c>
      <c r="S120" s="19">
        <v>4.6900000000000004</v>
      </c>
      <c r="T120" s="19"/>
      <c r="U120" s="19"/>
      <c r="V120" s="19"/>
      <c r="X120" s="19"/>
      <c r="Y120" t="s">
        <v>152</v>
      </c>
    </row>
    <row r="121" spans="1:25" x14ac:dyDescent="0.2">
      <c r="A121" s="1" t="s">
        <v>89</v>
      </c>
      <c r="B121" s="1" t="s">
        <v>8</v>
      </c>
      <c r="C121" t="s">
        <v>6</v>
      </c>
      <c r="E121" t="s">
        <v>107</v>
      </c>
      <c r="G121" t="s">
        <v>7</v>
      </c>
      <c r="H121" t="s">
        <v>7</v>
      </c>
      <c r="I121">
        <v>62.283000000000001</v>
      </c>
      <c r="J121" s="17">
        <v>3.57</v>
      </c>
      <c r="K121">
        <f t="shared" si="3"/>
        <v>63.472999999999999</v>
      </c>
      <c r="L121">
        <v>33.64</v>
      </c>
      <c r="M121" s="17">
        <v>33.049999999999997</v>
      </c>
      <c r="N121">
        <v>-0.87</v>
      </c>
      <c r="O121">
        <v>56.92</v>
      </c>
      <c r="P121" s="17">
        <f t="shared" si="4"/>
        <v>56.050000000000004</v>
      </c>
      <c r="Q121">
        <v>57.37</v>
      </c>
      <c r="R121" s="19">
        <f t="shared" si="5"/>
        <v>-57.37</v>
      </c>
      <c r="S121" s="19">
        <v>3.43</v>
      </c>
      <c r="T121" s="19">
        <v>9.1999999999999993</v>
      </c>
      <c r="U121" s="19"/>
      <c r="V121" s="19"/>
      <c r="X121" s="19"/>
      <c r="Y121" t="s">
        <v>152</v>
      </c>
    </row>
    <row r="122" spans="1:25" x14ac:dyDescent="0.2">
      <c r="A122" s="1" t="s">
        <v>89</v>
      </c>
      <c r="B122" s="1" t="s">
        <v>10</v>
      </c>
      <c r="C122" t="s">
        <v>6</v>
      </c>
      <c r="E122" t="s">
        <v>110</v>
      </c>
      <c r="G122" t="s">
        <v>7</v>
      </c>
      <c r="H122" t="s">
        <v>7</v>
      </c>
      <c r="J122" s="17"/>
      <c r="M122" s="17"/>
      <c r="P122" s="17"/>
      <c r="Q122">
        <v>53.91</v>
      </c>
      <c r="R122" s="19">
        <f t="shared" si="5"/>
        <v>-53.91</v>
      </c>
      <c r="S122" s="19">
        <v>3.1</v>
      </c>
      <c r="T122" s="19"/>
      <c r="U122" s="19"/>
      <c r="V122" s="19"/>
      <c r="X122" s="19"/>
      <c r="Y122" t="s">
        <v>152</v>
      </c>
    </row>
    <row r="123" spans="1:25" x14ac:dyDescent="0.2">
      <c r="A123" s="1" t="s">
        <v>89</v>
      </c>
      <c r="B123" s="1" t="s">
        <v>23</v>
      </c>
      <c r="C123" t="s">
        <v>6</v>
      </c>
      <c r="E123" t="s">
        <v>107</v>
      </c>
      <c r="G123" t="s">
        <v>7</v>
      </c>
      <c r="H123" t="s">
        <v>7</v>
      </c>
      <c r="I123">
        <v>62.344999999999999</v>
      </c>
      <c r="J123" s="17">
        <v>4.3250000000000002</v>
      </c>
      <c r="K123">
        <f t="shared" si="3"/>
        <v>63.786666666666669</v>
      </c>
      <c r="L123">
        <v>34.049999999999997</v>
      </c>
      <c r="M123" s="17">
        <v>33.17</v>
      </c>
      <c r="N123">
        <v>-0.57999999999999996</v>
      </c>
      <c r="O123">
        <v>65.91</v>
      </c>
      <c r="P123" s="17">
        <f t="shared" si="4"/>
        <v>65.33</v>
      </c>
      <c r="Q123">
        <v>66.05</v>
      </c>
      <c r="R123" s="19">
        <f t="shared" si="5"/>
        <v>-66.05</v>
      </c>
      <c r="S123" s="19">
        <v>5.0999999999999996</v>
      </c>
      <c r="T123" s="19"/>
      <c r="U123" s="19"/>
      <c r="V123" s="19"/>
      <c r="X123" s="19"/>
      <c r="Y123" t="s">
        <v>152</v>
      </c>
    </row>
    <row r="124" spans="1:25" x14ac:dyDescent="0.2">
      <c r="A124" s="1" t="s">
        <v>89</v>
      </c>
      <c r="B124" s="1" t="s">
        <v>11</v>
      </c>
      <c r="C124" t="s">
        <v>6</v>
      </c>
      <c r="E124" t="s">
        <v>107</v>
      </c>
      <c r="G124" t="s">
        <v>7</v>
      </c>
      <c r="H124" t="s">
        <v>7</v>
      </c>
      <c r="I124">
        <v>59.37</v>
      </c>
      <c r="J124" s="17">
        <v>2.2909999999999999</v>
      </c>
      <c r="K124">
        <f t="shared" si="3"/>
        <v>60.133666666666663</v>
      </c>
      <c r="L124">
        <v>21.14</v>
      </c>
      <c r="M124" s="17">
        <v>20.68</v>
      </c>
      <c r="N124">
        <v>-6.33</v>
      </c>
      <c r="O124">
        <v>62.38</v>
      </c>
      <c r="P124" s="17">
        <f t="shared" si="4"/>
        <v>56.050000000000004</v>
      </c>
      <c r="R124" s="19"/>
      <c r="S124" s="19"/>
      <c r="T124" s="19"/>
      <c r="U124" s="19"/>
      <c r="V124" s="19"/>
      <c r="X124" s="19"/>
      <c r="Y124" t="s">
        <v>152</v>
      </c>
    </row>
    <row r="125" spans="1:25" x14ac:dyDescent="0.2">
      <c r="A125" s="1" t="s">
        <v>89</v>
      </c>
      <c r="B125" s="1" t="s">
        <v>12</v>
      </c>
      <c r="C125" t="s">
        <v>6</v>
      </c>
      <c r="E125">
        <v>1</v>
      </c>
      <c r="F125" t="s">
        <v>105</v>
      </c>
      <c r="G125" t="s">
        <v>7</v>
      </c>
      <c r="H125" t="s">
        <v>6</v>
      </c>
      <c r="I125">
        <v>63.631</v>
      </c>
      <c r="J125" s="17">
        <v>3.9780000000000002</v>
      </c>
      <c r="K125">
        <f t="shared" si="3"/>
        <v>64.956999999999994</v>
      </c>
      <c r="L125">
        <v>21.39</v>
      </c>
      <c r="M125" s="17">
        <v>20.8</v>
      </c>
      <c r="N125">
        <v>-1.27</v>
      </c>
      <c r="O125">
        <v>67.38</v>
      </c>
      <c r="P125" s="17">
        <f t="shared" si="4"/>
        <v>66.11</v>
      </c>
      <c r="Q125">
        <v>68.06</v>
      </c>
      <c r="R125" s="19">
        <f t="shared" si="5"/>
        <v>-68.06</v>
      </c>
      <c r="S125" s="19">
        <v>3.04</v>
      </c>
      <c r="T125" s="19">
        <v>11.4</v>
      </c>
      <c r="U125" s="20">
        <v>149</v>
      </c>
      <c r="V125" s="19">
        <v>0.6</v>
      </c>
      <c r="X125" s="19">
        <v>185</v>
      </c>
      <c r="Y125" t="s">
        <v>152</v>
      </c>
    </row>
    <row r="126" spans="1:25" x14ac:dyDescent="0.2">
      <c r="A126" s="1" t="s">
        <v>89</v>
      </c>
      <c r="B126" s="1" t="s">
        <v>13</v>
      </c>
      <c r="C126" t="s">
        <v>7</v>
      </c>
      <c r="D126" t="s">
        <v>57</v>
      </c>
      <c r="I126">
        <v>50.981999999999999</v>
      </c>
      <c r="J126" s="17">
        <v>1.583</v>
      </c>
      <c r="K126">
        <f t="shared" si="3"/>
        <v>51.509666666666668</v>
      </c>
      <c r="L126">
        <v>22.92</v>
      </c>
      <c r="M126" s="17">
        <v>22.42</v>
      </c>
      <c r="N126">
        <v>-0.41</v>
      </c>
      <c r="O126">
        <v>54.51</v>
      </c>
      <c r="P126" s="17">
        <f t="shared" si="4"/>
        <v>54.1</v>
      </c>
      <c r="R126" s="19"/>
      <c r="S126" s="19"/>
      <c r="T126" s="19"/>
      <c r="U126" s="19"/>
      <c r="V126" s="19"/>
      <c r="X126" s="20"/>
      <c r="Y126" t="s">
        <v>152</v>
      </c>
    </row>
    <row r="127" spans="1:25" x14ac:dyDescent="0.2">
      <c r="A127" s="1" t="s">
        <v>89</v>
      </c>
      <c r="B127" s="1" t="s">
        <v>14</v>
      </c>
      <c r="C127" t="s">
        <v>6</v>
      </c>
      <c r="E127" t="s">
        <v>107</v>
      </c>
      <c r="G127" t="s">
        <v>7</v>
      </c>
      <c r="H127" t="s">
        <v>7</v>
      </c>
      <c r="I127">
        <v>65.966999999999999</v>
      </c>
      <c r="J127" s="17">
        <v>2.4489999999999998</v>
      </c>
      <c r="K127">
        <f t="shared" si="3"/>
        <v>66.783333333333331</v>
      </c>
      <c r="L127">
        <v>21.99</v>
      </c>
      <c r="M127" s="17">
        <v>21.51</v>
      </c>
      <c r="N127">
        <v>-2.0699999999999998</v>
      </c>
      <c r="O127">
        <v>68.56</v>
      </c>
      <c r="P127" s="17">
        <f t="shared" si="4"/>
        <v>66.490000000000009</v>
      </c>
      <c r="Q127">
        <v>72.290000000000006</v>
      </c>
      <c r="R127" s="19">
        <f t="shared" si="5"/>
        <v>-72.290000000000006</v>
      </c>
      <c r="S127" s="19">
        <v>9.36</v>
      </c>
      <c r="T127" s="19"/>
      <c r="U127" s="19"/>
      <c r="V127" s="19"/>
      <c r="X127" s="19"/>
      <c r="Y127" t="s">
        <v>152</v>
      </c>
    </row>
    <row r="128" spans="1:25" x14ac:dyDescent="0.2">
      <c r="A128" s="1" t="s">
        <v>89</v>
      </c>
      <c r="B128" s="1" t="s">
        <v>16</v>
      </c>
      <c r="C128" t="s">
        <v>6</v>
      </c>
      <c r="E128" s="10" t="s">
        <v>107</v>
      </c>
      <c r="F128" s="10"/>
      <c r="G128" t="s">
        <v>7</v>
      </c>
      <c r="H128" t="s">
        <v>7</v>
      </c>
      <c r="J128" s="17"/>
      <c r="M128" s="17"/>
      <c r="P128" s="17"/>
      <c r="Q128">
        <v>53.89</v>
      </c>
      <c r="R128" s="19">
        <f t="shared" si="5"/>
        <v>-53.89</v>
      </c>
      <c r="S128" s="19">
        <v>2.3199999999999998</v>
      </c>
      <c r="T128" s="19">
        <v>13.53</v>
      </c>
      <c r="U128" s="19"/>
      <c r="V128" s="19"/>
      <c r="X128" s="19"/>
      <c r="Y128" t="s">
        <v>152</v>
      </c>
    </row>
    <row r="129" spans="1:25" x14ac:dyDescent="0.2">
      <c r="A129" s="1" t="s">
        <v>89</v>
      </c>
      <c r="B129" s="1" t="s">
        <v>17</v>
      </c>
      <c r="C129" t="s">
        <v>6</v>
      </c>
      <c r="E129" t="s">
        <v>107</v>
      </c>
      <c r="G129" t="s">
        <v>7</v>
      </c>
      <c r="H129" t="s">
        <v>7</v>
      </c>
      <c r="J129" s="17"/>
      <c r="M129" s="17"/>
      <c r="P129" s="17"/>
      <c r="Q129">
        <v>58.77</v>
      </c>
      <c r="R129" s="19">
        <f t="shared" si="5"/>
        <v>-58.77</v>
      </c>
      <c r="S129" s="19">
        <v>5.07</v>
      </c>
      <c r="T129" s="19"/>
      <c r="U129" s="19"/>
      <c r="V129" s="19"/>
      <c r="X129" s="19"/>
      <c r="Y129" t="s">
        <v>152</v>
      </c>
    </row>
    <row r="130" spans="1:25" x14ac:dyDescent="0.2">
      <c r="A130" s="1" t="s">
        <v>89</v>
      </c>
      <c r="B130" s="1" t="s">
        <v>24</v>
      </c>
      <c r="C130" t="s">
        <v>6</v>
      </c>
      <c r="E130">
        <v>1</v>
      </c>
      <c r="F130">
        <v>1</v>
      </c>
      <c r="G130" t="s">
        <v>7</v>
      </c>
      <c r="H130" t="s">
        <v>7</v>
      </c>
      <c r="I130">
        <v>57.838000000000001</v>
      </c>
      <c r="J130" s="17">
        <v>1.716</v>
      </c>
      <c r="K130">
        <f t="shared" si="3"/>
        <v>58.410000000000004</v>
      </c>
      <c r="L130">
        <v>21.19</v>
      </c>
      <c r="M130" s="17">
        <v>20.6</v>
      </c>
      <c r="N130">
        <v>4.42</v>
      </c>
      <c r="O130">
        <v>60.34</v>
      </c>
      <c r="P130" s="17">
        <f t="shared" si="4"/>
        <v>64.760000000000005</v>
      </c>
      <c r="Q130">
        <v>69.180000000000007</v>
      </c>
      <c r="R130" s="19">
        <f t="shared" si="5"/>
        <v>-69.180000000000007</v>
      </c>
      <c r="S130" s="19">
        <v>9.61</v>
      </c>
      <c r="T130" s="19">
        <v>6.9</v>
      </c>
      <c r="U130" s="19"/>
      <c r="V130" s="19"/>
      <c r="X130" s="19">
        <v>167</v>
      </c>
      <c r="Y130" t="s">
        <v>152</v>
      </c>
    </row>
    <row r="132" spans="1:25" x14ac:dyDescent="0.2">
      <c r="E132" s="30"/>
      <c r="F132" s="30"/>
    </row>
    <row r="133" spans="1:25" x14ac:dyDescent="0.2">
      <c r="E133" s="30"/>
      <c r="F133" s="30"/>
    </row>
    <row r="135" spans="1:25" x14ac:dyDescent="0.2">
      <c r="I135" s="14"/>
      <c r="J135" s="15"/>
      <c r="K135" s="14"/>
      <c r="L135" s="14"/>
      <c r="M135" s="15"/>
      <c r="N135" s="14"/>
      <c r="O135" s="14"/>
      <c r="P135" s="14"/>
      <c r="R135" s="7"/>
      <c r="S135" s="7"/>
      <c r="T135" s="7"/>
      <c r="U135" s="7"/>
      <c r="V135" s="7"/>
      <c r="X135" s="7"/>
    </row>
  </sheetData>
  <phoneticPr fontId="14"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499"/>
  <sheetViews>
    <sheetView zoomScale="150" zoomScaleNormal="85" workbookViewId="0">
      <pane ySplit="1" topLeftCell="A2" activePane="bottomLeft" state="frozen"/>
      <selection pane="bottomLeft" activeCell="A2" sqref="A2:Y116"/>
    </sheetView>
  </sheetViews>
  <sheetFormatPr baseColWidth="10" defaultColWidth="8.83203125" defaultRowHeight="15" x14ac:dyDescent="0.2"/>
  <cols>
    <col min="2" max="2" width="5" style="1" customWidth="1"/>
    <col min="3" max="3" width="17.5" customWidth="1"/>
    <col min="4" max="4" width="6.33203125" customWidth="1"/>
    <col min="5" max="5" width="10.6640625" customWidth="1"/>
    <col min="6" max="6" width="10" customWidth="1"/>
    <col min="9" max="9" width="7.33203125" customWidth="1"/>
    <col min="10" max="10" width="7.6640625" customWidth="1"/>
    <col min="12" max="12" width="7.33203125" customWidth="1"/>
    <col min="13" max="13" width="6.83203125" customWidth="1"/>
    <col min="14" max="14" width="6.6640625" customWidth="1"/>
    <col min="15" max="15" width="8" customWidth="1"/>
    <col min="16" max="16" width="6.33203125" customWidth="1"/>
    <col min="17" max="17" width="8.83203125" customWidth="1"/>
    <col min="18" max="18" width="14" customWidth="1"/>
    <col min="19" max="19" width="13.1640625" customWidth="1"/>
    <col min="20" max="20" width="11.83203125" customWidth="1"/>
    <col min="21" max="21" width="11" customWidth="1"/>
  </cols>
  <sheetData>
    <row r="1" spans="1:25" x14ac:dyDescent="0.2">
      <c r="A1" t="s">
        <v>0</v>
      </c>
      <c r="B1" s="1" t="s">
        <v>1</v>
      </c>
      <c r="C1" s="1" t="s">
        <v>2</v>
      </c>
      <c r="D1" s="1" t="s">
        <v>4</v>
      </c>
      <c r="E1" s="25" t="s">
        <v>114</v>
      </c>
      <c r="F1" s="1" t="s">
        <v>103</v>
      </c>
      <c r="G1" t="s">
        <v>3</v>
      </c>
      <c r="H1" s="1" t="s">
        <v>50</v>
      </c>
      <c r="I1" s="1" t="s">
        <v>93</v>
      </c>
      <c r="J1" s="27" t="s">
        <v>91</v>
      </c>
      <c r="K1" s="1" t="s">
        <v>94</v>
      </c>
      <c r="L1" s="1" t="s">
        <v>92</v>
      </c>
      <c r="M1" s="27" t="s">
        <v>92</v>
      </c>
      <c r="N1" s="1" t="s">
        <v>130</v>
      </c>
      <c r="O1" s="1" t="s">
        <v>131</v>
      </c>
      <c r="P1" s="27" t="s">
        <v>137</v>
      </c>
      <c r="Q1" t="s">
        <v>132</v>
      </c>
      <c r="R1" s="21" t="s">
        <v>133</v>
      </c>
      <c r="S1" s="19" t="s">
        <v>74</v>
      </c>
      <c r="T1" s="19" t="s">
        <v>75</v>
      </c>
      <c r="U1" s="19" t="s">
        <v>76</v>
      </c>
      <c r="V1" s="19" t="s">
        <v>77</v>
      </c>
      <c r="W1" t="s">
        <v>80</v>
      </c>
      <c r="X1" s="19" t="s">
        <v>78</v>
      </c>
      <c r="Y1" s="3" t="s">
        <v>151</v>
      </c>
    </row>
    <row r="2" spans="1:25" x14ac:dyDescent="0.2">
      <c r="A2" t="s">
        <v>26</v>
      </c>
      <c r="B2" s="1" t="s">
        <v>20</v>
      </c>
      <c r="C2" s="1" t="s">
        <v>6</v>
      </c>
      <c r="D2" s="1"/>
      <c r="E2" s="1" t="s">
        <v>107</v>
      </c>
      <c r="F2" s="1"/>
      <c r="G2" s="1" t="s">
        <v>7</v>
      </c>
      <c r="H2" s="1" t="s">
        <v>6</v>
      </c>
      <c r="J2" s="17"/>
      <c r="M2" s="17"/>
      <c r="P2" s="17"/>
      <c r="Q2">
        <v>61.27</v>
      </c>
      <c r="R2" s="19">
        <f>0-Q2</f>
        <v>-61.27</v>
      </c>
      <c r="S2" s="19">
        <v>0.36</v>
      </c>
      <c r="T2" s="19">
        <v>24.7</v>
      </c>
      <c r="U2" s="19">
        <v>129</v>
      </c>
      <c r="V2" s="19">
        <v>0.14000000000000001</v>
      </c>
      <c r="W2">
        <v>195</v>
      </c>
      <c r="X2" s="19">
        <v>202</v>
      </c>
      <c r="Y2" t="s">
        <v>116</v>
      </c>
    </row>
    <row r="3" spans="1:25" x14ac:dyDescent="0.2">
      <c r="B3" s="1" t="s">
        <v>27</v>
      </c>
      <c r="C3" s="1" t="s">
        <v>6</v>
      </c>
      <c r="D3" s="1"/>
      <c r="E3" s="2">
        <v>1</v>
      </c>
      <c r="F3" s="1" t="s">
        <v>105</v>
      </c>
      <c r="G3" t="s">
        <v>6</v>
      </c>
      <c r="H3" s="1" t="s">
        <v>6</v>
      </c>
      <c r="I3">
        <v>49.927</v>
      </c>
      <c r="J3" s="17">
        <v>1.83</v>
      </c>
      <c r="K3">
        <f t="shared" ref="K3:K66" si="0">(J3/3)+I3</f>
        <v>50.536999999999999</v>
      </c>
      <c r="L3">
        <v>32.68</v>
      </c>
      <c r="M3" s="17">
        <v>31.77</v>
      </c>
      <c r="N3">
        <v>3.77</v>
      </c>
      <c r="O3">
        <v>57.74</v>
      </c>
      <c r="P3" s="17">
        <f>O3+N3</f>
        <v>61.510000000000005</v>
      </c>
      <c r="Q3">
        <v>68.67</v>
      </c>
      <c r="R3" s="19">
        <f t="shared" ref="R3:R65" si="1">0-Q3</f>
        <v>-68.67</v>
      </c>
      <c r="S3" s="19">
        <v>1.99</v>
      </c>
      <c r="T3" s="19">
        <v>14.66</v>
      </c>
      <c r="U3" s="20"/>
      <c r="V3" s="19">
        <v>0.16</v>
      </c>
      <c r="W3">
        <v>200</v>
      </c>
      <c r="X3" s="19">
        <v>220</v>
      </c>
      <c r="Y3" t="s">
        <v>116</v>
      </c>
    </row>
    <row r="4" spans="1:25" x14ac:dyDescent="0.2">
      <c r="B4" s="1" t="s">
        <v>5</v>
      </c>
      <c r="C4" s="1" t="s">
        <v>6</v>
      </c>
      <c r="D4" s="1"/>
      <c r="E4" s="2">
        <v>1</v>
      </c>
      <c r="F4" s="1" t="s">
        <v>105</v>
      </c>
      <c r="G4" t="s">
        <v>7</v>
      </c>
      <c r="H4" s="1" t="s">
        <v>6</v>
      </c>
      <c r="I4">
        <v>52.100999999999999</v>
      </c>
      <c r="J4" s="17">
        <v>3.2949999999999999</v>
      </c>
      <c r="K4">
        <f t="shared" si="0"/>
        <v>53.199333333333335</v>
      </c>
      <c r="L4">
        <v>27.14</v>
      </c>
      <c r="M4" s="17">
        <v>26.26</v>
      </c>
      <c r="N4">
        <v>-0.27</v>
      </c>
      <c r="O4">
        <v>56.46</v>
      </c>
      <c r="P4" s="17">
        <f t="shared" ref="P4:P66" si="2">O4+N4</f>
        <v>56.19</v>
      </c>
      <c r="Q4">
        <v>56.48</v>
      </c>
      <c r="R4" s="19">
        <f t="shared" si="1"/>
        <v>-56.48</v>
      </c>
      <c r="S4" s="19">
        <v>1.62</v>
      </c>
      <c r="T4" s="19">
        <v>33.17</v>
      </c>
      <c r="U4" s="19"/>
      <c r="V4" s="19">
        <v>-1.1000000000000001</v>
      </c>
      <c r="W4" s="3">
        <v>220</v>
      </c>
      <c r="X4" s="19">
        <v>258</v>
      </c>
      <c r="Y4" t="s">
        <v>116</v>
      </c>
    </row>
    <row r="5" spans="1:25" x14ac:dyDescent="0.2">
      <c r="B5" s="1" t="s">
        <v>8</v>
      </c>
      <c r="C5" s="1" t="s">
        <v>6</v>
      </c>
      <c r="D5" s="1"/>
      <c r="E5" s="13">
        <v>1</v>
      </c>
      <c r="F5" s="1" t="s">
        <v>105</v>
      </c>
      <c r="G5" t="s">
        <v>6</v>
      </c>
      <c r="H5" s="1" t="s">
        <v>6</v>
      </c>
      <c r="I5">
        <v>65.569999999999993</v>
      </c>
      <c r="J5" s="17">
        <v>2.206</v>
      </c>
      <c r="K5">
        <f t="shared" si="0"/>
        <v>66.305333333333323</v>
      </c>
      <c r="L5">
        <v>30.95</v>
      </c>
      <c r="M5" s="17">
        <v>29.79</v>
      </c>
      <c r="N5">
        <v>6.61</v>
      </c>
      <c r="O5">
        <v>61.11</v>
      </c>
      <c r="P5" s="17">
        <f t="shared" si="2"/>
        <v>67.72</v>
      </c>
      <c r="Q5">
        <v>71.08</v>
      </c>
      <c r="R5" s="19">
        <f t="shared" si="1"/>
        <v>-71.08</v>
      </c>
      <c r="S5" s="19">
        <v>2.04</v>
      </c>
      <c r="T5" s="19">
        <v>12.1</v>
      </c>
      <c r="U5" s="19">
        <v>89</v>
      </c>
      <c r="V5" s="19">
        <v>0.74</v>
      </c>
      <c r="W5" s="3">
        <v>220</v>
      </c>
      <c r="X5" s="19">
        <v>232</v>
      </c>
      <c r="Y5" t="s">
        <v>116</v>
      </c>
    </row>
    <row r="6" spans="1:25" x14ac:dyDescent="0.2">
      <c r="B6" s="1" t="s">
        <v>9</v>
      </c>
      <c r="C6" s="1" t="s">
        <v>6</v>
      </c>
      <c r="D6" s="1"/>
      <c r="E6" s="2">
        <v>1</v>
      </c>
      <c r="F6" s="1" t="s">
        <v>105</v>
      </c>
      <c r="G6" t="s">
        <v>7</v>
      </c>
      <c r="H6" s="1" t="s">
        <v>7</v>
      </c>
      <c r="J6" s="17"/>
      <c r="M6" s="17"/>
      <c r="P6" s="17"/>
      <c r="Q6">
        <v>64.819999999999993</v>
      </c>
      <c r="R6" s="19">
        <f t="shared" si="1"/>
        <v>-64.819999999999993</v>
      </c>
      <c r="S6" s="19">
        <v>2.7</v>
      </c>
      <c r="T6" s="19">
        <v>12.2</v>
      </c>
      <c r="U6" s="19">
        <v>129</v>
      </c>
      <c r="V6" s="19">
        <v>0.47</v>
      </c>
      <c r="W6" s="3">
        <v>240</v>
      </c>
      <c r="X6" s="19">
        <v>247</v>
      </c>
      <c r="Y6" t="s">
        <v>116</v>
      </c>
    </row>
    <row r="7" spans="1:25" x14ac:dyDescent="0.2">
      <c r="B7" s="1" t="s">
        <v>10</v>
      </c>
      <c r="C7" s="1" t="s">
        <v>6</v>
      </c>
      <c r="D7" s="1"/>
      <c r="E7" s="13">
        <v>1</v>
      </c>
      <c r="F7" s="1" t="s">
        <v>105</v>
      </c>
      <c r="G7" t="s">
        <v>7</v>
      </c>
      <c r="H7" s="1" t="s">
        <v>7</v>
      </c>
      <c r="J7" s="17"/>
      <c r="M7" s="17"/>
      <c r="P7" s="17"/>
      <c r="Q7">
        <v>54.43</v>
      </c>
      <c r="R7" s="19">
        <f t="shared" si="1"/>
        <v>-54.43</v>
      </c>
      <c r="S7" s="19">
        <v>2.3199999999999998</v>
      </c>
      <c r="T7" s="19">
        <v>13.4</v>
      </c>
      <c r="U7" s="19"/>
      <c r="V7" s="19">
        <v>-0.7</v>
      </c>
      <c r="W7" s="3">
        <v>160</v>
      </c>
      <c r="X7" s="19">
        <v>229</v>
      </c>
      <c r="Y7" t="s">
        <v>116</v>
      </c>
    </row>
    <row r="8" spans="1:25" x14ac:dyDescent="0.2">
      <c r="B8" s="1" t="s">
        <v>23</v>
      </c>
      <c r="C8" s="1" t="s">
        <v>6</v>
      </c>
      <c r="D8" s="1"/>
      <c r="E8" s="2">
        <v>1</v>
      </c>
      <c r="F8" s="1" t="s">
        <v>106</v>
      </c>
      <c r="G8" t="s">
        <v>6</v>
      </c>
      <c r="H8" s="1" t="s">
        <v>7</v>
      </c>
      <c r="I8">
        <v>48.427999999999997</v>
      </c>
      <c r="J8" s="17">
        <v>3.2189999999999999</v>
      </c>
      <c r="K8">
        <f t="shared" si="0"/>
        <v>49.500999999999998</v>
      </c>
      <c r="L8">
        <v>31.87</v>
      </c>
      <c r="M8" s="17">
        <v>30.88</v>
      </c>
      <c r="N8">
        <v>2.27</v>
      </c>
      <c r="O8">
        <v>55.86</v>
      </c>
      <c r="P8" s="17">
        <f t="shared" si="2"/>
        <v>58.13</v>
      </c>
      <c r="Q8">
        <v>66.599999999999994</v>
      </c>
      <c r="R8" s="19">
        <f t="shared" si="1"/>
        <v>-66.599999999999994</v>
      </c>
      <c r="S8" s="19">
        <v>2.44</v>
      </c>
      <c r="T8" s="19">
        <v>12</v>
      </c>
      <c r="U8" s="19"/>
      <c r="V8" s="19">
        <v>0.44</v>
      </c>
      <c r="W8" s="3">
        <v>170</v>
      </c>
      <c r="X8" s="19">
        <v>177</v>
      </c>
      <c r="Y8" t="s">
        <v>116</v>
      </c>
    </row>
    <row r="9" spans="1:25" x14ac:dyDescent="0.2">
      <c r="B9" s="1" t="s">
        <v>11</v>
      </c>
      <c r="C9" s="1" t="s">
        <v>6</v>
      </c>
      <c r="D9" s="1"/>
      <c r="E9" s="2">
        <v>1</v>
      </c>
      <c r="F9" s="1" t="s">
        <v>109</v>
      </c>
      <c r="G9" t="s">
        <v>6</v>
      </c>
      <c r="H9" s="1" t="s">
        <v>6</v>
      </c>
      <c r="I9">
        <v>70.430000000000007</v>
      </c>
      <c r="J9" s="17">
        <v>4.1500000000000004</v>
      </c>
      <c r="K9">
        <f t="shared" si="0"/>
        <v>71.813333333333347</v>
      </c>
      <c r="L9">
        <v>29.31</v>
      </c>
      <c r="M9" s="17">
        <v>28.5</v>
      </c>
      <c r="N9">
        <v>4.99</v>
      </c>
      <c r="O9" t="s">
        <v>97</v>
      </c>
      <c r="P9" s="17"/>
      <c r="Q9" s="9">
        <v>54.8</v>
      </c>
      <c r="R9" s="19">
        <f t="shared" si="1"/>
        <v>-54.8</v>
      </c>
      <c r="S9" s="19">
        <v>-0.85</v>
      </c>
      <c r="T9" s="19">
        <v>12</v>
      </c>
      <c r="U9" s="19">
        <v>83</v>
      </c>
      <c r="V9" s="20">
        <v>-0.19</v>
      </c>
      <c r="W9" s="3">
        <v>175</v>
      </c>
      <c r="X9" s="19">
        <v>175</v>
      </c>
      <c r="Y9" t="s">
        <v>116</v>
      </c>
    </row>
    <row r="10" spans="1:25" x14ac:dyDescent="0.2">
      <c r="B10" s="1" t="s">
        <v>13</v>
      </c>
      <c r="C10" s="1" t="s">
        <v>6</v>
      </c>
      <c r="D10" s="1"/>
      <c r="E10" s="2">
        <v>1</v>
      </c>
      <c r="F10" s="1" t="s">
        <v>105</v>
      </c>
      <c r="G10" t="s">
        <v>7</v>
      </c>
      <c r="H10" s="1" t="s">
        <v>7</v>
      </c>
      <c r="J10" s="17"/>
      <c r="M10" s="17"/>
      <c r="P10" s="17"/>
      <c r="Q10" s="9">
        <v>54.51</v>
      </c>
      <c r="R10" s="19">
        <f t="shared" si="1"/>
        <v>-54.51</v>
      </c>
      <c r="S10" s="19">
        <v>1.1000000000000001</v>
      </c>
      <c r="T10" s="19">
        <v>10.6</v>
      </c>
      <c r="U10" s="19">
        <v>90</v>
      </c>
      <c r="V10" s="20">
        <v>0.27</v>
      </c>
      <c r="W10" s="4">
        <v>135</v>
      </c>
      <c r="X10" s="20">
        <v>135</v>
      </c>
      <c r="Y10" t="s">
        <v>116</v>
      </c>
    </row>
    <row r="11" spans="1:25" x14ac:dyDescent="0.2">
      <c r="B11" s="1" t="s">
        <v>14</v>
      </c>
      <c r="C11" s="1" t="s">
        <v>6</v>
      </c>
      <c r="D11" s="1"/>
      <c r="E11" s="2">
        <v>1</v>
      </c>
      <c r="F11" s="1" t="s">
        <v>105</v>
      </c>
      <c r="G11" t="s">
        <v>7</v>
      </c>
      <c r="H11" s="1" t="s">
        <v>7</v>
      </c>
      <c r="I11">
        <v>40.555999999999997</v>
      </c>
      <c r="J11" s="17">
        <v>5.0430000000000001</v>
      </c>
      <c r="K11">
        <f t="shared" si="0"/>
        <v>42.236999999999995</v>
      </c>
      <c r="L11">
        <v>27.1</v>
      </c>
      <c r="M11" s="17">
        <v>26.26</v>
      </c>
      <c r="N11">
        <v>23.24</v>
      </c>
      <c r="O11">
        <v>40.869999999999997</v>
      </c>
      <c r="P11" s="17">
        <f t="shared" si="2"/>
        <v>64.11</v>
      </c>
      <c r="R11" s="19"/>
      <c r="S11" s="19"/>
      <c r="T11" s="19"/>
      <c r="U11" s="19"/>
      <c r="V11" s="20"/>
      <c r="W11" s="4"/>
      <c r="X11" s="20"/>
      <c r="Y11" t="s">
        <v>116</v>
      </c>
    </row>
    <row r="12" spans="1:25" x14ac:dyDescent="0.2">
      <c r="B12" s="1" t="s">
        <v>15</v>
      </c>
      <c r="C12" s="1" t="s">
        <v>6</v>
      </c>
      <c r="D12" s="1"/>
      <c r="E12" s="2">
        <v>1</v>
      </c>
      <c r="F12" s="1" t="s">
        <v>105</v>
      </c>
      <c r="G12" t="s">
        <v>6</v>
      </c>
      <c r="H12" s="1" t="s">
        <v>6</v>
      </c>
      <c r="I12">
        <v>69.56</v>
      </c>
      <c r="J12" s="17">
        <v>3.4289999999999998</v>
      </c>
      <c r="K12">
        <f t="shared" si="0"/>
        <v>70.703000000000003</v>
      </c>
      <c r="L12">
        <v>22.93</v>
      </c>
      <c r="M12" s="17">
        <v>22.2</v>
      </c>
      <c r="N12">
        <v>1.17</v>
      </c>
      <c r="O12">
        <v>61.54</v>
      </c>
      <c r="P12" s="17">
        <f t="shared" si="2"/>
        <v>62.71</v>
      </c>
      <c r="Q12">
        <v>67.86</v>
      </c>
      <c r="R12" s="19">
        <f t="shared" si="1"/>
        <v>-67.86</v>
      </c>
      <c r="S12" s="19">
        <v>1.82</v>
      </c>
      <c r="T12" s="19">
        <v>10.9</v>
      </c>
      <c r="U12" s="19">
        <v>111</v>
      </c>
      <c r="V12" s="20">
        <v>0.04</v>
      </c>
      <c r="W12" s="4">
        <v>185</v>
      </c>
      <c r="X12" s="20">
        <v>231</v>
      </c>
      <c r="Y12" t="s">
        <v>116</v>
      </c>
    </row>
    <row r="13" spans="1:25" x14ac:dyDescent="0.2">
      <c r="B13" s="1" t="s">
        <v>16</v>
      </c>
      <c r="C13" s="1" t="s">
        <v>6</v>
      </c>
      <c r="D13" s="1"/>
      <c r="E13" s="2">
        <v>1</v>
      </c>
      <c r="F13" s="1" t="s">
        <v>105</v>
      </c>
      <c r="G13" s="2" t="s">
        <v>7</v>
      </c>
      <c r="H13" s="1" t="s">
        <v>7</v>
      </c>
      <c r="J13" s="17"/>
      <c r="M13" s="17"/>
      <c r="P13" s="17"/>
      <c r="Q13">
        <v>64.5</v>
      </c>
      <c r="R13" s="19">
        <f t="shared" si="1"/>
        <v>-64.5</v>
      </c>
      <c r="S13" s="19">
        <v>2.88</v>
      </c>
      <c r="T13" s="19">
        <v>15.9</v>
      </c>
      <c r="U13" s="19">
        <v>113</v>
      </c>
      <c r="V13" s="20">
        <v>-1.05</v>
      </c>
      <c r="X13" s="20">
        <v>156</v>
      </c>
      <c r="Y13" t="s">
        <v>116</v>
      </c>
    </row>
    <row r="14" spans="1:25" x14ac:dyDescent="0.2">
      <c r="B14" s="1" t="s">
        <v>24</v>
      </c>
      <c r="C14" s="1" t="s">
        <v>6</v>
      </c>
      <c r="D14" s="1"/>
      <c r="E14" s="2">
        <v>1</v>
      </c>
      <c r="F14" s="1" t="s">
        <v>105</v>
      </c>
      <c r="G14" s="2" t="s">
        <v>6</v>
      </c>
      <c r="H14" s="1" t="s">
        <v>7</v>
      </c>
      <c r="J14" s="17"/>
      <c r="M14" s="17"/>
      <c r="P14" s="17"/>
      <c r="Q14">
        <v>59.3</v>
      </c>
      <c r="R14" s="19">
        <f t="shared" si="1"/>
        <v>-59.3</v>
      </c>
      <c r="S14" s="19">
        <v>0.8</v>
      </c>
      <c r="T14" s="19">
        <v>21.9</v>
      </c>
      <c r="U14" s="20">
        <v>87</v>
      </c>
      <c r="V14" s="20">
        <v>-0.65</v>
      </c>
      <c r="W14" s="4">
        <v>140</v>
      </c>
      <c r="X14" s="20">
        <v>183</v>
      </c>
      <c r="Y14" t="s">
        <v>116</v>
      </c>
    </row>
    <row r="15" spans="1:25" x14ac:dyDescent="0.2">
      <c r="B15" s="1" t="s">
        <v>25</v>
      </c>
      <c r="C15" s="1" t="s">
        <v>6</v>
      </c>
      <c r="D15" s="1"/>
      <c r="E15" s="2">
        <v>1</v>
      </c>
      <c r="F15" s="1" t="s">
        <v>105</v>
      </c>
      <c r="G15" s="2" t="s">
        <v>6</v>
      </c>
      <c r="H15" s="1" t="s">
        <v>7</v>
      </c>
      <c r="I15">
        <v>71.53</v>
      </c>
      <c r="J15" s="17">
        <v>1.524</v>
      </c>
      <c r="K15">
        <f t="shared" si="0"/>
        <v>72.037999999999997</v>
      </c>
      <c r="L15">
        <v>29.09</v>
      </c>
      <c r="M15" s="17">
        <v>27.83</v>
      </c>
      <c r="N15">
        <v>4.08</v>
      </c>
      <c r="O15">
        <v>76.42</v>
      </c>
      <c r="P15" s="17">
        <f t="shared" si="2"/>
        <v>80.5</v>
      </c>
      <c r="Q15">
        <v>82.08</v>
      </c>
      <c r="R15" s="19">
        <f t="shared" si="1"/>
        <v>-82.08</v>
      </c>
      <c r="S15" s="19">
        <v>4.25</v>
      </c>
      <c r="T15" s="19">
        <v>10.3</v>
      </c>
      <c r="U15" s="20">
        <v>88</v>
      </c>
      <c r="V15" s="20">
        <v>1.1399999999999999</v>
      </c>
      <c r="W15" s="4">
        <v>220</v>
      </c>
      <c r="X15" s="20">
        <v>222</v>
      </c>
      <c r="Y15" t="s">
        <v>116</v>
      </c>
    </row>
    <row r="16" spans="1:25" x14ac:dyDescent="0.2">
      <c r="B16" s="1" t="s">
        <v>18</v>
      </c>
      <c r="C16" s="1" t="s">
        <v>6</v>
      </c>
      <c r="D16" s="1"/>
      <c r="E16" s="2">
        <v>1</v>
      </c>
      <c r="F16" s="1" t="s">
        <v>111</v>
      </c>
      <c r="G16" s="2" t="s">
        <v>7</v>
      </c>
      <c r="H16" s="1" t="s">
        <v>7</v>
      </c>
      <c r="I16">
        <v>47.524999999999999</v>
      </c>
      <c r="J16" s="17">
        <v>3.7869999999999999</v>
      </c>
      <c r="K16">
        <f t="shared" si="0"/>
        <v>48.787333333333329</v>
      </c>
      <c r="M16" s="17">
        <v>24.28</v>
      </c>
      <c r="N16">
        <v>4.8</v>
      </c>
      <c r="O16">
        <v>52.92</v>
      </c>
      <c r="P16" s="17">
        <f t="shared" si="2"/>
        <v>57.72</v>
      </c>
      <c r="Q16">
        <v>65.069999999999993</v>
      </c>
      <c r="R16" s="19">
        <f t="shared" si="1"/>
        <v>-65.069999999999993</v>
      </c>
      <c r="S16" s="19">
        <v>3.51</v>
      </c>
      <c r="T16" s="19">
        <v>18.7</v>
      </c>
      <c r="U16" s="20"/>
      <c r="V16" s="20">
        <v>-0.26</v>
      </c>
      <c r="X16" s="20">
        <v>276</v>
      </c>
      <c r="Y16" t="s">
        <v>116</v>
      </c>
    </row>
    <row r="17" spans="2:25" x14ac:dyDescent="0.2">
      <c r="B17" s="1" t="s">
        <v>19</v>
      </c>
      <c r="C17" s="1" t="s">
        <v>6</v>
      </c>
      <c r="D17" s="1"/>
      <c r="E17" s="2">
        <v>1</v>
      </c>
      <c r="F17" s="1" t="s">
        <v>106</v>
      </c>
      <c r="G17" s="2" t="s">
        <v>6</v>
      </c>
      <c r="H17" s="1" t="s">
        <v>6</v>
      </c>
      <c r="I17">
        <v>54.033000000000001</v>
      </c>
      <c r="J17" s="17">
        <v>7.1820000000000004</v>
      </c>
      <c r="K17">
        <f t="shared" si="0"/>
        <v>56.427</v>
      </c>
      <c r="L17">
        <v>41.11</v>
      </c>
      <c r="M17" s="17">
        <v>40.18</v>
      </c>
      <c r="N17">
        <v>6.63</v>
      </c>
      <c r="O17">
        <v>58.7</v>
      </c>
      <c r="P17" s="17">
        <f t="shared" si="2"/>
        <v>65.33</v>
      </c>
      <c r="Q17">
        <v>70.44</v>
      </c>
      <c r="R17" s="19">
        <f t="shared" si="1"/>
        <v>-70.44</v>
      </c>
      <c r="S17" s="19">
        <v>1.22</v>
      </c>
      <c r="T17" s="19">
        <v>18</v>
      </c>
      <c r="U17" s="20">
        <v>84</v>
      </c>
      <c r="V17" s="20">
        <v>0.31</v>
      </c>
      <c r="W17" s="4">
        <v>200</v>
      </c>
      <c r="X17" s="20">
        <v>212</v>
      </c>
      <c r="Y17" t="s">
        <v>116</v>
      </c>
    </row>
    <row r="18" spans="2:25" x14ac:dyDescent="0.2">
      <c r="B18" s="1" t="s">
        <v>29</v>
      </c>
      <c r="C18" s="1" t="s">
        <v>6</v>
      </c>
      <c r="D18" s="1" t="s">
        <v>28</v>
      </c>
      <c r="E18" s="12" t="s">
        <v>107</v>
      </c>
      <c r="F18" s="1"/>
      <c r="G18" s="2" t="s">
        <v>6</v>
      </c>
      <c r="H18" s="1" t="s">
        <v>7</v>
      </c>
      <c r="J18" s="17"/>
      <c r="M18" s="17"/>
      <c r="P18" s="17"/>
      <c r="R18" s="19"/>
      <c r="S18" s="19"/>
      <c r="T18" s="19"/>
      <c r="U18" s="19"/>
      <c r="V18" s="19"/>
      <c r="X18" s="19"/>
      <c r="Y18" t="s">
        <v>116</v>
      </c>
    </row>
    <row r="19" spans="2:25" x14ac:dyDescent="0.2">
      <c r="B19" s="1" t="s">
        <v>30</v>
      </c>
      <c r="C19" s="1" t="s">
        <v>6</v>
      </c>
      <c r="D19" s="1"/>
      <c r="E19" s="2">
        <v>1</v>
      </c>
      <c r="F19" s="1" t="s">
        <v>105</v>
      </c>
      <c r="G19" s="2" t="s">
        <v>6</v>
      </c>
      <c r="H19" s="1" t="s">
        <v>7</v>
      </c>
      <c r="J19" s="17"/>
      <c r="M19" s="17"/>
      <c r="P19" s="17"/>
      <c r="Q19">
        <v>67.69</v>
      </c>
      <c r="R19" s="19">
        <f t="shared" si="1"/>
        <v>-67.69</v>
      </c>
      <c r="S19" s="19">
        <v>1.27</v>
      </c>
      <c r="T19" s="19">
        <v>10.8</v>
      </c>
      <c r="U19" s="19">
        <v>92</v>
      </c>
      <c r="V19" s="19">
        <v>0</v>
      </c>
      <c r="W19">
        <v>175</v>
      </c>
      <c r="X19" s="19">
        <v>174</v>
      </c>
      <c r="Y19" t="s">
        <v>116</v>
      </c>
    </row>
    <row r="20" spans="2:25" x14ac:dyDescent="0.2">
      <c r="B20" s="1" t="s">
        <v>31</v>
      </c>
      <c r="C20" s="1" t="s">
        <v>6</v>
      </c>
      <c r="D20" s="1"/>
      <c r="E20" s="2">
        <v>1</v>
      </c>
      <c r="F20" s="1" t="s">
        <v>105</v>
      </c>
      <c r="G20" s="2" t="s">
        <v>6</v>
      </c>
      <c r="H20" s="1" t="s">
        <v>7</v>
      </c>
      <c r="I20">
        <v>53.402999999999999</v>
      </c>
      <c r="J20" s="17">
        <v>3.0310000000000001</v>
      </c>
      <c r="K20">
        <f t="shared" si="0"/>
        <v>54.413333333333334</v>
      </c>
      <c r="L20">
        <v>27.98</v>
      </c>
      <c r="M20" s="17">
        <v>26.86</v>
      </c>
      <c r="N20">
        <v>-7.22</v>
      </c>
      <c r="O20">
        <v>61.32</v>
      </c>
      <c r="P20" s="17">
        <f t="shared" si="2"/>
        <v>54.1</v>
      </c>
      <c r="Q20">
        <v>58.64</v>
      </c>
      <c r="R20" s="19">
        <f t="shared" si="1"/>
        <v>-58.64</v>
      </c>
      <c r="S20" s="19">
        <v>1.26</v>
      </c>
      <c r="T20" s="19">
        <v>9.6</v>
      </c>
      <c r="U20" s="19"/>
      <c r="V20" s="19">
        <v>-0.82</v>
      </c>
      <c r="W20">
        <v>120</v>
      </c>
      <c r="X20" s="19">
        <v>124</v>
      </c>
      <c r="Y20" t="s">
        <v>116</v>
      </c>
    </row>
    <row r="21" spans="2:25" x14ac:dyDescent="0.2">
      <c r="B21" s="1" t="s">
        <v>33</v>
      </c>
      <c r="C21" s="1" t="s">
        <v>6</v>
      </c>
      <c r="D21" s="1"/>
      <c r="E21" s="2">
        <v>1</v>
      </c>
      <c r="F21" s="1" t="s">
        <v>105</v>
      </c>
      <c r="G21" t="s">
        <v>7</v>
      </c>
      <c r="H21" s="1" t="s">
        <v>7</v>
      </c>
      <c r="I21">
        <v>70.721999999999994</v>
      </c>
      <c r="J21" s="17">
        <v>3.27</v>
      </c>
      <c r="K21">
        <f t="shared" si="0"/>
        <v>71.811999999999998</v>
      </c>
      <c r="L21">
        <v>26.75</v>
      </c>
      <c r="M21" s="17">
        <v>25.84</v>
      </c>
      <c r="N21">
        <v>-1.52</v>
      </c>
      <c r="O21">
        <v>71.790000000000006</v>
      </c>
      <c r="P21" s="17">
        <f t="shared" si="2"/>
        <v>70.27000000000001</v>
      </c>
      <c r="Q21">
        <v>72.77</v>
      </c>
      <c r="R21" s="19">
        <f t="shared" si="1"/>
        <v>-72.77</v>
      </c>
      <c r="S21" s="19">
        <v>3.97</v>
      </c>
      <c r="T21" s="19">
        <v>14.5</v>
      </c>
      <c r="U21" s="19"/>
      <c r="V21" s="19">
        <v>-0.88</v>
      </c>
      <c r="W21">
        <v>145</v>
      </c>
      <c r="X21" s="19">
        <v>146</v>
      </c>
      <c r="Y21" t="s">
        <v>116</v>
      </c>
    </row>
    <row r="22" spans="2:25" x14ac:dyDescent="0.2">
      <c r="B22" s="1" t="s">
        <v>34</v>
      </c>
      <c r="C22" s="1" t="s">
        <v>6</v>
      </c>
      <c r="D22" s="1"/>
      <c r="E22" s="2">
        <v>1</v>
      </c>
      <c r="F22" s="1" t="s">
        <v>105</v>
      </c>
      <c r="G22" t="s">
        <v>6</v>
      </c>
      <c r="H22" s="1" t="s">
        <v>6</v>
      </c>
      <c r="I22">
        <v>48.671999999999997</v>
      </c>
      <c r="J22" s="17">
        <v>3.1720000000000002</v>
      </c>
      <c r="K22">
        <f t="shared" si="0"/>
        <v>49.729333333333329</v>
      </c>
      <c r="L22">
        <v>22.91</v>
      </c>
      <c r="M22" s="17">
        <v>22.29</v>
      </c>
      <c r="N22">
        <v>5.63</v>
      </c>
      <c r="O22">
        <v>55.73</v>
      </c>
      <c r="P22" s="17">
        <f t="shared" si="2"/>
        <v>61.36</v>
      </c>
      <c r="Q22">
        <v>66.069999999999993</v>
      </c>
      <c r="R22" s="19">
        <f t="shared" si="1"/>
        <v>-66.069999999999993</v>
      </c>
      <c r="S22" s="19">
        <v>2.77</v>
      </c>
      <c r="T22" s="19">
        <v>12.1</v>
      </c>
      <c r="U22" s="19">
        <v>140</v>
      </c>
      <c r="V22" s="19">
        <v>0.3</v>
      </c>
      <c r="W22">
        <v>200</v>
      </c>
      <c r="X22" s="19">
        <v>205</v>
      </c>
      <c r="Y22" t="s">
        <v>116</v>
      </c>
    </row>
    <row r="23" spans="2:25" x14ac:dyDescent="0.2">
      <c r="B23" s="1" t="s">
        <v>35</v>
      </c>
      <c r="C23" s="1" t="s">
        <v>6</v>
      </c>
      <c r="D23" s="1"/>
      <c r="E23" s="13">
        <v>1</v>
      </c>
      <c r="F23" s="1" t="s">
        <v>105</v>
      </c>
      <c r="G23" t="s">
        <v>6</v>
      </c>
      <c r="H23" s="1" t="s">
        <v>7</v>
      </c>
      <c r="I23">
        <v>54.284999999999997</v>
      </c>
      <c r="J23" s="17">
        <v>6.0579999999999998</v>
      </c>
      <c r="K23">
        <f t="shared" si="0"/>
        <v>56.304333333333332</v>
      </c>
      <c r="M23" s="17">
        <v>21.16</v>
      </c>
      <c r="N23">
        <v>2.84</v>
      </c>
      <c r="O23">
        <v>57.08</v>
      </c>
      <c r="P23" s="17">
        <f t="shared" si="2"/>
        <v>59.92</v>
      </c>
      <c r="Q23">
        <v>60.52</v>
      </c>
      <c r="R23" s="19">
        <f t="shared" si="1"/>
        <v>-60.52</v>
      </c>
      <c r="S23" s="19">
        <v>2.25</v>
      </c>
      <c r="T23" s="19">
        <v>8.1</v>
      </c>
      <c r="U23" s="19"/>
      <c r="V23" s="19">
        <v>-0.27</v>
      </c>
      <c r="W23">
        <v>145</v>
      </c>
      <c r="X23" s="19">
        <v>148</v>
      </c>
      <c r="Y23" t="s">
        <v>116</v>
      </c>
    </row>
    <row r="24" spans="2:25" x14ac:dyDescent="0.2">
      <c r="B24" s="1" t="s">
        <v>36</v>
      </c>
      <c r="C24" s="1" t="s">
        <v>6</v>
      </c>
      <c r="D24" s="1"/>
      <c r="E24" s="13">
        <v>1</v>
      </c>
      <c r="F24" s="1" t="s">
        <v>106</v>
      </c>
      <c r="G24" t="s">
        <v>6</v>
      </c>
      <c r="H24" s="1" t="s">
        <v>7</v>
      </c>
      <c r="I24">
        <v>60.286999999999999</v>
      </c>
      <c r="J24" s="17">
        <v>3.411</v>
      </c>
      <c r="K24">
        <f t="shared" si="0"/>
        <v>61.423999999999999</v>
      </c>
      <c r="L24">
        <v>29.46</v>
      </c>
      <c r="M24" s="17">
        <v>28.73</v>
      </c>
      <c r="N24">
        <v>5.66</v>
      </c>
      <c r="O24">
        <v>62.22</v>
      </c>
      <c r="P24" s="17">
        <f t="shared" si="2"/>
        <v>67.88</v>
      </c>
      <c r="Q24">
        <v>70.239999999999995</v>
      </c>
      <c r="R24" s="19">
        <f t="shared" si="1"/>
        <v>-70.239999999999995</v>
      </c>
      <c r="S24" s="19">
        <v>2.2999999999999998</v>
      </c>
      <c r="T24" s="19">
        <v>21.6</v>
      </c>
      <c r="U24" s="19">
        <v>112</v>
      </c>
      <c r="V24" s="19">
        <v>0</v>
      </c>
      <c r="W24">
        <v>200</v>
      </c>
      <c r="X24" s="19">
        <v>203</v>
      </c>
      <c r="Y24" t="s">
        <v>116</v>
      </c>
    </row>
    <row r="25" spans="2:25" x14ac:dyDescent="0.2">
      <c r="B25" s="1" t="s">
        <v>37</v>
      </c>
      <c r="C25" s="1" t="s">
        <v>6</v>
      </c>
      <c r="D25" s="1"/>
      <c r="E25" s="13">
        <v>1</v>
      </c>
      <c r="F25" s="1" t="s">
        <v>112</v>
      </c>
      <c r="G25" t="s">
        <v>6</v>
      </c>
      <c r="H25" s="1" t="s">
        <v>7</v>
      </c>
      <c r="I25">
        <v>74.972999999999999</v>
      </c>
      <c r="J25" s="17">
        <v>1.026</v>
      </c>
      <c r="K25">
        <f t="shared" si="0"/>
        <v>75.314999999999998</v>
      </c>
      <c r="L25">
        <v>35</v>
      </c>
      <c r="M25" s="17">
        <v>34</v>
      </c>
      <c r="N25">
        <v>1.92</v>
      </c>
      <c r="O25">
        <v>78.81</v>
      </c>
      <c r="P25" s="17">
        <f t="shared" si="2"/>
        <v>80.73</v>
      </c>
      <c r="Q25">
        <v>80.73</v>
      </c>
      <c r="R25" s="19">
        <f t="shared" si="1"/>
        <v>-80.73</v>
      </c>
      <c r="S25" s="19">
        <v>5.6</v>
      </c>
      <c r="T25" s="19">
        <v>23.2</v>
      </c>
      <c r="U25" s="19">
        <v>115</v>
      </c>
      <c r="V25" s="19">
        <v>-0.19</v>
      </c>
      <c r="W25">
        <v>280</v>
      </c>
      <c r="X25" s="19">
        <v>342</v>
      </c>
      <c r="Y25" t="s">
        <v>116</v>
      </c>
    </row>
    <row r="26" spans="2:25" x14ac:dyDescent="0.2">
      <c r="B26" s="1" t="s">
        <v>38</v>
      </c>
      <c r="C26" s="1" t="s">
        <v>6</v>
      </c>
      <c r="D26" s="1"/>
      <c r="E26" s="13">
        <v>1</v>
      </c>
      <c r="F26" s="1" t="s">
        <v>105</v>
      </c>
      <c r="G26" t="s">
        <v>7</v>
      </c>
      <c r="H26" s="1" t="s">
        <v>7</v>
      </c>
      <c r="I26">
        <v>61.892000000000003</v>
      </c>
      <c r="J26" s="17">
        <v>2.0790000000000002</v>
      </c>
      <c r="K26">
        <f t="shared" si="0"/>
        <v>62.585000000000001</v>
      </c>
      <c r="L26">
        <v>23.34</v>
      </c>
      <c r="M26" s="17">
        <v>22.58</v>
      </c>
      <c r="N26">
        <v>-2.44</v>
      </c>
      <c r="O26">
        <v>70.75</v>
      </c>
      <c r="P26" s="17">
        <f t="shared" si="2"/>
        <v>68.31</v>
      </c>
      <c r="Q26">
        <v>68.31</v>
      </c>
      <c r="R26" s="19">
        <f t="shared" si="1"/>
        <v>-68.31</v>
      </c>
      <c r="S26" s="19">
        <v>3.05</v>
      </c>
      <c r="T26" s="19">
        <v>10.5</v>
      </c>
      <c r="U26" s="19">
        <v>107</v>
      </c>
      <c r="V26" s="19">
        <v>0.88</v>
      </c>
      <c r="W26">
        <v>188</v>
      </c>
      <c r="X26" s="19">
        <v>190</v>
      </c>
      <c r="Y26" t="s">
        <v>116</v>
      </c>
    </row>
    <row r="27" spans="2:25" x14ac:dyDescent="0.2">
      <c r="B27" s="1" t="s">
        <v>39</v>
      </c>
      <c r="C27" s="1" t="s">
        <v>6</v>
      </c>
      <c r="D27" s="1"/>
      <c r="E27" s="13">
        <v>1</v>
      </c>
      <c r="F27" s="1" t="s">
        <v>105</v>
      </c>
      <c r="G27" t="s">
        <v>7</v>
      </c>
      <c r="H27" s="1" t="s">
        <v>7</v>
      </c>
      <c r="I27">
        <v>56.472999999999999</v>
      </c>
      <c r="J27" s="17">
        <v>4.9210000000000003</v>
      </c>
      <c r="K27">
        <f t="shared" si="0"/>
        <v>58.11333333333333</v>
      </c>
      <c r="L27">
        <v>27.18</v>
      </c>
      <c r="M27" s="17">
        <v>26.37</v>
      </c>
      <c r="N27">
        <v>5.1100000000000003</v>
      </c>
      <c r="O27">
        <v>60.54</v>
      </c>
      <c r="P27" s="17">
        <f t="shared" si="2"/>
        <v>65.650000000000006</v>
      </c>
      <c r="Q27">
        <v>65.650000000000006</v>
      </c>
      <c r="R27" s="19">
        <f t="shared" si="1"/>
        <v>-65.650000000000006</v>
      </c>
      <c r="S27" s="19">
        <v>3.76</v>
      </c>
      <c r="T27" s="19">
        <v>7.7</v>
      </c>
      <c r="U27" s="19"/>
      <c r="V27" s="19">
        <v>1.1000000000000001</v>
      </c>
      <c r="W27">
        <v>115</v>
      </c>
      <c r="X27" s="19"/>
      <c r="Y27" t="s">
        <v>116</v>
      </c>
    </row>
    <row r="28" spans="2:25" x14ac:dyDescent="0.2">
      <c r="B28" s="1" t="s">
        <v>40</v>
      </c>
      <c r="C28" s="1" t="s">
        <v>6</v>
      </c>
      <c r="D28" s="1"/>
      <c r="E28" s="11" t="s">
        <v>107</v>
      </c>
      <c r="F28" s="1"/>
      <c r="G28" t="s">
        <v>7</v>
      </c>
      <c r="H28" s="1" t="s">
        <v>7</v>
      </c>
      <c r="J28" s="17"/>
      <c r="M28" s="17"/>
      <c r="P28" s="17"/>
      <c r="Q28">
        <v>53.87</v>
      </c>
      <c r="R28" s="19">
        <f t="shared" si="1"/>
        <v>-53.87</v>
      </c>
      <c r="S28" s="19">
        <v>2.42</v>
      </c>
      <c r="T28" s="19">
        <v>13.5</v>
      </c>
      <c r="U28" s="19"/>
      <c r="V28" s="19"/>
      <c r="W28">
        <v>80</v>
      </c>
      <c r="X28" s="19"/>
      <c r="Y28" t="s">
        <v>116</v>
      </c>
    </row>
    <row r="29" spans="2:25" x14ac:dyDescent="0.2">
      <c r="B29" s="1" t="s">
        <v>41</v>
      </c>
      <c r="C29" s="1" t="s">
        <v>6</v>
      </c>
      <c r="D29" s="1"/>
      <c r="E29" s="2">
        <v>1</v>
      </c>
      <c r="F29" s="1" t="s">
        <v>105</v>
      </c>
      <c r="G29" t="s">
        <v>7</v>
      </c>
      <c r="H29" s="1" t="s">
        <v>7</v>
      </c>
      <c r="J29" s="17"/>
      <c r="M29" s="17"/>
      <c r="P29" s="17"/>
      <c r="Q29" s="9">
        <v>61.89</v>
      </c>
      <c r="R29" s="19">
        <f t="shared" si="1"/>
        <v>-61.89</v>
      </c>
      <c r="S29" s="19">
        <v>1.1000000000000001</v>
      </c>
      <c r="T29" s="19"/>
      <c r="U29" s="19"/>
      <c r="V29" s="19"/>
      <c r="X29" s="19"/>
      <c r="Y29" t="s">
        <v>116</v>
      </c>
    </row>
    <row r="30" spans="2:25" x14ac:dyDescent="0.2">
      <c r="B30" s="1" t="s">
        <v>42</v>
      </c>
      <c r="C30" s="1" t="s">
        <v>6</v>
      </c>
      <c r="D30" s="1"/>
      <c r="E30" s="2">
        <v>1</v>
      </c>
      <c r="F30" s="1" t="s">
        <v>105</v>
      </c>
      <c r="G30" t="s">
        <v>6</v>
      </c>
      <c r="H30" s="1" t="s">
        <v>7</v>
      </c>
      <c r="I30">
        <v>76.239999999999995</v>
      </c>
      <c r="J30" s="17">
        <v>2.8660000000000001</v>
      </c>
      <c r="K30">
        <f t="shared" si="0"/>
        <v>77.195333333333323</v>
      </c>
      <c r="L30">
        <v>27.32</v>
      </c>
      <c r="M30" s="17">
        <v>26.57</v>
      </c>
      <c r="N30">
        <v>-4.7</v>
      </c>
      <c r="O30">
        <v>82.52</v>
      </c>
      <c r="P30" s="17">
        <f t="shared" si="2"/>
        <v>77.819999999999993</v>
      </c>
      <c r="Q30">
        <v>68.52</v>
      </c>
      <c r="R30" s="19">
        <f t="shared" si="1"/>
        <v>-68.52</v>
      </c>
      <c r="S30" s="19">
        <v>3.04</v>
      </c>
      <c r="T30" s="19">
        <v>23.9</v>
      </c>
      <c r="U30" s="19">
        <v>131</v>
      </c>
      <c r="V30" s="20">
        <v>-0.36</v>
      </c>
      <c r="X30" s="19">
        <v>305</v>
      </c>
      <c r="Y30" t="s">
        <v>116</v>
      </c>
    </row>
    <row r="31" spans="2:25" x14ac:dyDescent="0.2">
      <c r="B31" s="1" t="s">
        <v>43</v>
      </c>
      <c r="C31" s="1" t="s">
        <v>6</v>
      </c>
      <c r="D31" s="1"/>
      <c r="E31" s="2">
        <v>1</v>
      </c>
      <c r="F31" s="1" t="s">
        <v>105</v>
      </c>
      <c r="G31" t="s">
        <v>7</v>
      </c>
      <c r="H31" s="1" t="s">
        <v>7</v>
      </c>
      <c r="J31" s="17"/>
      <c r="M31" s="17"/>
      <c r="P31" s="17"/>
      <c r="Q31">
        <v>67.489999999999995</v>
      </c>
      <c r="R31" s="19">
        <f t="shared" si="1"/>
        <v>-67.489999999999995</v>
      </c>
      <c r="S31" s="19">
        <v>1.57</v>
      </c>
      <c r="T31" s="19">
        <v>19.600000000000001</v>
      </c>
      <c r="U31" s="19">
        <v>123</v>
      </c>
      <c r="V31" s="19"/>
      <c r="W31">
        <v>165</v>
      </c>
      <c r="X31" s="19">
        <v>278</v>
      </c>
      <c r="Y31" t="s">
        <v>116</v>
      </c>
    </row>
    <row r="32" spans="2:25" x14ac:dyDescent="0.2">
      <c r="B32" s="1" t="s">
        <v>44</v>
      </c>
      <c r="C32" s="1"/>
      <c r="D32" s="1" t="s">
        <v>54</v>
      </c>
      <c r="E32" s="1"/>
      <c r="F32" s="1"/>
      <c r="G32" t="s">
        <v>6</v>
      </c>
      <c r="H32" s="1" t="s">
        <v>7</v>
      </c>
      <c r="J32" s="17"/>
      <c r="M32" s="17"/>
      <c r="P32" s="17"/>
      <c r="R32" s="19"/>
      <c r="S32" s="19"/>
      <c r="T32" s="19"/>
      <c r="U32" s="19"/>
      <c r="V32" s="19"/>
      <c r="X32" s="19"/>
      <c r="Y32" t="s">
        <v>116</v>
      </c>
    </row>
    <row r="33" spans="1:25" x14ac:dyDescent="0.2">
      <c r="B33" s="1">
        <v>38</v>
      </c>
      <c r="C33" s="1" t="s">
        <v>6</v>
      </c>
      <c r="D33" s="1"/>
      <c r="E33" s="1" t="s">
        <v>107</v>
      </c>
      <c r="F33" s="1"/>
      <c r="G33" t="s">
        <v>6</v>
      </c>
      <c r="H33" s="1" t="s">
        <v>7</v>
      </c>
      <c r="I33">
        <v>68.209999999999994</v>
      </c>
      <c r="J33" s="17">
        <v>2.8690000000000002</v>
      </c>
      <c r="K33">
        <f t="shared" si="0"/>
        <v>69.166333333333327</v>
      </c>
      <c r="L33">
        <v>24.92</v>
      </c>
      <c r="M33" s="17">
        <v>24.25</v>
      </c>
      <c r="N33">
        <v>3.73</v>
      </c>
      <c r="O33">
        <v>72.459999999999994</v>
      </c>
      <c r="P33" s="17">
        <f t="shared" si="2"/>
        <v>76.19</v>
      </c>
      <c r="R33" s="19"/>
      <c r="S33" s="19"/>
      <c r="T33" s="19"/>
      <c r="U33" s="19"/>
      <c r="V33" s="19"/>
      <c r="X33" s="19"/>
      <c r="Y33" t="s">
        <v>116</v>
      </c>
    </row>
    <row r="34" spans="1:25" x14ac:dyDescent="0.2">
      <c r="B34" s="1" t="s">
        <v>45</v>
      </c>
      <c r="C34" s="1" t="s">
        <v>6</v>
      </c>
      <c r="D34" s="1"/>
      <c r="E34" s="2">
        <v>1</v>
      </c>
      <c r="F34" s="2">
        <v>1</v>
      </c>
      <c r="G34" t="s">
        <v>7</v>
      </c>
      <c r="H34" s="1" t="s">
        <v>6</v>
      </c>
      <c r="I34">
        <v>62.441000000000003</v>
      </c>
      <c r="J34" s="17">
        <v>3.395</v>
      </c>
      <c r="K34">
        <f t="shared" si="0"/>
        <v>63.57266666666667</v>
      </c>
      <c r="L34">
        <v>26.8</v>
      </c>
      <c r="M34" s="17">
        <v>25.95</v>
      </c>
      <c r="N34" s="2">
        <v>1.86</v>
      </c>
      <c r="O34" s="2">
        <v>63.14</v>
      </c>
      <c r="P34" s="17">
        <f t="shared" si="2"/>
        <v>65</v>
      </c>
      <c r="Q34">
        <v>66.790000000000006</v>
      </c>
      <c r="R34" s="19">
        <f t="shared" si="1"/>
        <v>-66.790000000000006</v>
      </c>
      <c r="S34" s="19">
        <v>1.45</v>
      </c>
      <c r="T34" s="19">
        <v>20.6</v>
      </c>
      <c r="U34" s="19"/>
      <c r="V34" s="19">
        <v>-0.25</v>
      </c>
      <c r="X34" s="19"/>
      <c r="Y34" t="s">
        <v>116</v>
      </c>
    </row>
    <row r="35" spans="1:25" x14ac:dyDescent="0.2">
      <c r="B35" s="1" t="s">
        <v>46</v>
      </c>
      <c r="C35" s="1" t="s">
        <v>6</v>
      </c>
      <c r="D35" s="1"/>
      <c r="E35" s="1" t="s">
        <v>107</v>
      </c>
      <c r="F35" s="1"/>
      <c r="G35" t="s">
        <v>7</v>
      </c>
      <c r="H35" s="1" t="s">
        <v>7</v>
      </c>
      <c r="J35" s="17"/>
      <c r="M35" s="17"/>
      <c r="P35" s="17"/>
      <c r="R35" s="19"/>
      <c r="S35" s="19"/>
      <c r="T35" s="19"/>
      <c r="U35" s="19"/>
      <c r="V35" s="19"/>
      <c r="X35" s="19"/>
      <c r="Y35" t="s">
        <v>116</v>
      </c>
    </row>
    <row r="36" spans="1:25" x14ac:dyDescent="0.2">
      <c r="B36" s="1" t="s">
        <v>47</v>
      </c>
      <c r="C36" s="1" t="s">
        <v>6</v>
      </c>
      <c r="D36" s="1"/>
      <c r="E36" s="1" t="s">
        <v>107</v>
      </c>
      <c r="F36" s="1"/>
      <c r="G36" t="s">
        <v>6</v>
      </c>
      <c r="H36" s="1" t="s">
        <v>7</v>
      </c>
      <c r="I36">
        <v>57</v>
      </c>
      <c r="J36" s="17">
        <v>4.8440000000000003</v>
      </c>
      <c r="K36">
        <f t="shared" si="0"/>
        <v>58.614666666666665</v>
      </c>
      <c r="L36">
        <v>27.24</v>
      </c>
      <c r="M36" s="17">
        <v>26.3</v>
      </c>
      <c r="N36">
        <v>2.08</v>
      </c>
      <c r="O36">
        <v>63.44</v>
      </c>
      <c r="P36" s="17">
        <f t="shared" si="2"/>
        <v>65.52</v>
      </c>
      <c r="R36" s="19"/>
      <c r="S36" s="19"/>
      <c r="T36" s="19"/>
      <c r="U36" s="19"/>
      <c r="V36" s="19"/>
      <c r="X36" s="19"/>
      <c r="Y36" t="s">
        <v>116</v>
      </c>
    </row>
    <row r="37" spans="1:25" x14ac:dyDescent="0.2">
      <c r="A37" t="s">
        <v>64</v>
      </c>
      <c r="B37" s="1">
        <v>1</v>
      </c>
      <c r="C37" s="1"/>
      <c r="D37" t="s">
        <v>54</v>
      </c>
      <c r="E37" s="1" t="s">
        <v>107</v>
      </c>
      <c r="G37" t="s">
        <v>6</v>
      </c>
      <c r="J37" s="17"/>
      <c r="M37" s="17"/>
      <c r="P37" s="17"/>
      <c r="R37" s="19"/>
      <c r="S37" s="19"/>
      <c r="T37" s="19"/>
      <c r="U37" s="19"/>
      <c r="V37" s="19"/>
      <c r="X37" s="19"/>
      <c r="Y37" t="s">
        <v>116</v>
      </c>
    </row>
    <row r="38" spans="1:25" x14ac:dyDescent="0.2">
      <c r="B38" s="1">
        <v>2</v>
      </c>
      <c r="C38" s="1" t="s">
        <v>6</v>
      </c>
      <c r="E38" s="1" t="s">
        <v>107</v>
      </c>
      <c r="G38" t="s">
        <v>7</v>
      </c>
      <c r="H38" s="1" t="s">
        <v>7</v>
      </c>
      <c r="J38" s="17"/>
      <c r="M38" s="17"/>
      <c r="P38" s="17"/>
      <c r="R38" s="19"/>
      <c r="S38" s="19"/>
      <c r="T38" s="19"/>
      <c r="U38" s="19"/>
      <c r="V38" s="19"/>
      <c r="X38" s="19"/>
      <c r="Y38" t="s">
        <v>116</v>
      </c>
    </row>
    <row r="39" spans="1:25" x14ac:dyDescent="0.2">
      <c r="B39" s="1">
        <v>3</v>
      </c>
      <c r="C39" s="1" t="s">
        <v>6</v>
      </c>
      <c r="E39" s="1" t="s">
        <v>107</v>
      </c>
      <c r="G39" t="s">
        <v>7</v>
      </c>
      <c r="H39" s="1" t="s">
        <v>7</v>
      </c>
      <c r="J39" s="17"/>
      <c r="M39" s="17"/>
      <c r="P39" s="17"/>
      <c r="R39" s="19"/>
      <c r="S39" s="19"/>
      <c r="T39" s="19"/>
      <c r="U39" s="19"/>
      <c r="V39" s="19"/>
      <c r="X39" s="19"/>
      <c r="Y39" t="s">
        <v>116</v>
      </c>
    </row>
    <row r="40" spans="1:25" x14ac:dyDescent="0.2">
      <c r="B40" s="1">
        <v>4</v>
      </c>
      <c r="C40" s="1" t="s">
        <v>6</v>
      </c>
      <c r="E40" s="1" t="s">
        <v>107</v>
      </c>
      <c r="G40" t="s">
        <v>7</v>
      </c>
      <c r="H40" s="1" t="s">
        <v>6</v>
      </c>
      <c r="J40" s="17"/>
      <c r="M40" s="17"/>
      <c r="P40" s="17"/>
      <c r="Q40" s="2">
        <v>61.27</v>
      </c>
      <c r="R40" s="19">
        <f t="shared" si="1"/>
        <v>-61.27</v>
      </c>
      <c r="S40" s="19">
        <v>4.04</v>
      </c>
      <c r="T40" s="19">
        <v>7.5</v>
      </c>
      <c r="U40" s="19"/>
      <c r="V40" s="19">
        <v>-1.86</v>
      </c>
      <c r="W40">
        <v>90</v>
      </c>
      <c r="X40" s="19"/>
      <c r="Y40" t="s">
        <v>116</v>
      </c>
    </row>
    <row r="41" spans="1:25" x14ac:dyDescent="0.2">
      <c r="B41" s="1">
        <v>5</v>
      </c>
      <c r="C41" s="1" t="s">
        <v>6</v>
      </c>
      <c r="E41" s="1" t="s">
        <v>107</v>
      </c>
      <c r="G41" t="s">
        <v>7</v>
      </c>
      <c r="H41" s="1" t="s">
        <v>7</v>
      </c>
      <c r="J41" s="17"/>
      <c r="M41" s="17"/>
      <c r="P41" s="17"/>
      <c r="Q41">
        <v>54.26</v>
      </c>
      <c r="R41" s="19">
        <f t="shared" si="1"/>
        <v>-54.26</v>
      </c>
      <c r="S41" s="19">
        <v>0.83</v>
      </c>
      <c r="T41" s="19">
        <v>18.3</v>
      </c>
      <c r="U41" s="19"/>
      <c r="V41" s="19">
        <v>-2.35</v>
      </c>
      <c r="W41">
        <v>120</v>
      </c>
      <c r="X41" s="19"/>
      <c r="Y41" t="s">
        <v>116</v>
      </c>
    </row>
    <row r="42" spans="1:25" x14ac:dyDescent="0.2">
      <c r="B42" s="1">
        <v>8</v>
      </c>
      <c r="C42" s="1" t="s">
        <v>6</v>
      </c>
      <c r="E42" s="1" t="s">
        <v>107</v>
      </c>
      <c r="G42" t="s">
        <v>7</v>
      </c>
      <c r="H42" s="1" t="s">
        <v>6</v>
      </c>
      <c r="J42" s="17"/>
      <c r="M42" s="17"/>
      <c r="P42" s="17"/>
      <c r="Q42">
        <v>67.11</v>
      </c>
      <c r="R42" s="19">
        <f t="shared" si="1"/>
        <v>-67.11</v>
      </c>
      <c r="S42" s="19">
        <v>4.46</v>
      </c>
      <c r="T42" s="20">
        <v>9</v>
      </c>
      <c r="U42" s="19"/>
      <c r="V42" s="19">
        <v>1.0900000000000001</v>
      </c>
      <c r="W42">
        <v>100</v>
      </c>
      <c r="X42" s="19"/>
      <c r="Y42" t="s">
        <v>116</v>
      </c>
    </row>
    <row r="43" spans="1:25" x14ac:dyDescent="0.2">
      <c r="A43" t="s">
        <v>98</v>
      </c>
      <c r="B43" s="1">
        <v>12</v>
      </c>
      <c r="C43" s="1" t="s">
        <v>6</v>
      </c>
      <c r="E43" s="1" t="s">
        <v>107</v>
      </c>
      <c r="G43" t="s">
        <v>7</v>
      </c>
      <c r="H43" s="1" t="s">
        <v>6</v>
      </c>
      <c r="I43">
        <v>54.351999999999997</v>
      </c>
      <c r="J43" s="17">
        <v>4.5060000000000002</v>
      </c>
      <c r="K43">
        <f t="shared" si="0"/>
        <v>55.853999999999999</v>
      </c>
      <c r="L43">
        <v>23.71</v>
      </c>
      <c r="M43" s="17">
        <v>23.62</v>
      </c>
      <c r="N43">
        <v>-0.41</v>
      </c>
      <c r="O43">
        <v>57.32</v>
      </c>
      <c r="P43" s="17">
        <f t="shared" si="2"/>
        <v>56.910000000000004</v>
      </c>
      <c r="R43" s="19"/>
      <c r="S43" s="19"/>
      <c r="T43" s="19"/>
      <c r="U43" s="19"/>
      <c r="V43" s="19"/>
      <c r="X43" s="19"/>
      <c r="Y43" t="s">
        <v>116</v>
      </c>
    </row>
    <row r="44" spans="1:25" x14ac:dyDescent="0.2">
      <c r="B44" s="1">
        <v>13</v>
      </c>
      <c r="C44" s="1" t="s">
        <v>6</v>
      </c>
      <c r="E44" s="1" t="s">
        <v>107</v>
      </c>
      <c r="G44" t="s">
        <v>7</v>
      </c>
      <c r="H44" s="1" t="s">
        <v>6</v>
      </c>
      <c r="I44">
        <v>56.716000000000001</v>
      </c>
      <c r="J44" s="17">
        <v>3.9820000000000002</v>
      </c>
      <c r="K44">
        <f t="shared" si="0"/>
        <v>58.043333333333337</v>
      </c>
      <c r="L44">
        <v>30.6</v>
      </c>
      <c r="M44" s="17">
        <v>29.83</v>
      </c>
      <c r="N44">
        <v>0.63</v>
      </c>
      <c r="O44">
        <v>59.99</v>
      </c>
      <c r="P44" s="17">
        <f t="shared" si="2"/>
        <v>60.620000000000005</v>
      </c>
      <c r="R44" s="19"/>
      <c r="S44" s="19"/>
      <c r="T44" s="19">
        <v>7.2</v>
      </c>
      <c r="U44" s="19"/>
      <c r="V44" s="19"/>
      <c r="X44" s="19"/>
      <c r="Y44" t="s">
        <v>116</v>
      </c>
    </row>
    <row r="45" spans="1:25" x14ac:dyDescent="0.2">
      <c r="B45" s="1">
        <v>14</v>
      </c>
      <c r="C45" s="1" t="s">
        <v>7</v>
      </c>
      <c r="D45" t="s">
        <v>57</v>
      </c>
      <c r="E45" s="1" t="s">
        <v>107</v>
      </c>
      <c r="G45" t="s">
        <v>7</v>
      </c>
      <c r="H45" s="1" t="s">
        <v>7</v>
      </c>
      <c r="J45" s="17"/>
      <c r="M45" s="17"/>
      <c r="P45" s="17"/>
      <c r="R45" s="19"/>
      <c r="S45" s="19"/>
      <c r="T45" s="19"/>
      <c r="U45" s="19"/>
      <c r="V45" s="19"/>
      <c r="X45" s="19"/>
      <c r="Y45" t="s">
        <v>116</v>
      </c>
    </row>
    <row r="46" spans="1:25" x14ac:dyDescent="0.2">
      <c r="B46" s="1">
        <v>15</v>
      </c>
      <c r="C46" s="1" t="s">
        <v>6</v>
      </c>
      <c r="E46" s="1" t="s">
        <v>107</v>
      </c>
      <c r="G46" t="s">
        <v>6</v>
      </c>
      <c r="H46" s="1" t="s">
        <v>6</v>
      </c>
      <c r="J46" s="17"/>
      <c r="M46" s="17"/>
      <c r="P46" s="17"/>
      <c r="R46" s="19"/>
      <c r="S46" s="19"/>
      <c r="T46" s="19">
        <v>8</v>
      </c>
      <c r="U46" s="19"/>
      <c r="V46" s="19"/>
      <c r="X46" s="19"/>
      <c r="Y46" t="s">
        <v>116</v>
      </c>
    </row>
    <row r="47" spans="1:25" x14ac:dyDescent="0.2">
      <c r="A47" s="6" t="s">
        <v>99</v>
      </c>
      <c r="B47" s="1">
        <v>19</v>
      </c>
      <c r="C47" s="1" t="s">
        <v>6</v>
      </c>
      <c r="E47" s="10">
        <v>1</v>
      </c>
      <c r="F47" t="s">
        <v>105</v>
      </c>
      <c r="G47" t="s">
        <v>7</v>
      </c>
      <c r="H47" s="1" t="s">
        <v>7</v>
      </c>
      <c r="I47">
        <v>55.951000000000001</v>
      </c>
      <c r="J47" s="17">
        <v>3.669</v>
      </c>
      <c r="K47">
        <f t="shared" si="0"/>
        <v>57.173999999999999</v>
      </c>
      <c r="L47">
        <v>25.35</v>
      </c>
      <c r="M47" s="17">
        <v>25.15</v>
      </c>
      <c r="N47">
        <v>-5.95</v>
      </c>
      <c r="O47">
        <v>57.32</v>
      </c>
      <c r="P47" s="17">
        <f t="shared" si="2"/>
        <v>51.37</v>
      </c>
      <c r="Q47">
        <v>65.42</v>
      </c>
      <c r="R47" s="19">
        <f t="shared" si="1"/>
        <v>-65.42</v>
      </c>
      <c r="S47" s="19">
        <v>6.55</v>
      </c>
      <c r="T47" s="19">
        <v>8.5</v>
      </c>
      <c r="U47" s="20">
        <v>87</v>
      </c>
      <c r="V47" s="19">
        <v>0.88</v>
      </c>
      <c r="W47">
        <v>140</v>
      </c>
      <c r="X47" s="19">
        <v>151</v>
      </c>
      <c r="Y47" t="s">
        <v>116</v>
      </c>
    </row>
    <row r="48" spans="1:25" x14ac:dyDescent="0.2">
      <c r="B48" s="1">
        <v>20</v>
      </c>
      <c r="C48" s="1" t="s">
        <v>6</v>
      </c>
      <c r="E48">
        <v>1</v>
      </c>
      <c r="F48" t="s">
        <v>105</v>
      </c>
      <c r="G48" t="s">
        <v>7</v>
      </c>
      <c r="H48" s="1" t="s">
        <v>7</v>
      </c>
      <c r="I48">
        <v>68.869</v>
      </c>
      <c r="J48" s="17">
        <v>3.1779999999999999</v>
      </c>
      <c r="K48">
        <f t="shared" si="0"/>
        <v>69.928333333333327</v>
      </c>
      <c r="L48">
        <v>28.18</v>
      </c>
      <c r="M48" s="17">
        <v>27.38</v>
      </c>
      <c r="N48">
        <v>0.24</v>
      </c>
      <c r="O48">
        <v>71.709999999999994</v>
      </c>
      <c r="P48" s="17">
        <f t="shared" si="2"/>
        <v>71.949999999999989</v>
      </c>
      <c r="Q48">
        <v>75.319999999999993</v>
      </c>
      <c r="R48" s="19">
        <f t="shared" si="1"/>
        <v>-75.319999999999993</v>
      </c>
      <c r="S48" s="19">
        <v>7.18</v>
      </c>
      <c r="T48" s="19">
        <v>10.4</v>
      </c>
      <c r="U48" s="19"/>
      <c r="V48" s="19">
        <v>-1.1499999999999999</v>
      </c>
      <c r="W48">
        <v>120</v>
      </c>
      <c r="X48" s="19"/>
      <c r="Y48" t="s">
        <v>116</v>
      </c>
    </row>
    <row r="49" spans="1:25" x14ac:dyDescent="0.2">
      <c r="B49" s="1">
        <v>23</v>
      </c>
      <c r="C49" s="1" t="s">
        <v>6</v>
      </c>
      <c r="E49" s="1" t="s">
        <v>107</v>
      </c>
      <c r="G49" t="s">
        <v>7</v>
      </c>
      <c r="H49" s="1" t="s">
        <v>7</v>
      </c>
      <c r="J49" s="17"/>
      <c r="M49" s="17"/>
      <c r="P49" s="17"/>
      <c r="Q49">
        <v>56.34</v>
      </c>
      <c r="R49" s="19">
        <f t="shared" si="1"/>
        <v>-56.34</v>
      </c>
      <c r="S49" s="19">
        <v>2.68</v>
      </c>
      <c r="T49" s="19">
        <v>7</v>
      </c>
      <c r="U49" s="19"/>
      <c r="V49" s="19">
        <v>-0.28000000000000003</v>
      </c>
      <c r="W49">
        <v>100</v>
      </c>
      <c r="X49" s="19"/>
      <c r="Y49" t="s">
        <v>116</v>
      </c>
    </row>
    <row r="50" spans="1:25" x14ac:dyDescent="0.2">
      <c r="B50" s="1">
        <v>25</v>
      </c>
      <c r="C50" s="1" t="s">
        <v>6</v>
      </c>
      <c r="E50" s="2">
        <v>1</v>
      </c>
      <c r="F50" t="s">
        <v>105</v>
      </c>
      <c r="G50" t="s">
        <v>7</v>
      </c>
      <c r="H50" s="1" t="s">
        <v>7</v>
      </c>
      <c r="J50" s="17"/>
      <c r="M50" s="17"/>
      <c r="P50" s="17"/>
      <c r="Q50">
        <v>62.31</v>
      </c>
      <c r="R50" s="19">
        <f t="shared" si="1"/>
        <v>-62.31</v>
      </c>
      <c r="S50" s="19">
        <v>4.87</v>
      </c>
      <c r="T50" s="19">
        <v>15.3</v>
      </c>
      <c r="U50" s="19"/>
      <c r="V50" s="19">
        <v>-2.77</v>
      </c>
      <c r="W50">
        <v>160</v>
      </c>
      <c r="X50" s="19">
        <v>172</v>
      </c>
      <c r="Y50" t="s">
        <v>116</v>
      </c>
    </row>
    <row r="51" spans="1:25" x14ac:dyDescent="0.2">
      <c r="B51" s="1">
        <v>26</v>
      </c>
      <c r="C51" s="1" t="s">
        <v>6</v>
      </c>
      <c r="E51">
        <v>1</v>
      </c>
      <c r="F51" t="s">
        <v>105</v>
      </c>
      <c r="G51" t="s">
        <v>6</v>
      </c>
      <c r="H51" s="1" t="s">
        <v>6</v>
      </c>
      <c r="I51">
        <v>71.858000000000004</v>
      </c>
      <c r="J51" s="17">
        <v>2.6549999999999998</v>
      </c>
      <c r="K51">
        <f t="shared" si="0"/>
        <v>72.743000000000009</v>
      </c>
      <c r="L51">
        <v>27.5</v>
      </c>
      <c r="M51" s="17">
        <v>26.47</v>
      </c>
      <c r="N51">
        <v>0.13</v>
      </c>
      <c r="O51">
        <v>73.33</v>
      </c>
      <c r="P51" s="17">
        <f t="shared" si="2"/>
        <v>73.459999999999994</v>
      </c>
      <c r="Q51">
        <v>77.47</v>
      </c>
      <c r="R51" s="19">
        <f t="shared" si="1"/>
        <v>-77.47</v>
      </c>
      <c r="S51" s="19">
        <v>5.83</v>
      </c>
      <c r="T51" s="19">
        <v>11.6</v>
      </c>
      <c r="U51" s="19">
        <v>95</v>
      </c>
      <c r="V51" s="19">
        <v>1.42</v>
      </c>
      <c r="W51">
        <v>190</v>
      </c>
      <c r="X51" s="19">
        <v>197</v>
      </c>
      <c r="Y51" t="s">
        <v>116</v>
      </c>
    </row>
    <row r="52" spans="1:25" x14ac:dyDescent="0.2">
      <c r="B52" s="1">
        <v>29</v>
      </c>
      <c r="C52" s="1" t="s">
        <v>6</v>
      </c>
      <c r="E52" t="s">
        <v>107</v>
      </c>
      <c r="G52" t="s">
        <v>6</v>
      </c>
      <c r="H52" s="1" t="s">
        <v>6</v>
      </c>
      <c r="J52" s="17"/>
      <c r="M52" s="17"/>
      <c r="P52" s="17"/>
      <c r="R52" s="19"/>
      <c r="S52" s="19"/>
      <c r="T52" s="19"/>
      <c r="U52" s="19"/>
      <c r="V52" s="19"/>
      <c r="X52" s="19"/>
      <c r="Y52" t="s">
        <v>116</v>
      </c>
    </row>
    <row r="53" spans="1:25" x14ac:dyDescent="0.2">
      <c r="A53" t="s">
        <v>98</v>
      </c>
      <c r="B53" s="1">
        <v>30</v>
      </c>
      <c r="C53" s="1" t="s">
        <v>6</v>
      </c>
      <c r="E53" t="s">
        <v>107</v>
      </c>
      <c r="G53" t="s">
        <v>7</v>
      </c>
      <c r="H53" s="1" t="s">
        <v>6</v>
      </c>
      <c r="I53">
        <v>53.128</v>
      </c>
      <c r="J53" s="17">
        <v>4.2539999999999996</v>
      </c>
      <c r="K53">
        <f t="shared" si="0"/>
        <v>54.545999999999999</v>
      </c>
      <c r="L53">
        <v>23.42</v>
      </c>
      <c r="M53" s="17">
        <v>22.95</v>
      </c>
      <c r="N53">
        <v>2.91</v>
      </c>
      <c r="O53">
        <v>56.39</v>
      </c>
      <c r="P53" s="17">
        <f t="shared" si="2"/>
        <v>59.3</v>
      </c>
      <c r="R53" s="19"/>
      <c r="S53" s="19"/>
      <c r="T53" s="19"/>
      <c r="U53" s="19"/>
      <c r="V53" s="19"/>
      <c r="X53" s="19"/>
      <c r="Y53" t="s">
        <v>116</v>
      </c>
    </row>
    <row r="54" spans="1:25" x14ac:dyDescent="0.2">
      <c r="B54" s="1">
        <v>34</v>
      </c>
      <c r="C54" s="1" t="s">
        <v>6</v>
      </c>
      <c r="E54">
        <v>1</v>
      </c>
      <c r="F54" t="s">
        <v>105</v>
      </c>
      <c r="G54" t="s">
        <v>7</v>
      </c>
      <c r="H54" s="1" t="s">
        <v>7</v>
      </c>
      <c r="I54">
        <v>56.853999999999999</v>
      </c>
      <c r="J54" s="17">
        <v>1.897</v>
      </c>
      <c r="K54">
        <f t="shared" si="0"/>
        <v>57.486333333333334</v>
      </c>
      <c r="L54">
        <v>39.340000000000003</v>
      </c>
      <c r="M54" s="17">
        <v>38.619999999999997</v>
      </c>
      <c r="N54">
        <v>-0.93</v>
      </c>
      <c r="O54">
        <v>60.96</v>
      </c>
      <c r="P54" s="17">
        <f t="shared" si="2"/>
        <v>60.03</v>
      </c>
      <c r="Q54">
        <v>75.42</v>
      </c>
      <c r="R54" s="19">
        <f t="shared" si="1"/>
        <v>-75.42</v>
      </c>
      <c r="S54" s="19">
        <v>6.72</v>
      </c>
      <c r="T54" s="19">
        <v>14.1</v>
      </c>
      <c r="U54" s="19"/>
      <c r="V54" s="19">
        <v>-3.2</v>
      </c>
      <c r="W54" s="2">
        <v>130</v>
      </c>
      <c r="X54" s="20">
        <v>181</v>
      </c>
      <c r="Y54" t="s">
        <v>116</v>
      </c>
    </row>
    <row r="55" spans="1:25" x14ac:dyDescent="0.2">
      <c r="B55" s="1">
        <v>35</v>
      </c>
      <c r="C55" s="1" t="s">
        <v>6</v>
      </c>
      <c r="E55" t="s">
        <v>107</v>
      </c>
      <c r="G55" t="s">
        <v>7</v>
      </c>
      <c r="H55" s="1" t="s">
        <v>7</v>
      </c>
      <c r="I55">
        <v>68.744</v>
      </c>
      <c r="J55" s="17">
        <v>2.1680000000000001</v>
      </c>
      <c r="K55">
        <f t="shared" si="0"/>
        <v>69.466666666666669</v>
      </c>
      <c r="L55">
        <v>24.61</v>
      </c>
      <c r="M55" s="17">
        <v>23.9</v>
      </c>
      <c r="N55">
        <v>2.44</v>
      </c>
      <c r="O55">
        <v>71.95</v>
      </c>
      <c r="P55" s="17">
        <f t="shared" si="2"/>
        <v>74.39</v>
      </c>
      <c r="Q55">
        <v>75.650000000000006</v>
      </c>
      <c r="R55" s="19">
        <f t="shared" si="1"/>
        <v>-75.650000000000006</v>
      </c>
      <c r="S55" s="19">
        <v>12.37</v>
      </c>
      <c r="T55" s="19">
        <v>9.1999999999999993</v>
      </c>
      <c r="U55" s="19"/>
      <c r="V55" s="19"/>
      <c r="X55" s="19"/>
      <c r="Y55" t="s">
        <v>116</v>
      </c>
    </row>
    <row r="56" spans="1:25" x14ac:dyDescent="0.2">
      <c r="B56" s="1">
        <v>36</v>
      </c>
      <c r="C56" s="1" t="s">
        <v>6</v>
      </c>
      <c r="E56" s="10">
        <v>1</v>
      </c>
      <c r="F56" t="s">
        <v>105</v>
      </c>
      <c r="G56" t="s">
        <v>7</v>
      </c>
      <c r="H56" s="1" t="s">
        <v>6</v>
      </c>
      <c r="J56" s="17"/>
      <c r="M56" s="17"/>
      <c r="P56" s="17"/>
      <c r="R56" s="19"/>
      <c r="S56" s="19"/>
      <c r="T56" s="19"/>
      <c r="U56" s="19"/>
      <c r="V56" s="19"/>
      <c r="X56" s="19"/>
      <c r="Y56" t="s">
        <v>116</v>
      </c>
    </row>
    <row r="57" spans="1:25" x14ac:dyDescent="0.2">
      <c r="B57" s="1">
        <v>37</v>
      </c>
      <c r="C57" s="1" t="s">
        <v>6</v>
      </c>
      <c r="E57">
        <v>1</v>
      </c>
      <c r="F57" t="s">
        <v>105</v>
      </c>
      <c r="G57" t="s">
        <v>7</v>
      </c>
      <c r="H57" s="1" t="s">
        <v>7</v>
      </c>
      <c r="I57">
        <v>63.381999999999998</v>
      </c>
      <c r="J57" s="17">
        <v>3.4260000000000002</v>
      </c>
      <c r="K57">
        <f t="shared" si="0"/>
        <v>64.524000000000001</v>
      </c>
      <c r="L57">
        <v>52.48</v>
      </c>
      <c r="M57" s="17">
        <v>51.52</v>
      </c>
      <c r="N57">
        <v>1</v>
      </c>
      <c r="O57">
        <v>67.069999999999993</v>
      </c>
      <c r="P57" s="17">
        <f t="shared" si="2"/>
        <v>68.069999999999993</v>
      </c>
      <c r="R57" s="19"/>
      <c r="S57" s="19"/>
      <c r="T57" s="19"/>
      <c r="U57" s="19"/>
      <c r="V57" s="19"/>
      <c r="X57" s="19"/>
      <c r="Y57" t="s">
        <v>116</v>
      </c>
    </row>
    <row r="58" spans="1:25" x14ac:dyDescent="0.2">
      <c r="B58" s="1">
        <v>39</v>
      </c>
      <c r="C58" s="1" t="s">
        <v>6</v>
      </c>
      <c r="E58" t="s">
        <v>107</v>
      </c>
      <c r="G58" t="s">
        <v>7</v>
      </c>
      <c r="H58" s="1" t="s">
        <v>7</v>
      </c>
      <c r="J58" s="17"/>
      <c r="M58" s="17"/>
      <c r="P58" s="17"/>
      <c r="R58" s="19"/>
      <c r="S58" s="19"/>
      <c r="T58" s="19"/>
      <c r="U58" s="19"/>
      <c r="V58" s="19"/>
      <c r="X58" s="19"/>
      <c r="Y58" t="s">
        <v>116</v>
      </c>
    </row>
    <row r="59" spans="1:25" x14ac:dyDescent="0.2">
      <c r="A59" t="s">
        <v>72</v>
      </c>
      <c r="B59" s="1" t="s">
        <v>20</v>
      </c>
      <c r="C59" s="1" t="s">
        <v>6</v>
      </c>
      <c r="E59">
        <v>1</v>
      </c>
      <c r="F59" t="s">
        <v>105</v>
      </c>
      <c r="G59" t="s">
        <v>7</v>
      </c>
      <c r="H59" s="1" t="s">
        <v>7</v>
      </c>
      <c r="I59">
        <v>61.923999999999999</v>
      </c>
      <c r="J59" s="17">
        <v>0.28000000000000003</v>
      </c>
      <c r="K59">
        <f t="shared" si="0"/>
        <v>62.017333333333333</v>
      </c>
      <c r="L59">
        <v>24.75</v>
      </c>
      <c r="M59" s="17">
        <v>23.84</v>
      </c>
      <c r="N59">
        <v>-4.28</v>
      </c>
      <c r="O59">
        <v>71.569999999999993</v>
      </c>
      <c r="P59" s="17">
        <f t="shared" si="2"/>
        <v>67.289999999999992</v>
      </c>
      <c r="Q59">
        <v>72.56</v>
      </c>
      <c r="R59" s="19">
        <f t="shared" si="1"/>
        <v>-72.56</v>
      </c>
      <c r="S59" s="19">
        <v>7.72</v>
      </c>
      <c r="T59" s="19">
        <v>30</v>
      </c>
      <c r="U59" s="19"/>
      <c r="V59" s="19">
        <v>-0.11</v>
      </c>
      <c r="X59" s="19"/>
      <c r="Y59" t="s">
        <v>116</v>
      </c>
    </row>
    <row r="60" spans="1:25" x14ac:dyDescent="0.2">
      <c r="B60" s="1" t="s">
        <v>27</v>
      </c>
      <c r="C60" s="1" t="s">
        <v>6</v>
      </c>
      <c r="E60">
        <v>1</v>
      </c>
      <c r="F60" t="s">
        <v>106</v>
      </c>
      <c r="G60" t="s">
        <v>6</v>
      </c>
      <c r="H60" s="1" t="s">
        <v>6</v>
      </c>
      <c r="J60" s="17"/>
      <c r="M60" s="17"/>
      <c r="P60" s="17"/>
      <c r="Q60">
        <v>63.59</v>
      </c>
      <c r="R60" s="19">
        <f t="shared" si="1"/>
        <v>-63.59</v>
      </c>
      <c r="S60" s="19">
        <v>3.97</v>
      </c>
      <c r="T60" s="19">
        <v>10</v>
      </c>
      <c r="U60" s="19"/>
      <c r="V60" s="19">
        <v>0.08</v>
      </c>
      <c r="W60">
        <v>105</v>
      </c>
      <c r="X60" s="19">
        <v>114</v>
      </c>
      <c r="Y60" t="s">
        <v>116</v>
      </c>
    </row>
    <row r="61" spans="1:25" x14ac:dyDescent="0.2">
      <c r="B61" s="1" t="s">
        <v>21</v>
      </c>
      <c r="C61" s="1" t="s">
        <v>6</v>
      </c>
      <c r="E61" s="10">
        <v>1</v>
      </c>
      <c r="F61" t="s">
        <v>105</v>
      </c>
      <c r="G61" t="s">
        <v>6</v>
      </c>
      <c r="H61" s="1" t="s">
        <v>7</v>
      </c>
      <c r="J61" s="17"/>
      <c r="M61" s="17"/>
      <c r="P61" s="17"/>
      <c r="R61" s="19"/>
      <c r="S61" s="19"/>
      <c r="T61" s="19"/>
      <c r="U61" s="19"/>
      <c r="V61" s="19"/>
      <c r="X61" s="19"/>
      <c r="Y61" t="s">
        <v>116</v>
      </c>
    </row>
    <row r="62" spans="1:25" x14ac:dyDescent="0.2">
      <c r="B62" s="1" t="s">
        <v>22</v>
      </c>
      <c r="C62" s="1" t="s">
        <v>6</v>
      </c>
      <c r="E62" s="10">
        <v>1</v>
      </c>
      <c r="F62" t="s">
        <v>105</v>
      </c>
      <c r="G62" t="s">
        <v>6</v>
      </c>
      <c r="H62" s="1" t="s">
        <v>7</v>
      </c>
      <c r="J62" s="17"/>
      <c r="M62" s="17"/>
      <c r="P62" s="17"/>
      <c r="R62" s="19"/>
      <c r="S62" s="19"/>
      <c r="T62" s="19"/>
      <c r="U62" s="19"/>
      <c r="V62" s="19"/>
      <c r="X62" s="19"/>
      <c r="Y62" t="s">
        <v>116</v>
      </c>
    </row>
    <row r="63" spans="1:25" x14ac:dyDescent="0.2">
      <c r="B63" s="1" t="s">
        <v>5</v>
      </c>
      <c r="C63" s="1" t="s">
        <v>6</v>
      </c>
      <c r="E63">
        <v>1</v>
      </c>
      <c r="F63" t="s">
        <v>105</v>
      </c>
      <c r="G63" t="s">
        <v>7</v>
      </c>
      <c r="H63" s="1" t="s">
        <v>6</v>
      </c>
      <c r="I63">
        <v>43.963000000000001</v>
      </c>
      <c r="J63" s="17">
        <v>1.659</v>
      </c>
      <c r="K63">
        <f t="shared" si="0"/>
        <v>44.515999999999998</v>
      </c>
      <c r="L63">
        <v>25.47</v>
      </c>
      <c r="M63" s="17">
        <v>24.75</v>
      </c>
      <c r="N63">
        <v>11.37</v>
      </c>
      <c r="O63">
        <v>43.07</v>
      </c>
      <c r="P63" s="17">
        <f t="shared" si="2"/>
        <v>54.44</v>
      </c>
      <c r="R63" s="19"/>
      <c r="S63" s="19"/>
      <c r="T63" s="19"/>
      <c r="U63" s="19"/>
      <c r="V63" s="19"/>
      <c r="X63" s="19"/>
      <c r="Y63" t="s">
        <v>116</v>
      </c>
    </row>
    <row r="64" spans="1:25" x14ac:dyDescent="0.2">
      <c r="B64" s="1" t="s">
        <v>8</v>
      </c>
      <c r="C64" s="1" t="s">
        <v>6</v>
      </c>
      <c r="E64">
        <v>1</v>
      </c>
      <c r="F64" t="s">
        <v>105</v>
      </c>
      <c r="G64" t="s">
        <v>7</v>
      </c>
      <c r="H64" s="1" t="s">
        <v>7</v>
      </c>
      <c r="I64">
        <v>46.66</v>
      </c>
      <c r="J64" s="17">
        <v>1.119</v>
      </c>
      <c r="K64">
        <f t="shared" si="0"/>
        <v>47.032999999999994</v>
      </c>
      <c r="L64">
        <v>17.97</v>
      </c>
      <c r="M64" s="17">
        <v>17.09</v>
      </c>
      <c r="N64">
        <v>5.63</v>
      </c>
      <c r="O64">
        <v>50.96</v>
      </c>
      <c r="P64" s="17">
        <f t="shared" si="2"/>
        <v>56.59</v>
      </c>
      <c r="Q64">
        <v>62.72</v>
      </c>
      <c r="R64" s="19">
        <f t="shared" si="1"/>
        <v>-62.72</v>
      </c>
      <c r="S64" s="19">
        <v>3</v>
      </c>
      <c r="T64" s="19">
        <v>13.2</v>
      </c>
      <c r="U64" s="19"/>
      <c r="V64" s="19">
        <v>-1.84</v>
      </c>
      <c r="W64">
        <v>115</v>
      </c>
      <c r="X64" s="19">
        <v>136</v>
      </c>
      <c r="Y64" t="s">
        <v>116</v>
      </c>
    </row>
    <row r="65" spans="1:25" x14ac:dyDescent="0.2">
      <c r="B65" s="1" t="s">
        <v>9</v>
      </c>
      <c r="C65" s="1" t="s">
        <v>6</v>
      </c>
      <c r="E65">
        <v>1</v>
      </c>
      <c r="F65" t="s">
        <v>105</v>
      </c>
      <c r="G65" t="s">
        <v>7</v>
      </c>
      <c r="H65" s="1" t="s">
        <v>7</v>
      </c>
      <c r="J65" s="17"/>
      <c r="M65" s="17"/>
      <c r="P65" s="17"/>
      <c r="Q65">
        <v>73.09</v>
      </c>
      <c r="R65" s="19">
        <f t="shared" si="1"/>
        <v>-73.09</v>
      </c>
      <c r="S65" s="19">
        <v>4.4400000000000004</v>
      </c>
      <c r="T65" s="19">
        <v>12.7</v>
      </c>
      <c r="U65" s="19"/>
      <c r="V65" s="19">
        <v>0.44400000000000001</v>
      </c>
      <c r="W65">
        <v>145</v>
      </c>
      <c r="X65" s="19">
        <v>130</v>
      </c>
      <c r="Y65" t="s">
        <v>116</v>
      </c>
    </row>
    <row r="66" spans="1:25" x14ac:dyDescent="0.2">
      <c r="B66" s="1" t="s">
        <v>10</v>
      </c>
      <c r="C66" s="1" t="s">
        <v>6</v>
      </c>
      <c r="E66">
        <v>1</v>
      </c>
      <c r="F66" t="s">
        <v>105</v>
      </c>
      <c r="G66" t="s">
        <v>7</v>
      </c>
      <c r="H66" s="1" t="s">
        <v>7</v>
      </c>
      <c r="I66">
        <v>50.140999999999998</v>
      </c>
      <c r="J66" s="17">
        <v>2.758</v>
      </c>
      <c r="K66">
        <f t="shared" si="0"/>
        <v>51.060333333333332</v>
      </c>
      <c r="M66" s="17">
        <v>22.86</v>
      </c>
      <c r="N66">
        <v>3.86</v>
      </c>
      <c r="O66">
        <v>53.16</v>
      </c>
      <c r="P66" s="17">
        <f t="shared" si="2"/>
        <v>57.019999999999996</v>
      </c>
      <c r="R66" s="19"/>
      <c r="S66" s="19"/>
      <c r="T66" s="19"/>
      <c r="U66" s="19"/>
      <c r="V66" s="19"/>
      <c r="X66" s="19"/>
      <c r="Y66" t="s">
        <v>116</v>
      </c>
    </row>
    <row r="67" spans="1:25" x14ac:dyDescent="0.2">
      <c r="B67" s="1" t="s">
        <v>11</v>
      </c>
      <c r="C67" s="1" t="s">
        <v>6</v>
      </c>
      <c r="E67">
        <v>1</v>
      </c>
      <c r="F67" t="s">
        <v>105</v>
      </c>
      <c r="G67" t="s">
        <v>7</v>
      </c>
      <c r="H67" s="1" t="s">
        <v>7</v>
      </c>
      <c r="J67" s="17"/>
      <c r="M67" s="17"/>
      <c r="P67" s="17"/>
      <c r="Q67">
        <v>61.4</v>
      </c>
      <c r="R67" s="19">
        <f t="shared" ref="R67:R115" si="3">0-Q67</f>
        <v>-61.4</v>
      </c>
      <c r="S67" s="19">
        <v>1.41</v>
      </c>
      <c r="T67" s="19"/>
      <c r="U67" s="19"/>
      <c r="V67" s="19">
        <v>-2.69</v>
      </c>
      <c r="X67" s="19"/>
      <c r="Y67" t="s">
        <v>116</v>
      </c>
    </row>
    <row r="68" spans="1:25" x14ac:dyDescent="0.2">
      <c r="B68" s="1" t="s">
        <v>12</v>
      </c>
      <c r="C68" s="1" t="s">
        <v>6</v>
      </c>
      <c r="E68">
        <v>1</v>
      </c>
      <c r="F68" t="s">
        <v>105</v>
      </c>
      <c r="G68" s="2" t="s">
        <v>6</v>
      </c>
      <c r="H68" s="1" t="s">
        <v>6</v>
      </c>
      <c r="I68">
        <v>70.314999999999998</v>
      </c>
      <c r="J68" s="17">
        <v>2.871</v>
      </c>
      <c r="K68">
        <f t="shared" ref="K68:K116" si="4">(J68/3)+I68</f>
        <v>71.271999999999991</v>
      </c>
      <c r="L68">
        <v>21.23</v>
      </c>
      <c r="M68" s="17">
        <v>20.57</v>
      </c>
      <c r="N68">
        <v>-4.0529999999999999</v>
      </c>
      <c r="O68">
        <v>76.209999999999994</v>
      </c>
      <c r="P68" s="17">
        <f t="shared" ref="P68:P116" si="5">O68+N68</f>
        <v>72.156999999999996</v>
      </c>
      <c r="Q68">
        <v>74.819999999999993</v>
      </c>
      <c r="R68" s="19">
        <f t="shared" si="3"/>
        <v>-74.819999999999993</v>
      </c>
      <c r="S68" s="19">
        <v>2.82</v>
      </c>
      <c r="T68" s="19">
        <v>14.3</v>
      </c>
      <c r="U68" s="19">
        <v>110</v>
      </c>
      <c r="V68" s="19">
        <v>0.76</v>
      </c>
      <c r="W68">
        <v>205</v>
      </c>
      <c r="X68" s="19">
        <v>280</v>
      </c>
      <c r="Y68" t="s">
        <v>116</v>
      </c>
    </row>
    <row r="69" spans="1:25" x14ac:dyDescent="0.2">
      <c r="B69" s="1" t="s">
        <v>13</v>
      </c>
      <c r="C69" s="1" t="s">
        <v>6</v>
      </c>
      <c r="E69">
        <v>1</v>
      </c>
      <c r="F69" t="s">
        <v>105</v>
      </c>
      <c r="G69" t="s">
        <v>7</v>
      </c>
      <c r="H69" s="1" t="s">
        <v>7</v>
      </c>
      <c r="I69">
        <v>56.359000000000002</v>
      </c>
      <c r="J69" s="17">
        <v>2.3660000000000001</v>
      </c>
      <c r="K69">
        <f t="shared" si="4"/>
        <v>57.147666666666666</v>
      </c>
      <c r="L69">
        <v>27.4</v>
      </c>
      <c r="M69" s="17">
        <v>26.58</v>
      </c>
      <c r="N69">
        <v>0.2</v>
      </c>
      <c r="O69">
        <v>61.28</v>
      </c>
      <c r="P69" s="17">
        <f t="shared" si="5"/>
        <v>61.480000000000004</v>
      </c>
      <c r="Q69">
        <v>64.819999999999993</v>
      </c>
      <c r="R69" s="19">
        <f t="shared" si="3"/>
        <v>-64.819999999999993</v>
      </c>
      <c r="S69" s="19">
        <v>2.95</v>
      </c>
      <c r="T69" s="19"/>
      <c r="U69" s="19"/>
      <c r="V69" s="19">
        <v>-0.84</v>
      </c>
      <c r="W69">
        <v>150</v>
      </c>
      <c r="X69" s="19">
        <v>178</v>
      </c>
      <c r="Y69" t="s">
        <v>116</v>
      </c>
    </row>
    <row r="70" spans="1:25" x14ac:dyDescent="0.2">
      <c r="B70" s="1" t="s">
        <v>17</v>
      </c>
      <c r="C70" s="1" t="s">
        <v>6</v>
      </c>
      <c r="E70" t="s">
        <v>107</v>
      </c>
      <c r="H70" s="1" t="s">
        <v>7</v>
      </c>
      <c r="I70">
        <v>49.384999999999998</v>
      </c>
      <c r="J70" s="17">
        <v>2.6190000000000002</v>
      </c>
      <c r="K70">
        <f t="shared" si="4"/>
        <v>50.257999999999996</v>
      </c>
      <c r="L70">
        <v>22.53</v>
      </c>
      <c r="M70" s="17">
        <v>21.9</v>
      </c>
      <c r="N70">
        <v>-2.16</v>
      </c>
      <c r="O70">
        <v>54.72</v>
      </c>
      <c r="P70" s="17">
        <f t="shared" si="5"/>
        <v>52.56</v>
      </c>
      <c r="R70" s="19"/>
      <c r="S70" s="19"/>
      <c r="T70" s="19"/>
      <c r="U70" s="19"/>
      <c r="V70" s="19"/>
      <c r="X70" s="19"/>
      <c r="Y70" t="s">
        <v>116</v>
      </c>
    </row>
    <row r="71" spans="1:25" x14ac:dyDescent="0.2">
      <c r="A71" t="s">
        <v>73</v>
      </c>
      <c r="B71" s="1" t="s">
        <v>27</v>
      </c>
      <c r="C71" s="1" t="s">
        <v>6</v>
      </c>
      <c r="E71">
        <v>1</v>
      </c>
      <c r="F71" t="s">
        <v>105</v>
      </c>
      <c r="G71" t="s">
        <v>6</v>
      </c>
      <c r="H71" s="1" t="s">
        <v>6</v>
      </c>
      <c r="I71">
        <v>65.281000000000006</v>
      </c>
      <c r="J71" s="17">
        <v>3.7949999999999999</v>
      </c>
      <c r="K71">
        <f t="shared" si="4"/>
        <v>66.546000000000006</v>
      </c>
      <c r="L71">
        <v>27.27</v>
      </c>
      <c r="M71" s="17">
        <v>26.49</v>
      </c>
      <c r="N71">
        <v>-3.67</v>
      </c>
      <c r="O71">
        <v>69.72</v>
      </c>
      <c r="P71" s="17">
        <f t="shared" si="5"/>
        <v>66.05</v>
      </c>
      <c r="Q71">
        <v>53.44</v>
      </c>
      <c r="R71" s="19">
        <f t="shared" si="3"/>
        <v>-53.44</v>
      </c>
      <c r="S71" s="19">
        <v>0.73</v>
      </c>
      <c r="T71" s="19"/>
      <c r="U71" s="19"/>
      <c r="V71" s="19">
        <v>-0.45</v>
      </c>
      <c r="W71">
        <v>85</v>
      </c>
      <c r="X71" s="19"/>
      <c r="Y71" t="s">
        <v>116</v>
      </c>
    </row>
    <row r="72" spans="1:25" x14ac:dyDescent="0.2">
      <c r="B72" s="1" t="s">
        <v>22</v>
      </c>
      <c r="C72" s="1" t="s">
        <v>6</v>
      </c>
      <c r="E72">
        <v>1</v>
      </c>
      <c r="F72" t="s">
        <v>109</v>
      </c>
      <c r="G72" t="s">
        <v>7</v>
      </c>
      <c r="H72" s="1" t="s">
        <v>6</v>
      </c>
      <c r="I72">
        <v>73.807000000000002</v>
      </c>
      <c r="J72" s="17">
        <v>2.8650000000000002</v>
      </c>
      <c r="K72">
        <f t="shared" si="4"/>
        <v>74.762</v>
      </c>
      <c r="L72">
        <v>30.99</v>
      </c>
      <c r="M72" s="17">
        <v>30.36</v>
      </c>
      <c r="N72">
        <v>-6.34</v>
      </c>
      <c r="O72">
        <v>58.62</v>
      </c>
      <c r="P72" s="17">
        <f t="shared" si="5"/>
        <v>52.28</v>
      </c>
      <c r="Q72">
        <v>64.14</v>
      </c>
      <c r="R72" s="19">
        <f t="shared" si="3"/>
        <v>-64.14</v>
      </c>
      <c r="S72" s="19">
        <v>2.4700000000000002</v>
      </c>
      <c r="T72" s="19">
        <v>12.1</v>
      </c>
      <c r="U72" s="19">
        <v>137</v>
      </c>
      <c r="V72" s="19">
        <v>-0.26</v>
      </c>
      <c r="W72">
        <v>230</v>
      </c>
      <c r="X72" s="19">
        <v>232</v>
      </c>
      <c r="Y72" t="s">
        <v>116</v>
      </c>
    </row>
    <row r="73" spans="1:25" x14ac:dyDescent="0.2">
      <c r="B73" s="1" t="s">
        <v>5</v>
      </c>
      <c r="C73" s="1" t="s">
        <v>6</v>
      </c>
      <c r="E73">
        <v>1</v>
      </c>
      <c r="F73" t="s">
        <v>105</v>
      </c>
      <c r="G73" t="s">
        <v>6</v>
      </c>
      <c r="H73" s="1" t="s">
        <v>6</v>
      </c>
      <c r="J73" s="17"/>
      <c r="M73" s="17"/>
      <c r="P73" s="17"/>
      <c r="Q73">
        <v>57.62</v>
      </c>
      <c r="R73" s="19">
        <f t="shared" si="3"/>
        <v>-57.62</v>
      </c>
      <c r="S73" s="19">
        <v>1.41</v>
      </c>
      <c r="T73" s="19"/>
      <c r="U73" s="19"/>
      <c r="V73" s="19">
        <v>-0.99</v>
      </c>
      <c r="W73">
        <v>245</v>
      </c>
      <c r="X73" s="19">
        <v>241</v>
      </c>
      <c r="Y73" t="s">
        <v>116</v>
      </c>
    </row>
    <row r="74" spans="1:25" x14ac:dyDescent="0.2">
      <c r="A74" t="s">
        <v>98</v>
      </c>
      <c r="B74" s="1" t="s">
        <v>8</v>
      </c>
      <c r="C74" s="1" t="s">
        <v>6</v>
      </c>
      <c r="E74">
        <v>1</v>
      </c>
      <c r="F74" t="s">
        <v>105</v>
      </c>
      <c r="G74" t="s">
        <v>7</v>
      </c>
      <c r="H74" s="1" t="s">
        <v>7</v>
      </c>
      <c r="I74">
        <v>56.390999999999998</v>
      </c>
      <c r="J74" s="17">
        <v>3.2610000000000001</v>
      </c>
      <c r="K74">
        <f t="shared" si="4"/>
        <v>57.478000000000002</v>
      </c>
      <c r="M74" s="17">
        <v>23.55</v>
      </c>
      <c r="P74" s="17"/>
      <c r="Q74" s="9">
        <v>63.47</v>
      </c>
      <c r="R74" s="19">
        <f t="shared" si="3"/>
        <v>-63.47</v>
      </c>
      <c r="S74" s="19">
        <v>2.44</v>
      </c>
      <c r="T74" s="19"/>
      <c r="U74" s="19"/>
      <c r="V74" s="19">
        <v>-0.96</v>
      </c>
      <c r="W74">
        <v>140</v>
      </c>
      <c r="X74" s="19">
        <v>150</v>
      </c>
      <c r="Y74" t="s">
        <v>116</v>
      </c>
    </row>
    <row r="75" spans="1:25" x14ac:dyDescent="0.2">
      <c r="B75" s="1" t="s">
        <v>9</v>
      </c>
      <c r="C75" s="1" t="s">
        <v>6</v>
      </c>
      <c r="E75" s="10">
        <v>1</v>
      </c>
      <c r="F75" t="s">
        <v>105</v>
      </c>
      <c r="G75" t="s">
        <v>6</v>
      </c>
      <c r="H75" s="1" t="s">
        <v>6</v>
      </c>
      <c r="J75" s="17"/>
      <c r="M75" s="17"/>
      <c r="P75" s="17"/>
      <c r="R75" s="19"/>
      <c r="S75" s="19"/>
      <c r="T75" s="19">
        <v>39.200000000000003</v>
      </c>
      <c r="U75" s="19">
        <v>124</v>
      </c>
      <c r="V75" s="20"/>
      <c r="X75" s="19">
        <v>341</v>
      </c>
      <c r="Y75" t="s">
        <v>116</v>
      </c>
    </row>
    <row r="76" spans="1:25" x14ac:dyDescent="0.2">
      <c r="B76" s="1" t="s">
        <v>10</v>
      </c>
      <c r="C76" s="1" t="s">
        <v>6</v>
      </c>
      <c r="E76">
        <v>1</v>
      </c>
      <c r="F76" t="s">
        <v>105</v>
      </c>
      <c r="G76" t="s">
        <v>7</v>
      </c>
      <c r="H76" s="1" t="s">
        <v>7</v>
      </c>
      <c r="J76" s="17"/>
      <c r="M76" s="17"/>
      <c r="P76" s="17"/>
      <c r="R76" s="19"/>
      <c r="S76" s="19"/>
      <c r="T76" s="19">
        <v>15.7</v>
      </c>
      <c r="U76" s="19">
        <v>100</v>
      </c>
      <c r="V76" s="20">
        <v>0.75</v>
      </c>
      <c r="W76">
        <v>230</v>
      </c>
      <c r="X76" s="19">
        <v>234</v>
      </c>
      <c r="Y76" t="s">
        <v>116</v>
      </c>
    </row>
    <row r="77" spans="1:25" x14ac:dyDescent="0.2">
      <c r="B77" s="1" t="s">
        <v>23</v>
      </c>
      <c r="C77" s="1" t="s">
        <v>6</v>
      </c>
      <c r="E77">
        <v>1</v>
      </c>
      <c r="F77" t="s">
        <v>105</v>
      </c>
      <c r="G77" t="s">
        <v>6</v>
      </c>
      <c r="H77" s="1" t="s">
        <v>6</v>
      </c>
      <c r="I77">
        <v>61.622</v>
      </c>
      <c r="J77" s="17">
        <v>4.8</v>
      </c>
      <c r="K77">
        <f t="shared" si="4"/>
        <v>63.222000000000001</v>
      </c>
      <c r="L77">
        <v>31.67</v>
      </c>
      <c r="M77" s="17">
        <v>30.74</v>
      </c>
      <c r="N77">
        <v>-2.61</v>
      </c>
      <c r="O77">
        <v>56.35</v>
      </c>
      <c r="P77" s="17">
        <f t="shared" si="5"/>
        <v>53.74</v>
      </c>
      <c r="Q77">
        <v>60.25</v>
      </c>
      <c r="R77" s="19">
        <f t="shared" si="3"/>
        <v>-60.25</v>
      </c>
      <c r="S77" s="19">
        <v>1.38</v>
      </c>
      <c r="T77" s="19">
        <v>13.3</v>
      </c>
      <c r="U77" s="20">
        <v>122</v>
      </c>
      <c r="V77" s="20">
        <v>-0.57999999999999996</v>
      </c>
      <c r="W77" s="2">
        <v>185</v>
      </c>
      <c r="X77" s="20">
        <v>184</v>
      </c>
      <c r="Y77" t="s">
        <v>116</v>
      </c>
    </row>
    <row r="78" spans="1:25" x14ac:dyDescent="0.2">
      <c r="B78" s="1" t="s">
        <v>11</v>
      </c>
      <c r="C78" s="1" t="s">
        <v>6</v>
      </c>
      <c r="E78" s="10">
        <v>1</v>
      </c>
      <c r="F78" t="s">
        <v>105</v>
      </c>
      <c r="G78" t="s">
        <v>6</v>
      </c>
      <c r="H78" s="1" t="s">
        <v>7</v>
      </c>
      <c r="I78">
        <v>69.171000000000006</v>
      </c>
      <c r="J78" s="17">
        <v>1.6659999999999999</v>
      </c>
      <c r="K78">
        <f t="shared" si="4"/>
        <v>69.726333333333343</v>
      </c>
      <c r="L78">
        <v>35.26</v>
      </c>
      <c r="M78" s="17">
        <v>34.119999999999997</v>
      </c>
      <c r="N78">
        <v>-4.88</v>
      </c>
      <c r="O78">
        <v>75.97</v>
      </c>
      <c r="P78" s="17">
        <f t="shared" si="5"/>
        <v>71.09</v>
      </c>
      <c r="Q78">
        <v>72.430000000000007</v>
      </c>
      <c r="R78" s="19">
        <f t="shared" si="3"/>
        <v>-72.430000000000007</v>
      </c>
      <c r="S78" s="19">
        <v>3.56</v>
      </c>
      <c r="T78" s="19">
        <v>16.5</v>
      </c>
      <c r="U78" s="20"/>
      <c r="V78" s="20">
        <v>0.67</v>
      </c>
      <c r="W78" s="2">
        <v>210</v>
      </c>
      <c r="X78" s="20">
        <v>206</v>
      </c>
      <c r="Y78" t="s">
        <v>116</v>
      </c>
    </row>
    <row r="79" spans="1:25" x14ac:dyDescent="0.2">
      <c r="B79" s="1" t="s">
        <v>12</v>
      </c>
      <c r="C79" s="1" t="s">
        <v>6</v>
      </c>
      <c r="E79" s="10">
        <v>1</v>
      </c>
      <c r="F79" t="s">
        <v>105</v>
      </c>
      <c r="G79" t="s">
        <v>7</v>
      </c>
      <c r="H79" s="1" t="s">
        <v>7</v>
      </c>
      <c r="I79">
        <v>51.966000000000001</v>
      </c>
      <c r="J79" s="17">
        <v>7.0209999999999999</v>
      </c>
      <c r="K79">
        <f t="shared" si="4"/>
        <v>54.306333333333335</v>
      </c>
      <c r="M79" s="17">
        <v>32.409999999999997</v>
      </c>
      <c r="N79">
        <v>-4.8899999999999997</v>
      </c>
      <c r="O79">
        <v>60.07</v>
      </c>
      <c r="P79" s="17">
        <f t="shared" si="5"/>
        <v>55.18</v>
      </c>
      <c r="R79" s="19"/>
      <c r="S79" s="19"/>
      <c r="T79" s="19"/>
      <c r="U79" s="19"/>
      <c r="V79" s="19"/>
      <c r="X79" s="19"/>
      <c r="Y79" t="s">
        <v>116</v>
      </c>
    </row>
    <row r="80" spans="1:25" x14ac:dyDescent="0.2">
      <c r="B80" s="1" t="s">
        <v>13</v>
      </c>
      <c r="C80" s="1" t="s">
        <v>6</v>
      </c>
      <c r="E80" s="10">
        <v>1</v>
      </c>
      <c r="F80" t="s">
        <v>108</v>
      </c>
      <c r="G80" t="s">
        <v>6</v>
      </c>
      <c r="H80" s="1" t="s">
        <v>7</v>
      </c>
      <c r="J80" s="17"/>
      <c r="M80" s="17"/>
      <c r="P80" s="17"/>
      <c r="R80" s="19"/>
      <c r="S80" s="19"/>
      <c r="T80" s="19">
        <v>6.8</v>
      </c>
      <c r="U80" s="19"/>
      <c r="V80" s="19"/>
      <c r="W80">
        <v>105</v>
      </c>
      <c r="X80" s="19"/>
      <c r="Y80" t="s">
        <v>116</v>
      </c>
    </row>
    <row r="81" spans="1:25" x14ac:dyDescent="0.2">
      <c r="B81" s="1" t="s">
        <v>14</v>
      </c>
      <c r="C81" s="1" t="s">
        <v>6</v>
      </c>
      <c r="E81" s="10" t="s">
        <v>107</v>
      </c>
      <c r="F81" s="10"/>
      <c r="G81" t="s">
        <v>7</v>
      </c>
      <c r="H81" s="1" t="s">
        <v>7</v>
      </c>
      <c r="I81">
        <v>58.49</v>
      </c>
      <c r="J81" s="17">
        <v>0.93700000000000006</v>
      </c>
      <c r="K81">
        <f t="shared" si="4"/>
        <v>58.802333333333337</v>
      </c>
      <c r="L81">
        <v>20.02</v>
      </c>
      <c r="M81" s="17">
        <v>19.29</v>
      </c>
      <c r="N81">
        <v>0.01</v>
      </c>
      <c r="O81">
        <v>59.466999999999999</v>
      </c>
      <c r="P81" s="17">
        <f t="shared" si="5"/>
        <v>59.476999999999997</v>
      </c>
      <c r="Q81">
        <v>56.23</v>
      </c>
      <c r="R81" s="19">
        <f t="shared" si="3"/>
        <v>-56.23</v>
      </c>
      <c r="S81" s="19">
        <v>2.83</v>
      </c>
      <c r="T81" s="19">
        <v>9.1</v>
      </c>
      <c r="U81" s="19"/>
      <c r="V81" s="19">
        <v>-1.93</v>
      </c>
      <c r="W81">
        <v>80</v>
      </c>
      <c r="X81" s="19"/>
      <c r="Y81" t="s">
        <v>116</v>
      </c>
    </row>
    <row r="82" spans="1:25" x14ac:dyDescent="0.2">
      <c r="B82" s="1" t="s">
        <v>16</v>
      </c>
      <c r="C82" s="1" t="s">
        <v>6</v>
      </c>
      <c r="E82" t="s">
        <v>107</v>
      </c>
      <c r="G82" t="s">
        <v>6</v>
      </c>
      <c r="H82" s="1" t="s">
        <v>7</v>
      </c>
      <c r="J82" s="17"/>
      <c r="M82" s="17"/>
      <c r="P82" s="17"/>
      <c r="R82" s="19"/>
      <c r="S82" s="19"/>
      <c r="T82" s="19"/>
      <c r="U82" s="19"/>
      <c r="V82" s="19"/>
      <c r="X82" s="19"/>
      <c r="Y82" t="s">
        <v>116</v>
      </c>
    </row>
    <row r="83" spans="1:25" x14ac:dyDescent="0.2">
      <c r="B83" s="1" t="s">
        <v>24</v>
      </c>
      <c r="C83" s="1" t="s">
        <v>6</v>
      </c>
      <c r="E83" s="10" t="s">
        <v>107</v>
      </c>
      <c r="F83" s="10"/>
      <c r="G83" t="s">
        <v>6</v>
      </c>
      <c r="H83" s="1" t="s">
        <v>7</v>
      </c>
      <c r="J83" s="17"/>
      <c r="M83" s="17"/>
      <c r="P83" s="17"/>
      <c r="R83" s="19"/>
      <c r="S83" s="19"/>
      <c r="T83" s="19"/>
      <c r="U83" s="19"/>
      <c r="V83" s="19"/>
      <c r="X83" s="19"/>
      <c r="Y83" t="s">
        <v>116</v>
      </c>
    </row>
    <row r="84" spans="1:25" x14ac:dyDescent="0.2">
      <c r="B84" s="1" t="s">
        <v>25</v>
      </c>
      <c r="C84" s="1" t="s">
        <v>6</v>
      </c>
      <c r="E84" s="10" t="s">
        <v>107</v>
      </c>
      <c r="F84" s="10"/>
      <c r="G84" t="s">
        <v>7</v>
      </c>
      <c r="H84" s="1" t="s">
        <v>7</v>
      </c>
      <c r="I84">
        <v>62.423999999999999</v>
      </c>
      <c r="J84" s="17">
        <v>1.2809999999999999</v>
      </c>
      <c r="K84">
        <f t="shared" si="4"/>
        <v>62.850999999999999</v>
      </c>
      <c r="L84">
        <v>27.23</v>
      </c>
      <c r="M84" s="17">
        <v>26.36</v>
      </c>
      <c r="N84">
        <v>3.12</v>
      </c>
      <c r="O84">
        <v>52.06</v>
      </c>
      <c r="P84" s="17">
        <f t="shared" si="5"/>
        <v>55.18</v>
      </c>
      <c r="Q84">
        <v>74.53</v>
      </c>
      <c r="R84" s="19">
        <f t="shared" si="3"/>
        <v>-74.53</v>
      </c>
      <c r="S84" s="19">
        <v>5.5</v>
      </c>
      <c r="T84" s="19">
        <v>15.9</v>
      </c>
      <c r="U84" s="19"/>
      <c r="V84" s="19">
        <v>-0.48</v>
      </c>
      <c r="W84">
        <v>165</v>
      </c>
      <c r="X84" s="19">
        <v>162</v>
      </c>
      <c r="Y84" t="s">
        <v>116</v>
      </c>
    </row>
    <row r="85" spans="1:25" x14ac:dyDescent="0.2">
      <c r="A85" t="s">
        <v>88</v>
      </c>
      <c r="B85" s="1" t="s">
        <v>20</v>
      </c>
      <c r="C85" s="1" t="s">
        <v>6</v>
      </c>
      <c r="E85">
        <v>1</v>
      </c>
      <c r="F85" t="s">
        <v>105</v>
      </c>
      <c r="G85" t="s">
        <v>7</v>
      </c>
      <c r="H85" s="1" t="s">
        <v>7</v>
      </c>
      <c r="I85">
        <v>50.622999999999998</v>
      </c>
      <c r="J85" s="17">
        <v>1.9330000000000001</v>
      </c>
      <c r="K85">
        <f t="shared" si="4"/>
        <v>51.267333333333333</v>
      </c>
      <c r="M85" s="17">
        <v>25.06</v>
      </c>
      <c r="N85">
        <v>-5.27</v>
      </c>
      <c r="O85">
        <v>56.08</v>
      </c>
      <c r="P85" s="17">
        <f t="shared" si="5"/>
        <v>50.81</v>
      </c>
      <c r="Q85">
        <v>59.66</v>
      </c>
      <c r="R85" s="19">
        <f t="shared" si="3"/>
        <v>-59.66</v>
      </c>
      <c r="S85" s="19">
        <v>3.62</v>
      </c>
      <c r="T85" s="19">
        <v>18.600000000000001</v>
      </c>
      <c r="U85" s="19">
        <v>157</v>
      </c>
      <c r="V85" s="19">
        <v>-2.37</v>
      </c>
      <c r="X85" s="19">
        <v>254</v>
      </c>
      <c r="Y85" t="s">
        <v>116</v>
      </c>
    </row>
    <row r="86" spans="1:25" x14ac:dyDescent="0.2">
      <c r="B86" s="1" t="s">
        <v>27</v>
      </c>
      <c r="C86" s="1" t="s">
        <v>6</v>
      </c>
      <c r="E86">
        <v>1</v>
      </c>
      <c r="F86" t="s">
        <v>105</v>
      </c>
      <c r="G86" t="s">
        <v>7</v>
      </c>
      <c r="H86" s="1" t="s">
        <v>7</v>
      </c>
      <c r="I86">
        <v>58.305999999999997</v>
      </c>
      <c r="J86" s="17">
        <v>1.55</v>
      </c>
      <c r="K86">
        <f t="shared" si="4"/>
        <v>58.822666666666663</v>
      </c>
      <c r="L86">
        <v>21.31</v>
      </c>
      <c r="M86" s="17">
        <v>20.65</v>
      </c>
      <c r="N86">
        <v>-0.92</v>
      </c>
      <c r="O86">
        <v>64.459999999999994</v>
      </c>
      <c r="P86" s="17">
        <f t="shared" si="5"/>
        <v>63.539999999999992</v>
      </c>
      <c r="Q86">
        <v>63.35</v>
      </c>
      <c r="R86" s="19">
        <f t="shared" si="3"/>
        <v>-63.35</v>
      </c>
      <c r="S86" s="19">
        <v>4.67</v>
      </c>
      <c r="T86" s="19">
        <v>11</v>
      </c>
      <c r="U86" s="19"/>
      <c r="V86" s="19"/>
      <c r="X86" s="19"/>
      <c r="Y86" t="s">
        <v>116</v>
      </c>
    </row>
    <row r="87" spans="1:25" x14ac:dyDescent="0.2">
      <c r="B87" s="1" t="s">
        <v>21</v>
      </c>
      <c r="C87" s="1" t="s">
        <v>6</v>
      </c>
      <c r="E87">
        <v>1</v>
      </c>
      <c r="F87" t="s">
        <v>105</v>
      </c>
      <c r="G87" t="s">
        <v>6</v>
      </c>
      <c r="H87" s="1" t="s">
        <v>6</v>
      </c>
      <c r="I87">
        <v>51.682000000000002</v>
      </c>
      <c r="J87" s="17">
        <v>3.5470000000000002</v>
      </c>
      <c r="K87">
        <f t="shared" si="4"/>
        <v>52.864333333333335</v>
      </c>
      <c r="L87">
        <v>17.89</v>
      </c>
      <c r="M87" s="17">
        <v>17.05</v>
      </c>
      <c r="N87">
        <v>2.82</v>
      </c>
      <c r="O87">
        <v>57.05</v>
      </c>
      <c r="P87" s="17">
        <f t="shared" si="5"/>
        <v>59.87</v>
      </c>
      <c r="Q87">
        <v>72</v>
      </c>
      <c r="R87" s="19">
        <f t="shared" si="3"/>
        <v>-72</v>
      </c>
      <c r="S87" s="19">
        <v>2.99</v>
      </c>
      <c r="T87" s="19">
        <v>20.100000000000001</v>
      </c>
      <c r="U87" s="19"/>
      <c r="V87" s="19">
        <v>0.09</v>
      </c>
      <c r="X87" s="19">
        <v>207</v>
      </c>
      <c r="Y87" t="s">
        <v>116</v>
      </c>
    </row>
    <row r="88" spans="1:25" x14ac:dyDescent="0.2">
      <c r="B88" s="1" t="s">
        <v>22</v>
      </c>
      <c r="C88" s="1" t="s">
        <v>6</v>
      </c>
      <c r="E88" t="s">
        <v>107</v>
      </c>
      <c r="G88" t="s">
        <v>7</v>
      </c>
      <c r="H88" s="1" t="s">
        <v>7</v>
      </c>
      <c r="I88">
        <v>67.430999999999997</v>
      </c>
      <c r="J88" s="17">
        <v>2.4220000000000002</v>
      </c>
      <c r="K88">
        <f t="shared" si="4"/>
        <v>68.23833333333333</v>
      </c>
      <c r="L88">
        <v>24.05</v>
      </c>
      <c r="M88" s="17">
        <v>23.25</v>
      </c>
      <c r="N88">
        <v>3.13</v>
      </c>
      <c r="O88">
        <v>68.69</v>
      </c>
      <c r="P88" s="17">
        <f t="shared" si="5"/>
        <v>71.819999999999993</v>
      </c>
      <c r="R88" s="19"/>
      <c r="S88" s="19"/>
      <c r="T88" s="19"/>
      <c r="U88" s="19"/>
      <c r="V88" s="19"/>
      <c r="X88" s="19"/>
      <c r="Y88" t="s">
        <v>116</v>
      </c>
    </row>
    <row r="89" spans="1:25" x14ac:dyDescent="0.2">
      <c r="B89" s="1" t="s">
        <v>23</v>
      </c>
      <c r="C89" s="1" t="s">
        <v>6</v>
      </c>
      <c r="E89">
        <v>1</v>
      </c>
      <c r="F89" t="s">
        <v>105</v>
      </c>
      <c r="G89" t="s">
        <v>7</v>
      </c>
      <c r="H89" s="1" t="s">
        <v>6</v>
      </c>
      <c r="I89">
        <v>72.623999999999995</v>
      </c>
      <c r="J89" s="17">
        <v>0.98299999999999998</v>
      </c>
      <c r="K89">
        <f t="shared" si="4"/>
        <v>72.951666666666668</v>
      </c>
      <c r="L89">
        <v>23.71</v>
      </c>
      <c r="M89" s="17">
        <v>22.75</v>
      </c>
      <c r="N89">
        <v>-3.5739999999999998</v>
      </c>
      <c r="O89">
        <v>79.94</v>
      </c>
      <c r="P89" s="17">
        <f t="shared" si="5"/>
        <v>76.366</v>
      </c>
      <c r="Q89">
        <v>74.400000000000006</v>
      </c>
      <c r="R89" s="19">
        <f t="shared" si="3"/>
        <v>-74.400000000000006</v>
      </c>
      <c r="S89" s="19">
        <v>7.33</v>
      </c>
      <c r="T89" s="19">
        <v>17.7</v>
      </c>
      <c r="U89" s="19">
        <v>131</v>
      </c>
      <c r="V89" s="19">
        <v>-1.1100000000000001</v>
      </c>
      <c r="X89" s="19">
        <v>270</v>
      </c>
      <c r="Y89" t="s">
        <v>116</v>
      </c>
    </row>
    <row r="90" spans="1:25" x14ac:dyDescent="0.2">
      <c r="B90" s="1" t="s">
        <v>11</v>
      </c>
      <c r="C90" s="1" t="s">
        <v>6</v>
      </c>
      <c r="E90" t="s">
        <v>107</v>
      </c>
      <c r="G90" t="s">
        <v>6</v>
      </c>
      <c r="H90" s="1" t="s">
        <v>6</v>
      </c>
      <c r="I90">
        <v>66.295000000000002</v>
      </c>
      <c r="J90" s="17">
        <v>2.544</v>
      </c>
      <c r="K90">
        <f t="shared" si="4"/>
        <v>67.143000000000001</v>
      </c>
      <c r="L90">
        <v>21.49</v>
      </c>
      <c r="M90" s="17">
        <v>20.79</v>
      </c>
      <c r="P90" s="17"/>
      <c r="R90" s="19"/>
      <c r="S90" s="19"/>
      <c r="T90" s="19"/>
      <c r="U90" s="19"/>
      <c r="V90" s="19"/>
      <c r="X90" s="19"/>
      <c r="Y90" t="s">
        <v>116</v>
      </c>
    </row>
    <row r="91" spans="1:25" x14ac:dyDescent="0.2">
      <c r="B91" s="1" t="s">
        <v>12</v>
      </c>
      <c r="C91" s="1" t="s">
        <v>6</v>
      </c>
      <c r="E91" t="s">
        <v>107</v>
      </c>
      <c r="G91" t="s">
        <v>6</v>
      </c>
      <c r="J91" s="17"/>
      <c r="M91" s="17"/>
      <c r="P91" s="17"/>
      <c r="R91" s="19"/>
      <c r="S91" s="19"/>
      <c r="T91" s="19"/>
      <c r="U91" s="19"/>
      <c r="V91" s="19"/>
      <c r="X91" s="19"/>
      <c r="Y91" t="s">
        <v>116</v>
      </c>
    </row>
    <row r="92" spans="1:25" x14ac:dyDescent="0.2">
      <c r="B92" s="1" t="s">
        <v>14</v>
      </c>
      <c r="C92" s="1" t="s">
        <v>6</v>
      </c>
      <c r="E92" t="s">
        <v>107</v>
      </c>
      <c r="G92" t="s">
        <v>6</v>
      </c>
      <c r="H92" s="1" t="s">
        <v>7</v>
      </c>
      <c r="J92" s="17"/>
      <c r="M92" s="17"/>
      <c r="P92" s="17"/>
      <c r="Q92">
        <v>56.81</v>
      </c>
      <c r="R92" s="19">
        <f t="shared" si="3"/>
        <v>-56.81</v>
      </c>
      <c r="S92" s="19">
        <v>1.55</v>
      </c>
      <c r="T92" s="19">
        <v>10.3</v>
      </c>
      <c r="U92" s="19"/>
      <c r="V92" s="19">
        <v>-0.69</v>
      </c>
      <c r="X92" s="19"/>
      <c r="Y92" t="s">
        <v>116</v>
      </c>
    </row>
    <row r="93" spans="1:25" x14ac:dyDescent="0.2">
      <c r="B93" s="1" t="s">
        <v>15</v>
      </c>
      <c r="C93" s="1" t="s">
        <v>6</v>
      </c>
      <c r="E93" t="s">
        <v>107</v>
      </c>
      <c r="G93" t="s">
        <v>7</v>
      </c>
      <c r="H93" s="1" t="s">
        <v>7</v>
      </c>
      <c r="J93" s="17"/>
      <c r="M93" s="17"/>
      <c r="P93" s="17"/>
      <c r="Q93">
        <v>58.5</v>
      </c>
      <c r="R93" s="19">
        <f t="shared" si="3"/>
        <v>-58.5</v>
      </c>
      <c r="S93" s="19">
        <v>2.15</v>
      </c>
      <c r="T93" s="19"/>
      <c r="U93" s="19"/>
      <c r="V93" s="19"/>
      <c r="X93" s="19"/>
      <c r="Y93" t="s">
        <v>116</v>
      </c>
    </row>
    <row r="94" spans="1:25" x14ac:dyDescent="0.2">
      <c r="B94" s="1" t="s">
        <v>16</v>
      </c>
      <c r="C94" s="1" t="s">
        <v>6</v>
      </c>
      <c r="E94" t="s">
        <v>107</v>
      </c>
      <c r="G94" t="s">
        <v>6</v>
      </c>
      <c r="H94" s="1" t="s">
        <v>7</v>
      </c>
      <c r="I94">
        <v>50</v>
      </c>
      <c r="J94" s="17">
        <v>1.895</v>
      </c>
      <c r="K94">
        <f t="shared" si="4"/>
        <v>50.631666666666668</v>
      </c>
      <c r="L94">
        <v>18.29</v>
      </c>
      <c r="M94" s="17">
        <v>17.71</v>
      </c>
      <c r="P94" s="17"/>
      <c r="R94" s="19"/>
      <c r="S94" s="19"/>
      <c r="T94" s="19"/>
      <c r="U94" s="19"/>
      <c r="V94" s="19"/>
      <c r="X94" s="19"/>
      <c r="Y94" t="s">
        <v>116</v>
      </c>
    </row>
    <row r="95" spans="1:25" x14ac:dyDescent="0.2">
      <c r="B95" s="1" t="s">
        <v>17</v>
      </c>
      <c r="C95" s="1" t="s">
        <v>6</v>
      </c>
      <c r="E95" t="s">
        <v>107</v>
      </c>
      <c r="G95" t="s">
        <v>7</v>
      </c>
      <c r="H95" s="1" t="s">
        <v>7</v>
      </c>
      <c r="J95" s="17"/>
      <c r="M95" s="17"/>
      <c r="P95" s="17"/>
      <c r="R95" s="19"/>
      <c r="S95" s="19"/>
      <c r="T95" s="19"/>
      <c r="U95" s="19"/>
      <c r="V95" s="19"/>
      <c r="X95" s="19"/>
      <c r="Y95" t="s">
        <v>116</v>
      </c>
    </row>
    <row r="96" spans="1:25" x14ac:dyDescent="0.2">
      <c r="B96" s="1" t="s">
        <v>24</v>
      </c>
      <c r="C96" s="1" t="s">
        <v>6</v>
      </c>
      <c r="E96" t="s">
        <v>107</v>
      </c>
      <c r="G96" t="s">
        <v>6</v>
      </c>
      <c r="H96" s="1" t="s">
        <v>7</v>
      </c>
      <c r="J96" s="17"/>
      <c r="M96" s="17"/>
      <c r="P96" s="17"/>
      <c r="Q96">
        <v>57</v>
      </c>
      <c r="R96" s="19">
        <f t="shared" si="3"/>
        <v>-57</v>
      </c>
      <c r="S96" s="19">
        <v>2.95</v>
      </c>
      <c r="T96" s="19">
        <v>10.9</v>
      </c>
      <c r="U96" s="19"/>
      <c r="V96" s="19">
        <v>-1.92</v>
      </c>
      <c r="X96" s="19"/>
      <c r="Y96" t="s">
        <v>116</v>
      </c>
    </row>
    <row r="97" spans="1:25" x14ac:dyDescent="0.2">
      <c r="B97" s="1" t="s">
        <v>18</v>
      </c>
      <c r="C97" s="1" t="s">
        <v>6</v>
      </c>
      <c r="E97">
        <v>1</v>
      </c>
      <c r="F97" t="s">
        <v>105</v>
      </c>
      <c r="G97" t="s">
        <v>7</v>
      </c>
      <c r="H97" s="1" t="s">
        <v>7</v>
      </c>
      <c r="J97" s="17"/>
      <c r="M97" s="17"/>
      <c r="P97" s="17"/>
      <c r="Q97">
        <v>68.42</v>
      </c>
      <c r="R97" s="19">
        <f t="shared" si="3"/>
        <v>-68.42</v>
      </c>
      <c r="S97" s="19">
        <v>0.65</v>
      </c>
      <c r="T97" s="19">
        <v>28.9</v>
      </c>
      <c r="U97" s="19"/>
      <c r="V97" s="19">
        <v>-0.09</v>
      </c>
      <c r="X97" s="19">
        <v>226</v>
      </c>
      <c r="Y97" t="s">
        <v>116</v>
      </c>
    </row>
    <row r="98" spans="1:25" x14ac:dyDescent="0.2">
      <c r="B98" s="1" t="s">
        <v>19</v>
      </c>
      <c r="C98" s="1" t="s">
        <v>6</v>
      </c>
      <c r="E98" t="s">
        <v>107</v>
      </c>
      <c r="G98" t="s">
        <v>7</v>
      </c>
      <c r="H98" s="1" t="s">
        <v>7</v>
      </c>
      <c r="I98">
        <v>50.277000000000001</v>
      </c>
      <c r="J98" s="17">
        <v>1.194</v>
      </c>
      <c r="K98">
        <f t="shared" si="4"/>
        <v>50.675000000000004</v>
      </c>
      <c r="L98">
        <v>21.04</v>
      </c>
      <c r="M98" s="17">
        <v>20.27</v>
      </c>
      <c r="N98">
        <v>1.07</v>
      </c>
      <c r="O98">
        <v>53.79</v>
      </c>
      <c r="P98" s="17">
        <f t="shared" si="5"/>
        <v>54.86</v>
      </c>
      <c r="Q98">
        <v>61.77</v>
      </c>
      <c r="R98" s="19">
        <f t="shared" si="3"/>
        <v>-61.77</v>
      </c>
      <c r="S98" s="19">
        <v>8.31</v>
      </c>
      <c r="T98" s="19">
        <v>11.4</v>
      </c>
      <c r="U98" s="19">
        <v>129</v>
      </c>
      <c r="V98" s="19">
        <v>0.86</v>
      </c>
      <c r="X98" s="19">
        <v>213</v>
      </c>
      <c r="Y98" t="s">
        <v>116</v>
      </c>
    </row>
    <row r="99" spans="1:25" x14ac:dyDescent="0.2">
      <c r="B99" s="1" t="s">
        <v>53</v>
      </c>
      <c r="C99" s="1" t="s">
        <v>6</v>
      </c>
      <c r="E99">
        <v>1</v>
      </c>
      <c r="F99" t="s">
        <v>105</v>
      </c>
      <c r="G99" t="s">
        <v>7</v>
      </c>
      <c r="H99" s="1" t="s">
        <v>6</v>
      </c>
      <c r="I99">
        <v>59.74</v>
      </c>
      <c r="J99" s="17">
        <v>2.1640000000000001</v>
      </c>
      <c r="K99">
        <f t="shared" si="4"/>
        <v>60.461333333333336</v>
      </c>
      <c r="L99">
        <v>23.44</v>
      </c>
      <c r="M99" s="17">
        <v>22.81</v>
      </c>
      <c r="N99">
        <v>3.67</v>
      </c>
      <c r="O99">
        <v>63.24</v>
      </c>
      <c r="P99" s="17">
        <f t="shared" si="5"/>
        <v>66.91</v>
      </c>
      <c r="Q99">
        <v>69.13</v>
      </c>
      <c r="R99" s="19">
        <f t="shared" si="3"/>
        <v>-69.13</v>
      </c>
      <c r="S99" s="19">
        <v>1.33</v>
      </c>
      <c r="T99" s="19">
        <v>30.1</v>
      </c>
      <c r="U99" s="19"/>
      <c r="V99" s="19">
        <v>-0.6</v>
      </c>
      <c r="X99" s="19">
        <v>237</v>
      </c>
      <c r="Y99" t="s">
        <v>116</v>
      </c>
    </row>
    <row r="100" spans="1:25" x14ac:dyDescent="0.2">
      <c r="A100" t="s">
        <v>90</v>
      </c>
      <c r="B100" s="1" t="s">
        <v>20</v>
      </c>
      <c r="C100" s="1" t="s">
        <v>6</v>
      </c>
      <c r="E100">
        <v>1</v>
      </c>
      <c r="F100">
        <v>1</v>
      </c>
      <c r="G100" t="s">
        <v>7</v>
      </c>
      <c r="H100" s="1" t="s">
        <v>7</v>
      </c>
      <c r="I100">
        <v>50.805999999999997</v>
      </c>
      <c r="J100" s="17">
        <v>1.07</v>
      </c>
      <c r="K100">
        <f t="shared" si="4"/>
        <v>51.162666666666667</v>
      </c>
      <c r="L100">
        <v>14.72</v>
      </c>
      <c r="M100" s="17">
        <v>14.12</v>
      </c>
      <c r="N100">
        <v>1.91</v>
      </c>
      <c r="O100">
        <v>58.2</v>
      </c>
      <c r="P100" s="17">
        <f t="shared" si="5"/>
        <v>60.11</v>
      </c>
      <c r="Q100">
        <v>72.78</v>
      </c>
      <c r="R100" s="19">
        <f t="shared" si="3"/>
        <v>-72.78</v>
      </c>
      <c r="S100" s="19">
        <v>6.09</v>
      </c>
      <c r="T100" s="19">
        <v>11.4</v>
      </c>
      <c r="U100" s="19">
        <v>129</v>
      </c>
      <c r="V100" s="19">
        <v>-1.75</v>
      </c>
      <c r="X100" s="19"/>
      <c r="Y100" t="s">
        <v>116</v>
      </c>
    </row>
    <row r="101" spans="1:25" x14ac:dyDescent="0.2">
      <c r="A101" t="s">
        <v>100</v>
      </c>
      <c r="B101" s="1" t="s">
        <v>27</v>
      </c>
      <c r="C101" s="1" t="s">
        <v>6</v>
      </c>
      <c r="E101" t="s">
        <v>107</v>
      </c>
      <c r="G101" t="s">
        <v>7</v>
      </c>
      <c r="H101" s="1" t="s">
        <v>7</v>
      </c>
      <c r="J101" s="17"/>
      <c r="M101" s="17"/>
      <c r="P101" s="17"/>
      <c r="R101" s="19"/>
      <c r="S101" s="19"/>
      <c r="T101" s="19"/>
      <c r="U101" s="19"/>
      <c r="V101" s="19"/>
      <c r="X101" s="19"/>
      <c r="Y101" t="s">
        <v>116</v>
      </c>
    </row>
    <row r="102" spans="1:25" x14ac:dyDescent="0.2">
      <c r="B102" s="1" t="s">
        <v>22</v>
      </c>
      <c r="C102" s="1" t="s">
        <v>6</v>
      </c>
      <c r="E102" t="s">
        <v>107</v>
      </c>
      <c r="G102" t="s">
        <v>6</v>
      </c>
      <c r="H102" s="1" t="s">
        <v>6</v>
      </c>
      <c r="J102" s="17"/>
      <c r="M102" s="17"/>
      <c r="P102" s="17"/>
      <c r="Q102">
        <v>53</v>
      </c>
      <c r="R102" s="19">
        <f t="shared" si="3"/>
        <v>-53</v>
      </c>
      <c r="S102" s="20">
        <v>-1.06</v>
      </c>
      <c r="T102" s="19">
        <v>12</v>
      </c>
      <c r="U102" s="19">
        <v>86</v>
      </c>
      <c r="V102" s="19">
        <v>-0.31</v>
      </c>
      <c r="X102" s="19">
        <v>156</v>
      </c>
      <c r="Y102" t="s">
        <v>116</v>
      </c>
    </row>
    <row r="103" spans="1:25" x14ac:dyDescent="0.2">
      <c r="B103" s="1" t="s">
        <v>5</v>
      </c>
      <c r="C103" s="1" t="s">
        <v>6</v>
      </c>
      <c r="E103">
        <v>1</v>
      </c>
      <c r="F103" t="s">
        <v>105</v>
      </c>
      <c r="G103" t="s">
        <v>7</v>
      </c>
      <c r="H103" s="1" t="s">
        <v>7</v>
      </c>
      <c r="I103">
        <v>51.978999999999999</v>
      </c>
      <c r="J103" s="17">
        <v>2.8780000000000001</v>
      </c>
      <c r="K103">
        <f t="shared" si="4"/>
        <v>52.938333333333333</v>
      </c>
      <c r="L103">
        <v>18.38</v>
      </c>
      <c r="M103" s="17">
        <v>17.73</v>
      </c>
      <c r="N103">
        <v>0.24</v>
      </c>
      <c r="O103">
        <v>56.49</v>
      </c>
      <c r="P103" s="17">
        <f t="shared" si="5"/>
        <v>56.730000000000004</v>
      </c>
      <c r="Q103">
        <v>59.29</v>
      </c>
      <c r="R103" s="19">
        <f t="shared" si="3"/>
        <v>-59.29</v>
      </c>
      <c r="S103" s="20">
        <v>3.47</v>
      </c>
      <c r="T103" s="20">
        <v>9</v>
      </c>
      <c r="U103" s="19"/>
      <c r="V103" s="19">
        <v>0.2</v>
      </c>
      <c r="X103" s="19"/>
      <c r="Y103" t="s">
        <v>116</v>
      </c>
    </row>
    <row r="104" spans="1:25" x14ac:dyDescent="0.2">
      <c r="B104" s="1" t="s">
        <v>8</v>
      </c>
      <c r="C104" s="1" t="s">
        <v>6</v>
      </c>
      <c r="E104">
        <v>1</v>
      </c>
      <c r="F104" t="s">
        <v>105</v>
      </c>
      <c r="G104" t="s">
        <v>7</v>
      </c>
      <c r="H104" s="1" t="s">
        <v>7</v>
      </c>
      <c r="I104">
        <v>65.16</v>
      </c>
      <c r="J104" s="17">
        <v>2.58</v>
      </c>
      <c r="K104">
        <f t="shared" si="4"/>
        <v>66.02</v>
      </c>
      <c r="L104">
        <v>22.09</v>
      </c>
      <c r="M104" s="17">
        <v>21.42</v>
      </c>
      <c r="N104">
        <v>-0.61</v>
      </c>
      <c r="O104">
        <v>71.78</v>
      </c>
      <c r="P104" s="17">
        <f t="shared" si="5"/>
        <v>71.17</v>
      </c>
      <c r="Q104">
        <v>71.67</v>
      </c>
      <c r="R104" s="19">
        <f t="shared" si="3"/>
        <v>-71.67</v>
      </c>
      <c r="S104" s="20">
        <v>3.86</v>
      </c>
      <c r="T104" s="20">
        <v>10.199999999999999</v>
      </c>
      <c r="U104" s="19"/>
      <c r="V104" s="19">
        <v>0.76</v>
      </c>
      <c r="X104" s="19"/>
      <c r="Y104" t="s">
        <v>116</v>
      </c>
    </row>
    <row r="105" spans="1:25" x14ac:dyDescent="0.2">
      <c r="B105" s="1" t="s">
        <v>9</v>
      </c>
      <c r="C105" s="1" t="s">
        <v>6</v>
      </c>
      <c r="E105" t="s">
        <v>107</v>
      </c>
      <c r="G105" t="s">
        <v>7</v>
      </c>
      <c r="H105" s="1" t="s">
        <v>7</v>
      </c>
      <c r="J105" s="17"/>
      <c r="M105" s="17"/>
      <c r="P105" s="17"/>
      <c r="Q105">
        <v>56.84</v>
      </c>
      <c r="R105" s="19">
        <f t="shared" si="3"/>
        <v>-56.84</v>
      </c>
      <c r="S105" s="20">
        <v>4.76</v>
      </c>
      <c r="T105" s="20">
        <v>7.8</v>
      </c>
      <c r="U105" s="19"/>
      <c r="V105" s="19">
        <v>-1.1200000000000001</v>
      </c>
      <c r="X105" s="19"/>
      <c r="Y105" t="s">
        <v>116</v>
      </c>
    </row>
    <row r="106" spans="1:25" x14ac:dyDescent="0.2">
      <c r="A106" s="6" t="s">
        <v>101</v>
      </c>
      <c r="B106" s="1" t="s">
        <v>10</v>
      </c>
      <c r="C106" s="1" t="s">
        <v>6</v>
      </c>
      <c r="E106" t="s">
        <v>107</v>
      </c>
      <c r="G106" t="s">
        <v>7</v>
      </c>
      <c r="H106" s="1" t="s">
        <v>7</v>
      </c>
      <c r="I106">
        <v>72.510000000000005</v>
      </c>
      <c r="J106" s="17">
        <v>0.96299999999999997</v>
      </c>
      <c r="K106">
        <f t="shared" si="4"/>
        <v>72.831000000000003</v>
      </c>
      <c r="L106">
        <v>28.74</v>
      </c>
      <c r="M106" s="17">
        <v>27.62</v>
      </c>
      <c r="N106">
        <v>0.8</v>
      </c>
      <c r="O106">
        <v>79.489999999999995</v>
      </c>
      <c r="P106" s="17">
        <f t="shared" si="5"/>
        <v>80.289999999999992</v>
      </c>
      <c r="Q106">
        <v>56.56</v>
      </c>
      <c r="R106" s="19">
        <f t="shared" si="3"/>
        <v>-56.56</v>
      </c>
      <c r="S106" s="20">
        <v>5.72</v>
      </c>
      <c r="T106" s="20">
        <v>8.6</v>
      </c>
      <c r="U106" s="19"/>
      <c r="V106" s="19">
        <v>-2.82</v>
      </c>
      <c r="X106" s="19"/>
      <c r="Y106" t="s">
        <v>116</v>
      </c>
    </row>
    <row r="107" spans="1:25" x14ac:dyDescent="0.2">
      <c r="B107" s="1" t="s">
        <v>23</v>
      </c>
      <c r="C107" s="1" t="s">
        <v>6</v>
      </c>
      <c r="E107" t="s">
        <v>107</v>
      </c>
      <c r="G107" t="s">
        <v>7</v>
      </c>
      <c r="H107" s="1" t="s">
        <v>7</v>
      </c>
      <c r="I107">
        <v>64.456000000000003</v>
      </c>
      <c r="J107" s="17">
        <v>2.0230000000000001</v>
      </c>
      <c r="K107">
        <f t="shared" si="4"/>
        <v>65.13033333333334</v>
      </c>
      <c r="L107">
        <v>27.84</v>
      </c>
      <c r="M107" s="17">
        <v>26.84</v>
      </c>
      <c r="N107">
        <v>0.42</v>
      </c>
      <c r="O107">
        <v>68.52</v>
      </c>
      <c r="P107" s="17">
        <f t="shared" si="5"/>
        <v>68.94</v>
      </c>
      <c r="Q107">
        <v>55.32</v>
      </c>
      <c r="R107" s="19">
        <f t="shared" si="3"/>
        <v>-55.32</v>
      </c>
      <c r="S107" s="20">
        <v>5.3</v>
      </c>
      <c r="T107" s="19"/>
      <c r="U107" s="19"/>
      <c r="V107" s="19">
        <v>-3.41</v>
      </c>
      <c r="X107" s="19"/>
      <c r="Y107" t="s">
        <v>116</v>
      </c>
    </row>
    <row r="108" spans="1:25" x14ac:dyDescent="0.2">
      <c r="B108" s="1" t="s">
        <v>11</v>
      </c>
      <c r="C108" s="1" t="s">
        <v>6</v>
      </c>
      <c r="E108">
        <v>1</v>
      </c>
      <c r="F108" t="s">
        <v>105</v>
      </c>
      <c r="G108" t="s">
        <v>7</v>
      </c>
      <c r="H108" s="1" t="s">
        <v>7</v>
      </c>
      <c r="I108">
        <v>74.975999999999999</v>
      </c>
      <c r="J108" s="17">
        <v>1.1319999999999999</v>
      </c>
      <c r="K108">
        <f t="shared" si="4"/>
        <v>75.353333333333339</v>
      </c>
      <c r="L108">
        <v>28.76</v>
      </c>
      <c r="M108" s="17">
        <v>27.77</v>
      </c>
      <c r="N108">
        <v>-5.0599999999999996</v>
      </c>
      <c r="O108">
        <v>81.06</v>
      </c>
      <c r="P108" s="17">
        <f t="shared" si="5"/>
        <v>76</v>
      </c>
      <c r="Q108">
        <v>64.599999999999994</v>
      </c>
      <c r="R108" s="19">
        <f t="shared" si="3"/>
        <v>-64.599999999999994</v>
      </c>
      <c r="S108" s="20">
        <v>4</v>
      </c>
      <c r="T108" s="20">
        <v>19.100000000000001</v>
      </c>
      <c r="U108" s="20">
        <v>126</v>
      </c>
      <c r="V108" s="19">
        <v>1.04</v>
      </c>
      <c r="X108" s="19">
        <v>203</v>
      </c>
      <c r="Y108" t="s">
        <v>116</v>
      </c>
    </row>
    <row r="109" spans="1:25" x14ac:dyDescent="0.2">
      <c r="B109" s="1" t="s">
        <v>12</v>
      </c>
      <c r="C109" s="1" t="s">
        <v>6</v>
      </c>
      <c r="E109">
        <v>1</v>
      </c>
      <c r="F109" t="s">
        <v>105</v>
      </c>
      <c r="G109" t="s">
        <v>7</v>
      </c>
      <c r="H109" s="1" t="s">
        <v>7</v>
      </c>
      <c r="I109">
        <v>65.956000000000003</v>
      </c>
      <c r="J109" s="17">
        <v>1.6419999999999999</v>
      </c>
      <c r="K109">
        <f t="shared" si="4"/>
        <v>66.50333333333333</v>
      </c>
      <c r="L109">
        <v>30.95</v>
      </c>
      <c r="M109" s="17">
        <v>29.85</v>
      </c>
      <c r="N109">
        <v>-2.85</v>
      </c>
      <c r="O109">
        <v>71.19</v>
      </c>
      <c r="P109" s="17">
        <f t="shared" si="5"/>
        <v>68.34</v>
      </c>
      <c r="R109" s="19"/>
      <c r="S109" s="19"/>
      <c r="T109" s="19"/>
      <c r="U109" s="19"/>
      <c r="V109" s="19"/>
      <c r="X109" s="19"/>
      <c r="Y109" t="s">
        <v>116</v>
      </c>
    </row>
    <row r="110" spans="1:25" x14ac:dyDescent="0.2">
      <c r="B110" s="1" t="s">
        <v>13</v>
      </c>
      <c r="C110" s="1" t="s">
        <v>6</v>
      </c>
      <c r="E110" t="s">
        <v>107</v>
      </c>
      <c r="G110" t="s">
        <v>7</v>
      </c>
      <c r="H110" s="1" t="s">
        <v>7</v>
      </c>
      <c r="I110">
        <v>63.046999999999997</v>
      </c>
      <c r="J110" s="17">
        <v>2.702</v>
      </c>
      <c r="K110">
        <f t="shared" si="4"/>
        <v>63.947666666666663</v>
      </c>
      <c r="L110">
        <v>29.23</v>
      </c>
      <c r="M110" s="17">
        <v>28.22</v>
      </c>
      <c r="N110">
        <v>-3.41</v>
      </c>
      <c r="O110">
        <v>66.171999999999997</v>
      </c>
      <c r="P110" s="17">
        <f t="shared" si="5"/>
        <v>62.762</v>
      </c>
      <c r="R110" s="19"/>
      <c r="S110" s="19"/>
      <c r="T110" s="19"/>
      <c r="U110" s="19"/>
      <c r="V110" s="19"/>
      <c r="X110" s="19"/>
      <c r="Y110" t="s">
        <v>116</v>
      </c>
    </row>
    <row r="111" spans="1:25" x14ac:dyDescent="0.2">
      <c r="B111" s="1" t="s">
        <v>14</v>
      </c>
      <c r="C111" s="1" t="s">
        <v>6</v>
      </c>
      <c r="E111">
        <v>1</v>
      </c>
      <c r="F111" t="s">
        <v>105</v>
      </c>
      <c r="G111" t="s">
        <v>7</v>
      </c>
      <c r="H111" s="1" t="s">
        <v>7</v>
      </c>
      <c r="I111">
        <v>71.034999999999997</v>
      </c>
      <c r="J111" s="17">
        <v>0.92600000000000005</v>
      </c>
      <c r="K111">
        <f t="shared" si="4"/>
        <v>71.343666666666664</v>
      </c>
      <c r="L111">
        <v>38.590000000000003</v>
      </c>
      <c r="M111" s="17">
        <v>37.630000000000003</v>
      </c>
      <c r="N111">
        <v>1.64</v>
      </c>
      <c r="O111">
        <v>75.290000000000006</v>
      </c>
      <c r="P111" s="17">
        <f t="shared" si="5"/>
        <v>76.930000000000007</v>
      </c>
      <c r="Q111">
        <v>78.55</v>
      </c>
      <c r="R111" s="19">
        <f t="shared" si="3"/>
        <v>-78.55</v>
      </c>
      <c r="S111" s="19">
        <v>5</v>
      </c>
      <c r="T111" s="19">
        <v>12.5</v>
      </c>
      <c r="U111" s="19">
        <v>116</v>
      </c>
      <c r="V111" s="19">
        <v>0.75</v>
      </c>
      <c r="W111" s="2"/>
      <c r="X111" s="19"/>
      <c r="Y111" t="s">
        <v>116</v>
      </c>
    </row>
    <row r="112" spans="1:25" x14ac:dyDescent="0.2">
      <c r="A112" s="6" t="s">
        <v>101</v>
      </c>
      <c r="B112" s="1" t="s">
        <v>15</v>
      </c>
      <c r="C112" s="1" t="s">
        <v>6</v>
      </c>
      <c r="E112" t="s">
        <v>107</v>
      </c>
      <c r="G112" t="s">
        <v>7</v>
      </c>
      <c r="H112" s="1" t="s">
        <v>7</v>
      </c>
      <c r="I112">
        <v>60.216000000000001</v>
      </c>
      <c r="J112" s="17">
        <v>4.726</v>
      </c>
      <c r="K112">
        <f t="shared" si="4"/>
        <v>61.791333333333334</v>
      </c>
      <c r="L112">
        <v>26.75</v>
      </c>
      <c r="M112" s="17">
        <v>25.92</v>
      </c>
      <c r="N112">
        <v>0.23</v>
      </c>
      <c r="O112">
        <v>65.599999999999994</v>
      </c>
      <c r="P112" s="17">
        <f t="shared" si="5"/>
        <v>65.83</v>
      </c>
      <c r="R112" s="19"/>
      <c r="S112" s="19"/>
      <c r="T112" s="19"/>
      <c r="U112" s="19"/>
      <c r="V112" s="19"/>
      <c r="X112" s="19"/>
      <c r="Y112" t="s">
        <v>116</v>
      </c>
    </row>
    <row r="113" spans="2:25" x14ac:dyDescent="0.2">
      <c r="B113" s="1" t="s">
        <v>16</v>
      </c>
      <c r="C113" s="1" t="s">
        <v>6</v>
      </c>
      <c r="E113">
        <v>1</v>
      </c>
      <c r="F113" t="s">
        <v>105</v>
      </c>
      <c r="G113" t="s">
        <v>6</v>
      </c>
      <c r="H113" s="1" t="s">
        <v>7</v>
      </c>
      <c r="J113" s="17"/>
      <c r="M113" s="17"/>
      <c r="P113" s="17"/>
      <c r="Q113">
        <v>55.68</v>
      </c>
      <c r="R113" s="19">
        <f t="shared" si="3"/>
        <v>-55.68</v>
      </c>
      <c r="S113" s="19">
        <v>2.33</v>
      </c>
      <c r="T113" s="19">
        <v>11.2</v>
      </c>
      <c r="U113" s="19">
        <v>117</v>
      </c>
      <c r="V113" s="19">
        <v>0.08</v>
      </c>
      <c r="X113" s="19"/>
      <c r="Y113" t="s">
        <v>116</v>
      </c>
    </row>
    <row r="114" spans="2:25" x14ac:dyDescent="0.2">
      <c r="B114" s="1" t="s">
        <v>25</v>
      </c>
      <c r="C114" s="1" t="s">
        <v>6</v>
      </c>
      <c r="E114">
        <v>1</v>
      </c>
      <c r="F114" t="s">
        <v>105</v>
      </c>
      <c r="G114" t="s">
        <v>7</v>
      </c>
      <c r="H114" s="1" t="s">
        <v>7</v>
      </c>
      <c r="I114">
        <v>64.811000000000007</v>
      </c>
      <c r="J114" s="17">
        <v>4.6319999999999997</v>
      </c>
      <c r="K114">
        <f t="shared" si="4"/>
        <v>66.355000000000004</v>
      </c>
      <c r="L114">
        <v>22.3</v>
      </c>
      <c r="M114" s="17">
        <v>21.85</v>
      </c>
      <c r="N114">
        <v>-5.61</v>
      </c>
      <c r="O114">
        <v>67.87</v>
      </c>
      <c r="P114" s="17">
        <f t="shared" si="5"/>
        <v>62.260000000000005</v>
      </c>
      <c r="Q114">
        <v>63.97</v>
      </c>
      <c r="R114" s="19">
        <f t="shared" si="3"/>
        <v>-63.97</v>
      </c>
      <c r="S114" s="19">
        <v>3.3</v>
      </c>
      <c r="T114" s="19">
        <v>14.8</v>
      </c>
      <c r="U114" s="19">
        <v>107</v>
      </c>
      <c r="V114" s="19">
        <v>-0.43</v>
      </c>
      <c r="X114" s="19">
        <v>194</v>
      </c>
      <c r="Y114" t="s">
        <v>116</v>
      </c>
    </row>
    <row r="115" spans="2:25" x14ac:dyDescent="0.2">
      <c r="B115" s="1" t="s">
        <v>18</v>
      </c>
      <c r="C115" s="1" t="s">
        <v>6</v>
      </c>
      <c r="E115">
        <v>1</v>
      </c>
      <c r="F115" t="s">
        <v>105</v>
      </c>
      <c r="G115" t="s">
        <v>7</v>
      </c>
      <c r="H115" s="1" t="s">
        <v>7</v>
      </c>
      <c r="J115" s="17"/>
      <c r="M115" s="17"/>
      <c r="P115" s="17"/>
      <c r="Q115">
        <v>66.67</v>
      </c>
      <c r="R115" s="19">
        <f t="shared" si="3"/>
        <v>-66.67</v>
      </c>
      <c r="S115" s="19">
        <v>2.4700000000000002</v>
      </c>
      <c r="T115" s="19">
        <v>13.3</v>
      </c>
      <c r="U115" s="19"/>
      <c r="V115" s="19">
        <v>-0.77</v>
      </c>
      <c r="X115" s="19"/>
      <c r="Y115" t="s">
        <v>116</v>
      </c>
    </row>
    <row r="116" spans="2:25" x14ac:dyDescent="0.2">
      <c r="B116" s="1" t="s">
        <v>19</v>
      </c>
      <c r="C116" s="1" t="s">
        <v>6</v>
      </c>
      <c r="E116">
        <v>1</v>
      </c>
      <c r="F116" t="s">
        <v>105</v>
      </c>
      <c r="G116" t="s">
        <v>7</v>
      </c>
      <c r="H116" s="1" t="s">
        <v>7</v>
      </c>
      <c r="I116">
        <v>64.447999999999993</v>
      </c>
      <c r="J116" s="17">
        <v>3.0569999999999999</v>
      </c>
      <c r="K116">
        <f t="shared" si="4"/>
        <v>65.466999999999999</v>
      </c>
      <c r="L116">
        <v>23.72</v>
      </c>
      <c r="M116" s="17">
        <v>22.86</v>
      </c>
      <c r="N116">
        <v>-15.03</v>
      </c>
      <c r="O116">
        <v>65.349999999999994</v>
      </c>
      <c r="P116" s="17">
        <f t="shared" si="5"/>
        <v>50.319999999999993</v>
      </c>
      <c r="R116" s="19"/>
      <c r="S116" s="19"/>
      <c r="T116" s="19">
        <v>17.2</v>
      </c>
      <c r="U116" s="19"/>
      <c r="V116" s="19"/>
      <c r="X116" s="19"/>
      <c r="Y116" t="s">
        <v>116</v>
      </c>
    </row>
    <row r="117" spans="2:25" x14ac:dyDescent="0.2">
      <c r="D117" s="30"/>
      <c r="E117" s="31"/>
      <c r="F117" s="31"/>
    </row>
    <row r="118" spans="2:25" x14ac:dyDescent="0.2">
      <c r="E118" s="1"/>
      <c r="F118" s="1"/>
    </row>
    <row r="119" spans="2:25" x14ac:dyDescent="0.2">
      <c r="F119" s="1"/>
      <c r="I119" s="16"/>
      <c r="J119" s="8"/>
      <c r="K119" s="16"/>
      <c r="L119" s="16"/>
      <c r="M119" s="8"/>
      <c r="N119" s="16"/>
      <c r="O119" s="16"/>
      <c r="P119" s="16"/>
      <c r="Q119" s="16"/>
      <c r="R119" s="8"/>
      <c r="S119" s="8"/>
      <c r="T119" s="8"/>
      <c r="U119" s="8"/>
      <c r="V119" s="8"/>
      <c r="W119" s="16"/>
      <c r="X119" s="8"/>
    </row>
    <row r="341" spans="4:7" x14ac:dyDescent="0.2">
      <c r="D341" t="str">
        <f t="shared" ref="D341:D376" si="6">IF(G224="y","y","")</f>
        <v/>
      </c>
      <c r="G341" t="str">
        <f t="shared" ref="G341:G377" si="7">IF(G224="n",1,"")</f>
        <v/>
      </c>
    </row>
    <row r="342" spans="4:7" x14ac:dyDescent="0.2">
      <c r="D342" t="str">
        <f t="shared" si="6"/>
        <v/>
      </c>
      <c r="G342" t="str">
        <f t="shared" si="7"/>
        <v/>
      </c>
    </row>
    <row r="343" spans="4:7" x14ac:dyDescent="0.2">
      <c r="D343" t="str">
        <f t="shared" si="6"/>
        <v/>
      </c>
      <c r="G343" t="str">
        <f t="shared" si="7"/>
        <v/>
      </c>
    </row>
    <row r="344" spans="4:7" x14ac:dyDescent="0.2">
      <c r="D344" t="str">
        <f t="shared" si="6"/>
        <v/>
      </c>
      <c r="G344" t="str">
        <f t="shared" si="7"/>
        <v/>
      </c>
    </row>
    <row r="345" spans="4:7" x14ac:dyDescent="0.2">
      <c r="D345" t="str">
        <f t="shared" si="6"/>
        <v/>
      </c>
      <c r="G345" t="str">
        <f t="shared" si="7"/>
        <v/>
      </c>
    </row>
    <row r="346" spans="4:7" x14ac:dyDescent="0.2">
      <c r="D346" t="str">
        <f t="shared" si="6"/>
        <v/>
      </c>
      <c r="G346" t="str">
        <f t="shared" si="7"/>
        <v/>
      </c>
    </row>
    <row r="347" spans="4:7" x14ac:dyDescent="0.2">
      <c r="D347" t="str">
        <f t="shared" si="6"/>
        <v/>
      </c>
      <c r="G347" t="str">
        <f t="shared" si="7"/>
        <v/>
      </c>
    </row>
    <row r="348" spans="4:7" x14ac:dyDescent="0.2">
      <c r="D348" t="str">
        <f t="shared" si="6"/>
        <v/>
      </c>
      <c r="G348" t="str">
        <f t="shared" si="7"/>
        <v/>
      </c>
    </row>
    <row r="349" spans="4:7" x14ac:dyDescent="0.2">
      <c r="D349" t="str">
        <f t="shared" si="6"/>
        <v/>
      </c>
      <c r="G349" t="str">
        <f t="shared" si="7"/>
        <v/>
      </c>
    </row>
    <row r="350" spans="4:7" x14ac:dyDescent="0.2">
      <c r="D350" t="str">
        <f t="shared" si="6"/>
        <v/>
      </c>
      <c r="G350" t="str">
        <f t="shared" si="7"/>
        <v/>
      </c>
    </row>
    <row r="351" spans="4:7" x14ac:dyDescent="0.2">
      <c r="D351" t="str">
        <f t="shared" si="6"/>
        <v/>
      </c>
      <c r="G351" t="str">
        <f t="shared" si="7"/>
        <v/>
      </c>
    </row>
    <row r="352" spans="4:7" x14ac:dyDescent="0.2">
      <c r="D352" t="str">
        <f t="shared" si="6"/>
        <v/>
      </c>
      <c r="G352" t="str">
        <f t="shared" si="7"/>
        <v/>
      </c>
    </row>
    <row r="353" spans="4:7" x14ac:dyDescent="0.2">
      <c r="D353" t="str">
        <f t="shared" si="6"/>
        <v/>
      </c>
      <c r="G353" t="str">
        <f t="shared" si="7"/>
        <v/>
      </c>
    </row>
    <row r="354" spans="4:7" x14ac:dyDescent="0.2">
      <c r="D354" t="str">
        <f t="shared" si="6"/>
        <v/>
      </c>
      <c r="G354" t="str">
        <f t="shared" si="7"/>
        <v/>
      </c>
    </row>
    <row r="355" spans="4:7" x14ac:dyDescent="0.2">
      <c r="D355" t="str">
        <f t="shared" si="6"/>
        <v/>
      </c>
      <c r="G355" t="str">
        <f t="shared" si="7"/>
        <v/>
      </c>
    </row>
    <row r="356" spans="4:7" x14ac:dyDescent="0.2">
      <c r="D356" t="str">
        <f t="shared" si="6"/>
        <v/>
      </c>
      <c r="G356" t="str">
        <f t="shared" si="7"/>
        <v/>
      </c>
    </row>
    <row r="357" spans="4:7" x14ac:dyDescent="0.2">
      <c r="D357" t="str">
        <f t="shared" si="6"/>
        <v/>
      </c>
      <c r="G357" t="str">
        <f t="shared" si="7"/>
        <v/>
      </c>
    </row>
    <row r="358" spans="4:7" x14ac:dyDescent="0.2">
      <c r="D358" t="str">
        <f t="shared" si="6"/>
        <v/>
      </c>
      <c r="G358" t="str">
        <f t="shared" si="7"/>
        <v/>
      </c>
    </row>
    <row r="359" spans="4:7" x14ac:dyDescent="0.2">
      <c r="D359" t="str">
        <f t="shared" si="6"/>
        <v/>
      </c>
      <c r="G359" t="str">
        <f t="shared" si="7"/>
        <v/>
      </c>
    </row>
    <row r="360" spans="4:7" x14ac:dyDescent="0.2">
      <c r="D360" t="str">
        <f t="shared" si="6"/>
        <v/>
      </c>
      <c r="G360" t="str">
        <f t="shared" si="7"/>
        <v/>
      </c>
    </row>
    <row r="361" spans="4:7" x14ac:dyDescent="0.2">
      <c r="D361" t="str">
        <f t="shared" si="6"/>
        <v/>
      </c>
      <c r="G361" t="str">
        <f t="shared" si="7"/>
        <v/>
      </c>
    </row>
    <row r="362" spans="4:7" x14ac:dyDescent="0.2">
      <c r="D362" t="str">
        <f t="shared" si="6"/>
        <v/>
      </c>
      <c r="G362" t="str">
        <f t="shared" si="7"/>
        <v/>
      </c>
    </row>
    <row r="363" spans="4:7" x14ac:dyDescent="0.2">
      <c r="D363" t="str">
        <f t="shared" si="6"/>
        <v/>
      </c>
      <c r="G363" t="str">
        <f t="shared" si="7"/>
        <v/>
      </c>
    </row>
    <row r="364" spans="4:7" x14ac:dyDescent="0.2">
      <c r="D364" t="str">
        <f t="shared" si="6"/>
        <v/>
      </c>
      <c r="G364" t="str">
        <f t="shared" si="7"/>
        <v/>
      </c>
    </row>
    <row r="365" spans="4:7" x14ac:dyDescent="0.2">
      <c r="D365" t="str">
        <f t="shared" si="6"/>
        <v/>
      </c>
      <c r="G365" t="str">
        <f t="shared" si="7"/>
        <v/>
      </c>
    </row>
    <row r="366" spans="4:7" x14ac:dyDescent="0.2">
      <c r="D366" t="str">
        <f t="shared" si="6"/>
        <v/>
      </c>
      <c r="G366" t="str">
        <f t="shared" si="7"/>
        <v/>
      </c>
    </row>
    <row r="367" spans="4:7" x14ac:dyDescent="0.2">
      <c r="D367" t="str">
        <f t="shared" si="6"/>
        <v/>
      </c>
      <c r="G367" t="str">
        <f t="shared" si="7"/>
        <v/>
      </c>
    </row>
    <row r="368" spans="4:7" x14ac:dyDescent="0.2">
      <c r="D368" t="str">
        <f t="shared" si="6"/>
        <v/>
      </c>
      <c r="G368" t="str">
        <f t="shared" si="7"/>
        <v/>
      </c>
    </row>
    <row r="369" spans="4:7" x14ac:dyDescent="0.2">
      <c r="D369" t="str">
        <f t="shared" si="6"/>
        <v/>
      </c>
      <c r="G369" t="str">
        <f t="shared" si="7"/>
        <v/>
      </c>
    </row>
    <row r="370" spans="4:7" x14ac:dyDescent="0.2">
      <c r="D370" t="str">
        <f t="shared" si="6"/>
        <v/>
      </c>
      <c r="G370" t="str">
        <f t="shared" si="7"/>
        <v/>
      </c>
    </row>
    <row r="371" spans="4:7" x14ac:dyDescent="0.2">
      <c r="D371" t="str">
        <f t="shared" si="6"/>
        <v/>
      </c>
      <c r="G371" t="str">
        <f t="shared" si="7"/>
        <v/>
      </c>
    </row>
    <row r="372" spans="4:7" x14ac:dyDescent="0.2">
      <c r="D372" t="str">
        <f t="shared" si="6"/>
        <v/>
      </c>
      <c r="G372" t="str">
        <f t="shared" si="7"/>
        <v/>
      </c>
    </row>
    <row r="373" spans="4:7" x14ac:dyDescent="0.2">
      <c r="D373" t="str">
        <f t="shared" si="6"/>
        <v/>
      </c>
      <c r="G373" t="str">
        <f t="shared" si="7"/>
        <v/>
      </c>
    </row>
    <row r="374" spans="4:7" x14ac:dyDescent="0.2">
      <c r="D374" t="str">
        <f t="shared" si="6"/>
        <v/>
      </c>
      <c r="G374" t="str">
        <f t="shared" si="7"/>
        <v/>
      </c>
    </row>
    <row r="375" spans="4:7" x14ac:dyDescent="0.2">
      <c r="D375" t="str">
        <f t="shared" si="6"/>
        <v/>
      </c>
      <c r="G375" t="str">
        <f t="shared" si="7"/>
        <v/>
      </c>
    </row>
    <row r="376" spans="4:7" x14ac:dyDescent="0.2">
      <c r="D376" t="str">
        <f t="shared" si="6"/>
        <v/>
      </c>
      <c r="G376" t="str">
        <f t="shared" si="7"/>
        <v/>
      </c>
    </row>
    <row r="377" spans="4:7" x14ac:dyDescent="0.2">
      <c r="D377" t="str">
        <f t="shared" ref="D377:D440" si="8">IF(G260="y","y","")</f>
        <v/>
      </c>
      <c r="G377" t="str">
        <f t="shared" si="7"/>
        <v/>
      </c>
    </row>
    <row r="378" spans="4:7" x14ac:dyDescent="0.2">
      <c r="D378" t="str">
        <f t="shared" si="8"/>
        <v/>
      </c>
      <c r="G378" t="str">
        <f t="shared" ref="G378:G431" si="9">IF(G261="n",1,"")</f>
        <v/>
      </c>
    </row>
    <row r="379" spans="4:7" x14ac:dyDescent="0.2">
      <c r="D379" t="str">
        <f t="shared" si="8"/>
        <v/>
      </c>
      <c r="G379" t="str">
        <f t="shared" si="9"/>
        <v/>
      </c>
    </row>
    <row r="380" spans="4:7" x14ac:dyDescent="0.2">
      <c r="D380" t="str">
        <f t="shared" si="8"/>
        <v/>
      </c>
      <c r="G380" t="str">
        <f t="shared" si="9"/>
        <v/>
      </c>
    </row>
    <row r="381" spans="4:7" x14ac:dyDescent="0.2">
      <c r="D381" t="str">
        <f t="shared" si="8"/>
        <v/>
      </c>
      <c r="G381" t="str">
        <f t="shared" si="9"/>
        <v/>
      </c>
    </row>
    <row r="382" spans="4:7" x14ac:dyDescent="0.2">
      <c r="D382" t="str">
        <f t="shared" si="8"/>
        <v/>
      </c>
      <c r="G382" t="str">
        <f t="shared" si="9"/>
        <v/>
      </c>
    </row>
    <row r="383" spans="4:7" x14ac:dyDescent="0.2">
      <c r="D383" t="str">
        <f t="shared" si="8"/>
        <v/>
      </c>
      <c r="G383" t="str">
        <f t="shared" si="9"/>
        <v/>
      </c>
    </row>
    <row r="384" spans="4:7" x14ac:dyDescent="0.2">
      <c r="D384" t="str">
        <f t="shared" si="8"/>
        <v/>
      </c>
      <c r="G384" t="str">
        <f t="shared" si="9"/>
        <v/>
      </c>
    </row>
    <row r="385" spans="4:7" x14ac:dyDescent="0.2">
      <c r="D385" t="str">
        <f t="shared" si="8"/>
        <v/>
      </c>
      <c r="G385" t="str">
        <f t="shared" si="9"/>
        <v/>
      </c>
    </row>
    <row r="386" spans="4:7" x14ac:dyDescent="0.2">
      <c r="D386" t="str">
        <f t="shared" si="8"/>
        <v/>
      </c>
      <c r="G386" t="str">
        <f t="shared" si="9"/>
        <v/>
      </c>
    </row>
    <row r="387" spans="4:7" x14ac:dyDescent="0.2">
      <c r="D387" t="str">
        <f t="shared" si="8"/>
        <v/>
      </c>
      <c r="G387" t="str">
        <f t="shared" si="9"/>
        <v/>
      </c>
    </row>
    <row r="388" spans="4:7" x14ac:dyDescent="0.2">
      <c r="D388" t="str">
        <f t="shared" si="8"/>
        <v/>
      </c>
      <c r="G388" t="str">
        <f t="shared" si="9"/>
        <v/>
      </c>
    </row>
    <row r="389" spans="4:7" x14ac:dyDescent="0.2">
      <c r="D389" t="str">
        <f t="shared" si="8"/>
        <v/>
      </c>
      <c r="G389" t="str">
        <f t="shared" si="9"/>
        <v/>
      </c>
    </row>
    <row r="390" spans="4:7" x14ac:dyDescent="0.2">
      <c r="D390" t="str">
        <f t="shared" si="8"/>
        <v/>
      </c>
      <c r="G390" t="str">
        <f t="shared" si="9"/>
        <v/>
      </c>
    </row>
    <row r="391" spans="4:7" x14ac:dyDescent="0.2">
      <c r="D391" t="str">
        <f t="shared" si="8"/>
        <v/>
      </c>
      <c r="G391" t="str">
        <f t="shared" si="9"/>
        <v/>
      </c>
    </row>
    <row r="392" spans="4:7" x14ac:dyDescent="0.2">
      <c r="D392" t="str">
        <f t="shared" si="8"/>
        <v/>
      </c>
      <c r="G392" t="str">
        <f t="shared" si="9"/>
        <v/>
      </c>
    </row>
    <row r="393" spans="4:7" x14ac:dyDescent="0.2">
      <c r="D393" t="str">
        <f t="shared" si="8"/>
        <v/>
      </c>
      <c r="G393" t="str">
        <f t="shared" si="9"/>
        <v/>
      </c>
    </row>
    <row r="394" spans="4:7" x14ac:dyDescent="0.2">
      <c r="D394" t="str">
        <f t="shared" si="8"/>
        <v/>
      </c>
      <c r="G394" t="str">
        <f t="shared" si="9"/>
        <v/>
      </c>
    </row>
    <row r="395" spans="4:7" x14ac:dyDescent="0.2">
      <c r="D395" t="str">
        <f t="shared" si="8"/>
        <v/>
      </c>
      <c r="G395" t="str">
        <f t="shared" si="9"/>
        <v/>
      </c>
    </row>
    <row r="396" spans="4:7" x14ac:dyDescent="0.2">
      <c r="D396" t="str">
        <f t="shared" si="8"/>
        <v/>
      </c>
      <c r="G396" t="str">
        <f t="shared" si="9"/>
        <v/>
      </c>
    </row>
    <row r="397" spans="4:7" x14ac:dyDescent="0.2">
      <c r="D397" t="str">
        <f t="shared" si="8"/>
        <v/>
      </c>
      <c r="G397" t="str">
        <f t="shared" si="9"/>
        <v/>
      </c>
    </row>
    <row r="398" spans="4:7" x14ac:dyDescent="0.2">
      <c r="D398" t="str">
        <f t="shared" si="8"/>
        <v/>
      </c>
      <c r="G398" t="str">
        <f t="shared" si="9"/>
        <v/>
      </c>
    </row>
    <row r="399" spans="4:7" x14ac:dyDescent="0.2">
      <c r="D399" t="str">
        <f t="shared" si="8"/>
        <v/>
      </c>
      <c r="G399" t="str">
        <f t="shared" si="9"/>
        <v/>
      </c>
    </row>
    <row r="400" spans="4:7" x14ac:dyDescent="0.2">
      <c r="D400" t="str">
        <f t="shared" si="8"/>
        <v/>
      </c>
      <c r="G400" t="str">
        <f t="shared" si="9"/>
        <v/>
      </c>
    </row>
    <row r="401" spans="4:7" x14ac:dyDescent="0.2">
      <c r="D401" t="str">
        <f t="shared" si="8"/>
        <v/>
      </c>
      <c r="G401" t="str">
        <f t="shared" si="9"/>
        <v/>
      </c>
    </row>
    <row r="402" spans="4:7" x14ac:dyDescent="0.2">
      <c r="D402" t="str">
        <f t="shared" si="8"/>
        <v/>
      </c>
      <c r="G402" t="str">
        <f t="shared" si="9"/>
        <v/>
      </c>
    </row>
    <row r="403" spans="4:7" x14ac:dyDescent="0.2">
      <c r="D403" t="str">
        <f t="shared" si="8"/>
        <v/>
      </c>
      <c r="G403" t="str">
        <f t="shared" si="9"/>
        <v/>
      </c>
    </row>
    <row r="404" spans="4:7" x14ac:dyDescent="0.2">
      <c r="D404" t="str">
        <f t="shared" si="8"/>
        <v/>
      </c>
      <c r="G404" t="str">
        <f t="shared" si="9"/>
        <v/>
      </c>
    </row>
    <row r="405" spans="4:7" x14ac:dyDescent="0.2">
      <c r="D405" t="str">
        <f t="shared" si="8"/>
        <v/>
      </c>
      <c r="G405" t="str">
        <f t="shared" si="9"/>
        <v/>
      </c>
    </row>
    <row r="406" spans="4:7" x14ac:dyDescent="0.2">
      <c r="D406" t="str">
        <f t="shared" si="8"/>
        <v/>
      </c>
      <c r="G406" t="str">
        <f t="shared" si="9"/>
        <v/>
      </c>
    </row>
    <row r="407" spans="4:7" x14ac:dyDescent="0.2">
      <c r="D407" t="str">
        <f t="shared" si="8"/>
        <v/>
      </c>
      <c r="G407" t="str">
        <f t="shared" si="9"/>
        <v/>
      </c>
    </row>
    <row r="408" spans="4:7" x14ac:dyDescent="0.2">
      <c r="D408" t="str">
        <f t="shared" si="8"/>
        <v/>
      </c>
      <c r="G408" t="str">
        <f t="shared" si="9"/>
        <v/>
      </c>
    </row>
    <row r="409" spans="4:7" x14ac:dyDescent="0.2">
      <c r="D409" t="str">
        <f t="shared" si="8"/>
        <v/>
      </c>
      <c r="G409" t="str">
        <f t="shared" si="9"/>
        <v/>
      </c>
    </row>
    <row r="410" spans="4:7" x14ac:dyDescent="0.2">
      <c r="D410" t="str">
        <f t="shared" si="8"/>
        <v/>
      </c>
      <c r="G410" t="str">
        <f t="shared" si="9"/>
        <v/>
      </c>
    </row>
    <row r="411" spans="4:7" x14ac:dyDescent="0.2">
      <c r="D411" t="str">
        <f t="shared" si="8"/>
        <v/>
      </c>
      <c r="G411" t="str">
        <f t="shared" si="9"/>
        <v/>
      </c>
    </row>
    <row r="412" spans="4:7" x14ac:dyDescent="0.2">
      <c r="D412" t="str">
        <f t="shared" si="8"/>
        <v/>
      </c>
      <c r="G412" t="str">
        <f t="shared" si="9"/>
        <v/>
      </c>
    </row>
    <row r="413" spans="4:7" x14ac:dyDescent="0.2">
      <c r="D413" t="str">
        <f t="shared" si="8"/>
        <v/>
      </c>
      <c r="G413" t="str">
        <f t="shared" si="9"/>
        <v/>
      </c>
    </row>
    <row r="414" spans="4:7" x14ac:dyDescent="0.2">
      <c r="D414" t="str">
        <f t="shared" si="8"/>
        <v/>
      </c>
      <c r="G414" t="str">
        <f t="shared" si="9"/>
        <v/>
      </c>
    </row>
    <row r="415" spans="4:7" x14ac:dyDescent="0.2">
      <c r="D415" t="str">
        <f t="shared" si="8"/>
        <v/>
      </c>
      <c r="G415" t="str">
        <f t="shared" si="9"/>
        <v/>
      </c>
    </row>
    <row r="416" spans="4:7" x14ac:dyDescent="0.2">
      <c r="D416" t="str">
        <f t="shared" si="8"/>
        <v/>
      </c>
      <c r="G416" t="str">
        <f t="shared" si="9"/>
        <v/>
      </c>
    </row>
    <row r="417" spans="4:7" x14ac:dyDescent="0.2">
      <c r="D417" t="str">
        <f t="shared" si="8"/>
        <v/>
      </c>
      <c r="G417" t="str">
        <f t="shared" si="9"/>
        <v/>
      </c>
    </row>
    <row r="418" spans="4:7" x14ac:dyDescent="0.2">
      <c r="D418" t="str">
        <f t="shared" si="8"/>
        <v/>
      </c>
      <c r="G418" t="str">
        <f t="shared" si="9"/>
        <v/>
      </c>
    </row>
    <row r="419" spans="4:7" x14ac:dyDescent="0.2">
      <c r="D419" t="str">
        <f t="shared" si="8"/>
        <v/>
      </c>
      <c r="G419" t="str">
        <f t="shared" si="9"/>
        <v/>
      </c>
    </row>
    <row r="420" spans="4:7" x14ac:dyDescent="0.2">
      <c r="D420" t="str">
        <f t="shared" si="8"/>
        <v/>
      </c>
      <c r="G420" t="str">
        <f t="shared" si="9"/>
        <v/>
      </c>
    </row>
    <row r="421" spans="4:7" x14ac:dyDescent="0.2">
      <c r="D421" t="str">
        <f t="shared" si="8"/>
        <v/>
      </c>
      <c r="G421" t="str">
        <f t="shared" si="9"/>
        <v/>
      </c>
    </row>
    <row r="422" spans="4:7" x14ac:dyDescent="0.2">
      <c r="D422" t="str">
        <f t="shared" si="8"/>
        <v/>
      </c>
      <c r="G422" t="str">
        <f t="shared" si="9"/>
        <v/>
      </c>
    </row>
    <row r="423" spans="4:7" x14ac:dyDescent="0.2">
      <c r="D423" t="str">
        <f t="shared" si="8"/>
        <v/>
      </c>
      <c r="G423" t="str">
        <f t="shared" si="9"/>
        <v/>
      </c>
    </row>
    <row r="424" spans="4:7" x14ac:dyDescent="0.2">
      <c r="D424" t="str">
        <f t="shared" si="8"/>
        <v/>
      </c>
      <c r="G424" t="str">
        <f t="shared" si="9"/>
        <v/>
      </c>
    </row>
    <row r="425" spans="4:7" x14ac:dyDescent="0.2">
      <c r="D425" t="str">
        <f t="shared" si="8"/>
        <v/>
      </c>
      <c r="G425" t="str">
        <f t="shared" si="9"/>
        <v/>
      </c>
    </row>
    <row r="426" spans="4:7" x14ac:dyDescent="0.2">
      <c r="D426" t="str">
        <f t="shared" si="8"/>
        <v/>
      </c>
      <c r="G426" t="str">
        <f t="shared" si="9"/>
        <v/>
      </c>
    </row>
    <row r="427" spans="4:7" x14ac:dyDescent="0.2">
      <c r="D427" t="str">
        <f t="shared" si="8"/>
        <v/>
      </c>
      <c r="G427" t="str">
        <f t="shared" si="9"/>
        <v/>
      </c>
    </row>
    <row r="428" spans="4:7" x14ac:dyDescent="0.2">
      <c r="D428" t="str">
        <f t="shared" si="8"/>
        <v/>
      </c>
      <c r="G428" t="str">
        <f t="shared" si="9"/>
        <v/>
      </c>
    </row>
    <row r="429" spans="4:7" x14ac:dyDescent="0.2">
      <c r="D429" t="str">
        <f t="shared" si="8"/>
        <v/>
      </c>
      <c r="G429" t="str">
        <f t="shared" si="9"/>
        <v/>
      </c>
    </row>
    <row r="430" spans="4:7" x14ac:dyDescent="0.2">
      <c r="D430" t="str">
        <f t="shared" si="8"/>
        <v/>
      </c>
      <c r="G430" t="str">
        <f t="shared" si="9"/>
        <v/>
      </c>
    </row>
    <row r="431" spans="4:7" x14ac:dyDescent="0.2">
      <c r="D431" t="str">
        <f t="shared" si="8"/>
        <v/>
      </c>
      <c r="G431" t="str">
        <f t="shared" si="9"/>
        <v/>
      </c>
    </row>
    <row r="432" spans="4:7" x14ac:dyDescent="0.2">
      <c r="D432" t="str">
        <f t="shared" si="8"/>
        <v/>
      </c>
    </row>
    <row r="433" spans="4:4" x14ac:dyDescent="0.2">
      <c r="D433" t="str">
        <f t="shared" si="8"/>
        <v/>
      </c>
    </row>
    <row r="434" spans="4:4" x14ac:dyDescent="0.2">
      <c r="D434" t="str">
        <f t="shared" si="8"/>
        <v/>
      </c>
    </row>
    <row r="435" spans="4:4" x14ac:dyDescent="0.2">
      <c r="D435" t="str">
        <f t="shared" si="8"/>
        <v/>
      </c>
    </row>
    <row r="436" spans="4:4" x14ac:dyDescent="0.2">
      <c r="D436" t="str">
        <f t="shared" si="8"/>
        <v/>
      </c>
    </row>
    <row r="437" spans="4:4" x14ac:dyDescent="0.2">
      <c r="D437" t="str">
        <f t="shared" si="8"/>
        <v/>
      </c>
    </row>
    <row r="438" spans="4:4" x14ac:dyDescent="0.2">
      <c r="D438" t="str">
        <f t="shared" si="8"/>
        <v/>
      </c>
    </row>
    <row r="439" spans="4:4" x14ac:dyDescent="0.2">
      <c r="D439" t="str">
        <f t="shared" si="8"/>
        <v/>
      </c>
    </row>
    <row r="440" spans="4:4" x14ac:dyDescent="0.2">
      <c r="D440" t="str">
        <f t="shared" si="8"/>
        <v/>
      </c>
    </row>
    <row r="441" spans="4:4" x14ac:dyDescent="0.2">
      <c r="D441" t="str">
        <f t="shared" ref="D441:D499" si="10">IF(G324="y","y","")</f>
        <v/>
      </c>
    </row>
    <row r="442" spans="4:4" x14ac:dyDescent="0.2">
      <c r="D442" t="str">
        <f t="shared" si="10"/>
        <v/>
      </c>
    </row>
    <row r="443" spans="4:4" x14ac:dyDescent="0.2">
      <c r="D443" t="str">
        <f t="shared" si="10"/>
        <v/>
      </c>
    </row>
    <row r="444" spans="4:4" x14ac:dyDescent="0.2">
      <c r="D444" t="str">
        <f t="shared" si="10"/>
        <v/>
      </c>
    </row>
    <row r="445" spans="4:4" x14ac:dyDescent="0.2">
      <c r="D445" t="str">
        <f t="shared" si="10"/>
        <v/>
      </c>
    </row>
    <row r="446" spans="4:4" x14ac:dyDescent="0.2">
      <c r="D446" t="str">
        <f t="shared" si="10"/>
        <v/>
      </c>
    </row>
    <row r="447" spans="4:4" x14ac:dyDescent="0.2">
      <c r="D447" t="str">
        <f t="shared" si="10"/>
        <v/>
      </c>
    </row>
    <row r="448" spans="4:4" x14ac:dyDescent="0.2">
      <c r="D448" t="str">
        <f t="shared" si="10"/>
        <v/>
      </c>
    </row>
    <row r="449" spans="4:4" x14ac:dyDescent="0.2">
      <c r="D449" t="str">
        <f t="shared" si="10"/>
        <v/>
      </c>
    </row>
    <row r="450" spans="4:4" x14ac:dyDescent="0.2">
      <c r="D450" t="str">
        <f t="shared" si="10"/>
        <v/>
      </c>
    </row>
    <row r="451" spans="4:4" x14ac:dyDescent="0.2">
      <c r="D451" t="str">
        <f t="shared" si="10"/>
        <v/>
      </c>
    </row>
    <row r="452" spans="4:4" x14ac:dyDescent="0.2">
      <c r="D452" t="str">
        <f t="shared" si="10"/>
        <v/>
      </c>
    </row>
    <row r="453" spans="4:4" x14ac:dyDescent="0.2">
      <c r="D453" t="str">
        <f t="shared" si="10"/>
        <v/>
      </c>
    </row>
    <row r="454" spans="4:4" x14ac:dyDescent="0.2">
      <c r="D454" t="str">
        <f t="shared" si="10"/>
        <v/>
      </c>
    </row>
    <row r="455" spans="4:4" x14ac:dyDescent="0.2">
      <c r="D455" t="str">
        <f t="shared" si="10"/>
        <v/>
      </c>
    </row>
    <row r="456" spans="4:4" x14ac:dyDescent="0.2">
      <c r="D456" t="str">
        <f t="shared" si="10"/>
        <v/>
      </c>
    </row>
    <row r="457" spans="4:4" x14ac:dyDescent="0.2">
      <c r="D457" t="str">
        <f t="shared" si="10"/>
        <v/>
      </c>
    </row>
    <row r="458" spans="4:4" x14ac:dyDescent="0.2">
      <c r="D458" t="str">
        <f t="shared" si="10"/>
        <v/>
      </c>
    </row>
    <row r="459" spans="4:4" x14ac:dyDescent="0.2">
      <c r="D459" t="str">
        <f t="shared" si="10"/>
        <v/>
      </c>
    </row>
    <row r="460" spans="4:4" x14ac:dyDescent="0.2">
      <c r="D460" t="str">
        <f t="shared" si="10"/>
        <v/>
      </c>
    </row>
    <row r="461" spans="4:4" x14ac:dyDescent="0.2">
      <c r="D461" t="str">
        <f t="shared" si="10"/>
        <v/>
      </c>
    </row>
    <row r="462" spans="4:4" x14ac:dyDescent="0.2">
      <c r="D462" t="str">
        <f t="shared" si="10"/>
        <v/>
      </c>
    </row>
    <row r="463" spans="4:4" x14ac:dyDescent="0.2">
      <c r="D463" t="str">
        <f t="shared" si="10"/>
        <v/>
      </c>
    </row>
    <row r="464" spans="4:4" x14ac:dyDescent="0.2">
      <c r="D464" t="str">
        <f t="shared" si="10"/>
        <v/>
      </c>
    </row>
    <row r="465" spans="4:4" x14ac:dyDescent="0.2">
      <c r="D465" t="str">
        <f t="shared" si="10"/>
        <v/>
      </c>
    </row>
    <row r="466" spans="4:4" x14ac:dyDescent="0.2">
      <c r="D466" t="str">
        <f t="shared" si="10"/>
        <v/>
      </c>
    </row>
    <row r="467" spans="4:4" x14ac:dyDescent="0.2">
      <c r="D467" t="str">
        <f t="shared" si="10"/>
        <v/>
      </c>
    </row>
    <row r="468" spans="4:4" x14ac:dyDescent="0.2">
      <c r="D468" t="str">
        <f t="shared" si="10"/>
        <v/>
      </c>
    </row>
    <row r="469" spans="4:4" x14ac:dyDescent="0.2">
      <c r="D469" t="str">
        <f t="shared" si="10"/>
        <v/>
      </c>
    </row>
    <row r="470" spans="4:4" x14ac:dyDescent="0.2">
      <c r="D470" t="str">
        <f t="shared" si="10"/>
        <v/>
      </c>
    </row>
    <row r="471" spans="4:4" x14ac:dyDescent="0.2">
      <c r="D471" t="str">
        <f t="shared" si="10"/>
        <v/>
      </c>
    </row>
    <row r="472" spans="4:4" x14ac:dyDescent="0.2">
      <c r="D472" t="str">
        <f t="shared" si="10"/>
        <v/>
      </c>
    </row>
    <row r="473" spans="4:4" x14ac:dyDescent="0.2">
      <c r="D473" t="str">
        <f t="shared" si="10"/>
        <v/>
      </c>
    </row>
    <row r="474" spans="4:4" x14ac:dyDescent="0.2">
      <c r="D474" t="str">
        <f t="shared" si="10"/>
        <v/>
      </c>
    </row>
    <row r="475" spans="4:4" x14ac:dyDescent="0.2">
      <c r="D475" t="str">
        <f t="shared" si="10"/>
        <v/>
      </c>
    </row>
    <row r="476" spans="4:4" x14ac:dyDescent="0.2">
      <c r="D476" t="str">
        <f t="shared" si="10"/>
        <v/>
      </c>
    </row>
    <row r="477" spans="4:4" x14ac:dyDescent="0.2">
      <c r="D477" t="str">
        <f t="shared" si="10"/>
        <v/>
      </c>
    </row>
    <row r="478" spans="4:4" x14ac:dyDescent="0.2">
      <c r="D478" t="str">
        <f t="shared" si="10"/>
        <v/>
      </c>
    </row>
    <row r="479" spans="4:4" x14ac:dyDescent="0.2">
      <c r="D479" t="str">
        <f t="shared" si="10"/>
        <v/>
      </c>
    </row>
    <row r="480" spans="4:4" x14ac:dyDescent="0.2">
      <c r="D480" t="str">
        <f t="shared" si="10"/>
        <v/>
      </c>
    </row>
    <row r="481" spans="4:4" x14ac:dyDescent="0.2">
      <c r="D481" t="str">
        <f t="shared" si="10"/>
        <v/>
      </c>
    </row>
    <row r="482" spans="4:4" x14ac:dyDescent="0.2">
      <c r="D482" t="str">
        <f t="shared" si="10"/>
        <v/>
      </c>
    </row>
    <row r="483" spans="4:4" x14ac:dyDescent="0.2">
      <c r="D483" t="str">
        <f t="shared" si="10"/>
        <v/>
      </c>
    </row>
    <row r="484" spans="4:4" x14ac:dyDescent="0.2">
      <c r="D484" t="str">
        <f t="shared" si="10"/>
        <v/>
      </c>
    </row>
    <row r="485" spans="4:4" x14ac:dyDescent="0.2">
      <c r="D485" t="str">
        <f t="shared" si="10"/>
        <v/>
      </c>
    </row>
    <row r="486" spans="4:4" x14ac:dyDescent="0.2">
      <c r="D486" t="str">
        <f t="shared" si="10"/>
        <v/>
      </c>
    </row>
    <row r="487" spans="4:4" x14ac:dyDescent="0.2">
      <c r="D487" t="str">
        <f t="shared" si="10"/>
        <v/>
      </c>
    </row>
    <row r="488" spans="4:4" x14ac:dyDescent="0.2">
      <c r="D488" t="str">
        <f t="shared" si="10"/>
        <v/>
      </c>
    </row>
    <row r="489" spans="4:4" x14ac:dyDescent="0.2">
      <c r="D489" t="str">
        <f t="shared" si="10"/>
        <v/>
      </c>
    </row>
    <row r="490" spans="4:4" x14ac:dyDescent="0.2">
      <c r="D490" t="str">
        <f t="shared" si="10"/>
        <v/>
      </c>
    </row>
    <row r="491" spans="4:4" x14ac:dyDescent="0.2">
      <c r="D491" t="str">
        <f t="shared" si="10"/>
        <v/>
      </c>
    </row>
    <row r="492" spans="4:4" x14ac:dyDescent="0.2">
      <c r="D492" t="str">
        <f t="shared" si="10"/>
        <v/>
      </c>
    </row>
    <row r="493" spans="4:4" x14ac:dyDescent="0.2">
      <c r="D493" t="str">
        <f t="shared" si="10"/>
        <v/>
      </c>
    </row>
    <row r="494" spans="4:4" x14ac:dyDescent="0.2">
      <c r="D494" t="str">
        <f t="shared" si="10"/>
        <v/>
      </c>
    </row>
    <row r="495" spans="4:4" x14ac:dyDescent="0.2">
      <c r="D495" t="str">
        <f t="shared" si="10"/>
        <v/>
      </c>
    </row>
    <row r="496" spans="4:4" x14ac:dyDescent="0.2">
      <c r="D496" t="str">
        <f t="shared" si="10"/>
        <v/>
      </c>
    </row>
    <row r="497" spans="4:4" x14ac:dyDescent="0.2">
      <c r="D497" t="str">
        <f t="shared" si="10"/>
        <v/>
      </c>
    </row>
    <row r="498" spans="4:4" x14ac:dyDescent="0.2">
      <c r="D498" t="str">
        <f t="shared" si="10"/>
        <v/>
      </c>
    </row>
    <row r="499" spans="4:4" x14ac:dyDescent="0.2">
      <c r="D499" t="str">
        <f t="shared" si="10"/>
        <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7"/>
  <sheetViews>
    <sheetView topLeftCell="O1" zoomScale="134" zoomScaleNormal="85" workbookViewId="0">
      <pane ySplit="1" topLeftCell="A73" activePane="bottomLeft" state="frozen"/>
      <selection pane="bottomLeft" activeCell="A2" sqref="A2:Y94"/>
    </sheetView>
  </sheetViews>
  <sheetFormatPr baseColWidth="10" defaultColWidth="8.83203125" defaultRowHeight="15" x14ac:dyDescent="0.2"/>
  <cols>
    <col min="2" max="2" width="5.33203125" style="1" customWidth="1"/>
    <col min="3" max="3" width="8.33203125" customWidth="1"/>
    <col min="4" max="4" width="14" customWidth="1"/>
    <col min="5" max="6" width="8.6640625" customWidth="1"/>
    <col min="9" max="9" width="14.33203125" customWidth="1"/>
    <col min="16" max="16" width="18.1640625" customWidth="1"/>
    <col min="17" max="17" width="25.6640625" customWidth="1"/>
    <col min="18" max="18" width="35.83203125" customWidth="1"/>
    <col min="19" max="19" width="11.6640625" customWidth="1"/>
    <col min="20" max="20" width="12.1640625" customWidth="1"/>
    <col min="21" max="21" width="11.33203125" customWidth="1"/>
  </cols>
  <sheetData>
    <row r="1" spans="1:25" x14ac:dyDescent="0.2">
      <c r="A1" t="s">
        <v>0</v>
      </c>
      <c r="B1" s="1" t="s">
        <v>1</v>
      </c>
      <c r="C1" s="1" t="s">
        <v>139</v>
      </c>
      <c r="D1" s="1" t="s">
        <v>4</v>
      </c>
      <c r="E1" s="1" t="s">
        <v>114</v>
      </c>
      <c r="F1" s="1" t="s">
        <v>103</v>
      </c>
      <c r="G1" t="s">
        <v>3</v>
      </c>
      <c r="H1" s="1" t="s">
        <v>50</v>
      </c>
      <c r="I1" s="1" t="s">
        <v>93</v>
      </c>
      <c r="J1" s="22" t="s">
        <v>91</v>
      </c>
      <c r="K1" s="1" t="s">
        <v>94</v>
      </c>
      <c r="L1" s="1" t="s">
        <v>92</v>
      </c>
      <c r="M1" s="22" t="s">
        <v>92</v>
      </c>
      <c r="N1" s="1" t="s">
        <v>130</v>
      </c>
      <c r="O1" s="1" t="s">
        <v>135</v>
      </c>
      <c r="P1" s="22" t="s">
        <v>136</v>
      </c>
      <c r="Q1" t="s">
        <v>134</v>
      </c>
      <c r="R1" s="21" t="s">
        <v>140</v>
      </c>
      <c r="S1" s="19" t="s">
        <v>74</v>
      </c>
      <c r="T1" s="19" t="s">
        <v>75</v>
      </c>
      <c r="U1" s="19" t="s">
        <v>76</v>
      </c>
      <c r="V1" s="19" t="s">
        <v>77</v>
      </c>
      <c r="W1" s="3" t="s">
        <v>80</v>
      </c>
      <c r="X1" t="s">
        <v>78</v>
      </c>
      <c r="Y1" s="3" t="s">
        <v>151</v>
      </c>
    </row>
    <row r="2" spans="1:25" x14ac:dyDescent="0.2">
      <c r="A2" t="s">
        <v>55</v>
      </c>
      <c r="B2" s="1" t="s">
        <v>20</v>
      </c>
      <c r="C2" s="1" t="s">
        <v>6</v>
      </c>
      <c r="D2" s="1"/>
      <c r="E2" s="2">
        <v>1</v>
      </c>
      <c r="F2" s="1" t="s">
        <v>105</v>
      </c>
      <c r="G2" s="1" t="s">
        <v>7</v>
      </c>
      <c r="H2" s="1" t="s">
        <v>7</v>
      </c>
      <c r="J2" s="23"/>
      <c r="M2" s="23"/>
      <c r="P2" s="23"/>
      <c r="Q2">
        <v>70.290000000000006</v>
      </c>
      <c r="R2" s="19">
        <f>0-Q2</f>
        <v>-70.290000000000006</v>
      </c>
      <c r="S2" s="19">
        <v>5.95</v>
      </c>
      <c r="T2" s="19">
        <v>6.9</v>
      </c>
      <c r="U2" s="19">
        <v>128</v>
      </c>
      <c r="V2" s="19"/>
      <c r="Y2" t="s">
        <v>117</v>
      </c>
    </row>
    <row r="3" spans="1:25" x14ac:dyDescent="0.2">
      <c r="B3" s="1" t="s">
        <v>27</v>
      </c>
      <c r="C3" s="1" t="s">
        <v>6</v>
      </c>
      <c r="D3" s="1"/>
      <c r="E3" s="2">
        <v>1</v>
      </c>
      <c r="F3" s="1" t="s">
        <v>105</v>
      </c>
      <c r="G3" t="s">
        <v>7</v>
      </c>
      <c r="H3" s="1" t="s">
        <v>6</v>
      </c>
      <c r="I3">
        <v>74.662999999999997</v>
      </c>
      <c r="J3" s="23">
        <v>3.871</v>
      </c>
      <c r="K3">
        <f t="shared" ref="K3:K64" si="0">(J3/3)+I3</f>
        <v>75.953333333333333</v>
      </c>
      <c r="L3">
        <v>33.54</v>
      </c>
      <c r="M3" s="23">
        <v>32.409999999999997</v>
      </c>
      <c r="N3">
        <v>-4.9400000000000004</v>
      </c>
      <c r="O3">
        <v>60.68</v>
      </c>
      <c r="P3" s="23">
        <f>O3+N3</f>
        <v>55.74</v>
      </c>
      <c r="Q3">
        <v>50.5</v>
      </c>
      <c r="R3" s="19">
        <f t="shared" ref="R3:R64" si="1">0-Q3</f>
        <v>-50.5</v>
      </c>
      <c r="S3" s="19">
        <v>0.31</v>
      </c>
      <c r="T3" s="19">
        <v>8</v>
      </c>
      <c r="U3" s="19">
        <v>75</v>
      </c>
      <c r="V3" s="19">
        <v>-0.06</v>
      </c>
      <c r="W3">
        <v>160</v>
      </c>
      <c r="X3">
        <v>166</v>
      </c>
      <c r="Y3" t="s">
        <v>117</v>
      </c>
    </row>
    <row r="4" spans="1:25" x14ac:dyDescent="0.2">
      <c r="B4" s="1" t="s">
        <v>21</v>
      </c>
      <c r="C4" s="1" t="s">
        <v>6</v>
      </c>
      <c r="D4" s="1"/>
      <c r="E4" s="1" t="s">
        <v>107</v>
      </c>
      <c r="F4" s="1"/>
      <c r="G4" s="1" t="s">
        <v>7</v>
      </c>
      <c r="H4" s="1" t="s">
        <v>7</v>
      </c>
      <c r="I4">
        <v>52.530999999999999</v>
      </c>
      <c r="J4" s="23">
        <v>2.3290000000000002</v>
      </c>
      <c r="K4">
        <f t="shared" si="0"/>
        <v>53.307333333333332</v>
      </c>
      <c r="L4">
        <v>29.47</v>
      </c>
      <c r="M4" s="23">
        <v>28.65</v>
      </c>
      <c r="N4">
        <v>-2.82</v>
      </c>
      <c r="O4">
        <v>58.62</v>
      </c>
      <c r="P4" s="23">
        <f t="shared" ref="P4:P67" si="2">O4+N4</f>
        <v>55.8</v>
      </c>
      <c r="Q4" s="9">
        <v>71.92</v>
      </c>
      <c r="R4" s="19">
        <f t="shared" si="1"/>
        <v>-71.92</v>
      </c>
      <c r="S4" s="19">
        <v>9.5299999999999994</v>
      </c>
      <c r="T4" s="19">
        <v>4.8</v>
      </c>
      <c r="U4" s="19"/>
      <c r="V4" s="19">
        <v>-2.97</v>
      </c>
      <c r="W4">
        <v>80</v>
      </c>
      <c r="Y4" t="s">
        <v>117</v>
      </c>
    </row>
    <row r="5" spans="1:25" x14ac:dyDescent="0.2">
      <c r="B5" s="1" t="s">
        <v>22</v>
      </c>
      <c r="C5" s="1" t="s">
        <v>6</v>
      </c>
      <c r="D5" s="1"/>
      <c r="E5" s="1" t="s">
        <v>107</v>
      </c>
      <c r="F5" s="1"/>
      <c r="G5" t="s">
        <v>6</v>
      </c>
      <c r="H5" s="1" t="s">
        <v>6</v>
      </c>
      <c r="J5" s="23"/>
      <c r="M5" s="23"/>
      <c r="P5" s="23"/>
      <c r="Q5" s="9"/>
      <c r="R5" s="19"/>
      <c r="S5" s="19"/>
      <c r="T5" s="19"/>
      <c r="U5" s="19"/>
      <c r="V5" s="19"/>
      <c r="Y5" t="s">
        <v>117</v>
      </c>
    </row>
    <row r="6" spans="1:25" x14ac:dyDescent="0.2">
      <c r="B6" s="1" t="s">
        <v>5</v>
      </c>
      <c r="C6" s="1" t="s">
        <v>6</v>
      </c>
      <c r="D6" s="1"/>
      <c r="E6" s="2">
        <v>1</v>
      </c>
      <c r="F6" s="1" t="s">
        <v>144</v>
      </c>
      <c r="G6" s="1" t="s">
        <v>7</v>
      </c>
      <c r="H6" s="1" t="s">
        <v>7</v>
      </c>
      <c r="I6">
        <v>57.994</v>
      </c>
      <c r="J6" s="23">
        <v>1.889</v>
      </c>
      <c r="K6">
        <f t="shared" si="0"/>
        <v>58.623666666666665</v>
      </c>
      <c r="L6">
        <v>24.65</v>
      </c>
      <c r="M6" s="23">
        <v>23.67</v>
      </c>
      <c r="N6">
        <v>-3.33</v>
      </c>
      <c r="O6">
        <v>62.07</v>
      </c>
      <c r="P6" s="23">
        <f t="shared" si="2"/>
        <v>58.74</v>
      </c>
      <c r="Q6" s="9">
        <v>63.29</v>
      </c>
      <c r="R6" s="19">
        <f t="shared" si="1"/>
        <v>-63.29</v>
      </c>
      <c r="S6" s="19">
        <v>5.8</v>
      </c>
      <c r="T6" s="19">
        <v>8.5</v>
      </c>
      <c r="U6" s="19">
        <v>118</v>
      </c>
      <c r="V6" s="19">
        <v>-2.73</v>
      </c>
      <c r="W6">
        <v>140</v>
      </c>
      <c r="Y6" t="s">
        <v>117</v>
      </c>
    </row>
    <row r="7" spans="1:25" x14ac:dyDescent="0.2">
      <c r="B7" s="1" t="s">
        <v>8</v>
      </c>
      <c r="C7" s="1" t="s">
        <v>6</v>
      </c>
      <c r="D7" s="1"/>
      <c r="E7" s="2">
        <v>1</v>
      </c>
      <c r="F7" s="1" t="s">
        <v>105</v>
      </c>
      <c r="G7" t="s">
        <v>7</v>
      </c>
      <c r="H7" s="1" t="s">
        <v>7</v>
      </c>
      <c r="I7">
        <v>69.997</v>
      </c>
      <c r="J7" s="23">
        <v>1.476</v>
      </c>
      <c r="K7">
        <f t="shared" si="0"/>
        <v>70.489000000000004</v>
      </c>
      <c r="L7">
        <v>27.54</v>
      </c>
      <c r="M7" s="23">
        <v>26.49</v>
      </c>
      <c r="N7">
        <v>1.97</v>
      </c>
      <c r="O7">
        <v>76.72</v>
      </c>
      <c r="P7" s="23">
        <f t="shared" si="2"/>
        <v>78.69</v>
      </c>
      <c r="Q7" s="9">
        <v>67</v>
      </c>
      <c r="R7" s="19">
        <f t="shared" si="1"/>
        <v>-67</v>
      </c>
      <c r="S7" s="19">
        <v>2.73</v>
      </c>
      <c r="T7" s="19">
        <v>24</v>
      </c>
      <c r="U7" s="19">
        <v>121</v>
      </c>
      <c r="V7" s="19">
        <v>-0.56000000000000005</v>
      </c>
      <c r="W7">
        <v>280</v>
      </c>
      <c r="X7">
        <v>336</v>
      </c>
      <c r="Y7" t="s">
        <v>117</v>
      </c>
    </row>
    <row r="8" spans="1:25" x14ac:dyDescent="0.2">
      <c r="B8" s="1" t="s">
        <v>9</v>
      </c>
      <c r="C8" s="1" t="s">
        <v>6</v>
      </c>
      <c r="D8" s="1"/>
      <c r="E8" s="1" t="s">
        <v>107</v>
      </c>
      <c r="F8" s="1"/>
      <c r="G8" s="1" t="s">
        <v>7</v>
      </c>
      <c r="H8" s="1" t="s">
        <v>7</v>
      </c>
      <c r="J8" s="23"/>
      <c r="M8" s="23"/>
      <c r="P8" s="23"/>
      <c r="Q8" s="9">
        <v>72.47</v>
      </c>
      <c r="R8" s="19">
        <f t="shared" si="1"/>
        <v>-72.47</v>
      </c>
      <c r="S8" s="19">
        <v>4.4000000000000004</v>
      </c>
      <c r="T8" s="19">
        <v>15.3</v>
      </c>
      <c r="U8" s="19">
        <v>140</v>
      </c>
      <c r="V8" s="19">
        <v>0.44</v>
      </c>
      <c r="W8">
        <v>190</v>
      </c>
      <c r="Y8" t="s">
        <v>117</v>
      </c>
    </row>
    <row r="9" spans="1:25" x14ac:dyDescent="0.2">
      <c r="B9" s="1" t="s">
        <v>10</v>
      </c>
      <c r="C9" s="1" t="s">
        <v>6</v>
      </c>
      <c r="D9" s="1"/>
      <c r="E9" s="2">
        <v>1</v>
      </c>
      <c r="F9" s="1" t="s">
        <v>105</v>
      </c>
      <c r="G9" t="s">
        <v>6</v>
      </c>
      <c r="H9" s="1" t="s">
        <v>6</v>
      </c>
      <c r="I9">
        <v>62.847999999999999</v>
      </c>
      <c r="J9" s="23">
        <v>3.355</v>
      </c>
      <c r="K9">
        <f t="shared" si="0"/>
        <v>63.966333333333331</v>
      </c>
      <c r="L9">
        <v>30.28</v>
      </c>
      <c r="M9" s="23">
        <v>29.12</v>
      </c>
      <c r="N9">
        <v>3.72</v>
      </c>
      <c r="O9">
        <v>69.569999999999993</v>
      </c>
      <c r="P9" s="23">
        <f t="shared" si="2"/>
        <v>73.289999999999992</v>
      </c>
      <c r="Q9" s="9"/>
      <c r="R9" s="19"/>
      <c r="S9" s="19"/>
      <c r="T9" s="19"/>
      <c r="U9" s="19"/>
      <c r="V9" s="19"/>
      <c r="Y9" t="s">
        <v>117</v>
      </c>
    </row>
    <row r="10" spans="1:25" x14ac:dyDescent="0.2">
      <c r="B10" s="1" t="s">
        <v>11</v>
      </c>
      <c r="C10" s="1" t="s">
        <v>6</v>
      </c>
      <c r="D10" s="1"/>
      <c r="E10" s="1" t="s">
        <v>107</v>
      </c>
      <c r="F10" s="1"/>
      <c r="G10" s="1" t="s">
        <v>7</v>
      </c>
      <c r="H10" s="1" t="s">
        <v>7</v>
      </c>
      <c r="J10" s="23"/>
      <c r="M10" s="23"/>
      <c r="P10" s="23"/>
      <c r="Q10" s="9"/>
      <c r="R10" s="19"/>
      <c r="S10" s="19"/>
      <c r="T10" s="19"/>
      <c r="U10" s="19"/>
      <c r="V10" s="19"/>
      <c r="Y10" t="s">
        <v>117</v>
      </c>
    </row>
    <row r="11" spans="1:25" x14ac:dyDescent="0.2">
      <c r="B11" s="1" t="s">
        <v>12</v>
      </c>
      <c r="C11" s="1" t="s">
        <v>6</v>
      </c>
      <c r="D11" s="1"/>
      <c r="E11" s="1" t="s">
        <v>107</v>
      </c>
      <c r="F11" s="1"/>
      <c r="G11" t="s">
        <v>6</v>
      </c>
      <c r="H11" s="1" t="s">
        <v>6</v>
      </c>
      <c r="I11">
        <v>60.140999999999998</v>
      </c>
      <c r="J11" s="23">
        <v>4.4989999999999997</v>
      </c>
      <c r="K11">
        <f t="shared" si="0"/>
        <v>61.640666666666668</v>
      </c>
      <c r="L11">
        <v>48.77</v>
      </c>
      <c r="M11" s="23">
        <v>47.03</v>
      </c>
      <c r="N11">
        <v>-0.05</v>
      </c>
      <c r="O11">
        <v>62.31</v>
      </c>
      <c r="P11" s="23">
        <f t="shared" si="2"/>
        <v>62.260000000000005</v>
      </c>
      <c r="Q11" s="9"/>
      <c r="R11" s="19"/>
      <c r="S11" s="19"/>
      <c r="T11" s="19"/>
      <c r="U11" s="19"/>
      <c r="V11" s="19"/>
      <c r="Y11" t="s">
        <v>117</v>
      </c>
    </row>
    <row r="12" spans="1:25" x14ac:dyDescent="0.2">
      <c r="B12" s="1" t="s">
        <v>13</v>
      </c>
      <c r="C12" s="1" t="s">
        <v>6</v>
      </c>
      <c r="D12" s="1"/>
      <c r="E12" s="1" t="s">
        <v>107</v>
      </c>
      <c r="F12" s="1"/>
      <c r="G12" s="1" t="s">
        <v>6</v>
      </c>
      <c r="H12" s="1" t="s">
        <v>6</v>
      </c>
      <c r="J12" s="23"/>
      <c r="M12" s="23"/>
      <c r="P12" s="23"/>
      <c r="Q12" s="9"/>
      <c r="R12" s="19"/>
      <c r="S12" s="19"/>
      <c r="T12" s="19"/>
      <c r="U12" s="19"/>
      <c r="V12" s="19"/>
      <c r="Y12" t="s">
        <v>117</v>
      </c>
    </row>
    <row r="13" spans="1:25" x14ac:dyDescent="0.2">
      <c r="B13" s="1" t="s">
        <v>14</v>
      </c>
      <c r="C13" s="1" t="s">
        <v>6</v>
      </c>
      <c r="D13" s="1"/>
      <c r="E13" s="2">
        <v>1</v>
      </c>
      <c r="F13" s="1" t="s">
        <v>105</v>
      </c>
      <c r="G13" t="s">
        <v>7</v>
      </c>
      <c r="H13" s="1" t="s">
        <v>7</v>
      </c>
      <c r="I13">
        <v>52.999000000000002</v>
      </c>
      <c r="J13" s="23">
        <v>1.841</v>
      </c>
      <c r="K13">
        <f t="shared" si="0"/>
        <v>53.612666666666669</v>
      </c>
      <c r="L13">
        <v>28.86</v>
      </c>
      <c r="M13" s="23">
        <v>27.98</v>
      </c>
      <c r="N13">
        <v>2.46</v>
      </c>
      <c r="O13">
        <v>55.68</v>
      </c>
      <c r="P13" s="23">
        <f t="shared" si="2"/>
        <v>58.14</v>
      </c>
      <c r="Q13" s="9">
        <v>55.57</v>
      </c>
      <c r="R13" s="19">
        <f t="shared" si="1"/>
        <v>-55.57</v>
      </c>
      <c r="S13" s="19">
        <v>4.33</v>
      </c>
      <c r="T13" s="19">
        <v>18.7</v>
      </c>
      <c r="U13" s="19"/>
      <c r="V13" s="19">
        <v>-0.77</v>
      </c>
      <c r="W13">
        <v>180</v>
      </c>
      <c r="X13">
        <v>199</v>
      </c>
      <c r="Y13" t="s">
        <v>117</v>
      </c>
    </row>
    <row r="14" spans="1:25" x14ac:dyDescent="0.2">
      <c r="B14" s="1" t="s">
        <v>15</v>
      </c>
      <c r="C14" s="1" t="s">
        <v>6</v>
      </c>
      <c r="D14" s="1"/>
      <c r="E14" s="2">
        <v>1</v>
      </c>
      <c r="F14" s="1" t="s">
        <v>105</v>
      </c>
      <c r="G14" s="1" t="s">
        <v>7</v>
      </c>
      <c r="H14" s="1" t="s">
        <v>7</v>
      </c>
      <c r="I14">
        <v>61.210999999999999</v>
      </c>
      <c r="J14" s="23">
        <v>2.3889999999999998</v>
      </c>
      <c r="K14">
        <f t="shared" si="0"/>
        <v>62.007333333333335</v>
      </c>
      <c r="L14">
        <v>26.24</v>
      </c>
      <c r="M14" s="23">
        <v>25.48</v>
      </c>
      <c r="N14">
        <v>0.95</v>
      </c>
      <c r="O14">
        <v>66.78</v>
      </c>
      <c r="P14" s="23">
        <f t="shared" si="2"/>
        <v>67.73</v>
      </c>
      <c r="Q14" s="9">
        <v>74.459999999999994</v>
      </c>
      <c r="R14" s="19">
        <f t="shared" si="1"/>
        <v>-74.459999999999994</v>
      </c>
      <c r="S14" s="19">
        <v>7.05</v>
      </c>
      <c r="T14" s="24">
        <v>8.4</v>
      </c>
      <c r="U14" s="19"/>
      <c r="V14" s="19">
        <v>0.25</v>
      </c>
      <c r="W14">
        <v>145</v>
      </c>
      <c r="X14">
        <v>167</v>
      </c>
      <c r="Y14" t="s">
        <v>117</v>
      </c>
    </row>
    <row r="15" spans="1:25" x14ac:dyDescent="0.2">
      <c r="B15" s="1" t="s">
        <v>16</v>
      </c>
      <c r="C15" s="1" t="s">
        <v>6</v>
      </c>
      <c r="D15" s="1"/>
      <c r="E15" s="2">
        <v>1</v>
      </c>
      <c r="F15" s="1" t="s">
        <v>105</v>
      </c>
      <c r="G15" t="s">
        <v>7</v>
      </c>
      <c r="H15" s="1" t="s">
        <v>6</v>
      </c>
      <c r="I15">
        <v>52.732999999999997</v>
      </c>
      <c r="J15" s="23">
        <v>4.7729999999999997</v>
      </c>
      <c r="K15">
        <f t="shared" si="0"/>
        <v>54.323999999999998</v>
      </c>
      <c r="L15">
        <v>30.63</v>
      </c>
      <c r="M15" s="23">
        <v>29.7</v>
      </c>
      <c r="N15">
        <v>2.12</v>
      </c>
      <c r="O15">
        <v>59.55</v>
      </c>
      <c r="P15" s="23">
        <f t="shared" si="2"/>
        <v>61.669999999999995</v>
      </c>
      <c r="Q15" s="9">
        <v>60.54</v>
      </c>
      <c r="R15" s="19">
        <f t="shared" si="1"/>
        <v>-60.54</v>
      </c>
      <c r="S15" s="19">
        <v>1.35</v>
      </c>
      <c r="T15" s="19">
        <v>15.7</v>
      </c>
      <c r="U15" s="19">
        <v>84</v>
      </c>
      <c r="V15" s="19">
        <v>0.27</v>
      </c>
      <c r="W15">
        <v>220</v>
      </c>
      <c r="X15">
        <v>236</v>
      </c>
      <c r="Y15" t="s">
        <v>117</v>
      </c>
    </row>
    <row r="16" spans="1:25" x14ac:dyDescent="0.2">
      <c r="B16" s="1" t="s">
        <v>17</v>
      </c>
      <c r="C16" s="1" t="s">
        <v>7</v>
      </c>
      <c r="D16" s="1"/>
      <c r="E16" s="2">
        <v>1</v>
      </c>
      <c r="F16" s="1" t="s">
        <v>105</v>
      </c>
      <c r="G16" s="1" t="s">
        <v>7</v>
      </c>
      <c r="H16" s="1" t="s">
        <v>7</v>
      </c>
      <c r="J16" s="23"/>
      <c r="M16" s="23"/>
      <c r="P16" s="23"/>
      <c r="Q16" s="9"/>
      <c r="R16" s="19"/>
      <c r="S16" s="19"/>
      <c r="T16" s="19"/>
      <c r="U16" s="19"/>
      <c r="V16" s="19"/>
      <c r="Y16" t="s">
        <v>117</v>
      </c>
    </row>
    <row r="17" spans="1:25" x14ac:dyDescent="0.2">
      <c r="B17" s="1" t="s">
        <v>24</v>
      </c>
      <c r="C17" s="1" t="s">
        <v>6</v>
      </c>
      <c r="D17" s="1"/>
      <c r="E17" s="2">
        <v>1</v>
      </c>
      <c r="F17" s="1" t="s">
        <v>105</v>
      </c>
      <c r="G17" t="s">
        <v>6</v>
      </c>
      <c r="H17" s="1" t="s">
        <v>6</v>
      </c>
      <c r="J17" s="23"/>
      <c r="M17" s="23"/>
      <c r="P17" s="23"/>
      <c r="Q17" s="9">
        <v>69.180000000000007</v>
      </c>
      <c r="R17" s="19">
        <f t="shared" si="1"/>
        <v>-69.180000000000007</v>
      </c>
      <c r="S17" s="19">
        <v>0.6</v>
      </c>
      <c r="T17" s="19">
        <v>18.600000000000001</v>
      </c>
      <c r="U17" s="19">
        <v>114</v>
      </c>
      <c r="V17" s="19">
        <v>-0.55000000000000004</v>
      </c>
      <c r="W17">
        <v>300</v>
      </c>
      <c r="X17">
        <v>310</v>
      </c>
      <c r="Y17" t="s">
        <v>117</v>
      </c>
    </row>
    <row r="18" spans="1:25" x14ac:dyDescent="0.2">
      <c r="B18" s="1" t="s">
        <v>25</v>
      </c>
      <c r="C18" s="1" t="s">
        <v>6</v>
      </c>
      <c r="D18" s="1"/>
      <c r="E18" s="2">
        <v>1</v>
      </c>
      <c r="F18" s="1" t="s">
        <v>106</v>
      </c>
      <c r="G18" s="1" t="s">
        <v>7</v>
      </c>
      <c r="H18" s="1" t="s">
        <v>7</v>
      </c>
      <c r="I18">
        <v>77.069000000000003</v>
      </c>
      <c r="J18" s="23">
        <v>0.91200000000000003</v>
      </c>
      <c r="K18">
        <f t="shared" si="0"/>
        <v>77.373000000000005</v>
      </c>
      <c r="L18">
        <v>26.55</v>
      </c>
      <c r="M18" s="23">
        <v>25.57</v>
      </c>
      <c r="P18" s="23"/>
      <c r="Q18" s="9">
        <v>56.3</v>
      </c>
      <c r="R18" s="19">
        <f t="shared" si="1"/>
        <v>-56.3</v>
      </c>
      <c r="S18" s="19">
        <v>1.64</v>
      </c>
      <c r="T18" s="19">
        <v>18</v>
      </c>
      <c r="U18" s="19">
        <v>107</v>
      </c>
      <c r="V18" s="19">
        <v>0.23</v>
      </c>
      <c r="W18" s="2">
        <v>300</v>
      </c>
      <c r="X18" s="2">
        <v>306</v>
      </c>
      <c r="Y18" t="s">
        <v>117</v>
      </c>
    </row>
    <row r="19" spans="1:25" x14ac:dyDescent="0.2">
      <c r="B19" s="1" t="s">
        <v>18</v>
      </c>
      <c r="C19" s="1" t="s">
        <v>6</v>
      </c>
      <c r="D19" s="1"/>
      <c r="E19" s="1" t="s">
        <v>107</v>
      </c>
      <c r="F19" s="1"/>
      <c r="G19" t="s">
        <v>6</v>
      </c>
      <c r="H19" s="1" t="s">
        <v>7</v>
      </c>
      <c r="J19" s="23"/>
      <c r="M19" s="23"/>
      <c r="P19" s="23"/>
      <c r="Q19" s="9">
        <v>62</v>
      </c>
      <c r="R19" s="19">
        <f t="shared" si="1"/>
        <v>-62</v>
      </c>
      <c r="S19" s="19">
        <v>0.73</v>
      </c>
      <c r="T19" s="19">
        <v>16</v>
      </c>
      <c r="U19" s="19">
        <v>105</v>
      </c>
      <c r="V19" s="19">
        <v>-0.06</v>
      </c>
      <c r="W19" s="2">
        <v>310</v>
      </c>
      <c r="X19" s="2">
        <v>312</v>
      </c>
      <c r="Y19" t="s">
        <v>117</v>
      </c>
    </row>
    <row r="20" spans="1:25" x14ac:dyDescent="0.2">
      <c r="B20" s="1" t="s">
        <v>19</v>
      </c>
      <c r="C20" s="1" t="s">
        <v>6</v>
      </c>
      <c r="D20" s="1"/>
      <c r="E20" s="2">
        <v>1</v>
      </c>
      <c r="F20" s="1" t="s">
        <v>105</v>
      </c>
      <c r="G20" s="1" t="s">
        <v>7</v>
      </c>
      <c r="H20" s="1" t="s">
        <v>6</v>
      </c>
      <c r="I20">
        <v>66.902000000000001</v>
      </c>
      <c r="J20" s="23">
        <v>2.4460000000000002</v>
      </c>
      <c r="K20">
        <f t="shared" si="0"/>
        <v>67.717333333333329</v>
      </c>
      <c r="L20">
        <v>31</v>
      </c>
      <c r="M20" s="23">
        <v>29.84</v>
      </c>
      <c r="N20">
        <v>1</v>
      </c>
      <c r="O20">
        <v>67.709999999999994</v>
      </c>
      <c r="P20" s="23">
        <f t="shared" si="2"/>
        <v>68.709999999999994</v>
      </c>
      <c r="Q20" s="9">
        <v>60.1</v>
      </c>
      <c r="R20" s="19">
        <f t="shared" si="1"/>
        <v>-60.1</v>
      </c>
      <c r="S20" s="19">
        <v>1.21</v>
      </c>
      <c r="T20" s="19">
        <v>11.4</v>
      </c>
      <c r="U20" s="19">
        <v>93</v>
      </c>
      <c r="V20" s="19">
        <v>1.3</v>
      </c>
      <c r="W20" s="2">
        <v>220</v>
      </c>
      <c r="X20" s="2">
        <v>221</v>
      </c>
      <c r="Y20" t="s">
        <v>117</v>
      </c>
    </row>
    <row r="21" spans="1:25" x14ac:dyDescent="0.2">
      <c r="B21" s="1" t="s">
        <v>53</v>
      </c>
      <c r="C21" s="1" t="s">
        <v>6</v>
      </c>
      <c r="D21" s="1"/>
      <c r="E21" s="2">
        <v>1</v>
      </c>
      <c r="F21" s="1" t="s">
        <v>105</v>
      </c>
      <c r="G21" t="s">
        <v>7</v>
      </c>
      <c r="H21" s="1" t="s">
        <v>7</v>
      </c>
      <c r="I21">
        <v>79.759</v>
      </c>
      <c r="J21" s="23">
        <v>1.4890000000000001</v>
      </c>
      <c r="K21">
        <f t="shared" si="0"/>
        <v>80.25533333333334</v>
      </c>
      <c r="L21">
        <v>26.91</v>
      </c>
      <c r="M21" s="23">
        <v>25.86</v>
      </c>
      <c r="N21">
        <v>-2.81</v>
      </c>
      <c r="O21">
        <v>81.739999999999995</v>
      </c>
      <c r="P21" s="23">
        <f t="shared" si="2"/>
        <v>78.929999999999993</v>
      </c>
      <c r="Q21" s="9">
        <v>73.06</v>
      </c>
      <c r="R21" s="19">
        <f t="shared" si="1"/>
        <v>-73.06</v>
      </c>
      <c r="S21" s="19">
        <v>5.6</v>
      </c>
      <c r="T21" s="19">
        <v>14</v>
      </c>
      <c r="U21" s="19"/>
      <c r="V21" s="19">
        <v>-1.1299999999999999</v>
      </c>
      <c r="W21" s="2">
        <v>140</v>
      </c>
      <c r="X21" s="2">
        <v>140</v>
      </c>
      <c r="Y21" t="s">
        <v>117</v>
      </c>
    </row>
    <row r="22" spans="1:25" x14ac:dyDescent="0.2">
      <c r="A22" s="6" t="s">
        <v>101</v>
      </c>
      <c r="B22" s="1" t="s">
        <v>29</v>
      </c>
      <c r="C22" s="1" t="s">
        <v>6</v>
      </c>
      <c r="D22" s="1" t="s">
        <v>150</v>
      </c>
      <c r="E22" s="2">
        <v>1</v>
      </c>
      <c r="F22" s="1" t="s">
        <v>105</v>
      </c>
      <c r="G22" s="1" t="s">
        <v>7</v>
      </c>
      <c r="H22" s="1" t="s">
        <v>7</v>
      </c>
      <c r="I22">
        <v>50.884999999999998</v>
      </c>
      <c r="J22" s="23">
        <v>2.6930000000000001</v>
      </c>
      <c r="K22">
        <f t="shared" si="0"/>
        <v>51.782666666666664</v>
      </c>
      <c r="L22">
        <v>26.08</v>
      </c>
      <c r="M22" s="23">
        <v>25.36</v>
      </c>
      <c r="N22">
        <v>2.04</v>
      </c>
      <c r="O22">
        <v>56.21</v>
      </c>
      <c r="P22" s="23">
        <f t="shared" si="2"/>
        <v>58.25</v>
      </c>
      <c r="Q22">
        <v>72.83</v>
      </c>
      <c r="R22" s="19">
        <f t="shared" si="1"/>
        <v>-72.83</v>
      </c>
      <c r="S22" s="19">
        <v>7.27</v>
      </c>
      <c r="T22" s="19"/>
      <c r="U22" s="19"/>
      <c r="V22" s="19">
        <v>-0.48</v>
      </c>
      <c r="Y22" t="s">
        <v>117</v>
      </c>
    </row>
    <row r="23" spans="1:25" x14ac:dyDescent="0.2">
      <c r="B23" s="1" t="s">
        <v>30</v>
      </c>
      <c r="C23" s="1" t="s">
        <v>6</v>
      </c>
      <c r="D23" s="1"/>
      <c r="E23" s="2">
        <v>1</v>
      </c>
      <c r="F23" s="1" t="s">
        <v>105</v>
      </c>
      <c r="G23" t="s">
        <v>6</v>
      </c>
      <c r="H23" s="1" t="s">
        <v>6</v>
      </c>
      <c r="I23">
        <v>51.779000000000003</v>
      </c>
      <c r="J23" s="23">
        <v>6.9950000000000001</v>
      </c>
      <c r="K23">
        <f t="shared" si="0"/>
        <v>54.110666666666667</v>
      </c>
      <c r="L23">
        <v>48.77</v>
      </c>
      <c r="M23" s="23">
        <v>47.54</v>
      </c>
      <c r="N23">
        <v>5.93</v>
      </c>
      <c r="O23">
        <v>56.47</v>
      </c>
      <c r="P23" s="23">
        <f t="shared" si="2"/>
        <v>62.4</v>
      </c>
      <c r="Q23">
        <v>63.65</v>
      </c>
      <c r="R23" s="19">
        <f t="shared" si="1"/>
        <v>-63.65</v>
      </c>
      <c r="S23" s="19">
        <v>1.57</v>
      </c>
      <c r="T23" s="19">
        <v>14.4</v>
      </c>
      <c r="U23" s="19">
        <v>66</v>
      </c>
      <c r="V23" s="20">
        <v>0.77</v>
      </c>
      <c r="W23" s="2">
        <v>150</v>
      </c>
      <c r="X23" s="2">
        <v>152</v>
      </c>
      <c r="Y23" t="s">
        <v>117</v>
      </c>
    </row>
    <row r="24" spans="1:25" x14ac:dyDescent="0.2">
      <c r="B24" s="1" t="s">
        <v>31</v>
      </c>
      <c r="C24" s="1" t="s">
        <v>6</v>
      </c>
      <c r="D24" s="1"/>
      <c r="E24" s="1" t="s">
        <v>107</v>
      </c>
      <c r="F24" s="1"/>
      <c r="G24" s="1" t="s">
        <v>7</v>
      </c>
      <c r="H24" s="1" t="s">
        <v>7</v>
      </c>
      <c r="I24">
        <v>55.898000000000003</v>
      </c>
      <c r="J24" s="23">
        <v>2.78</v>
      </c>
      <c r="K24">
        <f t="shared" si="0"/>
        <v>56.824666666666673</v>
      </c>
      <c r="L24">
        <v>43.3</v>
      </c>
      <c r="M24" s="23">
        <v>42.41</v>
      </c>
      <c r="N24">
        <v>1.48</v>
      </c>
      <c r="O24">
        <v>57.38</v>
      </c>
      <c r="P24" s="23">
        <f t="shared" si="2"/>
        <v>58.86</v>
      </c>
      <c r="Q24">
        <v>53.98</v>
      </c>
      <c r="R24" s="19">
        <f t="shared" si="1"/>
        <v>-53.98</v>
      </c>
      <c r="S24" s="19">
        <v>1.67</v>
      </c>
      <c r="T24" s="19"/>
      <c r="U24" s="19"/>
      <c r="V24" s="19"/>
      <c r="Y24" t="s">
        <v>117</v>
      </c>
    </row>
    <row r="25" spans="1:25" x14ac:dyDescent="0.2">
      <c r="B25" s="1" t="s">
        <v>33</v>
      </c>
      <c r="C25" s="1" t="s">
        <v>6</v>
      </c>
      <c r="D25" s="1"/>
      <c r="E25" s="2">
        <v>1</v>
      </c>
      <c r="F25" s="1" t="s">
        <v>105</v>
      </c>
      <c r="G25" t="s">
        <v>7</v>
      </c>
      <c r="H25" s="1" t="s">
        <v>7</v>
      </c>
      <c r="I25">
        <v>62.728999999999999</v>
      </c>
      <c r="J25" s="23">
        <v>2.9220000000000002</v>
      </c>
      <c r="K25">
        <f t="shared" si="0"/>
        <v>63.702999999999996</v>
      </c>
      <c r="L25">
        <v>38.28</v>
      </c>
      <c r="M25" s="23">
        <v>37.07</v>
      </c>
      <c r="N25">
        <v>0.45</v>
      </c>
      <c r="O25">
        <v>66.709999999999994</v>
      </c>
      <c r="P25" s="23">
        <f t="shared" si="2"/>
        <v>67.16</v>
      </c>
      <c r="Q25">
        <v>75.14</v>
      </c>
      <c r="R25" s="19">
        <f t="shared" si="1"/>
        <v>-75.14</v>
      </c>
      <c r="S25" s="19">
        <v>5.44</v>
      </c>
      <c r="T25" s="19">
        <v>17.7</v>
      </c>
      <c r="U25" s="19">
        <v>78</v>
      </c>
      <c r="V25" s="19">
        <v>-0.35</v>
      </c>
      <c r="W25">
        <v>150</v>
      </c>
      <c r="X25">
        <v>152</v>
      </c>
      <c r="Y25" t="s">
        <v>117</v>
      </c>
    </row>
    <row r="26" spans="1:25" x14ac:dyDescent="0.2">
      <c r="B26" s="1" t="s">
        <v>56</v>
      </c>
      <c r="C26" s="1" t="s">
        <v>6</v>
      </c>
      <c r="D26" s="1"/>
      <c r="E26" s="2">
        <v>1</v>
      </c>
      <c r="F26" s="1" t="s">
        <v>105</v>
      </c>
      <c r="G26" s="1" t="s">
        <v>7</v>
      </c>
      <c r="H26" s="1" t="s">
        <v>7</v>
      </c>
      <c r="I26">
        <v>51.750999999999998</v>
      </c>
      <c r="J26" s="23">
        <v>3.899</v>
      </c>
      <c r="K26">
        <f t="shared" si="0"/>
        <v>53.050666666666665</v>
      </c>
      <c r="L26">
        <v>31.58</v>
      </c>
      <c r="M26" s="23">
        <v>30.95</v>
      </c>
      <c r="N26">
        <v>8.2799999999999994</v>
      </c>
      <c r="O26">
        <v>58.74</v>
      </c>
      <c r="P26" s="23">
        <f t="shared" si="2"/>
        <v>67.02</v>
      </c>
      <c r="Q26">
        <v>67.010000000000005</v>
      </c>
      <c r="R26" s="19">
        <f t="shared" si="1"/>
        <v>-67.010000000000005</v>
      </c>
      <c r="S26" s="19">
        <v>2.6629999999999998</v>
      </c>
      <c r="T26" s="19">
        <v>21.4</v>
      </c>
      <c r="U26" s="19"/>
      <c r="V26" s="19">
        <v>-0.85</v>
      </c>
      <c r="W26">
        <v>193</v>
      </c>
      <c r="X26">
        <v>195</v>
      </c>
      <c r="Y26" t="s">
        <v>117</v>
      </c>
    </row>
    <row r="27" spans="1:25" x14ac:dyDescent="0.2">
      <c r="B27" s="1" t="s">
        <v>34</v>
      </c>
      <c r="C27" s="1" t="s">
        <v>7</v>
      </c>
      <c r="D27" s="1"/>
      <c r="G27" t="s">
        <v>7</v>
      </c>
      <c r="H27" s="1" t="s">
        <v>7</v>
      </c>
      <c r="I27">
        <v>54.287999999999997</v>
      </c>
      <c r="J27" s="23">
        <v>2.9809999999999999</v>
      </c>
      <c r="K27">
        <f t="shared" si="0"/>
        <v>55.281666666666666</v>
      </c>
      <c r="L27">
        <v>43.97</v>
      </c>
      <c r="M27" s="23">
        <v>42.69</v>
      </c>
      <c r="N27">
        <v>1.3</v>
      </c>
      <c r="O27">
        <v>53.43</v>
      </c>
      <c r="P27" s="23">
        <f t="shared" si="2"/>
        <v>54.73</v>
      </c>
      <c r="R27" s="19"/>
      <c r="S27" s="19"/>
      <c r="T27" s="19"/>
      <c r="U27" s="19"/>
      <c r="V27" s="19"/>
      <c r="Y27" t="s">
        <v>117</v>
      </c>
    </row>
    <row r="28" spans="1:25" x14ac:dyDescent="0.2">
      <c r="A28" t="s">
        <v>59</v>
      </c>
      <c r="B28" s="1" t="s">
        <v>60</v>
      </c>
      <c r="C28" s="1" t="s">
        <v>6</v>
      </c>
      <c r="D28" s="1"/>
      <c r="E28" s="2">
        <v>1</v>
      </c>
      <c r="F28" s="1" t="s">
        <v>105</v>
      </c>
      <c r="G28" s="1" t="s">
        <v>7</v>
      </c>
      <c r="H28" s="1" t="s">
        <v>7</v>
      </c>
      <c r="J28" s="23"/>
      <c r="L28" s="2"/>
      <c r="M28" s="26"/>
      <c r="N28" s="2"/>
      <c r="O28" s="2"/>
      <c r="P28" s="23"/>
      <c r="Q28">
        <v>77.739999999999995</v>
      </c>
      <c r="R28" s="19">
        <f t="shared" si="1"/>
        <v>-77.739999999999995</v>
      </c>
      <c r="S28" s="19">
        <v>4.3</v>
      </c>
      <c r="T28" s="19">
        <v>11.5</v>
      </c>
      <c r="U28" s="19"/>
      <c r="V28" s="19">
        <v>0.44</v>
      </c>
      <c r="W28">
        <v>125</v>
      </c>
      <c r="Y28" t="s">
        <v>117</v>
      </c>
    </row>
    <row r="29" spans="1:25" x14ac:dyDescent="0.2">
      <c r="B29" s="1" t="s">
        <v>61</v>
      </c>
      <c r="C29" s="1" t="s">
        <v>6</v>
      </c>
      <c r="D29" s="1"/>
      <c r="E29" s="2">
        <v>1</v>
      </c>
      <c r="F29" s="1" t="s">
        <v>105</v>
      </c>
      <c r="G29" t="s">
        <v>6</v>
      </c>
      <c r="H29" s="1" t="s">
        <v>6</v>
      </c>
      <c r="I29" s="10">
        <v>58.616999999999997</v>
      </c>
      <c r="J29" s="28">
        <v>1.0409999999999999</v>
      </c>
      <c r="K29" s="10">
        <f t="shared" si="0"/>
        <v>58.963999999999999</v>
      </c>
      <c r="L29" s="13">
        <v>29.85</v>
      </c>
      <c r="M29" s="29">
        <v>28.94</v>
      </c>
      <c r="N29" s="13">
        <v>0.81</v>
      </c>
      <c r="O29" s="13">
        <v>68.13</v>
      </c>
      <c r="P29" s="28">
        <f t="shared" si="2"/>
        <v>68.94</v>
      </c>
      <c r="R29" s="19"/>
      <c r="S29" s="19"/>
      <c r="T29" s="19"/>
      <c r="U29" s="19"/>
      <c r="V29" s="19"/>
      <c r="Y29" t="s">
        <v>117</v>
      </c>
    </row>
    <row r="30" spans="1:25" x14ac:dyDescent="0.2">
      <c r="B30" s="1" t="s">
        <v>48</v>
      </c>
      <c r="C30" s="1"/>
      <c r="D30" s="1"/>
      <c r="G30" s="1" t="s">
        <v>6</v>
      </c>
      <c r="H30" s="1" t="s">
        <v>6</v>
      </c>
      <c r="I30" s="10"/>
      <c r="J30" s="28"/>
      <c r="K30" s="10"/>
      <c r="L30" s="10"/>
      <c r="M30" s="28"/>
      <c r="N30" s="10"/>
      <c r="O30" s="10"/>
      <c r="P30" s="28"/>
      <c r="R30" s="19"/>
      <c r="S30" s="19"/>
      <c r="T30" s="19"/>
      <c r="U30" s="19"/>
      <c r="V30" s="19"/>
      <c r="Y30" t="s">
        <v>117</v>
      </c>
    </row>
    <row r="31" spans="1:25" x14ac:dyDescent="0.2">
      <c r="B31" s="1" t="s">
        <v>49</v>
      </c>
      <c r="C31" s="1" t="s">
        <v>6</v>
      </c>
      <c r="D31" s="1"/>
      <c r="E31" s="2">
        <v>1</v>
      </c>
      <c r="F31" s="1" t="s">
        <v>105</v>
      </c>
      <c r="G31" s="1" t="s">
        <v>6</v>
      </c>
      <c r="H31" s="1" t="s">
        <v>6</v>
      </c>
      <c r="I31">
        <v>67.584000000000003</v>
      </c>
      <c r="J31" s="23">
        <v>1.5680000000000001</v>
      </c>
      <c r="K31">
        <f t="shared" si="0"/>
        <v>68.106666666666669</v>
      </c>
      <c r="L31">
        <v>28.24</v>
      </c>
      <c r="M31" s="23">
        <v>27.45</v>
      </c>
      <c r="N31">
        <v>-1.1200000000000001</v>
      </c>
      <c r="O31">
        <v>74.27</v>
      </c>
      <c r="P31" s="23">
        <f t="shared" si="2"/>
        <v>73.149999999999991</v>
      </c>
      <c r="Q31">
        <v>54.9</v>
      </c>
      <c r="R31" s="19">
        <f t="shared" si="1"/>
        <v>-54.9</v>
      </c>
      <c r="S31" s="19">
        <v>0.75</v>
      </c>
      <c r="T31" s="19">
        <v>34.799999999999997</v>
      </c>
      <c r="U31" s="20">
        <v>114</v>
      </c>
      <c r="V31" s="19">
        <v>-0.21</v>
      </c>
      <c r="W31">
        <v>300</v>
      </c>
      <c r="X31">
        <v>369</v>
      </c>
      <c r="Y31" t="s">
        <v>117</v>
      </c>
    </row>
    <row r="32" spans="1:25" x14ac:dyDescent="0.2">
      <c r="B32" s="1" t="s">
        <v>51</v>
      </c>
      <c r="C32" s="1" t="s">
        <v>6</v>
      </c>
      <c r="D32" s="1"/>
      <c r="E32" s="2">
        <v>1</v>
      </c>
      <c r="F32" s="1" t="s">
        <v>105</v>
      </c>
      <c r="G32" t="s">
        <v>7</v>
      </c>
      <c r="H32" s="1" t="s">
        <v>6</v>
      </c>
      <c r="I32" s="2">
        <v>74.995000000000005</v>
      </c>
      <c r="J32" s="23">
        <v>4.3730000000000002</v>
      </c>
      <c r="K32">
        <f t="shared" si="0"/>
        <v>76.452666666666673</v>
      </c>
      <c r="L32">
        <v>26.76</v>
      </c>
      <c r="M32" s="23">
        <v>26</v>
      </c>
      <c r="P32" s="23"/>
      <c r="Q32">
        <v>69.010000000000005</v>
      </c>
      <c r="R32" s="19">
        <f t="shared" si="1"/>
        <v>-69.010000000000005</v>
      </c>
      <c r="S32" s="19">
        <v>1.79</v>
      </c>
      <c r="T32" s="19">
        <v>11.5</v>
      </c>
      <c r="U32" s="19">
        <v>85</v>
      </c>
      <c r="V32" s="20">
        <v>0.21</v>
      </c>
      <c r="W32" s="2">
        <v>180</v>
      </c>
      <c r="X32" s="2">
        <v>168</v>
      </c>
      <c r="Y32" t="s">
        <v>117</v>
      </c>
    </row>
    <row r="33" spans="1:25" x14ac:dyDescent="0.2">
      <c r="B33" s="1" t="s">
        <v>52</v>
      </c>
      <c r="C33" s="1" t="s">
        <v>6</v>
      </c>
      <c r="D33" s="1"/>
      <c r="E33" s="2">
        <v>1</v>
      </c>
      <c r="F33" s="1" t="s">
        <v>105</v>
      </c>
      <c r="G33" s="1" t="s">
        <v>6</v>
      </c>
      <c r="H33" s="1" t="s">
        <v>7</v>
      </c>
      <c r="I33" s="2">
        <v>74.872</v>
      </c>
      <c r="J33" s="23">
        <v>2.1949999999999998</v>
      </c>
      <c r="K33">
        <f t="shared" si="0"/>
        <v>75.603666666666669</v>
      </c>
      <c r="L33">
        <v>49.66</v>
      </c>
      <c r="M33" s="23">
        <v>48.67</v>
      </c>
      <c r="N33">
        <v>-0.72</v>
      </c>
      <c r="O33">
        <v>76.150000000000006</v>
      </c>
      <c r="P33" s="23">
        <f t="shared" si="2"/>
        <v>75.430000000000007</v>
      </c>
      <c r="Q33">
        <v>53.45</v>
      </c>
      <c r="R33" s="19">
        <f t="shared" si="1"/>
        <v>-53.45</v>
      </c>
      <c r="S33" s="19">
        <v>0.74</v>
      </c>
      <c r="T33" s="19">
        <v>14.7</v>
      </c>
      <c r="U33" s="19"/>
      <c r="V33" s="20">
        <v>-0.78</v>
      </c>
      <c r="W33" s="2">
        <v>140</v>
      </c>
      <c r="X33" s="2">
        <v>139</v>
      </c>
      <c r="Y33" t="s">
        <v>117</v>
      </c>
    </row>
    <row r="34" spans="1:25" x14ac:dyDescent="0.2">
      <c r="B34" s="1" t="s">
        <v>11</v>
      </c>
      <c r="C34" s="1" t="s">
        <v>6</v>
      </c>
      <c r="D34" s="1"/>
      <c r="E34" s="2">
        <v>1</v>
      </c>
      <c r="F34" s="1" t="s">
        <v>105</v>
      </c>
      <c r="G34" t="s">
        <v>6</v>
      </c>
      <c r="H34" s="1" t="s">
        <v>7</v>
      </c>
      <c r="I34" s="2">
        <v>57.712000000000003</v>
      </c>
      <c r="J34" s="23">
        <v>6.766</v>
      </c>
      <c r="K34">
        <f t="shared" si="0"/>
        <v>59.967333333333336</v>
      </c>
      <c r="L34">
        <v>31.53</v>
      </c>
      <c r="M34" s="23">
        <v>31.41</v>
      </c>
      <c r="N34">
        <v>-10.27</v>
      </c>
      <c r="O34">
        <v>62.64</v>
      </c>
      <c r="P34" s="23">
        <f t="shared" si="2"/>
        <v>52.370000000000005</v>
      </c>
      <c r="Q34">
        <v>66.05</v>
      </c>
      <c r="R34" s="19">
        <f t="shared" si="1"/>
        <v>-66.05</v>
      </c>
      <c r="S34" s="19">
        <v>2.23</v>
      </c>
      <c r="T34" s="19">
        <v>13</v>
      </c>
      <c r="U34" s="19"/>
      <c r="V34" s="20">
        <v>-0.36</v>
      </c>
      <c r="W34" s="2">
        <v>150</v>
      </c>
      <c r="X34" s="2">
        <v>166</v>
      </c>
      <c r="Y34" t="s">
        <v>117</v>
      </c>
    </row>
    <row r="35" spans="1:25" x14ac:dyDescent="0.2">
      <c r="B35" s="1" t="s">
        <v>12</v>
      </c>
      <c r="C35" s="1"/>
      <c r="D35" s="1" t="s">
        <v>62</v>
      </c>
      <c r="E35" s="1"/>
      <c r="F35" s="1"/>
      <c r="G35" s="1" t="s">
        <v>6</v>
      </c>
      <c r="H35" s="1" t="s">
        <v>6</v>
      </c>
      <c r="J35" s="23"/>
      <c r="M35" s="23"/>
      <c r="P35" s="23"/>
      <c r="R35" s="19"/>
      <c r="S35" s="19"/>
      <c r="T35" s="19"/>
      <c r="U35" s="19"/>
      <c r="V35" s="19"/>
      <c r="Y35" t="s">
        <v>117</v>
      </c>
    </row>
    <row r="36" spans="1:25" x14ac:dyDescent="0.2">
      <c r="B36" s="1" t="s">
        <v>13</v>
      </c>
      <c r="C36" s="1" t="s">
        <v>6</v>
      </c>
      <c r="D36" s="1"/>
      <c r="E36" s="2">
        <v>1</v>
      </c>
      <c r="F36" s="1" t="s">
        <v>105</v>
      </c>
      <c r="G36" s="1" t="s">
        <v>7</v>
      </c>
      <c r="H36" s="1" t="s">
        <v>7</v>
      </c>
      <c r="I36">
        <v>71.984999999999999</v>
      </c>
      <c r="J36" s="23">
        <v>1.9430000000000001</v>
      </c>
      <c r="K36">
        <f t="shared" si="0"/>
        <v>72.632666666666665</v>
      </c>
      <c r="L36">
        <v>32.020000000000003</v>
      </c>
      <c r="M36" s="23">
        <v>30.99</v>
      </c>
      <c r="N36">
        <v>-4.97</v>
      </c>
      <c r="O36">
        <v>73.3</v>
      </c>
      <c r="P36" s="23">
        <f t="shared" si="2"/>
        <v>68.33</v>
      </c>
      <c r="Q36">
        <v>74.739999999999995</v>
      </c>
      <c r="R36" s="19">
        <f t="shared" si="1"/>
        <v>-74.739999999999995</v>
      </c>
      <c r="S36" s="19">
        <v>3.39</v>
      </c>
      <c r="T36" s="19">
        <v>18.100000000000001</v>
      </c>
      <c r="U36" s="19">
        <v>129</v>
      </c>
      <c r="V36" s="19">
        <v>0.46</v>
      </c>
      <c r="W36">
        <v>340</v>
      </c>
      <c r="X36">
        <v>349</v>
      </c>
      <c r="Y36" t="s">
        <v>117</v>
      </c>
    </row>
    <row r="37" spans="1:25" x14ac:dyDescent="0.2">
      <c r="B37" s="1" t="s">
        <v>15</v>
      </c>
      <c r="C37" s="1" t="s">
        <v>6</v>
      </c>
      <c r="D37" s="1"/>
      <c r="E37" s="1" t="s">
        <v>107</v>
      </c>
      <c r="F37" s="1"/>
      <c r="G37" t="s">
        <v>6</v>
      </c>
      <c r="H37" s="1" t="s">
        <v>6</v>
      </c>
      <c r="I37">
        <v>78.831000000000003</v>
      </c>
      <c r="J37" s="23">
        <v>1.31</v>
      </c>
      <c r="K37">
        <f t="shared" si="0"/>
        <v>79.26766666666667</v>
      </c>
      <c r="L37">
        <v>21.05</v>
      </c>
      <c r="M37" s="23">
        <v>20.49</v>
      </c>
      <c r="N37">
        <v>-1.1299999999999999</v>
      </c>
      <c r="O37">
        <v>56.77</v>
      </c>
      <c r="P37" s="23">
        <f t="shared" si="2"/>
        <v>55.64</v>
      </c>
      <c r="R37" s="19"/>
      <c r="S37" s="19"/>
      <c r="T37" s="19"/>
      <c r="U37" s="19"/>
      <c r="V37" s="19"/>
      <c r="Y37" t="s">
        <v>117</v>
      </c>
    </row>
    <row r="38" spans="1:25" x14ac:dyDescent="0.2">
      <c r="B38" s="1" t="s">
        <v>17</v>
      </c>
      <c r="C38" s="1" t="s">
        <v>6</v>
      </c>
      <c r="D38" s="1"/>
      <c r="E38" s="1" t="s">
        <v>107</v>
      </c>
      <c r="F38" s="1"/>
      <c r="G38" t="s">
        <v>7</v>
      </c>
      <c r="H38" s="1" t="s">
        <v>7</v>
      </c>
      <c r="J38" s="23"/>
      <c r="M38" s="23"/>
      <c r="P38" s="23"/>
      <c r="Q38">
        <v>63.64</v>
      </c>
      <c r="R38" s="19">
        <f t="shared" si="1"/>
        <v>-63.64</v>
      </c>
      <c r="S38" s="19">
        <v>1.63</v>
      </c>
      <c r="T38" s="19">
        <v>17.899999999999999</v>
      </c>
      <c r="U38" s="19"/>
      <c r="V38" s="19">
        <v>0.28999999999999998</v>
      </c>
      <c r="W38">
        <v>100</v>
      </c>
      <c r="Y38" t="s">
        <v>117</v>
      </c>
    </row>
    <row r="39" spans="1:25" x14ac:dyDescent="0.2">
      <c r="B39" s="1" t="s">
        <v>24</v>
      </c>
      <c r="C39" s="1" t="s">
        <v>6</v>
      </c>
      <c r="D39" s="1"/>
      <c r="E39" s="2">
        <v>1</v>
      </c>
      <c r="F39" s="1" t="s">
        <v>105</v>
      </c>
      <c r="G39" s="1" t="s">
        <v>7</v>
      </c>
      <c r="H39" s="1" t="s">
        <v>7</v>
      </c>
      <c r="I39">
        <v>58.261000000000003</v>
      </c>
      <c r="J39" s="23">
        <v>1.8959999999999999</v>
      </c>
      <c r="K39">
        <f t="shared" si="0"/>
        <v>58.893000000000001</v>
      </c>
      <c r="L39">
        <v>23.68</v>
      </c>
      <c r="M39" s="23">
        <v>22.91</v>
      </c>
      <c r="N39">
        <v>2.1</v>
      </c>
      <c r="O39">
        <v>65.150000000000006</v>
      </c>
      <c r="P39" s="23">
        <f t="shared" si="2"/>
        <v>67.25</v>
      </c>
      <c r="Q39">
        <v>53.85</v>
      </c>
      <c r="R39" s="19">
        <f t="shared" si="1"/>
        <v>-53.85</v>
      </c>
      <c r="S39" s="19">
        <v>2.33</v>
      </c>
      <c r="T39" s="20">
        <v>13.5</v>
      </c>
      <c r="U39" s="19"/>
      <c r="V39" s="19">
        <v>-1.05</v>
      </c>
      <c r="W39">
        <v>75</v>
      </c>
      <c r="Y39" t="s">
        <v>117</v>
      </c>
    </row>
    <row r="40" spans="1:25" x14ac:dyDescent="0.2">
      <c r="A40" t="s">
        <v>63</v>
      </c>
      <c r="B40" s="1" t="s">
        <v>20</v>
      </c>
      <c r="C40" s="1" t="s">
        <v>6</v>
      </c>
      <c r="D40" s="1"/>
      <c r="E40" s="2">
        <v>1</v>
      </c>
      <c r="F40" s="1" t="s">
        <v>105</v>
      </c>
      <c r="G40" s="1" t="s">
        <v>6</v>
      </c>
      <c r="H40" s="1" t="s">
        <v>6</v>
      </c>
      <c r="J40" s="23"/>
      <c r="M40" s="23"/>
      <c r="P40" s="23"/>
      <c r="R40" s="19"/>
      <c r="S40" s="19"/>
      <c r="T40" s="19"/>
      <c r="U40" s="19"/>
      <c r="V40" s="19"/>
      <c r="Y40" t="s">
        <v>117</v>
      </c>
    </row>
    <row r="41" spans="1:25" x14ac:dyDescent="0.2">
      <c r="B41" s="1" t="s">
        <v>5</v>
      </c>
      <c r="C41" s="1" t="s">
        <v>6</v>
      </c>
      <c r="D41" s="1"/>
      <c r="E41" s="2">
        <v>1</v>
      </c>
      <c r="F41" s="1" t="s">
        <v>105</v>
      </c>
      <c r="G41" s="1" t="s">
        <v>6</v>
      </c>
      <c r="H41" s="1" t="s">
        <v>6</v>
      </c>
      <c r="J41" s="23"/>
      <c r="M41" s="23"/>
      <c r="P41" s="23"/>
      <c r="Q41">
        <v>54.24</v>
      </c>
      <c r="R41" s="19">
        <f t="shared" si="1"/>
        <v>-54.24</v>
      </c>
      <c r="S41" s="19">
        <v>1.42</v>
      </c>
      <c r="T41" s="19">
        <v>20.5</v>
      </c>
      <c r="U41" s="19"/>
      <c r="V41" s="19">
        <v>0</v>
      </c>
      <c r="W41">
        <v>170</v>
      </c>
      <c r="X41">
        <v>178</v>
      </c>
      <c r="Y41" t="s">
        <v>117</v>
      </c>
    </row>
    <row r="42" spans="1:25" x14ac:dyDescent="0.2">
      <c r="B42" s="1" t="s">
        <v>8</v>
      </c>
      <c r="C42" s="1" t="s">
        <v>6</v>
      </c>
      <c r="D42" s="1"/>
      <c r="E42" s="2">
        <v>1</v>
      </c>
      <c r="F42" s="1" t="s">
        <v>109</v>
      </c>
      <c r="G42" s="1" t="s">
        <v>6</v>
      </c>
      <c r="H42" s="1" t="s">
        <v>6</v>
      </c>
      <c r="I42">
        <v>61.841999999999999</v>
      </c>
      <c r="J42" s="23">
        <v>2.1110000000000002</v>
      </c>
      <c r="K42">
        <f t="shared" si="0"/>
        <v>62.545666666666662</v>
      </c>
      <c r="L42">
        <v>28.12</v>
      </c>
      <c r="M42" s="23">
        <v>27.53</v>
      </c>
      <c r="N42">
        <v>2.2000000000000002</v>
      </c>
      <c r="O42">
        <v>64.78</v>
      </c>
      <c r="P42" s="23">
        <f t="shared" si="2"/>
        <v>66.98</v>
      </c>
      <c r="Q42">
        <v>78.83</v>
      </c>
      <c r="R42" s="19">
        <f t="shared" si="1"/>
        <v>-78.83</v>
      </c>
      <c r="S42" s="19">
        <v>3.26</v>
      </c>
      <c r="T42" s="19">
        <v>17.899999999999999</v>
      </c>
      <c r="U42" s="19">
        <v>150</v>
      </c>
      <c r="V42" s="19">
        <v>-0.32</v>
      </c>
      <c r="W42">
        <v>200</v>
      </c>
      <c r="Y42" t="s">
        <v>117</v>
      </c>
    </row>
    <row r="43" spans="1:25" x14ac:dyDescent="0.2">
      <c r="B43" s="1" t="s">
        <v>9</v>
      </c>
      <c r="C43" s="1" t="s">
        <v>6</v>
      </c>
      <c r="D43" s="1"/>
      <c r="E43" s="2">
        <v>1</v>
      </c>
      <c r="F43" s="1" t="s">
        <v>105</v>
      </c>
      <c r="G43" s="1" t="s">
        <v>6</v>
      </c>
      <c r="H43" s="1" t="s">
        <v>7</v>
      </c>
      <c r="J43" s="23"/>
      <c r="M43" s="23"/>
      <c r="P43" s="23"/>
      <c r="Q43">
        <v>66.09</v>
      </c>
      <c r="R43" s="19">
        <f t="shared" si="1"/>
        <v>-66.09</v>
      </c>
      <c r="S43" s="19">
        <v>1.34</v>
      </c>
      <c r="T43" s="19">
        <v>20.5</v>
      </c>
      <c r="U43" s="19"/>
      <c r="V43" s="19">
        <v>0.11</v>
      </c>
      <c r="W43">
        <v>120</v>
      </c>
      <c r="X43">
        <v>148</v>
      </c>
      <c r="Y43" t="s">
        <v>117</v>
      </c>
    </row>
    <row r="44" spans="1:25" x14ac:dyDescent="0.2">
      <c r="B44" s="1" t="s">
        <v>10</v>
      </c>
      <c r="C44" s="1" t="s">
        <v>6</v>
      </c>
      <c r="D44" s="1"/>
      <c r="E44" s="2">
        <v>1</v>
      </c>
      <c r="F44" s="1" t="s">
        <v>105</v>
      </c>
      <c r="G44" s="1" t="s">
        <v>7</v>
      </c>
      <c r="H44" s="1" t="s">
        <v>7</v>
      </c>
      <c r="I44">
        <v>55.649000000000001</v>
      </c>
      <c r="J44" s="23">
        <v>1.79</v>
      </c>
      <c r="K44">
        <f t="shared" si="0"/>
        <v>56.245666666666665</v>
      </c>
      <c r="M44" s="23">
        <v>29.49</v>
      </c>
      <c r="N44">
        <v>-1.39</v>
      </c>
      <c r="O44">
        <v>58.12</v>
      </c>
      <c r="P44" s="23">
        <f t="shared" si="2"/>
        <v>56.73</v>
      </c>
      <c r="R44" s="19"/>
      <c r="S44" s="19"/>
      <c r="T44" s="19"/>
      <c r="U44" s="19"/>
      <c r="V44" s="19"/>
      <c r="Y44" t="s">
        <v>117</v>
      </c>
    </row>
    <row r="45" spans="1:25" x14ac:dyDescent="0.2">
      <c r="B45" s="1" t="s">
        <v>23</v>
      </c>
      <c r="C45" s="1" t="s">
        <v>6</v>
      </c>
      <c r="D45" s="1"/>
      <c r="E45" s="2">
        <v>1</v>
      </c>
      <c r="F45" s="1" t="s">
        <v>105</v>
      </c>
      <c r="G45" s="1"/>
      <c r="H45" s="1" t="s">
        <v>7</v>
      </c>
      <c r="I45">
        <v>81.88</v>
      </c>
      <c r="J45" s="23">
        <v>1.0549999999999999</v>
      </c>
      <c r="K45">
        <f t="shared" si="0"/>
        <v>82.231666666666669</v>
      </c>
      <c r="L45">
        <v>37.82</v>
      </c>
      <c r="M45" s="23">
        <v>36.44</v>
      </c>
      <c r="N45">
        <v>-2.23</v>
      </c>
      <c r="O45">
        <v>85.28</v>
      </c>
      <c r="P45" s="23">
        <f t="shared" si="2"/>
        <v>83.05</v>
      </c>
      <c r="Q45">
        <v>81.39</v>
      </c>
      <c r="R45" s="19">
        <f t="shared" si="1"/>
        <v>-81.39</v>
      </c>
      <c r="S45" s="19">
        <v>4.1900000000000004</v>
      </c>
      <c r="T45" s="19">
        <v>22.5</v>
      </c>
      <c r="U45" s="19">
        <v>144</v>
      </c>
      <c r="V45" s="19">
        <v>0.3</v>
      </c>
      <c r="W45">
        <v>390</v>
      </c>
      <c r="X45">
        <v>389</v>
      </c>
      <c r="Y45" t="s">
        <v>117</v>
      </c>
    </row>
    <row r="46" spans="1:25" x14ac:dyDescent="0.2">
      <c r="B46" s="1" t="s">
        <v>11</v>
      </c>
      <c r="C46" s="1" t="s">
        <v>6</v>
      </c>
      <c r="D46" s="1"/>
      <c r="E46" s="2">
        <v>1</v>
      </c>
      <c r="F46" s="1" t="s">
        <v>105</v>
      </c>
      <c r="G46" s="1" t="s">
        <v>7</v>
      </c>
      <c r="H46" s="1" t="s">
        <v>7</v>
      </c>
      <c r="J46" s="23"/>
      <c r="M46" s="23"/>
      <c r="P46" s="23"/>
      <c r="R46" s="19"/>
      <c r="S46" s="19"/>
      <c r="T46" s="19"/>
      <c r="U46" s="19"/>
      <c r="V46" s="19"/>
      <c r="Y46" t="s">
        <v>117</v>
      </c>
    </row>
    <row r="47" spans="1:25" x14ac:dyDescent="0.2">
      <c r="B47" s="1" t="s">
        <v>12</v>
      </c>
      <c r="C47" s="1" t="s">
        <v>6</v>
      </c>
      <c r="D47" s="1"/>
      <c r="E47" s="2">
        <v>1</v>
      </c>
      <c r="F47" s="1" t="s">
        <v>105</v>
      </c>
      <c r="G47" s="1" t="s">
        <v>7</v>
      </c>
      <c r="H47" s="1" t="s">
        <v>7</v>
      </c>
      <c r="I47">
        <v>69.003</v>
      </c>
      <c r="J47" s="23">
        <v>3.3610000000000002</v>
      </c>
      <c r="K47">
        <f t="shared" si="0"/>
        <v>70.123333333333335</v>
      </c>
      <c r="L47">
        <v>43.23</v>
      </c>
      <c r="M47" s="23">
        <v>41.79</v>
      </c>
      <c r="N47">
        <v>2.5499999999999998</v>
      </c>
      <c r="O47">
        <v>70.55</v>
      </c>
      <c r="P47" s="23">
        <f t="shared" si="2"/>
        <v>73.099999999999994</v>
      </c>
      <c r="Q47">
        <v>74.78</v>
      </c>
      <c r="R47" s="19">
        <f t="shared" si="1"/>
        <v>-74.78</v>
      </c>
      <c r="S47" s="19">
        <v>5.04</v>
      </c>
      <c r="T47" s="19">
        <v>17.399999999999999</v>
      </c>
      <c r="U47" s="19">
        <v>100</v>
      </c>
      <c r="V47" s="19">
        <v>0.4</v>
      </c>
      <c r="W47">
        <v>155</v>
      </c>
      <c r="X47">
        <v>153</v>
      </c>
      <c r="Y47" t="s">
        <v>117</v>
      </c>
    </row>
    <row r="48" spans="1:25" x14ac:dyDescent="0.2">
      <c r="B48" s="1" t="s">
        <v>13</v>
      </c>
      <c r="C48" s="1" t="s">
        <v>6</v>
      </c>
      <c r="D48" s="1"/>
      <c r="E48" s="2">
        <v>1</v>
      </c>
      <c r="F48" s="1" t="s">
        <v>105</v>
      </c>
      <c r="G48" s="1" t="s">
        <v>6</v>
      </c>
      <c r="H48" s="1" t="s">
        <v>6</v>
      </c>
      <c r="J48" s="23"/>
      <c r="M48" s="23"/>
      <c r="P48" s="23"/>
      <c r="Q48">
        <v>63.63</v>
      </c>
      <c r="R48" s="19">
        <f t="shared" si="1"/>
        <v>-63.63</v>
      </c>
      <c r="S48" s="19">
        <v>-1.46</v>
      </c>
      <c r="T48" s="19">
        <v>16.899999999999999</v>
      </c>
      <c r="U48" s="19">
        <v>89</v>
      </c>
      <c r="V48" s="20">
        <v>-0.06</v>
      </c>
      <c r="W48" s="2">
        <v>215</v>
      </c>
      <c r="X48" s="2">
        <v>216</v>
      </c>
      <c r="Y48" t="s">
        <v>117</v>
      </c>
    </row>
    <row r="49" spans="1:25" x14ac:dyDescent="0.2">
      <c r="B49" s="1" t="s">
        <v>14</v>
      </c>
      <c r="C49" s="1" t="s">
        <v>6</v>
      </c>
      <c r="D49" s="1"/>
      <c r="E49" s="2">
        <v>1</v>
      </c>
      <c r="F49" s="1" t="s">
        <v>105</v>
      </c>
      <c r="G49" s="1" t="s">
        <v>7</v>
      </c>
      <c r="H49" s="1" t="s">
        <v>7</v>
      </c>
      <c r="I49">
        <v>52.203000000000003</v>
      </c>
      <c r="J49" s="23">
        <v>7.3579999999999997</v>
      </c>
      <c r="K49">
        <f t="shared" si="0"/>
        <v>54.655666666666669</v>
      </c>
      <c r="L49">
        <v>61.13</v>
      </c>
      <c r="M49" s="23">
        <v>59.49</v>
      </c>
      <c r="N49">
        <v>0.96299999999999997</v>
      </c>
      <c r="O49">
        <v>56.29</v>
      </c>
      <c r="P49" s="23">
        <f t="shared" si="2"/>
        <v>57.253</v>
      </c>
      <c r="Q49" s="9">
        <v>70.319999999999993</v>
      </c>
      <c r="R49" s="19">
        <f t="shared" si="1"/>
        <v>-70.319999999999993</v>
      </c>
      <c r="S49" s="19">
        <v>2.97</v>
      </c>
      <c r="T49" s="19"/>
      <c r="U49" s="19"/>
      <c r="V49" s="19"/>
      <c r="W49" s="2">
        <v>60</v>
      </c>
      <c r="X49" s="2"/>
      <c r="Y49" t="s">
        <v>117</v>
      </c>
    </row>
    <row r="50" spans="1:25" x14ac:dyDescent="0.2">
      <c r="B50" s="1" t="s">
        <v>15</v>
      </c>
      <c r="C50" s="1" t="s">
        <v>6</v>
      </c>
      <c r="D50" s="1"/>
      <c r="E50" s="1" t="s">
        <v>107</v>
      </c>
      <c r="F50" s="1"/>
      <c r="G50" s="1" t="s">
        <v>7</v>
      </c>
      <c r="H50" s="1" t="s">
        <v>7</v>
      </c>
      <c r="I50">
        <v>54.616999999999997</v>
      </c>
      <c r="J50" s="23">
        <v>7.0590000000000002</v>
      </c>
      <c r="K50">
        <f t="shared" si="0"/>
        <v>56.97</v>
      </c>
      <c r="L50">
        <v>56.77</v>
      </c>
      <c r="M50" s="23">
        <v>55.17</v>
      </c>
      <c r="N50">
        <v>0.34</v>
      </c>
      <c r="O50">
        <v>61.33</v>
      </c>
      <c r="P50" s="23">
        <f t="shared" si="2"/>
        <v>61.67</v>
      </c>
      <c r="Q50" s="9">
        <v>64.72</v>
      </c>
      <c r="R50" s="19">
        <f t="shared" si="1"/>
        <v>-64.72</v>
      </c>
      <c r="S50" s="19">
        <v>2.39</v>
      </c>
      <c r="T50" s="19"/>
      <c r="U50" s="19"/>
      <c r="V50" s="19"/>
      <c r="W50">
        <v>40</v>
      </c>
      <c r="Y50" t="s">
        <v>117</v>
      </c>
    </row>
    <row r="51" spans="1:25" x14ac:dyDescent="0.2">
      <c r="B51" s="1" t="s">
        <v>16</v>
      </c>
      <c r="C51" s="1" t="s">
        <v>6</v>
      </c>
      <c r="D51" s="1"/>
      <c r="E51" s="2">
        <v>1</v>
      </c>
      <c r="F51" s="1" t="s">
        <v>105</v>
      </c>
      <c r="G51" s="1" t="s">
        <v>6</v>
      </c>
      <c r="H51" s="1" t="s">
        <v>6</v>
      </c>
      <c r="I51">
        <v>84.32</v>
      </c>
      <c r="J51" s="23">
        <v>1.64</v>
      </c>
      <c r="K51">
        <f t="shared" si="0"/>
        <v>84.86666666666666</v>
      </c>
      <c r="L51">
        <v>33.130000000000003</v>
      </c>
      <c r="M51" s="23">
        <v>32.229999999999997</v>
      </c>
      <c r="P51" s="23"/>
      <c r="Q51" s="9">
        <v>59.42</v>
      </c>
      <c r="R51" s="19">
        <f t="shared" si="1"/>
        <v>-59.42</v>
      </c>
      <c r="S51" s="19">
        <v>0.54</v>
      </c>
      <c r="T51" s="19">
        <v>31.2</v>
      </c>
      <c r="U51" s="19">
        <v>125</v>
      </c>
      <c r="V51" s="19">
        <v>0.05</v>
      </c>
      <c r="W51">
        <v>390</v>
      </c>
      <c r="X51">
        <v>392</v>
      </c>
      <c r="Y51" t="s">
        <v>117</v>
      </c>
    </row>
    <row r="52" spans="1:25" x14ac:dyDescent="0.2">
      <c r="B52" s="1" t="s">
        <v>17</v>
      </c>
      <c r="C52" s="1" t="s">
        <v>6</v>
      </c>
      <c r="D52" s="1"/>
      <c r="E52" s="1" t="s">
        <v>107</v>
      </c>
      <c r="F52" s="1"/>
      <c r="G52" s="1" t="s">
        <v>6</v>
      </c>
      <c r="J52" s="23"/>
      <c r="M52" s="23"/>
      <c r="P52" s="23"/>
      <c r="Q52" s="9"/>
      <c r="R52" s="19"/>
      <c r="S52" s="19"/>
      <c r="T52" s="19"/>
      <c r="U52" s="19"/>
      <c r="V52" s="19"/>
      <c r="Y52" t="s">
        <v>117</v>
      </c>
    </row>
    <row r="53" spans="1:25" x14ac:dyDescent="0.2">
      <c r="A53" s="6" t="s">
        <v>99</v>
      </c>
      <c r="B53" s="1" t="s">
        <v>24</v>
      </c>
      <c r="C53" s="1" t="s">
        <v>6</v>
      </c>
      <c r="D53" s="1"/>
      <c r="E53" s="2">
        <v>1</v>
      </c>
      <c r="F53" s="2">
        <v>1</v>
      </c>
      <c r="G53" s="1" t="s">
        <v>7</v>
      </c>
      <c r="H53" s="1" t="s">
        <v>7</v>
      </c>
      <c r="I53">
        <v>55.037999999999997</v>
      </c>
      <c r="J53" s="23">
        <v>2.1789999999999998</v>
      </c>
      <c r="K53">
        <f t="shared" si="0"/>
        <v>55.764333333333333</v>
      </c>
      <c r="L53">
        <v>23</v>
      </c>
      <c r="M53" s="23">
        <v>22.19</v>
      </c>
      <c r="N53">
        <v>2.68</v>
      </c>
      <c r="O53">
        <v>58.19</v>
      </c>
      <c r="P53" s="23">
        <f t="shared" si="2"/>
        <v>60.87</v>
      </c>
      <c r="Q53" s="9"/>
      <c r="R53" s="19"/>
      <c r="S53" s="19"/>
      <c r="T53" s="19">
        <v>7.5</v>
      </c>
      <c r="U53" s="19"/>
      <c r="V53" s="19">
        <v>-0.89</v>
      </c>
      <c r="W53">
        <v>100</v>
      </c>
      <c r="X53">
        <v>130</v>
      </c>
      <c r="Y53" t="s">
        <v>117</v>
      </c>
    </row>
    <row r="54" spans="1:25" x14ac:dyDescent="0.2">
      <c r="B54" s="1" t="s">
        <v>25</v>
      </c>
      <c r="C54" s="1" t="s">
        <v>6</v>
      </c>
      <c r="D54" s="1"/>
      <c r="E54" s="2">
        <v>1</v>
      </c>
      <c r="F54" s="1" t="s">
        <v>105</v>
      </c>
      <c r="G54" s="1" t="s">
        <v>7</v>
      </c>
      <c r="H54" s="1" t="s">
        <v>7</v>
      </c>
      <c r="I54">
        <v>55.947000000000003</v>
      </c>
      <c r="J54" s="23">
        <v>3.395</v>
      </c>
      <c r="K54">
        <f t="shared" si="0"/>
        <v>57.07866666666667</v>
      </c>
      <c r="L54">
        <v>41.02</v>
      </c>
      <c r="M54" s="23">
        <v>40.21</v>
      </c>
      <c r="N54">
        <v>-0.63</v>
      </c>
      <c r="O54">
        <v>60.79</v>
      </c>
      <c r="P54" s="23">
        <f t="shared" si="2"/>
        <v>60.16</v>
      </c>
      <c r="Q54" s="9">
        <v>68.25</v>
      </c>
      <c r="R54" s="19">
        <f t="shared" si="1"/>
        <v>-68.25</v>
      </c>
      <c r="S54" s="19">
        <v>2.62</v>
      </c>
      <c r="T54" s="19"/>
      <c r="U54" s="19"/>
      <c r="V54" s="19">
        <v>-0.9</v>
      </c>
      <c r="Y54" t="s">
        <v>117</v>
      </c>
    </row>
    <row r="55" spans="1:25" x14ac:dyDescent="0.2">
      <c r="A55" t="s">
        <v>68</v>
      </c>
      <c r="B55" s="1" t="s">
        <v>20</v>
      </c>
      <c r="C55" s="1" t="s">
        <v>6</v>
      </c>
      <c r="E55" t="s">
        <v>107</v>
      </c>
      <c r="G55" s="1" t="s">
        <v>6</v>
      </c>
      <c r="H55" s="1" t="s">
        <v>7</v>
      </c>
      <c r="I55">
        <v>61.542000000000002</v>
      </c>
      <c r="J55" s="23">
        <v>3.5539999999999998</v>
      </c>
      <c r="K55">
        <f t="shared" si="0"/>
        <v>62.726666666666667</v>
      </c>
      <c r="L55">
        <v>29.53</v>
      </c>
      <c r="M55" s="23">
        <v>28.62</v>
      </c>
      <c r="N55">
        <v>0.04</v>
      </c>
      <c r="O55">
        <v>64.87</v>
      </c>
      <c r="P55" s="23">
        <f t="shared" si="2"/>
        <v>64.910000000000011</v>
      </c>
      <c r="Q55" s="9">
        <v>53.77</v>
      </c>
      <c r="R55" s="19">
        <f t="shared" si="1"/>
        <v>-53.77</v>
      </c>
      <c r="S55" s="19">
        <v>0.37</v>
      </c>
      <c r="T55" s="19">
        <v>15.6</v>
      </c>
      <c r="U55" s="19">
        <v>111</v>
      </c>
      <c r="V55" s="19"/>
      <c r="W55">
        <v>230</v>
      </c>
      <c r="X55">
        <v>230</v>
      </c>
      <c r="Y55" t="s">
        <v>117</v>
      </c>
    </row>
    <row r="56" spans="1:25" x14ac:dyDescent="0.2">
      <c r="B56" s="1" t="s">
        <v>27</v>
      </c>
      <c r="C56" s="1" t="s">
        <v>6</v>
      </c>
      <c r="E56">
        <v>1</v>
      </c>
      <c r="F56" t="s">
        <v>105</v>
      </c>
      <c r="G56" s="1" t="s">
        <v>6</v>
      </c>
      <c r="H56" s="1" t="s">
        <v>6</v>
      </c>
      <c r="I56">
        <v>67.55</v>
      </c>
      <c r="J56" s="23">
        <v>4.5609999999999999</v>
      </c>
      <c r="K56">
        <f t="shared" si="0"/>
        <v>69.070333333333338</v>
      </c>
      <c r="L56">
        <v>31.54</v>
      </c>
      <c r="M56" s="23">
        <v>30.51</v>
      </c>
      <c r="N56">
        <v>0.56000000000000005</v>
      </c>
      <c r="O56">
        <v>69.84</v>
      </c>
      <c r="P56" s="23">
        <f t="shared" si="2"/>
        <v>70.400000000000006</v>
      </c>
      <c r="Q56" s="9">
        <v>72.5</v>
      </c>
      <c r="R56" s="19">
        <f t="shared" si="1"/>
        <v>-72.5</v>
      </c>
      <c r="S56" s="19">
        <v>3.35</v>
      </c>
      <c r="T56" s="19">
        <v>10.3</v>
      </c>
      <c r="U56" s="19">
        <v>87</v>
      </c>
      <c r="V56" s="19">
        <v>1.78</v>
      </c>
      <c r="W56">
        <v>200</v>
      </c>
      <c r="X56">
        <v>198</v>
      </c>
      <c r="Y56" t="s">
        <v>117</v>
      </c>
    </row>
    <row r="57" spans="1:25" x14ac:dyDescent="0.2">
      <c r="B57" s="1" t="s">
        <v>21</v>
      </c>
      <c r="C57" s="1" t="s">
        <v>6</v>
      </c>
      <c r="E57">
        <v>1</v>
      </c>
      <c r="F57" t="s">
        <v>105</v>
      </c>
      <c r="G57" s="1" t="s">
        <v>6</v>
      </c>
      <c r="H57" s="1" t="s">
        <v>6</v>
      </c>
      <c r="I57">
        <v>61.12</v>
      </c>
      <c r="J57" s="23">
        <v>5.827</v>
      </c>
      <c r="K57">
        <f t="shared" si="0"/>
        <v>63.062333333333328</v>
      </c>
      <c r="L57">
        <v>31.64</v>
      </c>
      <c r="M57" s="23">
        <v>30.62</v>
      </c>
      <c r="N57">
        <v>-5.59</v>
      </c>
      <c r="O57">
        <v>65.33</v>
      </c>
      <c r="P57" s="23">
        <f t="shared" si="2"/>
        <v>59.739999999999995</v>
      </c>
      <c r="Q57" s="9">
        <v>59.6</v>
      </c>
      <c r="R57" s="19">
        <f t="shared" si="1"/>
        <v>-59.6</v>
      </c>
      <c r="S57" s="19">
        <v>0.09</v>
      </c>
      <c r="T57" s="19">
        <v>10.26</v>
      </c>
      <c r="U57" s="19"/>
      <c r="V57" s="19">
        <v>1.43</v>
      </c>
      <c r="W57">
        <v>150</v>
      </c>
      <c r="X57">
        <v>170</v>
      </c>
      <c r="Y57" t="s">
        <v>117</v>
      </c>
    </row>
    <row r="58" spans="1:25" x14ac:dyDescent="0.2">
      <c r="B58" s="1" t="s">
        <v>22</v>
      </c>
      <c r="C58" s="1" t="s">
        <v>6</v>
      </c>
      <c r="E58" s="10">
        <v>1</v>
      </c>
      <c r="F58" t="s">
        <v>105</v>
      </c>
      <c r="G58" s="1" t="s">
        <v>6</v>
      </c>
      <c r="H58" s="1" t="s">
        <v>6</v>
      </c>
      <c r="I58">
        <v>70.938000000000002</v>
      </c>
      <c r="J58" s="23">
        <v>4.0869999999999997</v>
      </c>
      <c r="K58">
        <f t="shared" si="0"/>
        <v>72.300333333333342</v>
      </c>
      <c r="L58">
        <v>31.36</v>
      </c>
      <c r="M58" s="23">
        <v>30.32</v>
      </c>
      <c r="N58">
        <v>-4.51</v>
      </c>
      <c r="O58">
        <v>76.47</v>
      </c>
      <c r="P58" s="23">
        <f t="shared" si="2"/>
        <v>71.959999999999994</v>
      </c>
      <c r="Q58" s="9"/>
      <c r="R58" s="19"/>
      <c r="S58" s="19"/>
      <c r="T58" s="19"/>
      <c r="U58" s="19"/>
      <c r="V58" s="19"/>
      <c r="Y58" t="s">
        <v>117</v>
      </c>
    </row>
    <row r="59" spans="1:25" x14ac:dyDescent="0.2">
      <c r="B59" s="1" t="s">
        <v>5</v>
      </c>
      <c r="C59" s="1" t="s">
        <v>6</v>
      </c>
      <c r="E59" s="10">
        <v>1</v>
      </c>
      <c r="F59" t="s">
        <v>105</v>
      </c>
      <c r="G59" s="1" t="s">
        <v>6</v>
      </c>
      <c r="H59" s="1" t="s">
        <v>6</v>
      </c>
      <c r="I59">
        <v>65.513000000000005</v>
      </c>
      <c r="J59" s="23">
        <v>4.0999999999999996</v>
      </c>
      <c r="K59">
        <f t="shared" si="0"/>
        <v>66.879666666666665</v>
      </c>
      <c r="L59">
        <v>27.63</v>
      </c>
      <c r="M59" s="23">
        <v>26.64</v>
      </c>
      <c r="N59">
        <v>-3.65</v>
      </c>
      <c r="O59">
        <v>69.03</v>
      </c>
      <c r="P59" s="23">
        <f t="shared" si="2"/>
        <v>65.38</v>
      </c>
      <c r="Q59">
        <v>64.209999999999994</v>
      </c>
      <c r="R59" s="19">
        <f t="shared" si="1"/>
        <v>-64.209999999999994</v>
      </c>
      <c r="S59" s="19">
        <v>1.02</v>
      </c>
      <c r="T59" s="19">
        <v>11.2</v>
      </c>
      <c r="U59" s="19">
        <v>94</v>
      </c>
      <c r="V59" s="19">
        <v>0.65</v>
      </c>
      <c r="W59">
        <v>215</v>
      </c>
      <c r="X59">
        <v>216</v>
      </c>
      <c r="Y59" t="s">
        <v>117</v>
      </c>
    </row>
    <row r="60" spans="1:25" x14ac:dyDescent="0.2">
      <c r="B60" s="1" t="s">
        <v>8</v>
      </c>
      <c r="C60" s="1" t="s">
        <v>6</v>
      </c>
      <c r="D60" t="s">
        <v>32</v>
      </c>
      <c r="E60" s="10">
        <v>1</v>
      </c>
      <c r="F60" t="s">
        <v>105</v>
      </c>
      <c r="G60" s="1" t="s">
        <v>6</v>
      </c>
      <c r="H60" s="1" t="s">
        <v>7</v>
      </c>
      <c r="I60">
        <v>61.768000000000001</v>
      </c>
      <c r="J60" s="23">
        <v>4.5750000000000002</v>
      </c>
      <c r="K60">
        <f t="shared" si="0"/>
        <v>63.292999999999999</v>
      </c>
      <c r="L60">
        <v>31.08</v>
      </c>
      <c r="M60" s="23">
        <v>30.11</v>
      </c>
      <c r="N60">
        <v>-2.77</v>
      </c>
      <c r="O60">
        <v>68.17</v>
      </c>
      <c r="P60" s="23">
        <f t="shared" si="2"/>
        <v>65.400000000000006</v>
      </c>
      <c r="Q60">
        <v>62.46</v>
      </c>
      <c r="R60" s="19">
        <f t="shared" si="1"/>
        <v>-62.46</v>
      </c>
      <c r="S60" s="19">
        <v>4.1100000000000003</v>
      </c>
      <c r="T60" s="19">
        <v>11.9</v>
      </c>
      <c r="U60" s="20">
        <v>80</v>
      </c>
      <c r="V60" s="19">
        <v>1.1599999999999999</v>
      </c>
      <c r="W60">
        <v>160</v>
      </c>
      <c r="X60">
        <v>171</v>
      </c>
      <c r="Y60" t="s">
        <v>117</v>
      </c>
    </row>
    <row r="61" spans="1:25" x14ac:dyDescent="0.2">
      <c r="B61" s="1" t="s">
        <v>9</v>
      </c>
      <c r="C61" s="1" t="s">
        <v>6</v>
      </c>
      <c r="E61" s="10">
        <v>1</v>
      </c>
      <c r="F61" t="s">
        <v>105</v>
      </c>
      <c r="G61" s="1" t="s">
        <v>7</v>
      </c>
      <c r="H61" s="1" t="s">
        <v>6</v>
      </c>
      <c r="I61">
        <v>76.099999999999994</v>
      </c>
      <c r="J61" s="23">
        <v>1.619</v>
      </c>
      <c r="K61">
        <f t="shared" si="0"/>
        <v>76.639666666666656</v>
      </c>
      <c r="L61">
        <v>35.89</v>
      </c>
      <c r="M61" s="23">
        <v>34.51</v>
      </c>
      <c r="N61">
        <v>-7.38</v>
      </c>
      <c r="O61">
        <v>82.44</v>
      </c>
      <c r="P61" s="23">
        <f t="shared" si="2"/>
        <v>75.06</v>
      </c>
      <c r="Q61">
        <v>69.31</v>
      </c>
      <c r="R61" s="19">
        <f t="shared" si="1"/>
        <v>-69.31</v>
      </c>
      <c r="S61" s="19">
        <v>1.8</v>
      </c>
      <c r="T61" s="19"/>
      <c r="U61" s="19"/>
      <c r="V61" s="19">
        <v>-0.75</v>
      </c>
      <c r="W61">
        <v>190</v>
      </c>
      <c r="X61">
        <v>189</v>
      </c>
      <c r="Y61" t="s">
        <v>117</v>
      </c>
    </row>
    <row r="62" spans="1:25" x14ac:dyDescent="0.2">
      <c r="B62" s="1" t="s">
        <v>10</v>
      </c>
      <c r="C62" s="1" t="s">
        <v>6</v>
      </c>
      <c r="E62" s="10">
        <v>1</v>
      </c>
      <c r="F62" t="s">
        <v>105</v>
      </c>
      <c r="G62" s="1" t="s">
        <v>7</v>
      </c>
      <c r="H62" s="1" t="s">
        <v>7</v>
      </c>
      <c r="I62" s="2">
        <v>61.689</v>
      </c>
      <c r="J62" s="23">
        <v>5.4420000000000002</v>
      </c>
      <c r="K62">
        <f t="shared" si="0"/>
        <v>63.503</v>
      </c>
      <c r="L62">
        <v>27.26</v>
      </c>
      <c r="M62" s="23">
        <v>26.52</v>
      </c>
      <c r="N62">
        <v>-3.26</v>
      </c>
      <c r="O62">
        <v>67.13</v>
      </c>
      <c r="P62" s="23">
        <f t="shared" si="2"/>
        <v>63.87</v>
      </c>
      <c r="R62" s="19"/>
      <c r="S62" s="19"/>
      <c r="T62" s="19"/>
      <c r="U62" s="19"/>
      <c r="V62" s="19"/>
      <c r="Y62" t="s">
        <v>117</v>
      </c>
    </row>
    <row r="63" spans="1:25" x14ac:dyDescent="0.2">
      <c r="B63" s="1" t="s">
        <v>23</v>
      </c>
      <c r="C63" s="1" t="s">
        <v>6</v>
      </c>
      <c r="E63">
        <v>1</v>
      </c>
      <c r="F63" t="s">
        <v>105</v>
      </c>
      <c r="G63" s="1" t="s">
        <v>6</v>
      </c>
      <c r="H63" s="1" t="s">
        <v>6</v>
      </c>
      <c r="I63" s="2">
        <v>67.108000000000004</v>
      </c>
      <c r="J63" s="23">
        <v>5.798</v>
      </c>
      <c r="K63">
        <f t="shared" si="0"/>
        <v>69.040666666666667</v>
      </c>
      <c r="L63">
        <v>31.25</v>
      </c>
      <c r="M63" s="23">
        <v>30.3</v>
      </c>
      <c r="N63">
        <v>-1.84</v>
      </c>
      <c r="O63">
        <v>72.55</v>
      </c>
      <c r="P63" s="23">
        <f t="shared" si="2"/>
        <v>70.709999999999994</v>
      </c>
      <c r="Q63">
        <v>71.47</v>
      </c>
      <c r="R63" s="19">
        <f t="shared" si="1"/>
        <v>-71.47</v>
      </c>
      <c r="S63" s="19">
        <v>1.84</v>
      </c>
      <c r="T63" s="20">
        <v>11.8</v>
      </c>
      <c r="U63" s="19">
        <v>97</v>
      </c>
      <c r="V63" s="20">
        <v>1.46</v>
      </c>
      <c r="W63" s="2">
        <v>240</v>
      </c>
      <c r="X63" s="2">
        <v>236</v>
      </c>
      <c r="Y63" t="s">
        <v>117</v>
      </c>
    </row>
    <row r="64" spans="1:25" x14ac:dyDescent="0.2">
      <c r="B64" s="1" t="s">
        <v>11</v>
      </c>
      <c r="C64" s="1" t="s">
        <v>6</v>
      </c>
      <c r="E64">
        <v>1</v>
      </c>
      <c r="F64" t="s">
        <v>105</v>
      </c>
      <c r="G64" s="1" t="s">
        <v>6</v>
      </c>
      <c r="H64" s="1" t="s">
        <v>6</v>
      </c>
      <c r="I64" s="2">
        <v>57.497999999999998</v>
      </c>
      <c r="J64" s="23">
        <v>5.657</v>
      </c>
      <c r="K64">
        <f t="shared" si="0"/>
        <v>59.383666666666663</v>
      </c>
      <c r="M64" s="23">
        <v>29.37</v>
      </c>
      <c r="N64">
        <v>-0.38</v>
      </c>
      <c r="O64">
        <v>65.83</v>
      </c>
      <c r="P64" s="23">
        <f t="shared" si="2"/>
        <v>65.45</v>
      </c>
      <c r="Q64">
        <v>67.06</v>
      </c>
      <c r="R64" s="19">
        <f t="shared" si="1"/>
        <v>-67.06</v>
      </c>
      <c r="S64" s="19">
        <v>1.55</v>
      </c>
      <c r="T64" s="20">
        <v>15.6</v>
      </c>
      <c r="U64" s="19">
        <v>111</v>
      </c>
      <c r="V64" s="20">
        <v>0.56000000000000005</v>
      </c>
      <c r="W64" s="2">
        <v>255</v>
      </c>
      <c r="X64" s="2">
        <v>256</v>
      </c>
      <c r="Y64" t="s">
        <v>117</v>
      </c>
    </row>
    <row r="65" spans="1:25" x14ac:dyDescent="0.2">
      <c r="B65" s="1" t="s">
        <v>12</v>
      </c>
      <c r="C65" s="1"/>
      <c r="D65" t="s">
        <v>54</v>
      </c>
      <c r="G65" s="1" t="s">
        <v>7</v>
      </c>
      <c r="H65" s="1" t="s">
        <v>7</v>
      </c>
      <c r="J65" s="23"/>
      <c r="M65" s="23"/>
      <c r="P65" s="23"/>
      <c r="R65" s="19"/>
      <c r="S65" s="19"/>
      <c r="T65" s="19"/>
      <c r="U65" s="19"/>
      <c r="V65" s="19"/>
      <c r="Y65" t="s">
        <v>117</v>
      </c>
    </row>
    <row r="66" spans="1:25" x14ac:dyDescent="0.2">
      <c r="B66" s="1" t="s">
        <v>16</v>
      </c>
      <c r="C66" s="1" t="s">
        <v>6</v>
      </c>
      <c r="E66">
        <v>1</v>
      </c>
      <c r="F66" t="s">
        <v>105</v>
      </c>
      <c r="G66" s="1" t="s">
        <v>7</v>
      </c>
      <c r="H66" s="1" t="s">
        <v>7</v>
      </c>
      <c r="J66" s="23"/>
      <c r="M66" s="23"/>
      <c r="P66" s="23"/>
      <c r="R66" s="19"/>
      <c r="S66" s="19"/>
      <c r="T66" s="19"/>
      <c r="U66" s="19"/>
      <c r="V66" s="19"/>
      <c r="Y66" t="s">
        <v>117</v>
      </c>
    </row>
    <row r="67" spans="1:25" x14ac:dyDescent="0.2">
      <c r="B67" s="1" t="s">
        <v>17</v>
      </c>
      <c r="C67" s="1" t="s">
        <v>6</v>
      </c>
      <c r="E67">
        <v>1</v>
      </c>
      <c r="F67" t="s">
        <v>105</v>
      </c>
      <c r="G67" s="1" t="s">
        <v>7</v>
      </c>
      <c r="H67" s="1" t="s">
        <v>7</v>
      </c>
      <c r="I67">
        <v>57.74</v>
      </c>
      <c r="J67" s="23">
        <v>4.32</v>
      </c>
      <c r="K67">
        <f t="shared" ref="K67:K93" si="3">(J67/3)+I67</f>
        <v>59.18</v>
      </c>
      <c r="L67">
        <v>45.66</v>
      </c>
      <c r="M67" s="23">
        <v>44.19</v>
      </c>
      <c r="N67">
        <v>2.84</v>
      </c>
      <c r="O67">
        <v>63.77</v>
      </c>
      <c r="P67" s="23">
        <f t="shared" si="2"/>
        <v>66.61</v>
      </c>
      <c r="R67" s="19"/>
      <c r="S67" s="19"/>
      <c r="T67" s="19"/>
      <c r="U67" s="19"/>
      <c r="V67" s="19"/>
      <c r="Y67" t="s">
        <v>117</v>
      </c>
    </row>
    <row r="68" spans="1:25" x14ac:dyDescent="0.2">
      <c r="A68" t="s">
        <v>69</v>
      </c>
      <c r="B68" s="1" t="s">
        <v>20</v>
      </c>
      <c r="C68" s="1" t="s">
        <v>6</v>
      </c>
      <c r="E68" t="s">
        <v>107</v>
      </c>
      <c r="G68" s="1" t="s">
        <v>7</v>
      </c>
      <c r="H68" s="1" t="s">
        <v>7</v>
      </c>
      <c r="J68" s="23"/>
      <c r="M68" s="23"/>
      <c r="P68" s="23"/>
      <c r="R68" s="19"/>
      <c r="S68" s="19"/>
      <c r="T68" s="19"/>
      <c r="U68" s="19"/>
      <c r="V68" s="19"/>
      <c r="Y68" t="s">
        <v>117</v>
      </c>
    </row>
    <row r="69" spans="1:25" x14ac:dyDescent="0.2">
      <c r="A69" t="s">
        <v>102</v>
      </c>
      <c r="B69" s="1" t="s">
        <v>27</v>
      </c>
      <c r="D69" t="s">
        <v>57</v>
      </c>
      <c r="E69">
        <v>1</v>
      </c>
      <c r="F69" t="s">
        <v>105</v>
      </c>
      <c r="G69" s="1" t="s">
        <v>7</v>
      </c>
      <c r="H69" s="1" t="s">
        <v>7</v>
      </c>
      <c r="I69">
        <v>46.378</v>
      </c>
      <c r="J69" s="23">
        <v>0.51200000000000001</v>
      </c>
      <c r="K69">
        <f t="shared" si="3"/>
        <v>46.548666666666669</v>
      </c>
      <c r="L69">
        <v>26.4</v>
      </c>
      <c r="M69" s="23">
        <v>25.52</v>
      </c>
      <c r="N69">
        <v>1.03</v>
      </c>
      <c r="O69">
        <v>56.81</v>
      </c>
      <c r="P69" s="23">
        <f t="shared" ref="P69:P93" si="4">O69+N69</f>
        <v>57.84</v>
      </c>
      <c r="R69" s="19"/>
      <c r="S69" s="19"/>
      <c r="T69" s="19"/>
      <c r="U69" s="19"/>
      <c r="V69" s="19"/>
      <c r="Y69" t="s">
        <v>117</v>
      </c>
    </row>
    <row r="70" spans="1:25" x14ac:dyDescent="0.2">
      <c r="B70" s="1" t="s">
        <v>21</v>
      </c>
      <c r="C70" s="1" t="s">
        <v>6</v>
      </c>
      <c r="E70" s="10">
        <v>1</v>
      </c>
      <c r="F70" t="s">
        <v>105</v>
      </c>
      <c r="G70" s="1" t="s">
        <v>6</v>
      </c>
      <c r="H70" s="1" t="s">
        <v>6</v>
      </c>
      <c r="I70">
        <v>66.283000000000001</v>
      </c>
      <c r="J70" s="23">
        <v>3.2839999999999998</v>
      </c>
      <c r="K70">
        <f t="shared" si="3"/>
        <v>67.37766666666667</v>
      </c>
      <c r="L70">
        <v>32.42</v>
      </c>
      <c r="M70" s="23">
        <v>31.57</v>
      </c>
      <c r="N70">
        <v>-2.67</v>
      </c>
      <c r="O70">
        <v>75.56</v>
      </c>
      <c r="P70" s="23">
        <f t="shared" si="4"/>
        <v>72.89</v>
      </c>
      <c r="Q70" s="9">
        <v>66.31</v>
      </c>
      <c r="R70" s="19">
        <f t="shared" ref="R70:R93" si="5">0-Q70</f>
        <v>-66.31</v>
      </c>
      <c r="S70" s="19">
        <v>-0.28999999999999998</v>
      </c>
      <c r="T70" s="19">
        <v>16.5</v>
      </c>
      <c r="U70" s="19">
        <v>92</v>
      </c>
      <c r="V70" s="19">
        <v>-0.35</v>
      </c>
      <c r="W70">
        <v>240</v>
      </c>
      <c r="X70">
        <v>234</v>
      </c>
      <c r="Y70" t="s">
        <v>117</v>
      </c>
    </row>
    <row r="71" spans="1:25" x14ac:dyDescent="0.2">
      <c r="B71" s="1" t="s">
        <v>22</v>
      </c>
      <c r="C71" s="1" t="s">
        <v>6</v>
      </c>
      <c r="E71">
        <v>1</v>
      </c>
      <c r="F71" t="s">
        <v>105</v>
      </c>
      <c r="J71" s="23"/>
      <c r="M71" s="23"/>
      <c r="P71" s="23"/>
      <c r="Q71" s="9">
        <v>65.900000000000006</v>
      </c>
      <c r="R71" s="19">
        <f t="shared" si="5"/>
        <v>-65.900000000000006</v>
      </c>
      <c r="S71" s="19">
        <v>1.36</v>
      </c>
      <c r="T71" s="19">
        <v>17.2</v>
      </c>
      <c r="U71" s="19"/>
      <c r="V71" s="19">
        <v>-1.57</v>
      </c>
      <c r="W71">
        <v>150</v>
      </c>
      <c r="X71">
        <v>152</v>
      </c>
      <c r="Y71" t="s">
        <v>117</v>
      </c>
    </row>
    <row r="72" spans="1:25" x14ac:dyDescent="0.2">
      <c r="B72" s="1" t="s">
        <v>8</v>
      </c>
      <c r="C72" s="1" t="s">
        <v>6</v>
      </c>
      <c r="E72">
        <v>1</v>
      </c>
      <c r="F72" t="s">
        <v>105</v>
      </c>
      <c r="G72" s="1" t="s">
        <v>6</v>
      </c>
      <c r="H72" s="1" t="s">
        <v>6</v>
      </c>
      <c r="J72" s="23"/>
      <c r="M72" s="23"/>
      <c r="P72" s="23"/>
      <c r="Q72" s="9"/>
      <c r="R72" s="19"/>
      <c r="S72" s="19"/>
      <c r="T72" s="19"/>
      <c r="U72" s="19"/>
      <c r="V72" s="19"/>
      <c r="Y72" t="s">
        <v>117</v>
      </c>
    </row>
    <row r="73" spans="1:25" x14ac:dyDescent="0.2">
      <c r="B73" s="1" t="s">
        <v>9</v>
      </c>
      <c r="C73" s="1" t="s">
        <v>6</v>
      </c>
      <c r="E73">
        <v>1</v>
      </c>
      <c r="F73" t="s">
        <v>105</v>
      </c>
      <c r="G73" s="1" t="s">
        <v>6</v>
      </c>
      <c r="H73" s="1" t="s">
        <v>6</v>
      </c>
      <c r="I73">
        <v>67.451999999999998</v>
      </c>
      <c r="J73" s="23">
        <v>3.56</v>
      </c>
      <c r="K73">
        <f t="shared" si="3"/>
        <v>68.638666666666666</v>
      </c>
      <c r="L73">
        <v>29.86</v>
      </c>
      <c r="M73" s="23">
        <v>29.04</v>
      </c>
      <c r="P73" s="23"/>
      <c r="Q73" s="9">
        <v>70.25</v>
      </c>
      <c r="R73" s="19">
        <f t="shared" si="5"/>
        <v>-70.25</v>
      </c>
      <c r="S73" s="19">
        <v>0.95</v>
      </c>
      <c r="T73" s="19">
        <v>27.5</v>
      </c>
      <c r="U73" s="19">
        <v>110</v>
      </c>
      <c r="V73" s="19">
        <v>0.25</v>
      </c>
      <c r="W73">
        <v>430</v>
      </c>
      <c r="X73">
        <v>383</v>
      </c>
      <c r="Y73" t="s">
        <v>117</v>
      </c>
    </row>
    <row r="74" spans="1:25" x14ac:dyDescent="0.2">
      <c r="B74" s="1" t="s">
        <v>10</v>
      </c>
      <c r="C74" s="1" t="s">
        <v>6</v>
      </c>
      <c r="E74">
        <v>1</v>
      </c>
      <c r="F74" t="s">
        <v>105</v>
      </c>
      <c r="G74" s="1" t="s">
        <v>6</v>
      </c>
      <c r="H74" s="1" t="s">
        <v>6</v>
      </c>
      <c r="J74" s="23"/>
      <c r="M74" s="23"/>
      <c r="P74" s="23"/>
      <c r="Q74" s="9">
        <v>58.91</v>
      </c>
      <c r="R74" s="19">
        <f t="shared" si="5"/>
        <v>-58.91</v>
      </c>
      <c r="S74" s="19">
        <v>-0.73</v>
      </c>
      <c r="T74" s="19">
        <v>14.4</v>
      </c>
      <c r="U74" s="19">
        <v>82</v>
      </c>
      <c r="V74" s="19">
        <v>0.06</v>
      </c>
      <c r="W74">
        <v>195</v>
      </c>
      <c r="X74">
        <v>193</v>
      </c>
      <c r="Y74" t="s">
        <v>117</v>
      </c>
    </row>
    <row r="75" spans="1:25" x14ac:dyDescent="0.2">
      <c r="B75" s="1" t="s">
        <v>23</v>
      </c>
      <c r="C75" s="1" t="s">
        <v>6</v>
      </c>
      <c r="E75">
        <v>1</v>
      </c>
      <c r="F75" t="s">
        <v>105</v>
      </c>
      <c r="G75" s="1" t="s">
        <v>7</v>
      </c>
      <c r="H75" s="1" t="s">
        <v>6</v>
      </c>
      <c r="I75">
        <v>53.86</v>
      </c>
      <c r="J75" s="23">
        <v>4.9379999999999997</v>
      </c>
      <c r="K75">
        <f t="shared" si="3"/>
        <v>55.506</v>
      </c>
      <c r="L75">
        <v>34.090000000000003</v>
      </c>
      <c r="M75" s="23">
        <v>33.130000000000003</v>
      </c>
      <c r="N75">
        <v>4.2699999999999996</v>
      </c>
      <c r="O75">
        <v>61.56</v>
      </c>
      <c r="P75" s="23">
        <f t="shared" si="4"/>
        <v>65.83</v>
      </c>
      <c r="Q75" s="9">
        <v>70.66</v>
      </c>
      <c r="R75" s="19">
        <f t="shared" si="5"/>
        <v>-70.66</v>
      </c>
      <c r="S75" s="19">
        <v>1.71</v>
      </c>
      <c r="T75" s="19">
        <v>26.7</v>
      </c>
      <c r="U75" s="19">
        <v>108</v>
      </c>
      <c r="V75" s="19">
        <v>-0.1</v>
      </c>
      <c r="W75">
        <v>300</v>
      </c>
      <c r="X75">
        <v>278</v>
      </c>
      <c r="Y75" t="s">
        <v>117</v>
      </c>
    </row>
    <row r="76" spans="1:25" x14ac:dyDescent="0.2">
      <c r="A76" t="s">
        <v>98</v>
      </c>
      <c r="B76" s="1" t="s">
        <v>12</v>
      </c>
      <c r="C76" s="1" t="s">
        <v>6</v>
      </c>
      <c r="E76">
        <v>1</v>
      </c>
      <c r="F76" t="s">
        <v>105</v>
      </c>
      <c r="G76" s="1" t="s">
        <v>7</v>
      </c>
      <c r="H76" s="1" t="s">
        <v>7</v>
      </c>
      <c r="I76">
        <v>67.962000000000003</v>
      </c>
      <c r="J76" s="23">
        <v>0.97799999999999998</v>
      </c>
      <c r="K76">
        <f t="shared" si="3"/>
        <v>68.287999999999997</v>
      </c>
      <c r="L76">
        <v>26.81</v>
      </c>
      <c r="M76" s="23">
        <v>25.83</v>
      </c>
      <c r="N76">
        <v>-5.28</v>
      </c>
      <c r="O76">
        <v>74.430000000000007</v>
      </c>
      <c r="P76" s="23">
        <f t="shared" si="4"/>
        <v>69.150000000000006</v>
      </c>
      <c r="Q76" s="9">
        <v>62.83</v>
      </c>
      <c r="R76" s="19">
        <f t="shared" si="5"/>
        <v>-62.83</v>
      </c>
      <c r="S76" s="19">
        <v>4.53</v>
      </c>
      <c r="T76" s="19">
        <v>14.7</v>
      </c>
      <c r="U76" s="19"/>
      <c r="V76" s="19">
        <v>0.22</v>
      </c>
      <c r="W76">
        <v>185</v>
      </c>
      <c r="X76">
        <v>181</v>
      </c>
      <c r="Y76" t="s">
        <v>117</v>
      </c>
    </row>
    <row r="77" spans="1:25" x14ac:dyDescent="0.2">
      <c r="B77" s="1" t="s">
        <v>13</v>
      </c>
      <c r="C77" s="1" t="s">
        <v>6</v>
      </c>
      <c r="E77">
        <v>1</v>
      </c>
      <c r="F77" t="s">
        <v>105</v>
      </c>
      <c r="G77" s="1" t="s">
        <v>7</v>
      </c>
      <c r="H77" s="1" t="s">
        <v>7</v>
      </c>
      <c r="I77">
        <v>59.893999999999998</v>
      </c>
      <c r="J77" s="23">
        <v>2.891</v>
      </c>
      <c r="K77">
        <f t="shared" si="3"/>
        <v>60.857666666666667</v>
      </c>
      <c r="L77">
        <v>24.07</v>
      </c>
      <c r="M77" s="23">
        <v>23.44</v>
      </c>
      <c r="N77">
        <v>-1.37</v>
      </c>
      <c r="O77">
        <v>64.42</v>
      </c>
      <c r="P77" s="23">
        <f t="shared" si="4"/>
        <v>63.050000000000004</v>
      </c>
      <c r="Q77" s="9">
        <v>67.040000000000006</v>
      </c>
      <c r="R77" s="19">
        <f t="shared" si="5"/>
        <v>-67.040000000000006</v>
      </c>
      <c r="S77" s="19">
        <v>3.05</v>
      </c>
      <c r="T77" s="19">
        <v>20</v>
      </c>
      <c r="U77" s="19"/>
      <c r="V77" s="19">
        <v>1.1100000000000001</v>
      </c>
      <c r="W77">
        <v>220</v>
      </c>
      <c r="X77">
        <v>213</v>
      </c>
      <c r="Y77" t="s">
        <v>117</v>
      </c>
    </row>
    <row r="78" spans="1:25" x14ac:dyDescent="0.2">
      <c r="B78" s="1" t="s">
        <v>14</v>
      </c>
      <c r="C78" s="1" t="s">
        <v>6</v>
      </c>
      <c r="E78">
        <v>1</v>
      </c>
      <c r="F78" t="s">
        <v>105</v>
      </c>
      <c r="G78" s="1" t="s">
        <v>7</v>
      </c>
      <c r="H78" s="1" t="s">
        <v>7</v>
      </c>
      <c r="I78">
        <v>62.137999999999998</v>
      </c>
      <c r="J78" s="23">
        <v>1.821</v>
      </c>
      <c r="K78">
        <f t="shared" si="3"/>
        <v>62.744999999999997</v>
      </c>
      <c r="L78">
        <v>24.56</v>
      </c>
      <c r="M78" s="23">
        <v>23.69</v>
      </c>
      <c r="N78">
        <v>-2.0299999999999998</v>
      </c>
      <c r="O78">
        <v>65.77</v>
      </c>
      <c r="P78" s="23">
        <f t="shared" si="4"/>
        <v>63.739999999999995</v>
      </c>
      <c r="Q78" s="9">
        <v>61.4</v>
      </c>
      <c r="R78" s="19">
        <f t="shared" si="5"/>
        <v>-61.4</v>
      </c>
      <c r="S78" s="19">
        <v>1.8</v>
      </c>
      <c r="T78" s="19">
        <v>15.7</v>
      </c>
      <c r="U78" s="19"/>
      <c r="V78" s="19"/>
      <c r="W78">
        <v>140</v>
      </c>
      <c r="X78">
        <v>141</v>
      </c>
      <c r="Y78" t="s">
        <v>117</v>
      </c>
    </row>
    <row r="79" spans="1:25" x14ac:dyDescent="0.2">
      <c r="B79" s="1" t="s">
        <v>15</v>
      </c>
      <c r="C79" s="1" t="s">
        <v>6</v>
      </c>
      <c r="E79">
        <v>1</v>
      </c>
      <c r="F79" t="s">
        <v>105</v>
      </c>
      <c r="G79" s="1" t="s">
        <v>7</v>
      </c>
      <c r="H79" s="1" t="s">
        <v>7</v>
      </c>
      <c r="I79">
        <v>67.932000000000002</v>
      </c>
      <c r="J79" s="23">
        <v>1.867</v>
      </c>
      <c r="K79">
        <f t="shared" si="3"/>
        <v>68.554333333333332</v>
      </c>
      <c r="L79">
        <v>29.68</v>
      </c>
      <c r="M79" s="23">
        <v>28.71</v>
      </c>
      <c r="N79">
        <v>1.04</v>
      </c>
      <c r="O79">
        <v>70.28</v>
      </c>
      <c r="P79" s="23">
        <f t="shared" si="4"/>
        <v>71.320000000000007</v>
      </c>
      <c r="Q79" s="9">
        <v>68.67</v>
      </c>
      <c r="R79" s="19">
        <f t="shared" si="5"/>
        <v>-68.67</v>
      </c>
      <c r="S79" s="19">
        <v>2.6</v>
      </c>
      <c r="T79" s="19">
        <v>15.7</v>
      </c>
      <c r="U79" s="19">
        <v>103</v>
      </c>
      <c r="V79" s="19">
        <v>0.73</v>
      </c>
      <c r="W79">
        <v>230</v>
      </c>
      <c r="X79">
        <v>237</v>
      </c>
      <c r="Y79" t="s">
        <v>117</v>
      </c>
    </row>
    <row r="80" spans="1:25" x14ac:dyDescent="0.2">
      <c r="B80" s="1" t="s">
        <v>17</v>
      </c>
      <c r="C80" s="1" t="s">
        <v>6</v>
      </c>
      <c r="E80">
        <v>1</v>
      </c>
      <c r="F80" t="s">
        <v>105</v>
      </c>
      <c r="G80" s="1" t="s">
        <v>6</v>
      </c>
      <c r="H80" s="1" t="s">
        <v>6</v>
      </c>
      <c r="I80">
        <v>66.236999999999995</v>
      </c>
      <c r="J80" s="23">
        <v>2.4580000000000002</v>
      </c>
      <c r="K80">
        <f t="shared" si="3"/>
        <v>67.056333333333328</v>
      </c>
      <c r="L80">
        <v>29.11</v>
      </c>
      <c r="M80" s="23">
        <v>28.21</v>
      </c>
      <c r="N80">
        <v>-3.66</v>
      </c>
      <c r="O80">
        <v>71.260000000000005</v>
      </c>
      <c r="P80" s="23">
        <f t="shared" si="4"/>
        <v>67.600000000000009</v>
      </c>
      <c r="Q80" s="9">
        <v>62.4</v>
      </c>
      <c r="R80" s="19">
        <f t="shared" si="5"/>
        <v>-62.4</v>
      </c>
      <c r="S80" s="19">
        <v>4.4400000000000004</v>
      </c>
      <c r="T80" s="19">
        <v>9.9</v>
      </c>
      <c r="U80" s="19">
        <v>94</v>
      </c>
      <c r="V80" s="19">
        <v>1.19</v>
      </c>
      <c r="W80">
        <v>250</v>
      </c>
      <c r="X80">
        <v>256</v>
      </c>
      <c r="Y80" t="s">
        <v>117</v>
      </c>
    </row>
    <row r="81" spans="1:25" x14ac:dyDescent="0.2">
      <c r="B81" s="1" t="s">
        <v>25</v>
      </c>
      <c r="C81" s="1" t="s">
        <v>6</v>
      </c>
      <c r="E81">
        <v>1</v>
      </c>
      <c r="F81" t="s">
        <v>105</v>
      </c>
      <c r="G81" s="1" t="s">
        <v>6</v>
      </c>
      <c r="H81" s="1" t="s">
        <v>7</v>
      </c>
      <c r="I81">
        <v>54.110999999999997</v>
      </c>
      <c r="J81" s="23">
        <v>3.266</v>
      </c>
      <c r="K81">
        <f t="shared" si="3"/>
        <v>55.199666666666666</v>
      </c>
      <c r="L81">
        <v>32.020000000000003</v>
      </c>
      <c r="M81" s="23">
        <v>31.25</v>
      </c>
      <c r="N81">
        <v>1.22</v>
      </c>
      <c r="O81">
        <v>54.62</v>
      </c>
      <c r="P81" s="23">
        <f t="shared" si="4"/>
        <v>55.839999999999996</v>
      </c>
      <c r="Q81" s="9">
        <v>58.42</v>
      </c>
      <c r="R81" s="19">
        <f t="shared" si="5"/>
        <v>-58.42</v>
      </c>
      <c r="S81" s="19">
        <v>-0.9</v>
      </c>
      <c r="T81" s="19"/>
      <c r="U81" s="19"/>
      <c r="V81" s="19">
        <v>-1.65</v>
      </c>
      <c r="Y81" t="s">
        <v>117</v>
      </c>
    </row>
    <row r="82" spans="1:25" x14ac:dyDescent="0.2">
      <c r="B82" s="1" t="s">
        <v>18</v>
      </c>
      <c r="C82" s="1" t="s">
        <v>6</v>
      </c>
      <c r="E82" s="10" t="s">
        <v>107</v>
      </c>
      <c r="G82" s="1" t="s">
        <v>6</v>
      </c>
      <c r="H82" s="1" t="s">
        <v>6</v>
      </c>
      <c r="J82" s="23"/>
      <c r="M82" s="23"/>
      <c r="P82" s="23"/>
      <c r="Q82" s="9">
        <v>63.84</v>
      </c>
      <c r="R82" s="19">
        <f t="shared" si="5"/>
        <v>-63.84</v>
      </c>
      <c r="S82" s="19">
        <v>0.7</v>
      </c>
      <c r="T82" s="19">
        <v>19.3</v>
      </c>
      <c r="U82" s="19"/>
      <c r="V82" s="19">
        <v>-0.74</v>
      </c>
      <c r="W82">
        <v>150</v>
      </c>
      <c r="X82">
        <v>156</v>
      </c>
      <c r="Y82" t="s">
        <v>117</v>
      </c>
    </row>
    <row r="83" spans="1:25" x14ac:dyDescent="0.2">
      <c r="B83" s="1" t="s">
        <v>19</v>
      </c>
      <c r="C83" s="1" t="s">
        <v>6</v>
      </c>
      <c r="E83" s="10">
        <v>1</v>
      </c>
      <c r="F83" t="s">
        <v>105</v>
      </c>
      <c r="G83" s="1" t="s">
        <v>6</v>
      </c>
      <c r="H83" s="1" t="s">
        <v>7</v>
      </c>
      <c r="I83">
        <v>68.41</v>
      </c>
      <c r="J83" s="23">
        <v>0.63</v>
      </c>
      <c r="K83">
        <f t="shared" si="3"/>
        <v>68.61999999999999</v>
      </c>
      <c r="L83">
        <v>31.73</v>
      </c>
      <c r="M83" s="23">
        <v>30.56</v>
      </c>
      <c r="N83">
        <v>1.21</v>
      </c>
      <c r="O83">
        <v>74.319999999999993</v>
      </c>
      <c r="P83" s="23">
        <f t="shared" si="4"/>
        <v>75.529999999999987</v>
      </c>
      <c r="Q83" s="9">
        <v>69.260000000000005</v>
      </c>
      <c r="R83" s="19">
        <f t="shared" si="5"/>
        <v>-69.260000000000005</v>
      </c>
      <c r="S83" s="19">
        <v>4.09</v>
      </c>
      <c r="T83" s="19">
        <v>17.100000000000001</v>
      </c>
      <c r="U83" s="19">
        <v>130</v>
      </c>
      <c r="V83" s="19">
        <v>1.07</v>
      </c>
      <c r="W83">
        <v>275</v>
      </c>
      <c r="X83">
        <v>274</v>
      </c>
      <c r="Y83" t="s">
        <v>117</v>
      </c>
    </row>
    <row r="84" spans="1:25" x14ac:dyDescent="0.2">
      <c r="B84" s="1" t="s">
        <v>53</v>
      </c>
      <c r="C84" s="1" t="s">
        <v>6</v>
      </c>
      <c r="E84" s="10">
        <v>1</v>
      </c>
      <c r="F84" t="s">
        <v>105</v>
      </c>
      <c r="G84" s="1" t="s">
        <v>7</v>
      </c>
      <c r="H84" s="1" t="s">
        <v>7</v>
      </c>
      <c r="I84">
        <v>54.966999999999999</v>
      </c>
      <c r="J84" s="23">
        <v>2.98</v>
      </c>
      <c r="K84">
        <f t="shared" si="3"/>
        <v>55.960333333333331</v>
      </c>
      <c r="L84">
        <v>25.96</v>
      </c>
      <c r="M84" s="23">
        <v>25.12</v>
      </c>
      <c r="N84">
        <v>-3.95</v>
      </c>
      <c r="O84">
        <v>55.34</v>
      </c>
      <c r="P84" s="23">
        <f t="shared" si="4"/>
        <v>51.39</v>
      </c>
      <c r="Q84" s="9">
        <v>56.93</v>
      </c>
      <c r="R84" s="19">
        <f t="shared" si="5"/>
        <v>-56.93</v>
      </c>
      <c r="S84" s="19">
        <v>1.87</v>
      </c>
      <c r="T84" s="20">
        <v>13.1</v>
      </c>
      <c r="U84" s="19">
        <v>93</v>
      </c>
      <c r="V84" s="19">
        <v>0.54</v>
      </c>
      <c r="W84">
        <v>184</v>
      </c>
      <c r="Y84" t="s">
        <v>117</v>
      </c>
    </row>
    <row r="85" spans="1:25" x14ac:dyDescent="0.2">
      <c r="A85" t="s">
        <v>87</v>
      </c>
      <c r="B85" s="1" t="s">
        <v>27</v>
      </c>
      <c r="C85" s="1" t="s">
        <v>6</v>
      </c>
      <c r="E85">
        <v>1</v>
      </c>
      <c r="F85" t="s">
        <v>105</v>
      </c>
      <c r="G85" s="1" t="s">
        <v>7</v>
      </c>
      <c r="H85" s="1" t="s">
        <v>7</v>
      </c>
      <c r="I85">
        <v>50.12</v>
      </c>
      <c r="J85" s="23">
        <v>5.13</v>
      </c>
      <c r="K85">
        <f t="shared" si="3"/>
        <v>51.83</v>
      </c>
      <c r="L85">
        <v>31.42</v>
      </c>
      <c r="M85" s="23">
        <v>30.52</v>
      </c>
      <c r="N85">
        <v>3.53</v>
      </c>
      <c r="O85">
        <v>50.97</v>
      </c>
      <c r="P85" s="23">
        <f t="shared" si="4"/>
        <v>54.5</v>
      </c>
      <c r="Q85">
        <v>65.97</v>
      </c>
      <c r="R85" s="19">
        <f t="shared" si="5"/>
        <v>-65.97</v>
      </c>
      <c r="S85" s="19">
        <v>5.79</v>
      </c>
      <c r="T85" s="20">
        <v>10.7</v>
      </c>
      <c r="U85" s="19"/>
      <c r="V85" s="19">
        <v>-0.27</v>
      </c>
      <c r="W85">
        <v>110</v>
      </c>
      <c r="Y85" t="s">
        <v>117</v>
      </c>
    </row>
    <row r="86" spans="1:25" x14ac:dyDescent="0.2">
      <c r="B86" s="1" t="s">
        <v>21</v>
      </c>
      <c r="C86" s="1" t="s">
        <v>6</v>
      </c>
      <c r="E86">
        <v>1</v>
      </c>
      <c r="F86" t="s">
        <v>105</v>
      </c>
      <c r="G86" s="1" t="s">
        <v>6</v>
      </c>
      <c r="H86" s="1" t="s">
        <v>6</v>
      </c>
      <c r="I86">
        <v>67.558999999999997</v>
      </c>
      <c r="J86" s="23">
        <v>5.7759999999999998</v>
      </c>
      <c r="K86">
        <f t="shared" si="3"/>
        <v>69.484333333333325</v>
      </c>
      <c r="L86">
        <v>34.26</v>
      </c>
      <c r="M86" s="23">
        <v>33.200000000000003</v>
      </c>
      <c r="N86">
        <v>-4.7</v>
      </c>
      <c r="O86">
        <v>69.790000000000006</v>
      </c>
      <c r="P86" s="23">
        <f t="shared" si="4"/>
        <v>65.09</v>
      </c>
      <c r="Q86">
        <v>64</v>
      </c>
      <c r="R86" s="19">
        <f t="shared" si="5"/>
        <v>-64</v>
      </c>
      <c r="S86" s="19">
        <v>1.39</v>
      </c>
      <c r="T86" s="20">
        <v>11.3</v>
      </c>
      <c r="U86" s="19">
        <v>95</v>
      </c>
      <c r="V86" s="19">
        <v>0.75</v>
      </c>
      <c r="W86">
        <v>240</v>
      </c>
      <c r="X86">
        <v>221</v>
      </c>
      <c r="Y86" t="s">
        <v>117</v>
      </c>
    </row>
    <row r="87" spans="1:25" x14ac:dyDescent="0.2">
      <c r="B87" s="1" t="s">
        <v>5</v>
      </c>
      <c r="C87" s="1" t="s">
        <v>6</v>
      </c>
      <c r="E87">
        <v>1</v>
      </c>
      <c r="F87" t="s">
        <v>105</v>
      </c>
      <c r="G87" s="1" t="s">
        <v>7</v>
      </c>
      <c r="H87" s="1" t="s">
        <v>6</v>
      </c>
      <c r="I87">
        <v>61.948</v>
      </c>
      <c r="J87" s="23">
        <v>7.0339999999999998</v>
      </c>
      <c r="K87">
        <f t="shared" si="3"/>
        <v>64.292666666666662</v>
      </c>
      <c r="L87">
        <v>47.68</v>
      </c>
      <c r="M87" s="23">
        <v>46.49</v>
      </c>
      <c r="N87">
        <v>-1.19</v>
      </c>
      <c r="O87">
        <v>66.510000000000005</v>
      </c>
      <c r="P87" s="23">
        <f t="shared" si="4"/>
        <v>65.320000000000007</v>
      </c>
      <c r="Q87">
        <v>64.14</v>
      </c>
      <c r="R87" s="19">
        <f t="shared" si="5"/>
        <v>-64.14</v>
      </c>
      <c r="S87" s="19">
        <v>1.33</v>
      </c>
      <c r="T87" s="20">
        <v>10.4</v>
      </c>
      <c r="U87" s="19">
        <v>79</v>
      </c>
      <c r="V87" s="19">
        <v>0.56000000000000005</v>
      </c>
      <c r="W87">
        <v>175</v>
      </c>
      <c r="X87">
        <v>166</v>
      </c>
      <c r="Y87" t="s">
        <v>117</v>
      </c>
    </row>
    <row r="88" spans="1:25" x14ac:dyDescent="0.2">
      <c r="B88" s="1" t="s">
        <v>10</v>
      </c>
      <c r="C88" s="1" t="s">
        <v>6</v>
      </c>
      <c r="E88">
        <v>1</v>
      </c>
      <c r="F88" t="s">
        <v>105</v>
      </c>
      <c r="G88" s="1" t="s">
        <v>6</v>
      </c>
      <c r="H88" s="1" t="s">
        <v>6</v>
      </c>
      <c r="I88">
        <v>68.379000000000005</v>
      </c>
      <c r="J88" s="23">
        <v>1.335</v>
      </c>
      <c r="K88">
        <f t="shared" si="3"/>
        <v>68.823999999999998</v>
      </c>
      <c r="L88">
        <v>25.91</v>
      </c>
      <c r="M88" s="23">
        <v>25.11</v>
      </c>
      <c r="N88">
        <v>0.35</v>
      </c>
      <c r="O88">
        <v>68.61</v>
      </c>
      <c r="P88" s="23">
        <f t="shared" si="4"/>
        <v>68.959999999999994</v>
      </c>
      <c r="R88" s="19"/>
      <c r="S88" s="19"/>
      <c r="T88" s="20">
        <v>29.5</v>
      </c>
      <c r="U88" s="20"/>
      <c r="V88" s="19"/>
      <c r="W88">
        <v>170</v>
      </c>
      <c r="X88">
        <v>165</v>
      </c>
      <c r="Y88" t="s">
        <v>117</v>
      </c>
    </row>
    <row r="89" spans="1:25" x14ac:dyDescent="0.2">
      <c r="B89" s="1" t="s">
        <v>23</v>
      </c>
      <c r="C89" s="1" t="s">
        <v>6</v>
      </c>
      <c r="E89" s="10">
        <v>1</v>
      </c>
      <c r="F89" t="s">
        <v>105</v>
      </c>
      <c r="G89" s="1" t="s">
        <v>6</v>
      </c>
      <c r="H89" s="1" t="s">
        <v>6</v>
      </c>
      <c r="J89" s="23"/>
      <c r="M89" s="23"/>
      <c r="P89" s="23"/>
      <c r="Q89">
        <v>58.05</v>
      </c>
      <c r="R89" s="19">
        <f t="shared" si="5"/>
        <v>-58.05</v>
      </c>
      <c r="S89" s="19">
        <v>1.18</v>
      </c>
      <c r="T89" s="20">
        <v>13.8</v>
      </c>
      <c r="U89" s="20"/>
      <c r="V89" s="19">
        <v>0.1</v>
      </c>
      <c r="W89">
        <v>180</v>
      </c>
      <c r="X89">
        <v>178</v>
      </c>
      <c r="Y89" t="s">
        <v>117</v>
      </c>
    </row>
    <row r="90" spans="1:25" x14ac:dyDescent="0.2">
      <c r="B90" s="1" t="s">
        <v>11</v>
      </c>
      <c r="C90" s="1" t="s">
        <v>6</v>
      </c>
      <c r="E90">
        <v>1</v>
      </c>
      <c r="F90" t="s">
        <v>105</v>
      </c>
      <c r="G90" s="1" t="s">
        <v>6</v>
      </c>
      <c r="H90" s="1" t="s">
        <v>6</v>
      </c>
      <c r="I90">
        <v>56.732999999999997</v>
      </c>
      <c r="J90" s="23">
        <v>2.2749999999999999</v>
      </c>
      <c r="K90">
        <f t="shared" si="3"/>
        <v>57.49133333333333</v>
      </c>
      <c r="L90">
        <v>43.74</v>
      </c>
      <c r="M90" s="23">
        <v>42.59</v>
      </c>
      <c r="N90">
        <v>-1.1599999999999999</v>
      </c>
      <c r="O90">
        <v>60.6</v>
      </c>
      <c r="P90" s="23">
        <f t="shared" si="4"/>
        <v>59.440000000000005</v>
      </c>
      <c r="Q90">
        <v>51.8</v>
      </c>
      <c r="R90" s="19">
        <f t="shared" si="5"/>
        <v>-51.8</v>
      </c>
      <c r="S90" s="19">
        <v>0.57999999999999996</v>
      </c>
      <c r="T90" s="20">
        <v>14.3</v>
      </c>
      <c r="U90" s="19"/>
      <c r="V90" s="19">
        <v>-0.43</v>
      </c>
      <c r="W90">
        <v>155</v>
      </c>
      <c r="X90">
        <v>153</v>
      </c>
      <c r="Y90" t="s">
        <v>117</v>
      </c>
    </row>
    <row r="91" spans="1:25" x14ac:dyDescent="0.2">
      <c r="B91" s="1" t="s">
        <v>12</v>
      </c>
      <c r="C91" s="1" t="s">
        <v>6</v>
      </c>
      <c r="E91" t="s">
        <v>107</v>
      </c>
      <c r="G91" s="1" t="s">
        <v>6</v>
      </c>
      <c r="H91" s="1" t="s">
        <v>7</v>
      </c>
      <c r="J91" s="23"/>
      <c r="M91" s="23"/>
      <c r="P91" s="23"/>
      <c r="R91" s="19"/>
      <c r="S91" s="19"/>
      <c r="T91" s="19"/>
      <c r="U91" s="19"/>
      <c r="V91" s="19"/>
      <c r="Y91" t="s">
        <v>117</v>
      </c>
    </row>
    <row r="92" spans="1:25" x14ac:dyDescent="0.2">
      <c r="B92" s="1" t="s">
        <v>15</v>
      </c>
      <c r="C92" s="1" t="s">
        <v>6</v>
      </c>
      <c r="E92" t="s">
        <v>107</v>
      </c>
      <c r="G92" s="1" t="s">
        <v>6</v>
      </c>
      <c r="H92" s="1" t="s">
        <v>6</v>
      </c>
      <c r="J92" s="23"/>
      <c r="M92" s="23"/>
      <c r="P92" s="23"/>
      <c r="Q92">
        <v>57.12</v>
      </c>
      <c r="R92" s="19">
        <f t="shared" si="5"/>
        <v>-57.12</v>
      </c>
      <c r="S92" s="19">
        <v>1.25</v>
      </c>
      <c r="T92" s="19">
        <v>10.4</v>
      </c>
      <c r="U92" s="19"/>
      <c r="V92" s="19"/>
      <c r="W92">
        <v>80</v>
      </c>
      <c r="Y92" t="s">
        <v>117</v>
      </c>
    </row>
    <row r="93" spans="1:25" x14ac:dyDescent="0.2">
      <c r="B93" s="1" t="s">
        <v>16</v>
      </c>
      <c r="C93" s="1" t="s">
        <v>6</v>
      </c>
      <c r="E93">
        <v>1</v>
      </c>
      <c r="F93" t="s">
        <v>105</v>
      </c>
      <c r="G93" s="1" t="s">
        <v>6</v>
      </c>
      <c r="H93" s="1" t="s">
        <v>6</v>
      </c>
      <c r="I93">
        <v>84.188000000000002</v>
      </c>
      <c r="J93" s="23">
        <v>0.60199999999999998</v>
      </c>
      <c r="K93">
        <f t="shared" si="3"/>
        <v>84.388666666666666</v>
      </c>
      <c r="L93">
        <v>32.28</v>
      </c>
      <c r="M93" s="23">
        <v>30.93</v>
      </c>
      <c r="N93">
        <v>-4.6500000000000004</v>
      </c>
      <c r="O93">
        <v>74.7</v>
      </c>
      <c r="P93" s="23">
        <f t="shared" si="4"/>
        <v>70.05</v>
      </c>
      <c r="Q93">
        <v>69.760000000000005</v>
      </c>
      <c r="R93" s="19">
        <f t="shared" si="5"/>
        <v>-69.760000000000005</v>
      </c>
      <c r="S93" s="19">
        <v>1.19</v>
      </c>
      <c r="T93" s="19">
        <v>27.5</v>
      </c>
      <c r="U93" s="19">
        <v>115</v>
      </c>
      <c r="V93" s="19">
        <v>0.2</v>
      </c>
      <c r="W93">
        <v>290</v>
      </c>
      <c r="X93">
        <v>279</v>
      </c>
      <c r="Y93" t="s">
        <v>117</v>
      </c>
    </row>
    <row r="94" spans="1:25" x14ac:dyDescent="0.2">
      <c r="B94" s="1" t="s">
        <v>17</v>
      </c>
      <c r="C94" s="1" t="s">
        <v>6</v>
      </c>
      <c r="E94" t="s">
        <v>107</v>
      </c>
      <c r="R94" s="19"/>
      <c r="Y94" t="s">
        <v>117</v>
      </c>
    </row>
    <row r="95" spans="1:25" x14ac:dyDescent="0.2">
      <c r="D95" s="30" t="s">
        <v>113</v>
      </c>
      <c r="E95" s="31">
        <f>SUM(E2:E94)</f>
        <v>71</v>
      </c>
      <c r="F95" s="31">
        <f>SUM(F2:F94)</f>
        <v>1</v>
      </c>
      <c r="G95" s="30"/>
      <c r="R95" s="19"/>
    </row>
    <row r="96" spans="1:25" x14ac:dyDescent="0.2">
      <c r="D96" s="30"/>
      <c r="E96" s="30"/>
      <c r="F96" s="32">
        <f>F95/(E95/100)</f>
        <v>1.4084507042253522</v>
      </c>
      <c r="G96" s="30"/>
      <c r="R96" s="19"/>
    </row>
    <row r="99" spans="3:24" x14ac:dyDescent="0.2">
      <c r="I99" s="5"/>
      <c r="J99" s="8"/>
      <c r="K99" s="5"/>
      <c r="L99" s="5"/>
      <c r="M99" s="8"/>
      <c r="N99" s="5"/>
      <c r="O99" s="5"/>
      <c r="P99" s="5"/>
      <c r="Q99" s="5"/>
      <c r="R99" s="8"/>
      <c r="S99" s="8"/>
      <c r="T99" s="8"/>
      <c r="U99" s="8"/>
      <c r="V99" s="8"/>
      <c r="W99" s="5"/>
      <c r="X99" s="8"/>
    </row>
    <row r="101" spans="3:24" x14ac:dyDescent="0.2">
      <c r="C101" s="30" t="s">
        <v>82</v>
      </c>
      <c r="D101" s="30"/>
      <c r="E101" s="30"/>
      <c r="F101" s="30"/>
      <c r="G101" s="30" t="s">
        <v>84</v>
      </c>
      <c r="H101" s="30"/>
    </row>
    <row r="102" spans="3:24" x14ac:dyDescent="0.2">
      <c r="C102" s="30" t="s">
        <v>83</v>
      </c>
      <c r="D102" s="30"/>
      <c r="E102" s="30"/>
      <c r="F102" s="30"/>
      <c r="G102" s="30" t="s">
        <v>85</v>
      </c>
      <c r="H102" s="30"/>
    </row>
    <row r="197" spans="12:13" x14ac:dyDescent="0.2">
      <c r="L197" t="str">
        <f t="shared" ref="L197" si="6">IF(G100="y",1,"")</f>
        <v/>
      </c>
      <c r="M197" t="str">
        <f t="shared" ref="M197" si="7">IF(G100="n",1,"")</f>
        <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
  <sheetViews>
    <sheetView workbookViewId="0">
      <selection activeCell="D10" sqref="D10"/>
    </sheetView>
  </sheetViews>
  <sheetFormatPr baseColWidth="10" defaultColWidth="8.83203125" defaultRowHeight="15" x14ac:dyDescent="0.2"/>
  <cols>
    <col min="2" max="2" width="16.33203125" customWidth="1"/>
    <col min="3" max="3" width="15.5" customWidth="1"/>
  </cols>
  <sheetData>
    <row r="1" spans="1:6" x14ac:dyDescent="0.2">
      <c r="B1" t="s">
        <v>120</v>
      </c>
      <c r="C1" t="s">
        <v>121</v>
      </c>
      <c r="D1" t="s">
        <v>118</v>
      </c>
    </row>
    <row r="2" spans="1:6" x14ac:dyDescent="0.2">
      <c r="A2" t="s">
        <v>115</v>
      </c>
      <c r="B2">
        <v>68</v>
      </c>
      <c r="C2">
        <v>14</v>
      </c>
      <c r="D2">
        <f>C2/(B2/100)</f>
        <v>20.588235294117645</v>
      </c>
      <c r="F2">
        <f>B2-C2</f>
        <v>54</v>
      </c>
    </row>
    <row r="3" spans="1:6" x14ac:dyDescent="0.2">
      <c r="A3" t="s">
        <v>116</v>
      </c>
      <c r="B3">
        <v>72</v>
      </c>
      <c r="C3">
        <v>2</v>
      </c>
      <c r="D3">
        <f t="shared" ref="D3:D5" si="0">C3/(B3/100)</f>
        <v>2.7777777777777777</v>
      </c>
      <c r="F3">
        <f t="shared" ref="F3:F4" si="1">B3-C3</f>
        <v>70</v>
      </c>
    </row>
    <row r="4" spans="1:6" x14ac:dyDescent="0.2">
      <c r="A4" t="s">
        <v>117</v>
      </c>
      <c r="B4">
        <v>71</v>
      </c>
      <c r="C4">
        <v>1</v>
      </c>
      <c r="D4">
        <f t="shared" si="0"/>
        <v>1.4084507042253522</v>
      </c>
      <c r="F4">
        <f t="shared" si="1"/>
        <v>70</v>
      </c>
    </row>
    <row r="5" spans="1:6" x14ac:dyDescent="0.2">
      <c r="A5" t="s">
        <v>119</v>
      </c>
      <c r="B5">
        <f>SUM(B2:B4)</f>
        <v>211</v>
      </c>
      <c r="C5">
        <f t="shared" ref="C5" si="2">SUM(C2:C4)</f>
        <v>17</v>
      </c>
      <c r="D5">
        <f t="shared" si="0"/>
        <v>8.0568720379146921</v>
      </c>
    </row>
    <row r="9" spans="1:6" x14ac:dyDescent="0.2">
      <c r="A9" t="s">
        <v>122</v>
      </c>
    </row>
    <row r="10" spans="1:6" x14ac:dyDescent="0.2">
      <c r="A10" t="s">
        <v>138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9"/>
  <sheetViews>
    <sheetView zoomScale="190" workbookViewId="0">
      <selection activeCell="I21" sqref="I21"/>
    </sheetView>
  </sheetViews>
  <sheetFormatPr baseColWidth="10" defaultColWidth="8.83203125" defaultRowHeight="15" x14ac:dyDescent="0.2"/>
  <sheetData>
    <row r="3" spans="1:1" x14ac:dyDescent="0.2">
      <c r="A3" t="s">
        <v>141</v>
      </c>
    </row>
    <row r="4" spans="1:1" x14ac:dyDescent="0.2">
      <c r="A4" t="s">
        <v>145</v>
      </c>
    </row>
    <row r="5" spans="1:1" x14ac:dyDescent="0.2">
      <c r="A5" t="s">
        <v>148</v>
      </c>
    </row>
    <row r="6" spans="1:1" x14ac:dyDescent="0.2">
      <c r="A6" t="s">
        <v>142</v>
      </c>
    </row>
    <row r="7" spans="1:1" x14ac:dyDescent="0.2">
      <c r="A7" t="s">
        <v>143</v>
      </c>
    </row>
    <row r="8" spans="1:1" x14ac:dyDescent="0.2">
      <c r="A8" t="s">
        <v>146</v>
      </c>
    </row>
    <row r="9" spans="1:1" x14ac:dyDescent="0.2">
      <c r="A9" t="s">
        <v>147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full</vt:lpstr>
      <vt:lpstr>Littermate control</vt:lpstr>
      <vt:lpstr>pre-symptomatic</vt:lpstr>
      <vt:lpstr>symptomatic</vt:lpstr>
      <vt:lpstr>8kH ramps</vt:lpstr>
      <vt:lpstr>additional notes</vt:lpstr>
    </vt:vector>
  </TitlesOfParts>
  <Company>University of Copenhagen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Bo Jensen</dc:creator>
  <cp:lastModifiedBy>Xu, Nuo</cp:lastModifiedBy>
  <dcterms:created xsi:type="dcterms:W3CDTF">2018-05-01T08:36:20Z</dcterms:created>
  <dcterms:modified xsi:type="dcterms:W3CDTF">2021-03-20T08:02:24Z</dcterms:modified>
</cp:coreProperties>
</file>