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defaultThemeVersion="124226"/>
  <mc:AlternateContent xmlns:mc="http://schemas.openxmlformats.org/markup-compatibility/2006">
    <mc:Choice Requires="x15">
      <x15ac:absPath xmlns:x15ac="http://schemas.microsoft.com/office/spreadsheetml/2010/11/ac" url="/Users/xunuo/database/ephys/raw_data/"/>
    </mc:Choice>
  </mc:AlternateContent>
  <xr:revisionPtr revIDLastSave="0" documentId="8_{A5C1E712-0185-5A4C-AF79-9C08F6D4DD80}" xr6:coauthVersionLast="45" xr6:coauthVersionMax="45" xr10:uidLastSave="{00000000-0000-0000-0000-000000000000}"/>
  <bookViews>
    <workbookView xWindow="0" yWindow="460" windowWidth="28800" windowHeight="15940" activeTab="4" xr2:uid="{00000000-000D-0000-FFFF-FFFF00000000}"/>
  </bookViews>
  <sheets>
    <sheet name="Littermate control" sheetId="5" r:id="rId1"/>
    <sheet name="pre-symptomatic" sheetId="3" r:id="rId2"/>
    <sheet name="symptomatic" sheetId="4" r:id="rId3"/>
    <sheet name="8kH ramps" sheetId="8" r:id="rId4"/>
    <sheet name="additional notes" sheetId="1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 l="1"/>
  <c r="F4" i="8"/>
  <c r="F2" i="8"/>
  <c r="D3" i="8"/>
  <c r="D4" i="8"/>
  <c r="D2" i="8"/>
  <c r="C5" i="8"/>
  <c r="D5" i="8" s="1"/>
  <c r="B5" i="8"/>
  <c r="F95" i="4" l="1"/>
  <c r="E95" i="4"/>
  <c r="F117" i="3"/>
  <c r="E117" i="3"/>
  <c r="F132" i="5"/>
  <c r="E132" i="5"/>
  <c r="G354" i="3"/>
  <c r="G355" i="3"/>
  <c r="G358" i="3"/>
  <c r="G360" i="3"/>
  <c r="G361" i="3"/>
  <c r="G363" i="3"/>
  <c r="G366" i="3"/>
  <c r="G368" i="3"/>
  <c r="G369" i="3"/>
  <c r="G370" i="3"/>
  <c r="G371" i="3"/>
  <c r="G374" i="3"/>
  <c r="G376" i="3"/>
  <c r="G377" i="3"/>
  <c r="G379" i="3"/>
  <c r="G382" i="3"/>
  <c r="G384" i="3"/>
  <c r="G385" i="3"/>
  <c r="G386" i="3"/>
  <c r="G387" i="3"/>
  <c r="G392" i="3"/>
  <c r="G393" i="3"/>
  <c r="G394" i="3"/>
  <c r="G395" i="3"/>
  <c r="G396" i="3"/>
  <c r="G398" i="3"/>
  <c r="G400" i="3"/>
  <c r="G401" i="3"/>
  <c r="G402" i="3"/>
  <c r="G403" i="3"/>
  <c r="G406" i="3"/>
  <c r="G408" i="3"/>
  <c r="G409" i="3"/>
  <c r="G411" i="3"/>
  <c r="G412" i="3"/>
  <c r="G414" i="3"/>
  <c r="G416" i="3"/>
  <c r="G417" i="3"/>
  <c r="G418" i="3"/>
  <c r="G419" i="3"/>
  <c r="G422" i="3"/>
  <c r="G424" i="3"/>
  <c r="G425" i="3"/>
  <c r="G427" i="3"/>
  <c r="G428" i="3"/>
  <c r="G430" i="3"/>
  <c r="G341" i="3"/>
  <c r="G342" i="3"/>
  <c r="G345" i="3"/>
  <c r="G348" i="3"/>
  <c r="G349" i="3"/>
  <c r="G350" i="3"/>
  <c r="G353" i="3"/>
  <c r="G356" i="3"/>
  <c r="G357" i="3"/>
  <c r="G359" i="3"/>
  <c r="G362" i="3"/>
  <c r="G364" i="3"/>
  <c r="G365" i="3"/>
  <c r="G367" i="3"/>
  <c r="G372" i="3"/>
  <c r="G373" i="3"/>
  <c r="G375" i="3"/>
  <c r="G378" i="3"/>
  <c r="G380" i="3"/>
  <c r="G381" i="3"/>
  <c r="G388" i="3"/>
  <c r="G389" i="3"/>
  <c r="G390" i="3"/>
  <c r="G391" i="3"/>
  <c r="G397" i="3"/>
  <c r="G399" i="3"/>
  <c r="G404" i="3"/>
  <c r="G405" i="3"/>
  <c r="G407" i="3"/>
  <c r="G410" i="3"/>
  <c r="G413" i="3"/>
  <c r="G415" i="3"/>
  <c r="G420" i="3"/>
  <c r="G421" i="3"/>
  <c r="G423" i="3"/>
  <c r="G426" i="3"/>
  <c r="G429" i="3"/>
  <c r="G431" i="3"/>
  <c r="G343" i="3"/>
  <c r="G344" i="3"/>
  <c r="G346" i="3"/>
  <c r="G347" i="3"/>
  <c r="G351" i="3"/>
  <c r="G352" i="3"/>
  <c r="G383" i="3"/>
  <c r="F133" i="5" l="1"/>
  <c r="F96" i="4"/>
  <c r="U3" i="4" l="1"/>
  <c r="U4" i="4"/>
  <c r="U6" i="4"/>
  <c r="U7" i="4"/>
  <c r="U8" i="4"/>
  <c r="U13" i="4"/>
  <c r="U14" i="4"/>
  <c r="U15" i="4"/>
  <c r="U17" i="4"/>
  <c r="U18" i="4"/>
  <c r="U19" i="4"/>
  <c r="U20" i="4"/>
  <c r="U21" i="4"/>
  <c r="U22" i="4"/>
  <c r="U23" i="4"/>
  <c r="U24" i="4"/>
  <c r="U25" i="4"/>
  <c r="U26" i="4"/>
  <c r="U28" i="4"/>
  <c r="U31" i="4"/>
  <c r="U32" i="4"/>
  <c r="U33" i="4"/>
  <c r="U34" i="4"/>
  <c r="U36" i="4"/>
  <c r="U38" i="4"/>
  <c r="U39" i="4"/>
  <c r="U41" i="4"/>
  <c r="U42" i="4"/>
  <c r="U43" i="4"/>
  <c r="U45" i="4"/>
  <c r="U47" i="4"/>
  <c r="U48" i="4"/>
  <c r="U49" i="4"/>
  <c r="U50" i="4"/>
  <c r="U51" i="4"/>
  <c r="U54" i="4"/>
  <c r="U55" i="4"/>
  <c r="U56" i="4"/>
  <c r="U57" i="4"/>
  <c r="U59" i="4"/>
  <c r="U60" i="4"/>
  <c r="U61" i="4"/>
  <c r="U63" i="4"/>
  <c r="U64" i="4"/>
  <c r="U70" i="4"/>
  <c r="U71" i="4"/>
  <c r="U73" i="4"/>
  <c r="U74" i="4"/>
  <c r="U75" i="4"/>
  <c r="U76" i="4"/>
  <c r="U77" i="4"/>
  <c r="U78" i="4"/>
  <c r="U79" i="4"/>
  <c r="U80" i="4"/>
  <c r="U81" i="4"/>
  <c r="U82" i="4"/>
  <c r="U83" i="4"/>
  <c r="U84" i="4"/>
  <c r="U85" i="4"/>
  <c r="U86" i="4"/>
  <c r="U87" i="4"/>
  <c r="U89" i="4"/>
  <c r="U90" i="4"/>
  <c r="U92" i="4"/>
  <c r="U93" i="4"/>
  <c r="U2" i="4"/>
  <c r="T3" i="3"/>
  <c r="T4" i="3"/>
  <c r="T5" i="3"/>
  <c r="T6" i="3"/>
  <c r="T7" i="3"/>
  <c r="T8" i="3"/>
  <c r="T9" i="3"/>
  <c r="T10" i="3"/>
  <c r="T12" i="3"/>
  <c r="T13" i="3"/>
  <c r="T14" i="3"/>
  <c r="T15" i="3"/>
  <c r="T16" i="3"/>
  <c r="T17" i="3"/>
  <c r="T19" i="3"/>
  <c r="T20" i="3"/>
  <c r="T21" i="3"/>
  <c r="T22" i="3"/>
  <c r="T23" i="3"/>
  <c r="T24" i="3"/>
  <c r="T25" i="3"/>
  <c r="T26" i="3"/>
  <c r="T27" i="3"/>
  <c r="T28" i="3"/>
  <c r="T29" i="3"/>
  <c r="T30" i="3"/>
  <c r="T31" i="3"/>
  <c r="T34" i="3"/>
  <c r="T40" i="3"/>
  <c r="T41" i="3"/>
  <c r="T42" i="3"/>
  <c r="T47" i="3"/>
  <c r="T48" i="3"/>
  <c r="T49" i="3"/>
  <c r="T50" i="3"/>
  <c r="T51" i="3"/>
  <c r="T54" i="3"/>
  <c r="T55" i="3"/>
  <c r="T59" i="3"/>
  <c r="T60" i="3"/>
  <c r="T64" i="3"/>
  <c r="T65" i="3"/>
  <c r="T67" i="3"/>
  <c r="T68" i="3"/>
  <c r="T69" i="3"/>
  <c r="T71" i="3"/>
  <c r="T72" i="3"/>
  <c r="T73" i="3"/>
  <c r="T74" i="3"/>
  <c r="T77" i="3"/>
  <c r="T78" i="3"/>
  <c r="T81" i="3"/>
  <c r="T84" i="3"/>
  <c r="T85" i="3"/>
  <c r="T86" i="3"/>
  <c r="T87" i="3"/>
  <c r="T89" i="3"/>
  <c r="T92" i="3"/>
  <c r="T93" i="3"/>
  <c r="T96" i="3"/>
  <c r="T97" i="3"/>
  <c r="T98" i="3"/>
  <c r="T99" i="3"/>
  <c r="T100" i="3"/>
  <c r="T102" i="3"/>
  <c r="T103" i="3"/>
  <c r="T104" i="3"/>
  <c r="T105" i="3"/>
  <c r="T106" i="3"/>
  <c r="T107" i="3"/>
  <c r="T108" i="3"/>
  <c r="T111" i="3"/>
  <c r="T113" i="3"/>
  <c r="T114" i="3"/>
  <c r="T115" i="3"/>
  <c r="T2" i="3"/>
  <c r="S3" i="5"/>
  <c r="S4" i="5"/>
  <c r="S5" i="5"/>
  <c r="S7" i="5"/>
  <c r="S8" i="5"/>
  <c r="S9" i="5"/>
  <c r="S10" i="5"/>
  <c r="S11" i="5"/>
  <c r="S12" i="5"/>
  <c r="S13" i="5"/>
  <c r="S14" i="5"/>
  <c r="S15" i="5"/>
  <c r="S18" i="5"/>
  <c r="S20" i="5"/>
  <c r="S21" i="5"/>
  <c r="S26" i="5"/>
  <c r="S27" i="5"/>
  <c r="S29" i="5"/>
  <c r="S30" i="5"/>
  <c r="S31" i="5"/>
  <c r="S32" i="5"/>
  <c r="S34" i="5"/>
  <c r="S35" i="5"/>
  <c r="S36" i="5"/>
  <c r="S37" i="5"/>
  <c r="S41" i="5"/>
  <c r="S42" i="5"/>
  <c r="S45" i="5"/>
  <c r="S48" i="5"/>
  <c r="S49" i="5"/>
  <c r="S50" i="5"/>
  <c r="S51" i="5"/>
  <c r="S52" i="5"/>
  <c r="S53" i="5"/>
  <c r="S58" i="5"/>
  <c r="S59" i="5"/>
  <c r="S60" i="5"/>
  <c r="S61" i="5"/>
  <c r="S63" i="5"/>
  <c r="S64" i="5"/>
  <c r="S67" i="5"/>
  <c r="S68" i="5"/>
  <c r="S69" i="5"/>
  <c r="S70" i="5"/>
  <c r="S71" i="5"/>
  <c r="S73" i="5"/>
  <c r="S75" i="5"/>
  <c r="S76" i="5"/>
  <c r="S77" i="5"/>
  <c r="S79" i="5"/>
  <c r="S80" i="5"/>
  <c r="S83" i="5"/>
  <c r="S84" i="5"/>
  <c r="S85" i="5"/>
  <c r="S86" i="5"/>
  <c r="S87" i="5"/>
  <c r="S88" i="5"/>
  <c r="S90" i="5"/>
  <c r="S94" i="5"/>
  <c r="S96" i="5"/>
  <c r="S97" i="5"/>
  <c r="S98" i="5"/>
  <c r="S99" i="5"/>
  <c r="S100" i="5"/>
  <c r="S102" i="5"/>
  <c r="S103" i="5"/>
  <c r="S104" i="5"/>
  <c r="S106" i="5"/>
  <c r="S108" i="5"/>
  <c r="S109" i="5"/>
  <c r="S110" i="5"/>
  <c r="S112" i="5"/>
  <c r="S113" i="5"/>
  <c r="S114" i="5"/>
  <c r="S115" i="5"/>
  <c r="S116" i="5"/>
  <c r="S117" i="5"/>
  <c r="S119" i="5"/>
  <c r="S120" i="5"/>
  <c r="S121" i="5"/>
  <c r="S122" i="5"/>
  <c r="S123" i="5"/>
  <c r="S125" i="5"/>
  <c r="S127" i="5"/>
  <c r="S128" i="5"/>
  <c r="S129" i="5"/>
  <c r="S130" i="5"/>
  <c r="S2" i="5"/>
  <c r="R80" i="4" l="1"/>
  <c r="N197" i="4" l="1"/>
  <c r="O197" i="4"/>
  <c r="D476" i="3"/>
  <c r="D361" i="3"/>
  <c r="D484" i="3"/>
  <c r="D369" i="3"/>
  <c r="D492" i="3"/>
  <c r="D377" i="3"/>
  <c r="D385" i="3"/>
  <c r="D393" i="3"/>
  <c r="D401" i="3"/>
  <c r="D409" i="3"/>
  <c r="D417" i="3"/>
  <c r="D425" i="3"/>
  <c r="D433" i="3"/>
  <c r="D435" i="3"/>
  <c r="D439" i="3"/>
  <c r="D441" i="3"/>
  <c r="D443" i="3"/>
  <c r="D444" i="3"/>
  <c r="D447" i="3"/>
  <c r="D449" i="3"/>
  <c r="D451" i="3"/>
  <c r="D452" i="3"/>
  <c r="D455" i="3"/>
  <c r="D457" i="3"/>
  <c r="D459" i="3"/>
  <c r="D345" i="3"/>
  <c r="D463" i="3"/>
  <c r="D465" i="3"/>
  <c r="D349" i="3"/>
  <c r="D467" i="3"/>
  <c r="D353" i="3"/>
  <c r="D471" i="3"/>
  <c r="D473" i="3"/>
  <c r="D357" i="3"/>
  <c r="D481" i="3"/>
  <c r="D365" i="3"/>
  <c r="D483" i="3"/>
  <c r="D489" i="3"/>
  <c r="D373" i="3"/>
  <c r="D381" i="3"/>
  <c r="D389" i="3"/>
  <c r="D397" i="3"/>
  <c r="D405" i="3"/>
  <c r="D413" i="3"/>
  <c r="D421" i="3"/>
  <c r="D429" i="3"/>
  <c r="D436" i="3"/>
  <c r="D437" i="3"/>
  <c r="D445" i="3"/>
  <c r="D453" i="3"/>
  <c r="D461" i="3"/>
  <c r="D466" i="3"/>
  <c r="D469" i="3"/>
  <c r="D470" i="3"/>
  <c r="D477" i="3"/>
  <c r="D482" i="3"/>
  <c r="D485" i="3"/>
  <c r="D490" i="3"/>
  <c r="D493" i="3"/>
  <c r="D494" i="3"/>
  <c r="D498" i="3"/>
  <c r="D343" i="3"/>
  <c r="D344" i="3"/>
  <c r="D347" i="3"/>
  <c r="D348" i="3"/>
  <c r="D351" i="3"/>
  <c r="D352" i="3"/>
  <c r="D356" i="3"/>
  <c r="D360" i="3"/>
  <c r="D364" i="3"/>
  <c r="D368" i="3"/>
  <c r="D376" i="3"/>
  <c r="D384" i="3"/>
  <c r="D392" i="3"/>
  <c r="D396" i="3"/>
  <c r="D400" i="3"/>
  <c r="D408" i="3"/>
  <c r="D416" i="3"/>
  <c r="D420" i="3"/>
  <c r="D424" i="3"/>
  <c r="D428" i="3"/>
  <c r="D432" i="3"/>
  <c r="D440" i="3"/>
  <c r="D448" i="3"/>
  <c r="D456" i="3"/>
  <c r="D460" i="3"/>
  <c r="D464" i="3"/>
  <c r="D468" i="3"/>
  <c r="D478" i="3"/>
  <c r="D486" i="3"/>
  <c r="D472" i="3" l="1"/>
  <c r="D355" i="3"/>
  <c r="D497" i="3"/>
  <c r="D380" i="3"/>
  <c r="D388" i="3"/>
  <c r="D454" i="3"/>
  <c r="D366" i="3"/>
  <c r="D412" i="3"/>
  <c r="D446" i="3"/>
  <c r="D475" i="3"/>
  <c r="D430" i="3"/>
  <c r="D462" i="3"/>
  <c r="D438" i="3"/>
  <c r="D419" i="3"/>
  <c r="D403" i="3"/>
  <c r="D387" i="3"/>
  <c r="D450" i="3"/>
  <c r="D434" i="3"/>
  <c r="D411" i="3"/>
  <c r="D395" i="3"/>
  <c r="D496" i="3"/>
  <c r="D379" i="3"/>
  <c r="D458" i="3"/>
  <c r="D341" i="3"/>
  <c r="D442" i="3"/>
  <c r="D423" i="3"/>
  <c r="D407" i="3"/>
  <c r="D391" i="3"/>
  <c r="D375" i="3"/>
  <c r="D359" i="3"/>
  <c r="D427" i="3"/>
  <c r="D371" i="3"/>
  <c r="D488" i="3"/>
  <c r="D350" i="3"/>
  <c r="D422" i="3"/>
  <c r="D404" i="3"/>
  <c r="D372" i="3"/>
  <c r="D342" i="3"/>
  <c r="D363" i="3"/>
  <c r="D480" i="3"/>
  <c r="D358" i="3"/>
  <c r="D474" i="3"/>
  <c r="D431" i="3"/>
  <c r="D415" i="3"/>
  <c r="D399" i="3"/>
  <c r="D383" i="3"/>
  <c r="D367" i="3"/>
  <c r="D354" i="3"/>
  <c r="D346" i="3"/>
  <c r="L90" i="3"/>
  <c r="Q59" i="3"/>
  <c r="L59" i="3"/>
  <c r="D406" i="3" l="1"/>
  <c r="D491" i="3"/>
  <c r="D374" i="3"/>
  <c r="D414" i="3"/>
  <c r="D499" i="3"/>
  <c r="D382" i="3"/>
  <c r="D390" i="3"/>
  <c r="D398" i="3"/>
  <c r="D394" i="3"/>
  <c r="D479" i="3"/>
  <c r="D362" i="3"/>
  <c r="D418" i="3"/>
  <c r="D410" i="3"/>
  <c r="D495" i="3"/>
  <c r="D378" i="3"/>
  <c r="D426" i="3"/>
  <c r="D386" i="3"/>
  <c r="D487" i="3"/>
  <c r="D370" i="3"/>
  <c r="D402" i="3"/>
  <c r="Q43" i="3"/>
  <c r="L43" i="3"/>
  <c r="L17" i="3"/>
  <c r="P78" i="5" l="1"/>
  <c r="Q17" i="3" l="1"/>
  <c r="P3" i="5"/>
  <c r="P4" i="5"/>
  <c r="P5" i="5"/>
  <c r="P6" i="5"/>
  <c r="P9" i="5"/>
  <c r="P12" i="5"/>
  <c r="P15" i="5"/>
  <c r="P16" i="5"/>
  <c r="P19" i="5"/>
  <c r="P20" i="5"/>
  <c r="P26" i="5"/>
  <c r="P28" i="5"/>
  <c r="P29" i="5"/>
  <c r="P30" i="5"/>
  <c r="P34" i="5"/>
  <c r="P35" i="5"/>
  <c r="P36" i="5"/>
  <c r="P37" i="5"/>
  <c r="P38" i="5"/>
  <c r="P39" i="5"/>
  <c r="P41" i="5"/>
  <c r="P42" i="5"/>
  <c r="P43" i="5"/>
  <c r="P44" i="5"/>
  <c r="P45" i="5"/>
  <c r="P47" i="5"/>
  <c r="P49" i="5"/>
  <c r="P51" i="5"/>
  <c r="P52" i="5"/>
  <c r="P53" i="5"/>
  <c r="P54" i="5"/>
  <c r="P56" i="5"/>
  <c r="P57" i="5"/>
  <c r="P58" i="5"/>
  <c r="P59" i="5"/>
  <c r="P60" i="5"/>
  <c r="P61" i="5"/>
  <c r="P64" i="5"/>
  <c r="P67" i="5"/>
  <c r="P68" i="5"/>
  <c r="P69" i="5"/>
  <c r="P70" i="5"/>
  <c r="P71" i="5"/>
  <c r="P72" i="5"/>
  <c r="P73" i="5"/>
  <c r="P74" i="5"/>
  <c r="P75" i="5"/>
  <c r="P76" i="5"/>
  <c r="P77" i="5"/>
  <c r="P80" i="5"/>
  <c r="P81" i="5"/>
  <c r="P82" i="5"/>
  <c r="P83" i="5"/>
  <c r="P84" i="5"/>
  <c r="P85" i="5"/>
  <c r="P87" i="5"/>
  <c r="P88" i="5"/>
  <c r="P89" i="5"/>
  <c r="P91" i="5"/>
  <c r="P92" i="5"/>
  <c r="P94" i="5"/>
  <c r="P95" i="5"/>
  <c r="P96" i="5"/>
  <c r="P97" i="5"/>
  <c r="P98" i="5"/>
  <c r="P99" i="5"/>
  <c r="P100" i="5"/>
  <c r="P101" i="5"/>
  <c r="P102" i="5"/>
  <c r="P103" i="5"/>
  <c r="P104" i="5"/>
  <c r="P105" i="5"/>
  <c r="P106" i="5"/>
  <c r="P107" i="5"/>
  <c r="P108" i="5"/>
  <c r="P110" i="5"/>
  <c r="P111" i="5"/>
  <c r="P112" i="5"/>
  <c r="P113" i="5"/>
  <c r="P114" i="5"/>
  <c r="P116" i="5"/>
  <c r="P119" i="5"/>
  <c r="P120" i="5"/>
  <c r="P121" i="5"/>
  <c r="P123" i="5"/>
  <c r="P124" i="5"/>
  <c r="P125" i="5"/>
  <c r="P126" i="5"/>
  <c r="P127" i="5"/>
  <c r="P130" i="5"/>
  <c r="P2" i="5"/>
  <c r="R4" i="4"/>
  <c r="R6" i="4"/>
  <c r="R7" i="4"/>
  <c r="R9" i="4"/>
  <c r="R11" i="4"/>
  <c r="R13" i="4"/>
  <c r="R14" i="4"/>
  <c r="R15" i="4"/>
  <c r="R20" i="4"/>
  <c r="R21" i="4"/>
  <c r="R22" i="4"/>
  <c r="R23" i="4"/>
  <c r="R24" i="4"/>
  <c r="R25" i="4"/>
  <c r="R26" i="4"/>
  <c r="R27" i="4"/>
  <c r="R29" i="4"/>
  <c r="R31" i="4"/>
  <c r="R33" i="4"/>
  <c r="R34" i="4"/>
  <c r="R36" i="4"/>
  <c r="R37" i="4"/>
  <c r="R39" i="4"/>
  <c r="R42" i="4"/>
  <c r="R44" i="4"/>
  <c r="R45" i="4"/>
  <c r="R47" i="4"/>
  <c r="R49" i="4"/>
  <c r="R50" i="4"/>
  <c r="R53" i="4"/>
  <c r="R54" i="4"/>
  <c r="R55" i="4"/>
  <c r="R56" i="4"/>
  <c r="R57" i="4"/>
  <c r="R58" i="4"/>
  <c r="R59" i="4"/>
  <c r="R60" i="4"/>
  <c r="R61" i="4"/>
  <c r="R62" i="4"/>
  <c r="R63" i="4"/>
  <c r="R64" i="4"/>
  <c r="R67" i="4"/>
  <c r="R69" i="4"/>
  <c r="R70" i="4"/>
  <c r="R75" i="4"/>
  <c r="R76" i="4"/>
  <c r="R77" i="4"/>
  <c r="R78" i="4"/>
  <c r="R79" i="4"/>
  <c r="R81" i="4"/>
  <c r="R83" i="4"/>
  <c r="R84" i="4"/>
  <c r="R85" i="4"/>
  <c r="R86" i="4"/>
  <c r="R87" i="4"/>
  <c r="R88" i="4"/>
  <c r="R90" i="4"/>
  <c r="R93" i="4"/>
  <c r="R3" i="4"/>
  <c r="Q4" i="3"/>
  <c r="Q5" i="3"/>
  <c r="Q8" i="3"/>
  <c r="Q11" i="3"/>
  <c r="Q12" i="3"/>
  <c r="Q15" i="3"/>
  <c r="Q16" i="3"/>
  <c r="Q20" i="3"/>
  <c r="Q21" i="3"/>
  <c r="Q22" i="3"/>
  <c r="Q23" i="3"/>
  <c r="Q24" i="3"/>
  <c r="Q25" i="3"/>
  <c r="Q26" i="3"/>
  <c r="Q27" i="3"/>
  <c r="Q30" i="3"/>
  <c r="Q33" i="3"/>
  <c r="Q34" i="3"/>
  <c r="Q36" i="3"/>
  <c r="Q44" i="3"/>
  <c r="Q47" i="3"/>
  <c r="Q48" i="3"/>
  <c r="Q51" i="3"/>
  <c r="Q53" i="3"/>
  <c r="Q54" i="3"/>
  <c r="Q55" i="3"/>
  <c r="Q57" i="3"/>
  <c r="Q63" i="3"/>
  <c r="Q64" i="3"/>
  <c r="Q66" i="3"/>
  <c r="Q68" i="3"/>
  <c r="Q69" i="3"/>
  <c r="Q70" i="3"/>
  <c r="Q71" i="3"/>
  <c r="Q72" i="3"/>
  <c r="Q77" i="3"/>
  <c r="Q78" i="3"/>
  <c r="Q79" i="3"/>
  <c r="Q81" i="3"/>
  <c r="Q84" i="3"/>
  <c r="Q85" i="3"/>
  <c r="Q86" i="3"/>
  <c r="Q87" i="3"/>
  <c r="Q88" i="3"/>
  <c r="Q89" i="3"/>
  <c r="Q98" i="3"/>
  <c r="Q99" i="3"/>
  <c r="Q100" i="3"/>
  <c r="Q103" i="3"/>
  <c r="Q104" i="3"/>
  <c r="Q106" i="3"/>
  <c r="Q107" i="3"/>
  <c r="Q108" i="3"/>
  <c r="Q109" i="3"/>
  <c r="Q110" i="3"/>
  <c r="Q111" i="3"/>
  <c r="Q112" i="3"/>
  <c r="Q114" i="3"/>
  <c r="Q116" i="3"/>
  <c r="Q3" i="3"/>
  <c r="K3" i="5"/>
  <c r="K4" i="5"/>
  <c r="K5" i="5"/>
  <c r="K6" i="5"/>
  <c r="K9" i="5"/>
  <c r="K12" i="5"/>
  <c r="K15" i="5"/>
  <c r="K16" i="5"/>
  <c r="K19" i="5"/>
  <c r="K20" i="5"/>
  <c r="K26" i="5"/>
  <c r="K28" i="5"/>
  <c r="K29" i="5"/>
  <c r="K30" i="5"/>
  <c r="K34" i="5"/>
  <c r="K35" i="5"/>
  <c r="K36" i="5"/>
  <c r="K37" i="5"/>
  <c r="K38" i="5"/>
  <c r="K39" i="5"/>
  <c r="K41" i="5"/>
  <c r="K42" i="5"/>
  <c r="K43" i="5"/>
  <c r="K44" i="5"/>
  <c r="K45" i="5"/>
  <c r="K47" i="5"/>
  <c r="K49" i="5"/>
  <c r="K50" i="5"/>
  <c r="K51" i="5"/>
  <c r="K52" i="5"/>
  <c r="K53" i="5"/>
  <c r="K54" i="5"/>
  <c r="K56" i="5"/>
  <c r="K57" i="5"/>
  <c r="K58" i="5"/>
  <c r="K59" i="5"/>
  <c r="K60" i="5"/>
  <c r="K61" i="5"/>
  <c r="K64" i="5"/>
  <c r="K67" i="5"/>
  <c r="K68" i="5"/>
  <c r="K69" i="5"/>
  <c r="K70" i="5"/>
  <c r="K71" i="5"/>
  <c r="K72" i="5"/>
  <c r="K73" i="5"/>
  <c r="K74" i="5"/>
  <c r="K75" i="5"/>
  <c r="K76" i="5"/>
  <c r="K77" i="5"/>
  <c r="K78" i="5"/>
  <c r="K80" i="5"/>
  <c r="K81" i="5"/>
  <c r="K82" i="5"/>
  <c r="K83" i="5"/>
  <c r="K84" i="5"/>
  <c r="K85" i="5"/>
  <c r="K87" i="5"/>
  <c r="K88" i="5"/>
  <c r="K89" i="5"/>
  <c r="K91" i="5"/>
  <c r="K92" i="5"/>
  <c r="K94" i="5"/>
  <c r="K95" i="5"/>
  <c r="K96" i="5"/>
  <c r="K97" i="5"/>
  <c r="K98" i="5"/>
  <c r="K99" i="5"/>
  <c r="K100" i="5"/>
  <c r="K101" i="5"/>
  <c r="K102" i="5"/>
  <c r="K103" i="5"/>
  <c r="K104" i="5"/>
  <c r="K105" i="5"/>
  <c r="K106" i="5"/>
  <c r="K107" i="5"/>
  <c r="K108" i="5"/>
  <c r="K110" i="5"/>
  <c r="K111" i="5"/>
  <c r="K112" i="5"/>
  <c r="K113" i="5"/>
  <c r="K114" i="5"/>
  <c r="K116" i="5"/>
  <c r="K119" i="5"/>
  <c r="K120" i="5"/>
  <c r="K121" i="5"/>
  <c r="K123" i="5"/>
  <c r="K124" i="5"/>
  <c r="K125" i="5"/>
  <c r="K126" i="5"/>
  <c r="K127" i="5"/>
  <c r="K130" i="5"/>
  <c r="K2" i="5"/>
  <c r="M3" i="4"/>
  <c r="M4" i="4"/>
  <c r="M6" i="4"/>
  <c r="M7" i="4"/>
  <c r="M9" i="4"/>
  <c r="M11" i="4"/>
  <c r="M13" i="4"/>
  <c r="M14" i="4"/>
  <c r="M15" i="4"/>
  <c r="M18" i="4"/>
  <c r="M20" i="4"/>
  <c r="M21" i="4"/>
  <c r="M22" i="4"/>
  <c r="M23" i="4"/>
  <c r="M24" i="4"/>
  <c r="M25" i="4"/>
  <c r="M26" i="4"/>
  <c r="M27" i="4"/>
  <c r="M29" i="4"/>
  <c r="M31" i="4"/>
  <c r="M32" i="4"/>
  <c r="M33" i="4"/>
  <c r="M34" i="4"/>
  <c r="M36" i="4"/>
  <c r="M37" i="4"/>
  <c r="M39" i="4"/>
  <c r="M42" i="4"/>
  <c r="M44" i="4"/>
  <c r="M45" i="4"/>
  <c r="M47" i="4"/>
  <c r="M49" i="4"/>
  <c r="M50" i="4"/>
  <c r="M51" i="4"/>
  <c r="M53" i="4"/>
  <c r="M54" i="4"/>
  <c r="M55" i="4"/>
  <c r="M56" i="4"/>
  <c r="M57" i="4"/>
  <c r="M58" i="4"/>
  <c r="M59" i="4"/>
  <c r="M60" i="4"/>
  <c r="M61" i="4"/>
  <c r="M62" i="4"/>
  <c r="M63" i="4"/>
  <c r="M64" i="4"/>
  <c r="M67" i="4"/>
  <c r="M69" i="4"/>
  <c r="M70" i="4"/>
  <c r="M73" i="4"/>
  <c r="M75" i="4"/>
  <c r="M76" i="4"/>
  <c r="M77" i="4"/>
  <c r="M78" i="4"/>
  <c r="M79" i="4"/>
  <c r="M80" i="4"/>
  <c r="M81" i="4"/>
  <c r="M83" i="4"/>
  <c r="M84" i="4"/>
  <c r="M85" i="4"/>
  <c r="M86" i="4"/>
  <c r="M87" i="4"/>
  <c r="M88" i="4"/>
  <c r="M90" i="4"/>
  <c r="M93" i="4"/>
  <c r="L9" i="3" l="1"/>
  <c r="L11" i="3"/>
  <c r="L12" i="3"/>
  <c r="L15" i="3"/>
  <c r="L16" i="3"/>
  <c r="L20" i="3"/>
  <c r="L21" i="3"/>
  <c r="L22" i="3"/>
  <c r="L23" i="3"/>
  <c r="L24" i="3"/>
  <c r="L25" i="3"/>
  <c r="L26" i="3"/>
  <c r="L27" i="3"/>
  <c r="L30" i="3"/>
  <c r="L33" i="3"/>
  <c r="L34" i="3"/>
  <c r="L36" i="3"/>
  <c r="L44" i="3"/>
  <c r="L47" i="3"/>
  <c r="L48" i="3"/>
  <c r="L51" i="3"/>
  <c r="L53" i="3"/>
  <c r="L54" i="3"/>
  <c r="L55" i="3"/>
  <c r="L57" i="3"/>
  <c r="L63" i="3"/>
  <c r="L64" i="3"/>
  <c r="L66" i="3"/>
  <c r="L68" i="3"/>
  <c r="L69" i="3"/>
  <c r="L70" i="3"/>
  <c r="L71" i="3"/>
  <c r="L72" i="3"/>
  <c r="L74" i="3"/>
  <c r="L77" i="3"/>
  <c r="L78" i="3"/>
  <c r="L79" i="3"/>
  <c r="L81" i="3"/>
  <c r="L84" i="3"/>
  <c r="L85" i="3"/>
  <c r="L86" i="3"/>
  <c r="L87" i="3"/>
  <c r="L88" i="3"/>
  <c r="L89" i="3"/>
  <c r="L94" i="3"/>
  <c r="L98" i="3"/>
  <c r="L99" i="3"/>
  <c r="L100" i="3"/>
  <c r="L103" i="3"/>
  <c r="L104" i="3"/>
  <c r="L106" i="3"/>
  <c r="L107" i="3"/>
  <c r="L108" i="3"/>
  <c r="L109" i="3"/>
  <c r="L110" i="3"/>
  <c r="L111" i="3"/>
  <c r="L112" i="3"/>
  <c r="L114" i="3"/>
  <c r="L116" i="3"/>
  <c r="L3" i="3"/>
  <c r="L4" i="3"/>
  <c r="L5" i="3"/>
  <c r="L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L1" authorId="0" shapeId="0" xr:uid="{00000000-0006-0000-0000-000001000000}">
      <text>
        <r>
          <rPr>
            <b/>
            <sz val="9"/>
            <color rgb="FF000000"/>
            <rFont val="Tahoma"/>
            <family val="2"/>
          </rPr>
          <t>Dennis Bo Jensen:</t>
        </r>
        <r>
          <rPr>
            <sz val="9"/>
            <color rgb="FF000000"/>
            <rFont val="Tahoma"/>
            <family val="2"/>
          </rPr>
          <t xml:space="preserve">
</t>
        </r>
        <r>
          <rPr>
            <sz val="9"/>
            <color rgb="FF000000"/>
            <rFont val="Tahoma"/>
            <family val="2"/>
          </rPr>
          <t>baseline to 2/3</t>
        </r>
      </text>
    </comment>
    <comment ref="M1" authorId="0" shapeId="0" xr:uid="{00000000-0006-0000-0000-000002000000}">
      <text>
        <r>
          <rPr>
            <b/>
            <sz val="9"/>
            <color rgb="FF000000"/>
            <rFont val="Tahoma"/>
            <family val="2"/>
          </rPr>
          <t>Dennis Bo Jensen:</t>
        </r>
        <r>
          <rPr>
            <sz val="9"/>
            <color rgb="FF000000"/>
            <rFont val="Tahoma"/>
            <family val="2"/>
          </rPr>
          <t xml:space="preserve">
</t>
        </r>
        <r>
          <rPr>
            <sz val="9"/>
            <color rgb="FF000000"/>
            <rFont val="Tahoma"/>
            <family val="2"/>
          </rPr>
          <t>2/3 both 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J1" authorId="0" shapeId="0" xr:uid="{00000000-0006-0000-0100-000001000000}">
      <text>
        <r>
          <rPr>
            <b/>
            <sz val="9"/>
            <color rgb="FF000000"/>
            <rFont val="Tahoma"/>
            <charset val="1"/>
          </rPr>
          <t>Dennis Bo Jensen:</t>
        </r>
        <r>
          <rPr>
            <sz val="9"/>
            <color rgb="FF000000"/>
            <rFont val="Tahoma"/>
            <charset val="1"/>
          </rPr>
          <t xml:space="preserve">
</t>
        </r>
        <r>
          <rPr>
            <sz val="9"/>
            <color rgb="FF000000"/>
            <rFont val="Tahoma"/>
            <charset val="1"/>
          </rPr>
          <t>In average</t>
        </r>
      </text>
    </comment>
    <comment ref="M1" authorId="0" shapeId="0" xr:uid="{00000000-0006-0000-0100-000002000000}">
      <text>
        <r>
          <rPr>
            <b/>
            <sz val="9"/>
            <color rgb="FF000000"/>
            <rFont val="Tahoma"/>
            <charset val="1"/>
          </rPr>
          <t>Dennis Bo Jensen:</t>
        </r>
        <r>
          <rPr>
            <sz val="9"/>
            <color rgb="FF000000"/>
            <rFont val="Tahoma"/>
            <charset val="1"/>
          </rPr>
          <t xml:space="preserve">
</t>
        </r>
        <r>
          <rPr>
            <sz val="9"/>
            <color rgb="FF000000"/>
            <rFont val="Tahoma"/>
            <charset val="1"/>
          </rPr>
          <t>when crossing baseline</t>
        </r>
      </text>
    </comment>
    <comment ref="N1" authorId="0" shapeId="0" xr:uid="{00000000-0006-0000-0100-000003000000}">
      <text>
        <r>
          <rPr>
            <b/>
            <sz val="9"/>
            <color rgb="FF000000"/>
            <rFont val="Tahoma"/>
            <charset val="1"/>
          </rPr>
          <t>Dennis Bo Jensen:</t>
        </r>
        <r>
          <rPr>
            <sz val="9"/>
            <color rgb="FF000000"/>
            <rFont val="Tahoma"/>
            <charset val="1"/>
          </rPr>
          <t xml:space="preserve">
</t>
        </r>
        <r>
          <rPr>
            <sz val="9"/>
            <color rgb="FF000000"/>
            <rFont val="Tahoma"/>
            <charset val="1"/>
          </rPr>
          <t>2/3 in both ends</t>
        </r>
      </text>
    </comment>
    <comment ref="P1" authorId="0" shapeId="0" xr:uid="{00000000-0006-0000-0100-000004000000}">
      <text>
        <r>
          <rPr>
            <b/>
            <sz val="9"/>
            <color rgb="FF000000"/>
            <rFont val="Tahoma"/>
            <charset val="1"/>
          </rPr>
          <t>Dennis Bo Jensen:</t>
        </r>
        <r>
          <rPr>
            <sz val="9"/>
            <color rgb="FF000000"/>
            <rFont val="Tahoma"/>
            <charset val="1"/>
          </rPr>
          <t xml:space="preserve">
</t>
        </r>
        <r>
          <rPr>
            <sz val="9"/>
            <color rgb="FF000000"/>
            <rFont val="Tahoma"/>
            <charset val="1"/>
          </rPr>
          <t>At 0 current close to 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N1" authorId="0" shapeId="0" xr:uid="{00000000-0006-0000-0200-000001000000}">
      <text>
        <r>
          <rPr>
            <b/>
            <sz val="9"/>
            <color rgb="FF000000"/>
            <rFont val="Tahoma"/>
            <charset val="1"/>
          </rPr>
          <t>Dennis Bo Jensen:crossing baseline to 2/3</t>
        </r>
      </text>
    </comment>
    <comment ref="O1" authorId="0" shapeId="0" xr:uid="{00000000-0006-0000-0200-000002000000}">
      <text>
        <r>
          <rPr>
            <b/>
            <sz val="9"/>
            <color rgb="FF000000"/>
            <rFont val="Tahoma"/>
            <charset val="1"/>
          </rPr>
          <t>Dennis Bo Jensen:</t>
        </r>
        <r>
          <rPr>
            <sz val="9"/>
            <color rgb="FF000000"/>
            <rFont val="Tahoma"/>
            <charset val="1"/>
          </rPr>
          <t xml:space="preserve">
</t>
        </r>
        <r>
          <rPr>
            <sz val="9"/>
            <color rgb="FF000000"/>
            <rFont val="Tahoma"/>
            <charset val="1"/>
          </rPr>
          <t>2/3 both</t>
        </r>
      </text>
    </comment>
  </commentList>
</comments>
</file>

<file path=xl/sharedStrings.xml><?xml version="1.0" encoding="utf-8"?>
<sst xmlns="http://schemas.openxmlformats.org/spreadsheetml/2006/main" count="1838" uniqueCount="155">
  <si>
    <t>Mouse</t>
  </si>
  <si>
    <t>File</t>
  </si>
  <si>
    <t>fire y/n</t>
  </si>
  <si>
    <t>spont y/n</t>
  </si>
  <si>
    <t>comment</t>
  </si>
  <si>
    <t>05</t>
  </si>
  <si>
    <t>y</t>
  </si>
  <si>
    <t>n</t>
  </si>
  <si>
    <t>06</t>
  </si>
  <si>
    <t>07</t>
  </si>
  <si>
    <t>08</t>
  </si>
  <si>
    <t>10</t>
  </si>
  <si>
    <t>11</t>
  </si>
  <si>
    <t>12</t>
  </si>
  <si>
    <t>13</t>
  </si>
  <si>
    <t>14</t>
  </si>
  <si>
    <t>15</t>
  </si>
  <si>
    <t>16</t>
  </si>
  <si>
    <t>19</t>
  </si>
  <si>
    <t>20</t>
  </si>
  <si>
    <t>01</t>
  </si>
  <si>
    <t>03</t>
  </si>
  <si>
    <t>04</t>
  </si>
  <si>
    <t>09</t>
  </si>
  <si>
    <t>17</t>
  </si>
  <si>
    <t>18</t>
  </si>
  <si>
    <t>SOD1 01</t>
  </si>
  <si>
    <t>02</t>
  </si>
  <si>
    <t>vm off</t>
  </si>
  <si>
    <t>22</t>
  </si>
  <si>
    <t>23</t>
  </si>
  <si>
    <t>24</t>
  </si>
  <si>
    <t>close to -50</t>
  </si>
  <si>
    <t>25</t>
  </si>
  <si>
    <t>27</t>
  </si>
  <si>
    <t>28</t>
  </si>
  <si>
    <t>29</t>
  </si>
  <si>
    <t>30</t>
  </si>
  <si>
    <t>31</t>
  </si>
  <si>
    <t>32</t>
  </si>
  <si>
    <t>33</t>
  </si>
  <si>
    <t>34</t>
  </si>
  <si>
    <t>35</t>
  </si>
  <si>
    <t>36</t>
  </si>
  <si>
    <t>37</t>
  </si>
  <si>
    <t>39</t>
  </si>
  <si>
    <t>40</t>
  </si>
  <si>
    <t>41</t>
  </si>
  <si>
    <t>5</t>
  </si>
  <si>
    <t>6</t>
  </si>
  <si>
    <t>spon later</t>
  </si>
  <si>
    <t>8</t>
  </si>
  <si>
    <t>9</t>
  </si>
  <si>
    <t>21</t>
  </si>
  <si>
    <t>not tested</t>
  </si>
  <si>
    <t>SOD1 04</t>
  </si>
  <si>
    <t>26</t>
  </si>
  <si>
    <t>NPC</t>
  </si>
  <si>
    <t>npc</t>
  </si>
  <si>
    <t>SOD1 05</t>
  </si>
  <si>
    <t>3</t>
  </si>
  <si>
    <t>4</t>
  </si>
  <si>
    <t>over -50</t>
  </si>
  <si>
    <t>SOD1 06</t>
  </si>
  <si>
    <t>SOD1 09</t>
  </si>
  <si>
    <t>SOD1 27</t>
  </si>
  <si>
    <t>first only few spikes, but good later</t>
  </si>
  <si>
    <t>SOD1 15</t>
  </si>
  <si>
    <t>SOD 25</t>
  </si>
  <si>
    <t>SOD 14</t>
  </si>
  <si>
    <t>SOD 63</t>
  </si>
  <si>
    <t>not at first</t>
  </si>
  <si>
    <t>SOD 123</t>
  </si>
  <si>
    <t>SOD99</t>
  </si>
  <si>
    <t>Rheobase</t>
  </si>
  <si>
    <t>Prim slope</t>
  </si>
  <si>
    <t>Sec onset</t>
  </si>
  <si>
    <t>delta I</t>
  </si>
  <si>
    <t>max freq</t>
  </si>
  <si>
    <t>SOD 187</t>
  </si>
  <si>
    <t>freq</t>
  </si>
  <si>
    <t>SOD 167</t>
  </si>
  <si>
    <t>88 tested</t>
  </si>
  <si>
    <t>3 did not fire rep</t>
  </si>
  <si>
    <t>90 cells</t>
  </si>
  <si>
    <t>52 with spon firing</t>
  </si>
  <si>
    <t>Vm</t>
  </si>
  <si>
    <t>no rest pot - hyperpolarising</t>
  </si>
  <si>
    <t>SOD 10</t>
  </si>
  <si>
    <t>SOD 265</t>
  </si>
  <si>
    <t>SOD 321</t>
  </si>
  <si>
    <t>SOD 323</t>
  </si>
  <si>
    <t>AHP amp</t>
  </si>
  <si>
    <t>2/3 time</t>
  </si>
  <si>
    <t>vrest</t>
  </si>
  <si>
    <t>1/3 Vm</t>
  </si>
  <si>
    <t>real vm</t>
  </si>
  <si>
    <t>vm</t>
  </si>
  <si>
    <t>hyperp</t>
  </si>
  <si>
    <t>+</t>
  </si>
  <si>
    <t>+++</t>
  </si>
  <si>
    <t>01++</t>
  </si>
  <si>
    <t>++</t>
  </si>
  <si>
    <t>01 +</t>
  </si>
  <si>
    <t>Fires 8kH</t>
  </si>
  <si>
    <t>No</t>
  </si>
  <si>
    <t>yes</t>
  </si>
  <si>
    <t>yes*</t>
  </si>
  <si>
    <t>no</t>
  </si>
  <si>
    <t>bad</t>
  </si>
  <si>
    <t>yes**</t>
  </si>
  <si>
    <t>np</t>
  </si>
  <si>
    <t>yes *</t>
  </si>
  <si>
    <t>yes***</t>
  </si>
  <si>
    <t>sum</t>
  </si>
  <si>
    <t>tested 8 kH</t>
  </si>
  <si>
    <t>WT</t>
  </si>
  <si>
    <t>PS</t>
  </si>
  <si>
    <t>S</t>
  </si>
  <si>
    <t>%</t>
  </si>
  <si>
    <t>totals</t>
  </si>
  <si>
    <t>Spon anytime</t>
  </si>
  <si>
    <t>tested 8khz</t>
  </si>
  <si>
    <t>failed to fire</t>
  </si>
  <si>
    <t>In addition often one can have difficulty firing cells with 8kH but still drive repetitive firing with synaptic input</t>
  </si>
  <si>
    <t>tested 8 kH 1=yes</t>
  </si>
  <si>
    <t>fire y/n 3kH</t>
  </si>
  <si>
    <t>npc (not passing current)</t>
  </si>
  <si>
    <t>not at first though</t>
  </si>
  <si>
    <t>calibration (E/C zero)</t>
  </si>
  <si>
    <t xml:space="preserve"> Vm rest for Rep Firing </t>
  </si>
  <si>
    <t>real vm (RF test)</t>
  </si>
  <si>
    <t>calib (E/C zero)</t>
  </si>
  <si>
    <t>vm before calibration</t>
  </si>
  <si>
    <t>Vm uncal for RF test</t>
  </si>
  <si>
    <t>real vm for RF test</t>
  </si>
  <si>
    <t xml:space="preserve">Vm (uncalibr) for RF </t>
  </si>
  <si>
    <t>AHP vm before calib</t>
  </si>
  <si>
    <t>real vm for AHP</t>
  </si>
  <si>
    <t>real vm calibrated</t>
  </si>
  <si>
    <t>% not firing 8 kh</t>
  </si>
  <si>
    <t>But you can see from here that even if we do use 8kH we do not see deficits in repetitive firing in the ALS mice</t>
  </si>
  <si>
    <t>fire 3kH y/n</t>
  </si>
  <si>
    <t>real Vm  for RF test (calibrated)</t>
  </si>
  <si>
    <t>I-f gain measured in the primary range (after the subprimary range and before the secondary range)</t>
  </si>
  <si>
    <t>All the anaysis on F-I slope, rheobase threshold  etc  is obtained at 3 KH as we can trust the compensation of the electodes with this</t>
  </si>
  <si>
    <t xml:space="preserve">We however we provide  data at 8kH on repetitve firing ability for direct comparison with other labs but please note, we do not trust that it is always possible conspensate this high resistence electrodes at 8kH </t>
  </si>
  <si>
    <t xml:space="preserve">yes </t>
  </si>
  <si>
    <t>if blank not tested</t>
  </si>
  <si>
    <t>The ramp speed was kept constant throughout (3.3 nA/second)</t>
  </si>
  <si>
    <t>We meaured the Vm both at the time we measured the AhP and at the time we tested repetitive firing. This was then confirmed (calibrated) using the extracellular zero on exiting the cell dorsally</t>
  </si>
  <si>
    <t xml:space="preserve">Before testing repetive firing we tested the electrode to confirm that it was not blocked, was adequatley compensated and passing current okay </t>
  </si>
  <si>
    <t>Anaylsis on If slope on performed on cells with stable repetive firing (ie no obvious respiratory or cardiovascular related movement)</t>
  </si>
  <si>
    <t>Rings NPC</t>
  </si>
  <si>
    <t>but not at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</si>
</sst>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sz val="11"/>
      <color theme="3" tint="0.39997558519241921"/>
      <name val="Calibri"/>
      <family val="2"/>
      <scheme val="minor"/>
    </font>
    <font>
      <sz val="11"/>
      <color rgb="FF00B050"/>
      <name val="Calibri"/>
      <family val="2"/>
      <scheme val="minor"/>
    </font>
    <font>
      <sz val="11"/>
      <color rgb="FF0070C0"/>
      <name val="Calibri"/>
      <family val="2"/>
      <scheme val="minor"/>
    </font>
    <font>
      <b/>
      <sz val="11"/>
      <color rgb="FF00B050"/>
      <name val="Calibri"/>
      <family val="2"/>
      <scheme val="minor"/>
    </font>
    <font>
      <sz val="11"/>
      <color theme="5" tint="0.59999389629810485"/>
      <name val="Calibri"/>
      <family val="2"/>
      <scheme val="minor"/>
    </font>
    <font>
      <b/>
      <sz val="9"/>
      <color rgb="FF000000"/>
      <name val="Tahoma"/>
      <charset val="1"/>
    </font>
    <font>
      <sz val="9"/>
      <color rgb="FF000000"/>
      <name val="Tahoma"/>
      <charset val="1"/>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3">
    <xf numFmtId="0" fontId="0" fillId="0" borderId="0" xfId="0"/>
    <xf numFmtId="49" fontId="0" fillId="0" borderId="0" xfId="0" applyNumberFormat="1"/>
    <xf numFmtId="0" fontId="0" fillId="0" borderId="0" xfId="0" applyNumberFormat="1"/>
    <xf numFmtId="0" fontId="0" fillId="0" borderId="0" xfId="0" applyFont="1"/>
    <xf numFmtId="0" fontId="0" fillId="0" borderId="0" xfId="0" applyNumberFormat="1" applyFont="1"/>
    <xf numFmtId="0" fontId="1" fillId="0" borderId="0" xfId="0" applyFont="1"/>
    <xf numFmtId="0" fontId="0" fillId="0" borderId="0" xfId="0" quotePrefix="1"/>
    <xf numFmtId="0" fontId="2" fillId="0" borderId="0" xfId="0" applyFont="1"/>
    <xf numFmtId="0" fontId="3" fillId="0" borderId="0" xfId="0" applyFont="1"/>
    <xf numFmtId="0" fontId="4" fillId="0" borderId="0" xfId="0" applyFont="1"/>
    <xf numFmtId="0" fontId="0" fillId="0" borderId="0" xfId="0" applyFill="1"/>
    <xf numFmtId="49" fontId="0" fillId="0" borderId="0" xfId="0" applyNumberFormat="1" applyFill="1"/>
    <xf numFmtId="49" fontId="0" fillId="0" borderId="0" xfId="0" applyNumberFormat="1" applyAlignment="1">
      <alignment horizontal="right"/>
    </xf>
    <xf numFmtId="0" fontId="0" fillId="0" borderId="0" xfId="0" applyNumberFormat="1" applyFill="1"/>
    <xf numFmtId="0" fontId="0" fillId="2" borderId="0" xfId="0" applyFill="1"/>
    <xf numFmtId="0" fontId="2" fillId="2" borderId="0" xfId="0" applyFont="1" applyFill="1"/>
    <xf numFmtId="0" fontId="5" fillId="0" borderId="0" xfId="0" applyFont="1"/>
    <xf numFmtId="0" fontId="6" fillId="0" borderId="0" xfId="0" applyFont="1"/>
    <xf numFmtId="0" fontId="6" fillId="0" borderId="0" xfId="0" applyFont="1" applyFill="1"/>
    <xf numFmtId="0" fontId="7" fillId="0" borderId="0" xfId="0" applyFont="1"/>
    <xf numFmtId="0" fontId="7" fillId="0" borderId="0" xfId="0" applyNumberFormat="1" applyFont="1"/>
    <xf numFmtId="49" fontId="7" fillId="0" borderId="0" xfId="0" applyNumberFormat="1" applyFont="1"/>
    <xf numFmtId="49" fontId="8" fillId="0" borderId="0" xfId="0" applyNumberFormat="1" applyFont="1"/>
    <xf numFmtId="0" fontId="8" fillId="0" borderId="0" xfId="0" applyFont="1"/>
    <xf numFmtId="0" fontId="9" fillId="0" borderId="0" xfId="0" applyFont="1"/>
    <xf numFmtId="49" fontId="4" fillId="0" borderId="0" xfId="0" applyNumberFormat="1" applyFont="1"/>
    <xf numFmtId="0" fontId="8" fillId="0" borderId="0" xfId="0" applyNumberFormat="1" applyFont="1"/>
    <xf numFmtId="49" fontId="6" fillId="0" borderId="0" xfId="0" applyNumberFormat="1" applyFont="1"/>
    <xf numFmtId="0" fontId="8" fillId="0" borderId="0" xfId="0" applyFont="1" applyFill="1"/>
    <xf numFmtId="0" fontId="8" fillId="0" borderId="0" xfId="0" applyNumberFormat="1" applyFont="1" applyFill="1"/>
    <xf numFmtId="0" fontId="10" fillId="0" borderId="0" xfId="0" applyFont="1"/>
    <xf numFmtId="49" fontId="10" fillId="0" borderId="0" xfId="0" applyNumberFormat="1" applyFont="1"/>
    <xf numFmtId="0"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
  <sheetViews>
    <sheetView zoomScale="170" zoomScaleNormal="89" workbookViewId="0">
      <pane ySplit="1" topLeftCell="A2" activePane="bottomLeft" state="frozen"/>
      <selection pane="bottomLeft" activeCell="L1" sqref="L1"/>
    </sheetView>
  </sheetViews>
  <sheetFormatPr baseColWidth="10" defaultColWidth="8.83203125" defaultRowHeight="15" x14ac:dyDescent="0.2"/>
  <cols>
    <col min="1" max="1" width="9.1640625" style="1"/>
    <col min="2" max="2" width="5.33203125" style="1" customWidth="1"/>
    <col min="3" max="3" width="9.33203125" customWidth="1"/>
    <col min="4" max="4" width="13.5" customWidth="1"/>
    <col min="5" max="5" width="14.33203125" customWidth="1"/>
    <col min="6" max="6" width="9.33203125" customWidth="1"/>
    <col min="7" max="7" width="6.6640625" customWidth="1"/>
    <col min="8" max="8" width="7.33203125" customWidth="1"/>
    <col min="9" max="9" width="18.33203125" customWidth="1"/>
    <col min="10" max="10" width="10.5" customWidth="1"/>
    <col min="12" max="12" width="7.6640625" customWidth="1"/>
    <col min="15" max="15" width="7.1640625" customWidth="1"/>
    <col min="16" max="16" width="7" customWidth="1"/>
    <col min="17" max="17" width="4.33203125" customWidth="1"/>
    <col min="19" max="19" width="12.6640625" customWidth="1"/>
    <col min="20" max="20" width="11.1640625" customWidth="1"/>
    <col min="21" max="21" width="12" customWidth="1"/>
    <col min="22" max="22" width="11.6640625" customWidth="1"/>
    <col min="26" max="26" width="14.1640625" customWidth="1"/>
  </cols>
  <sheetData>
    <row r="1" spans="1:27" x14ac:dyDescent="0.2">
      <c r="A1" s="1" t="s">
        <v>0</v>
      </c>
      <c r="B1" s="1" t="s">
        <v>1</v>
      </c>
      <c r="C1" s="1" t="s">
        <v>126</v>
      </c>
      <c r="D1" s="1" t="s">
        <v>4</v>
      </c>
      <c r="E1" s="1" t="s">
        <v>125</v>
      </c>
      <c r="F1" s="1" t="s">
        <v>104</v>
      </c>
      <c r="G1" t="s">
        <v>3</v>
      </c>
      <c r="H1" s="1" t="s">
        <v>50</v>
      </c>
      <c r="I1" s="1" t="s">
        <v>130</v>
      </c>
      <c r="J1" s="1" t="s">
        <v>92</v>
      </c>
      <c r="K1" s="1" t="s">
        <v>95</v>
      </c>
      <c r="L1" s="1" t="s">
        <v>93</v>
      </c>
      <c r="M1" s="1" t="s">
        <v>93</v>
      </c>
      <c r="N1" s="1" t="s">
        <v>129</v>
      </c>
      <c r="O1" s="1" t="s">
        <v>97</v>
      </c>
      <c r="P1" s="1" t="s">
        <v>96</v>
      </c>
      <c r="R1" s="1" t="s">
        <v>86</v>
      </c>
      <c r="S1" s="1" t="s">
        <v>131</v>
      </c>
      <c r="T1" t="s">
        <v>74</v>
      </c>
      <c r="U1" t="s">
        <v>75</v>
      </c>
      <c r="V1" t="s">
        <v>76</v>
      </c>
      <c r="W1" t="s">
        <v>77</v>
      </c>
      <c r="X1" t="s">
        <v>80</v>
      </c>
      <c r="Y1" s="19" t="s">
        <v>78</v>
      </c>
    </row>
    <row r="2" spans="1:27" x14ac:dyDescent="0.2">
      <c r="A2" s="1" t="s">
        <v>65</v>
      </c>
      <c r="B2" s="1" t="s">
        <v>20</v>
      </c>
      <c r="C2" t="s">
        <v>6</v>
      </c>
      <c r="E2" t="s">
        <v>105</v>
      </c>
      <c r="G2" t="s">
        <v>7</v>
      </c>
      <c r="H2" t="s">
        <v>7</v>
      </c>
      <c r="I2">
        <v>67.024000000000001</v>
      </c>
      <c r="J2" s="17">
        <v>1.341</v>
      </c>
      <c r="K2">
        <f>(J2/3)+I2</f>
        <v>67.471000000000004</v>
      </c>
      <c r="L2">
        <v>19.68</v>
      </c>
      <c r="M2" s="17">
        <v>18.87</v>
      </c>
      <c r="N2">
        <v>1.01</v>
      </c>
      <c r="O2">
        <v>71.650000000000006</v>
      </c>
      <c r="P2" s="17">
        <f>N2+O2</f>
        <v>72.660000000000011</v>
      </c>
      <c r="R2">
        <v>70.2</v>
      </c>
      <c r="S2" s="19">
        <f>0-R2</f>
        <v>-70.2</v>
      </c>
      <c r="T2" s="19">
        <v>5.976</v>
      </c>
      <c r="U2" s="19">
        <v>11.5</v>
      </c>
      <c r="V2" s="19"/>
      <c r="W2" s="19">
        <v>0.32</v>
      </c>
      <c r="X2">
        <v>120</v>
      </c>
      <c r="Y2" s="19"/>
    </row>
    <row r="3" spans="1:27" x14ac:dyDescent="0.2">
      <c r="B3" s="1" t="s">
        <v>27</v>
      </c>
      <c r="C3" t="s">
        <v>6</v>
      </c>
      <c r="E3" t="s">
        <v>105</v>
      </c>
      <c r="G3" t="s">
        <v>7</v>
      </c>
      <c r="H3" t="s">
        <v>7</v>
      </c>
      <c r="I3">
        <v>56.848999999999997</v>
      </c>
      <c r="J3" s="17">
        <v>1.7410000000000001</v>
      </c>
      <c r="K3">
        <f t="shared" ref="K3:K64" si="0">(J3/3)+I3</f>
        <v>57.429333333333332</v>
      </c>
      <c r="L3">
        <v>18.489999999999998</v>
      </c>
      <c r="M3" s="17">
        <v>17.649999999999999</v>
      </c>
      <c r="N3">
        <v>-0.84</v>
      </c>
      <c r="O3">
        <v>67.099999999999994</v>
      </c>
      <c r="P3" s="17">
        <f t="shared" ref="P3:P64" si="1">N3+O3</f>
        <v>66.259999999999991</v>
      </c>
      <c r="R3">
        <v>74.2</v>
      </c>
      <c r="S3" s="19">
        <f t="shared" ref="S3:S64" si="2">0-R3</f>
        <v>-74.2</v>
      </c>
      <c r="T3" s="19">
        <v>13.94</v>
      </c>
      <c r="U3" s="19">
        <v>5.8</v>
      </c>
      <c r="V3" s="19"/>
      <c r="W3" s="19">
        <v>-2.92</v>
      </c>
      <c r="X3">
        <v>90</v>
      </c>
      <c r="Y3" s="19"/>
    </row>
    <row r="4" spans="1:27" x14ac:dyDescent="0.2">
      <c r="B4" s="1" t="s">
        <v>21</v>
      </c>
      <c r="C4" t="s">
        <v>6</v>
      </c>
      <c r="D4" t="s">
        <v>66</v>
      </c>
      <c r="E4" s="10">
        <v>1</v>
      </c>
      <c r="F4" t="s">
        <v>106</v>
      </c>
      <c r="G4" t="s">
        <v>7</v>
      </c>
      <c r="H4" t="s">
        <v>7</v>
      </c>
      <c r="I4">
        <v>64.596999999999994</v>
      </c>
      <c r="J4" s="17">
        <v>2.2309999999999999</v>
      </c>
      <c r="K4">
        <f t="shared" si="0"/>
        <v>65.340666666666664</v>
      </c>
      <c r="L4">
        <v>21.56</v>
      </c>
      <c r="M4" s="17">
        <v>20.83</v>
      </c>
      <c r="N4">
        <v>3.87</v>
      </c>
      <c r="O4">
        <v>69.47</v>
      </c>
      <c r="P4" s="17">
        <f t="shared" si="1"/>
        <v>73.34</v>
      </c>
      <c r="R4">
        <v>73.17</v>
      </c>
      <c r="S4" s="19">
        <f t="shared" si="2"/>
        <v>-73.17</v>
      </c>
      <c r="T4" s="19">
        <v>9.82</v>
      </c>
      <c r="U4" s="19">
        <v>7</v>
      </c>
      <c r="V4" s="19"/>
      <c r="W4" s="19">
        <v>-1.18</v>
      </c>
      <c r="Y4" s="19"/>
    </row>
    <row r="5" spans="1:27" x14ac:dyDescent="0.2">
      <c r="B5" s="1" t="s">
        <v>22</v>
      </c>
      <c r="C5" t="s">
        <v>6</v>
      </c>
      <c r="E5" t="s">
        <v>105</v>
      </c>
      <c r="G5" t="s">
        <v>7</v>
      </c>
      <c r="H5" t="s">
        <v>7</v>
      </c>
      <c r="I5">
        <v>61.11</v>
      </c>
      <c r="J5" s="17">
        <v>2.4990000000000001</v>
      </c>
      <c r="K5">
        <f t="shared" si="0"/>
        <v>61.942999999999998</v>
      </c>
      <c r="L5">
        <v>24.42</v>
      </c>
      <c r="M5" s="17">
        <v>23.63</v>
      </c>
      <c r="N5">
        <v>2.23</v>
      </c>
      <c r="O5">
        <v>65.12</v>
      </c>
      <c r="P5" s="17">
        <f t="shared" si="1"/>
        <v>67.350000000000009</v>
      </c>
      <c r="R5">
        <v>65.25</v>
      </c>
      <c r="S5" s="19">
        <f t="shared" si="2"/>
        <v>-65.25</v>
      </c>
      <c r="T5" s="19">
        <v>8.09</v>
      </c>
      <c r="U5" s="19">
        <v>6.7</v>
      </c>
      <c r="V5" s="19"/>
      <c r="W5" s="19"/>
      <c r="X5">
        <v>105</v>
      </c>
      <c r="Y5" s="19"/>
      <c r="AA5" s="2"/>
    </row>
    <row r="6" spans="1:27" x14ac:dyDescent="0.2">
      <c r="B6" s="1" t="s">
        <v>8</v>
      </c>
      <c r="D6" t="s">
        <v>58</v>
      </c>
      <c r="E6" t="s">
        <v>105</v>
      </c>
      <c r="G6" t="s">
        <v>7</v>
      </c>
      <c r="H6" t="s">
        <v>7</v>
      </c>
      <c r="I6">
        <v>68.343000000000004</v>
      </c>
      <c r="J6" s="17">
        <v>2.9969999999999999</v>
      </c>
      <c r="K6">
        <f t="shared" si="0"/>
        <v>69.341999999999999</v>
      </c>
      <c r="L6">
        <v>24.4</v>
      </c>
      <c r="M6" s="17">
        <v>23.59</v>
      </c>
      <c r="N6">
        <v>0.3</v>
      </c>
      <c r="O6">
        <v>68.899000000000001</v>
      </c>
      <c r="P6" s="17">
        <f t="shared" si="1"/>
        <v>69.198999999999998</v>
      </c>
      <c r="S6" s="19"/>
      <c r="T6" s="19"/>
      <c r="U6" s="19"/>
      <c r="V6" s="19"/>
      <c r="W6" s="19"/>
      <c r="Y6" s="19"/>
    </row>
    <row r="7" spans="1:27" x14ac:dyDescent="0.2">
      <c r="B7" s="1" t="s">
        <v>9</v>
      </c>
      <c r="C7" t="s">
        <v>6</v>
      </c>
      <c r="E7" t="s">
        <v>105</v>
      </c>
      <c r="G7" t="s">
        <v>7</v>
      </c>
      <c r="H7" t="s">
        <v>7</v>
      </c>
      <c r="J7" s="17"/>
      <c r="M7" s="17"/>
      <c r="P7" s="17"/>
      <c r="R7">
        <v>50.22</v>
      </c>
      <c r="S7" s="19">
        <f t="shared" si="2"/>
        <v>-50.22</v>
      </c>
      <c r="T7" s="19">
        <v>1.69</v>
      </c>
      <c r="U7" s="19">
        <v>7.7</v>
      </c>
      <c r="V7" s="19"/>
      <c r="W7" s="19"/>
      <c r="X7">
        <v>110</v>
      </c>
      <c r="Y7" s="19"/>
    </row>
    <row r="8" spans="1:27" x14ac:dyDescent="0.2">
      <c r="B8" s="1" t="s">
        <v>10</v>
      </c>
      <c r="C8" t="s">
        <v>6</v>
      </c>
      <c r="E8" t="s">
        <v>105</v>
      </c>
      <c r="G8" t="s">
        <v>7</v>
      </c>
      <c r="H8" t="s">
        <v>7</v>
      </c>
      <c r="J8" s="17"/>
      <c r="M8" s="17"/>
      <c r="P8" s="17"/>
      <c r="R8">
        <v>77.209999999999994</v>
      </c>
      <c r="S8" s="19">
        <f t="shared" si="2"/>
        <v>-77.209999999999994</v>
      </c>
      <c r="T8" s="19">
        <v>5.83</v>
      </c>
      <c r="U8" s="19">
        <v>17.899999999999999</v>
      </c>
      <c r="V8" s="19"/>
      <c r="W8" s="19"/>
      <c r="Y8" s="19"/>
    </row>
    <row r="9" spans="1:27" x14ac:dyDescent="0.2">
      <c r="B9" s="1" t="s">
        <v>23</v>
      </c>
      <c r="C9" t="s">
        <v>6</v>
      </c>
      <c r="E9">
        <v>1</v>
      </c>
      <c r="F9" t="s">
        <v>106</v>
      </c>
      <c r="G9" t="s">
        <v>6</v>
      </c>
      <c r="H9" t="s">
        <v>7</v>
      </c>
      <c r="I9">
        <v>79.153999999999996</v>
      </c>
      <c r="J9" s="17">
        <v>1.161</v>
      </c>
      <c r="K9">
        <f t="shared" si="0"/>
        <v>79.540999999999997</v>
      </c>
      <c r="L9">
        <v>29.11</v>
      </c>
      <c r="M9" s="17">
        <v>28.23</v>
      </c>
      <c r="N9">
        <v>-8.07</v>
      </c>
      <c r="O9">
        <v>83.447999999999993</v>
      </c>
      <c r="P9" s="17">
        <f t="shared" si="1"/>
        <v>75.377999999999986</v>
      </c>
      <c r="R9">
        <v>75.38</v>
      </c>
      <c r="S9" s="19">
        <f t="shared" si="2"/>
        <v>-75.38</v>
      </c>
      <c r="T9" s="19">
        <v>4.59</v>
      </c>
      <c r="U9" s="19">
        <v>13.71</v>
      </c>
      <c r="V9" s="19">
        <v>130</v>
      </c>
      <c r="W9" s="19">
        <v>0.4</v>
      </c>
      <c r="Y9" s="19"/>
    </row>
    <row r="10" spans="1:27" x14ac:dyDescent="0.2">
      <c r="B10" s="1" t="s">
        <v>11</v>
      </c>
      <c r="C10" t="s">
        <v>6</v>
      </c>
      <c r="E10">
        <v>1</v>
      </c>
      <c r="F10" t="s">
        <v>107</v>
      </c>
      <c r="G10" t="s">
        <v>6</v>
      </c>
      <c r="H10" t="s">
        <v>7</v>
      </c>
      <c r="J10" s="17"/>
      <c r="M10" s="17"/>
      <c r="P10" s="17"/>
      <c r="R10">
        <v>56.41</v>
      </c>
      <c r="S10" s="19">
        <f t="shared" si="2"/>
        <v>-56.41</v>
      </c>
      <c r="T10" s="19">
        <v>1.45</v>
      </c>
      <c r="U10" s="20">
        <v>10.24</v>
      </c>
      <c r="V10" s="19"/>
      <c r="W10" s="19">
        <v>-0.44</v>
      </c>
      <c r="Y10" s="19"/>
    </row>
    <row r="11" spans="1:27" x14ac:dyDescent="0.2">
      <c r="B11" s="1" t="s">
        <v>12</v>
      </c>
      <c r="C11" t="s">
        <v>6</v>
      </c>
      <c r="E11">
        <v>1</v>
      </c>
      <c r="F11" t="s">
        <v>106</v>
      </c>
      <c r="G11" t="s">
        <v>7</v>
      </c>
      <c r="H11" t="s">
        <v>7</v>
      </c>
      <c r="J11" s="17"/>
      <c r="M11" s="17"/>
      <c r="P11" s="17"/>
      <c r="R11" s="2">
        <v>50.72</v>
      </c>
      <c r="S11" s="19">
        <f t="shared" si="2"/>
        <v>-50.72</v>
      </c>
      <c r="T11" s="19">
        <v>0.17499999999999999</v>
      </c>
      <c r="U11" s="20">
        <v>10.67</v>
      </c>
      <c r="V11" s="19"/>
      <c r="W11" s="19">
        <v>-0.74</v>
      </c>
      <c r="Y11" s="19">
        <v>144</v>
      </c>
    </row>
    <row r="12" spans="1:27" x14ac:dyDescent="0.2">
      <c r="B12" s="1" t="s">
        <v>14</v>
      </c>
      <c r="C12" t="s">
        <v>6</v>
      </c>
      <c r="E12">
        <v>1</v>
      </c>
      <c r="F12" t="s">
        <v>106</v>
      </c>
      <c r="G12" t="s">
        <v>7</v>
      </c>
      <c r="H12" t="s">
        <v>7</v>
      </c>
      <c r="I12">
        <v>75.697999999999993</v>
      </c>
      <c r="J12" s="17">
        <v>1.853</v>
      </c>
      <c r="K12">
        <f t="shared" si="0"/>
        <v>76.315666666666658</v>
      </c>
      <c r="L12">
        <v>23.26</v>
      </c>
      <c r="M12" s="17">
        <v>22.37</v>
      </c>
      <c r="N12">
        <v>1.87</v>
      </c>
      <c r="O12">
        <v>82.7</v>
      </c>
      <c r="P12" s="17">
        <f t="shared" si="1"/>
        <v>84.570000000000007</v>
      </c>
      <c r="R12" s="2">
        <v>78.12</v>
      </c>
      <c r="S12" s="19">
        <f t="shared" si="2"/>
        <v>-78.12</v>
      </c>
      <c r="T12" s="19">
        <v>13.51</v>
      </c>
      <c r="U12" s="20">
        <v>5.4</v>
      </c>
      <c r="V12" s="19"/>
      <c r="W12" s="19">
        <v>-1.37</v>
      </c>
      <c r="Y12" s="19"/>
    </row>
    <row r="13" spans="1:27" x14ac:dyDescent="0.2">
      <c r="B13" s="1" t="s">
        <v>16</v>
      </c>
      <c r="C13" t="s">
        <v>6</v>
      </c>
      <c r="E13">
        <v>1</v>
      </c>
      <c r="F13" t="s">
        <v>106</v>
      </c>
      <c r="G13" t="s">
        <v>7</v>
      </c>
      <c r="H13" t="s">
        <v>7</v>
      </c>
      <c r="J13" s="17"/>
      <c r="M13" s="17"/>
      <c r="P13" s="17"/>
      <c r="R13" s="2">
        <v>59.06</v>
      </c>
      <c r="S13" s="19">
        <f t="shared" si="2"/>
        <v>-59.06</v>
      </c>
      <c r="T13" s="19">
        <v>11.032</v>
      </c>
      <c r="U13" s="20">
        <v>4.97</v>
      </c>
      <c r="V13" s="19"/>
      <c r="W13" s="19">
        <v>-3.67</v>
      </c>
      <c r="X13">
        <v>115</v>
      </c>
      <c r="Y13" s="19">
        <v>117</v>
      </c>
    </row>
    <row r="14" spans="1:27" x14ac:dyDescent="0.2">
      <c r="B14" s="1" t="s">
        <v>17</v>
      </c>
      <c r="C14" t="s">
        <v>6</v>
      </c>
      <c r="E14">
        <v>1</v>
      </c>
      <c r="F14" t="s">
        <v>106</v>
      </c>
      <c r="G14" t="s">
        <v>7</v>
      </c>
      <c r="H14" t="s">
        <v>7</v>
      </c>
      <c r="J14" s="17"/>
      <c r="M14" s="17"/>
      <c r="P14" s="17"/>
      <c r="R14" s="2">
        <v>62.23</v>
      </c>
      <c r="S14" s="19">
        <f t="shared" si="2"/>
        <v>-62.23</v>
      </c>
      <c r="T14" s="19">
        <v>1.8</v>
      </c>
      <c r="U14" s="20">
        <v>12.24</v>
      </c>
      <c r="V14" s="19"/>
      <c r="W14" s="19">
        <v>-0.24</v>
      </c>
      <c r="X14">
        <v>120</v>
      </c>
      <c r="Y14" s="19"/>
    </row>
    <row r="15" spans="1:27" x14ac:dyDescent="0.2">
      <c r="B15" s="1" t="s">
        <v>24</v>
      </c>
      <c r="C15" t="s">
        <v>6</v>
      </c>
      <c r="E15">
        <v>1</v>
      </c>
      <c r="F15">
        <v>1</v>
      </c>
      <c r="G15" t="s">
        <v>7</v>
      </c>
      <c r="H15" t="s">
        <v>7</v>
      </c>
      <c r="I15">
        <v>75.772999999999996</v>
      </c>
      <c r="J15" s="17">
        <v>1.974</v>
      </c>
      <c r="K15">
        <f t="shared" si="0"/>
        <v>76.430999999999997</v>
      </c>
      <c r="L15">
        <v>21.91</v>
      </c>
      <c r="M15" s="17">
        <v>21.08</v>
      </c>
      <c r="N15">
        <v>1.95</v>
      </c>
      <c r="O15">
        <v>78.73</v>
      </c>
      <c r="P15" s="17">
        <f t="shared" si="1"/>
        <v>80.680000000000007</v>
      </c>
      <c r="R15" s="2">
        <v>76.180000000000007</v>
      </c>
      <c r="S15" s="19">
        <f t="shared" si="2"/>
        <v>-76.180000000000007</v>
      </c>
      <c r="T15" s="19">
        <v>10</v>
      </c>
      <c r="U15" s="20">
        <v>8.16</v>
      </c>
      <c r="V15" s="19">
        <v>131</v>
      </c>
      <c r="W15" s="19">
        <v>-2.81</v>
      </c>
      <c r="X15" s="2">
        <v>165</v>
      </c>
      <c r="Y15" s="20">
        <v>164</v>
      </c>
    </row>
    <row r="16" spans="1:27" x14ac:dyDescent="0.2">
      <c r="B16" s="1" t="s">
        <v>25</v>
      </c>
      <c r="D16" t="s">
        <v>127</v>
      </c>
      <c r="G16" t="s">
        <v>7</v>
      </c>
      <c r="H16" t="s">
        <v>7</v>
      </c>
      <c r="I16" s="2">
        <v>62.707999999999998</v>
      </c>
      <c r="J16" s="17">
        <v>2.2130000000000001</v>
      </c>
      <c r="K16">
        <f t="shared" si="0"/>
        <v>63.445666666666668</v>
      </c>
      <c r="L16">
        <v>21.26</v>
      </c>
      <c r="M16" s="17">
        <v>20.82</v>
      </c>
      <c r="N16">
        <v>5.6</v>
      </c>
      <c r="O16">
        <v>64.613</v>
      </c>
      <c r="P16" s="17">
        <f t="shared" si="1"/>
        <v>70.212999999999994</v>
      </c>
      <c r="S16" s="19"/>
      <c r="T16" s="19"/>
      <c r="U16" s="19"/>
      <c r="V16" s="19"/>
      <c r="W16" s="19"/>
      <c r="Y16" s="19"/>
    </row>
    <row r="17" spans="1:25" x14ac:dyDescent="0.2">
      <c r="B17" s="1" t="s">
        <v>18</v>
      </c>
      <c r="D17" t="s">
        <v>58</v>
      </c>
      <c r="G17" t="s">
        <v>7</v>
      </c>
      <c r="H17" t="s">
        <v>7</v>
      </c>
      <c r="J17" s="17"/>
      <c r="M17" s="17"/>
      <c r="P17" s="17"/>
      <c r="S17" s="19"/>
      <c r="T17" s="19"/>
      <c r="U17" s="19"/>
      <c r="V17" s="19"/>
      <c r="W17" s="19"/>
      <c r="Y17" s="19"/>
    </row>
    <row r="18" spans="1:25" x14ac:dyDescent="0.2">
      <c r="B18" s="1" t="s">
        <v>19</v>
      </c>
      <c r="C18" t="s">
        <v>6</v>
      </c>
      <c r="E18">
        <v>1</v>
      </c>
      <c r="F18" t="s">
        <v>107</v>
      </c>
      <c r="G18" t="s">
        <v>6</v>
      </c>
      <c r="H18" t="s">
        <v>7</v>
      </c>
      <c r="J18" s="17"/>
      <c r="M18" s="17"/>
      <c r="P18" s="17"/>
      <c r="R18">
        <v>54.73</v>
      </c>
      <c r="S18" s="19">
        <f t="shared" si="2"/>
        <v>-54.73</v>
      </c>
      <c r="T18" s="19">
        <v>0.42199999999999999</v>
      </c>
      <c r="U18" s="19">
        <v>11.19</v>
      </c>
      <c r="V18" s="19"/>
      <c r="W18" s="19">
        <v>-0.28999999999999998</v>
      </c>
      <c r="Y18" s="19">
        <v>148</v>
      </c>
    </row>
    <row r="19" spans="1:25" x14ac:dyDescent="0.2">
      <c r="B19" s="1" t="s">
        <v>53</v>
      </c>
      <c r="D19" t="s">
        <v>58</v>
      </c>
      <c r="G19" t="s">
        <v>7</v>
      </c>
      <c r="H19" t="s">
        <v>7</v>
      </c>
      <c r="I19">
        <v>54.201999999999998</v>
      </c>
      <c r="J19" s="17">
        <v>2.843</v>
      </c>
      <c r="K19">
        <f t="shared" si="0"/>
        <v>55.149666666666661</v>
      </c>
      <c r="L19">
        <v>19.510000000000002</v>
      </c>
      <c r="M19" s="17">
        <v>18.940000000000001</v>
      </c>
      <c r="N19">
        <v>-2.46</v>
      </c>
      <c r="O19">
        <v>59.65</v>
      </c>
      <c r="P19" s="17">
        <f t="shared" si="1"/>
        <v>57.19</v>
      </c>
      <c r="S19" s="19"/>
      <c r="T19" s="19"/>
      <c r="U19" s="19"/>
      <c r="V19" s="19"/>
      <c r="W19" s="19"/>
      <c r="Y19" s="19"/>
    </row>
    <row r="20" spans="1:25" x14ac:dyDescent="0.2">
      <c r="B20" s="1" t="s">
        <v>29</v>
      </c>
      <c r="C20" t="s">
        <v>6</v>
      </c>
      <c r="E20">
        <v>1</v>
      </c>
      <c r="F20" s="9">
        <v>1</v>
      </c>
      <c r="G20" t="s">
        <v>7</v>
      </c>
      <c r="H20" t="s">
        <v>7</v>
      </c>
      <c r="I20">
        <v>61.177</v>
      </c>
      <c r="J20" s="17">
        <v>3.093</v>
      </c>
      <c r="K20">
        <f t="shared" si="0"/>
        <v>62.207999999999998</v>
      </c>
      <c r="L20">
        <v>22.41</v>
      </c>
      <c r="M20" s="17">
        <v>21.88</v>
      </c>
      <c r="N20">
        <v>0.21</v>
      </c>
      <c r="O20">
        <v>64.150000000000006</v>
      </c>
      <c r="P20" s="17">
        <f t="shared" si="1"/>
        <v>64.36</v>
      </c>
      <c r="R20">
        <v>77.11</v>
      </c>
      <c r="S20" s="19">
        <f t="shared" si="2"/>
        <v>-77.11</v>
      </c>
      <c r="T20" s="19">
        <v>9.52</v>
      </c>
      <c r="U20" s="19">
        <v>6.43</v>
      </c>
      <c r="V20" s="19">
        <v>120.4</v>
      </c>
      <c r="W20" s="19">
        <v>-1.49</v>
      </c>
      <c r="X20">
        <v>90</v>
      </c>
      <c r="Y20" s="19">
        <v>181</v>
      </c>
    </row>
    <row r="21" spans="1:25" x14ac:dyDescent="0.2">
      <c r="B21" s="1" t="s">
        <v>30</v>
      </c>
      <c r="C21" t="s">
        <v>6</v>
      </c>
      <c r="E21" t="s">
        <v>105</v>
      </c>
      <c r="G21" t="s">
        <v>7</v>
      </c>
      <c r="H21" t="s">
        <v>7</v>
      </c>
      <c r="J21" s="17"/>
      <c r="M21" s="17"/>
      <c r="P21" s="17"/>
      <c r="R21">
        <v>51.1</v>
      </c>
      <c r="S21" s="19">
        <f t="shared" si="2"/>
        <v>-51.1</v>
      </c>
      <c r="T21" s="19">
        <v>8.7899999999999991</v>
      </c>
      <c r="U21" s="19"/>
      <c r="V21" s="19"/>
      <c r="W21" s="19"/>
      <c r="Y21" s="19"/>
    </row>
    <row r="22" spans="1:25" x14ac:dyDescent="0.2">
      <c r="B22" s="1" t="s">
        <v>31</v>
      </c>
      <c r="C22" t="s">
        <v>7</v>
      </c>
      <c r="E22" t="s">
        <v>108</v>
      </c>
      <c r="G22" t="s">
        <v>7</v>
      </c>
      <c r="H22" t="s">
        <v>7</v>
      </c>
      <c r="J22" s="17"/>
      <c r="M22" s="17"/>
      <c r="P22" s="17"/>
      <c r="S22" s="19"/>
      <c r="T22" s="19"/>
      <c r="U22" s="19"/>
      <c r="V22" s="19"/>
      <c r="W22" s="19"/>
      <c r="Y22" s="19"/>
    </row>
    <row r="23" spans="1:25" x14ac:dyDescent="0.2">
      <c r="A23" s="1" t="s">
        <v>67</v>
      </c>
      <c r="B23" s="1" t="s">
        <v>20</v>
      </c>
      <c r="C23" t="s">
        <v>6</v>
      </c>
      <c r="E23">
        <v>1</v>
      </c>
      <c r="F23" t="s">
        <v>106</v>
      </c>
      <c r="G23" t="s">
        <v>7</v>
      </c>
      <c r="H23" t="s">
        <v>6</v>
      </c>
      <c r="J23" s="17"/>
      <c r="M23" s="17"/>
      <c r="P23" s="17"/>
      <c r="S23" s="19"/>
      <c r="T23" s="19"/>
      <c r="U23" s="19"/>
      <c r="V23" s="19"/>
      <c r="W23" s="19"/>
      <c r="Y23" s="19"/>
    </row>
    <row r="24" spans="1:25" x14ac:dyDescent="0.2">
      <c r="B24" s="1" t="s">
        <v>21</v>
      </c>
      <c r="C24" t="s">
        <v>6</v>
      </c>
      <c r="E24">
        <v>1</v>
      </c>
      <c r="F24" t="s">
        <v>106</v>
      </c>
      <c r="G24" t="s">
        <v>7</v>
      </c>
      <c r="H24" t="s">
        <v>6</v>
      </c>
      <c r="J24" s="17"/>
      <c r="M24" s="17"/>
      <c r="P24" s="17"/>
      <c r="S24" s="19"/>
      <c r="T24" s="19"/>
      <c r="U24" s="19"/>
      <c r="V24" s="19"/>
      <c r="W24" s="19"/>
      <c r="Y24" s="19"/>
    </row>
    <row r="25" spans="1:25" x14ac:dyDescent="0.2">
      <c r="B25" s="1" t="s">
        <v>22</v>
      </c>
      <c r="C25" t="s">
        <v>6</v>
      </c>
      <c r="E25" s="10">
        <v>1</v>
      </c>
      <c r="F25" t="s">
        <v>106</v>
      </c>
      <c r="G25" t="s">
        <v>7</v>
      </c>
      <c r="H25" t="s">
        <v>7</v>
      </c>
      <c r="J25" s="17"/>
      <c r="M25" s="17"/>
      <c r="P25" s="17"/>
      <c r="S25" s="19"/>
      <c r="T25" s="19"/>
      <c r="U25" s="19"/>
      <c r="V25" s="19"/>
      <c r="W25" s="19"/>
      <c r="Y25" s="19"/>
    </row>
    <row r="26" spans="1:25" x14ac:dyDescent="0.2">
      <c r="B26" s="1" t="s">
        <v>5</v>
      </c>
      <c r="C26" t="s">
        <v>6</v>
      </c>
      <c r="E26">
        <v>1</v>
      </c>
      <c r="F26" t="s">
        <v>106</v>
      </c>
      <c r="G26" t="s">
        <v>7</v>
      </c>
      <c r="H26" t="s">
        <v>7</v>
      </c>
      <c r="I26">
        <v>74.78</v>
      </c>
      <c r="J26" s="17">
        <v>0.74299999999999999</v>
      </c>
      <c r="K26">
        <f t="shared" si="0"/>
        <v>75.027666666666661</v>
      </c>
      <c r="L26">
        <v>24.16</v>
      </c>
      <c r="M26" s="17">
        <v>23.4</v>
      </c>
      <c r="N26">
        <v>-3.01</v>
      </c>
      <c r="O26">
        <v>79.31</v>
      </c>
      <c r="P26" s="17">
        <f t="shared" si="1"/>
        <v>76.3</v>
      </c>
      <c r="R26">
        <v>76.709999999999994</v>
      </c>
      <c r="S26" s="19">
        <f t="shared" si="2"/>
        <v>-76.709999999999994</v>
      </c>
      <c r="T26" s="19">
        <v>5.7</v>
      </c>
      <c r="U26" s="19">
        <v>13.4</v>
      </c>
      <c r="V26" s="19"/>
      <c r="W26" s="19">
        <v>0.42</v>
      </c>
      <c r="X26">
        <v>200</v>
      </c>
      <c r="Y26" s="19">
        <v>211</v>
      </c>
    </row>
    <row r="27" spans="1:25" x14ac:dyDescent="0.2">
      <c r="B27" s="1" t="s">
        <v>8</v>
      </c>
      <c r="C27" t="s">
        <v>6</v>
      </c>
      <c r="E27" s="10" t="s">
        <v>108</v>
      </c>
      <c r="F27" s="10"/>
      <c r="G27" t="s">
        <v>7</v>
      </c>
      <c r="H27" t="s">
        <v>7</v>
      </c>
      <c r="J27" s="17"/>
      <c r="M27" s="17"/>
      <c r="P27" s="17"/>
      <c r="R27">
        <v>70.23</v>
      </c>
      <c r="S27" s="19">
        <f t="shared" si="2"/>
        <v>-70.23</v>
      </c>
      <c r="T27" s="19">
        <v>9.77</v>
      </c>
      <c r="U27" s="19">
        <v>10.1</v>
      </c>
      <c r="V27" s="19"/>
      <c r="W27" s="19">
        <v>-1</v>
      </c>
      <c r="X27">
        <v>150</v>
      </c>
      <c r="Y27" s="19">
        <v>187</v>
      </c>
    </row>
    <row r="28" spans="1:25" x14ac:dyDescent="0.2">
      <c r="B28" s="1" t="s">
        <v>9</v>
      </c>
      <c r="C28" t="s">
        <v>6</v>
      </c>
      <c r="E28" t="s">
        <v>108</v>
      </c>
      <c r="G28" t="s">
        <v>6</v>
      </c>
      <c r="H28" t="s">
        <v>6</v>
      </c>
      <c r="I28">
        <v>73.623000000000005</v>
      </c>
      <c r="J28" s="17">
        <v>3.16</v>
      </c>
      <c r="K28">
        <f t="shared" si="0"/>
        <v>74.676333333333332</v>
      </c>
      <c r="L28">
        <v>22.73</v>
      </c>
      <c r="M28" s="17">
        <v>22.17</v>
      </c>
      <c r="N28">
        <v>-1.49</v>
      </c>
      <c r="O28">
        <v>73.680000000000007</v>
      </c>
      <c r="P28" s="17">
        <f t="shared" si="1"/>
        <v>72.190000000000012</v>
      </c>
      <c r="S28" s="19"/>
      <c r="T28" s="19"/>
      <c r="U28" s="19"/>
      <c r="V28" s="19"/>
      <c r="W28" s="19"/>
      <c r="Y28" s="19"/>
    </row>
    <row r="29" spans="1:25" x14ac:dyDescent="0.2">
      <c r="B29" s="1" t="s">
        <v>10</v>
      </c>
      <c r="C29" t="s">
        <v>6</v>
      </c>
      <c r="E29">
        <v>1</v>
      </c>
      <c r="F29" t="s">
        <v>106</v>
      </c>
      <c r="G29" t="s">
        <v>7</v>
      </c>
      <c r="H29" t="s">
        <v>7</v>
      </c>
      <c r="I29">
        <v>58.26</v>
      </c>
      <c r="J29" s="17">
        <v>2.3570000000000002</v>
      </c>
      <c r="K29">
        <f t="shared" si="0"/>
        <v>59.045666666666662</v>
      </c>
      <c r="L29">
        <v>19.850000000000001</v>
      </c>
      <c r="M29" s="17">
        <v>19.43</v>
      </c>
      <c r="N29">
        <v>6.58</v>
      </c>
      <c r="O29">
        <v>62.12</v>
      </c>
      <c r="P29" s="17">
        <f t="shared" si="1"/>
        <v>68.7</v>
      </c>
      <c r="R29">
        <v>74.5</v>
      </c>
      <c r="S29" s="19">
        <f t="shared" si="2"/>
        <v>-74.5</v>
      </c>
      <c r="T29" s="19">
        <v>8.8000000000000007</v>
      </c>
      <c r="U29" s="19">
        <v>14.51</v>
      </c>
      <c r="V29" s="19"/>
      <c r="W29" s="19">
        <v>-1.87</v>
      </c>
      <c r="Y29" s="19"/>
    </row>
    <row r="30" spans="1:25" x14ac:dyDescent="0.2">
      <c r="B30" s="1" t="s">
        <v>11</v>
      </c>
      <c r="C30" t="s">
        <v>6</v>
      </c>
      <c r="E30" s="10">
        <v>1</v>
      </c>
      <c r="F30">
        <v>1</v>
      </c>
      <c r="G30" t="s">
        <v>7</v>
      </c>
      <c r="H30" t="s">
        <v>7</v>
      </c>
      <c r="I30">
        <v>71.459999999999994</v>
      </c>
      <c r="J30" s="17">
        <v>2.7629999999999999</v>
      </c>
      <c r="K30">
        <f t="shared" si="0"/>
        <v>72.381</v>
      </c>
      <c r="L30">
        <v>20.61</v>
      </c>
      <c r="M30" s="17">
        <v>20.07</v>
      </c>
      <c r="N30">
        <v>-0.28000000000000003</v>
      </c>
      <c r="O30">
        <v>73.680000000000007</v>
      </c>
      <c r="P30" s="17">
        <f t="shared" si="1"/>
        <v>73.400000000000006</v>
      </c>
      <c r="R30">
        <v>72.44</v>
      </c>
      <c r="S30" s="19">
        <f t="shared" si="2"/>
        <v>-72.44</v>
      </c>
      <c r="T30" s="19">
        <v>13.61</v>
      </c>
      <c r="U30" s="19">
        <v>8.19</v>
      </c>
      <c r="V30" s="19"/>
      <c r="W30" s="19">
        <v>-2.23</v>
      </c>
      <c r="Y30" s="19"/>
    </row>
    <row r="31" spans="1:25" x14ac:dyDescent="0.2">
      <c r="B31" s="1" t="s">
        <v>12</v>
      </c>
      <c r="C31" t="s">
        <v>6</v>
      </c>
      <c r="E31">
        <v>1</v>
      </c>
      <c r="F31" t="s">
        <v>106</v>
      </c>
      <c r="G31" t="s">
        <v>6</v>
      </c>
      <c r="H31" t="s">
        <v>7</v>
      </c>
      <c r="J31" s="17"/>
      <c r="M31" s="17"/>
      <c r="P31" s="17"/>
      <c r="R31">
        <v>55.26</v>
      </c>
      <c r="S31" s="19">
        <f t="shared" si="2"/>
        <v>-55.26</v>
      </c>
      <c r="T31" s="19">
        <v>1.8</v>
      </c>
      <c r="U31" s="19">
        <v>12.22</v>
      </c>
      <c r="V31" s="19"/>
      <c r="W31" s="19"/>
      <c r="Y31" s="19"/>
    </row>
    <row r="32" spans="1:25" x14ac:dyDescent="0.2">
      <c r="B32" s="1" t="s">
        <v>13</v>
      </c>
      <c r="C32" t="s">
        <v>6</v>
      </c>
      <c r="E32" t="s">
        <v>108</v>
      </c>
      <c r="G32" t="s">
        <v>7</v>
      </c>
      <c r="H32" t="s">
        <v>7</v>
      </c>
      <c r="J32" s="17"/>
      <c r="M32" s="17"/>
      <c r="P32" s="17"/>
      <c r="R32">
        <v>77.28</v>
      </c>
      <c r="S32" s="19">
        <f t="shared" si="2"/>
        <v>-77.28</v>
      </c>
      <c r="T32" s="19">
        <v>15.8</v>
      </c>
      <c r="U32" s="19">
        <v>11.7</v>
      </c>
      <c r="V32" s="19"/>
      <c r="W32" s="19">
        <v>-1</v>
      </c>
      <c r="X32">
        <v>130</v>
      </c>
      <c r="Y32" s="19">
        <v>130</v>
      </c>
    </row>
    <row r="33" spans="1:25" x14ac:dyDescent="0.2">
      <c r="B33" s="1" t="s">
        <v>14</v>
      </c>
      <c r="C33" t="s">
        <v>6</v>
      </c>
      <c r="E33">
        <v>1</v>
      </c>
      <c r="F33" t="s">
        <v>106</v>
      </c>
      <c r="G33" t="s">
        <v>6</v>
      </c>
      <c r="H33" t="s">
        <v>7</v>
      </c>
      <c r="J33" s="17"/>
      <c r="M33" s="17"/>
      <c r="P33" s="17"/>
      <c r="S33" s="19"/>
      <c r="T33" s="19"/>
      <c r="U33" s="19">
        <v>11.6</v>
      </c>
      <c r="V33" s="19"/>
      <c r="W33" s="19"/>
      <c r="Y33" s="19"/>
    </row>
    <row r="34" spans="1:25" x14ac:dyDescent="0.2">
      <c r="B34" s="1" t="s">
        <v>15</v>
      </c>
      <c r="C34" t="s">
        <v>6</v>
      </c>
      <c r="E34">
        <v>1</v>
      </c>
      <c r="F34" t="s">
        <v>106</v>
      </c>
      <c r="G34" t="s">
        <v>7</v>
      </c>
      <c r="H34" t="s">
        <v>7</v>
      </c>
      <c r="I34">
        <v>74.472999999999999</v>
      </c>
      <c r="J34" s="17">
        <v>1.95</v>
      </c>
      <c r="K34">
        <f t="shared" si="0"/>
        <v>75.123000000000005</v>
      </c>
      <c r="L34">
        <v>20.18</v>
      </c>
      <c r="M34" s="17">
        <v>19.48</v>
      </c>
      <c r="N34">
        <v>2.48</v>
      </c>
      <c r="O34">
        <v>77.150000000000006</v>
      </c>
      <c r="P34" s="17">
        <f t="shared" si="1"/>
        <v>79.63000000000001</v>
      </c>
      <c r="R34">
        <v>80.819999999999993</v>
      </c>
      <c r="S34" s="19">
        <f t="shared" si="2"/>
        <v>-80.819999999999993</v>
      </c>
      <c r="T34" s="19">
        <v>12.2</v>
      </c>
      <c r="U34" s="20">
        <v>9.4</v>
      </c>
      <c r="V34" s="19">
        <v>126</v>
      </c>
      <c r="W34" s="19">
        <v>-0.8</v>
      </c>
      <c r="X34">
        <v>190</v>
      </c>
      <c r="Y34" s="19">
        <v>216</v>
      </c>
    </row>
    <row r="35" spans="1:25" x14ac:dyDescent="0.2">
      <c r="B35" s="1" t="s">
        <v>16</v>
      </c>
      <c r="C35" t="s">
        <v>6</v>
      </c>
      <c r="E35">
        <v>1</v>
      </c>
      <c r="F35">
        <v>1</v>
      </c>
      <c r="G35" t="s">
        <v>7</v>
      </c>
      <c r="H35" t="s">
        <v>7</v>
      </c>
      <c r="I35">
        <v>56.878999999999998</v>
      </c>
      <c r="J35" s="17">
        <v>2.145</v>
      </c>
      <c r="K35">
        <f t="shared" si="0"/>
        <v>57.594000000000001</v>
      </c>
      <c r="L35">
        <v>17.46</v>
      </c>
      <c r="M35" s="17">
        <v>17.07</v>
      </c>
      <c r="N35">
        <v>1.03</v>
      </c>
      <c r="O35">
        <v>59.19</v>
      </c>
      <c r="P35" s="17">
        <f t="shared" si="1"/>
        <v>60.22</v>
      </c>
      <c r="R35">
        <v>64.87</v>
      </c>
      <c r="S35" s="19">
        <f t="shared" si="2"/>
        <v>-64.87</v>
      </c>
      <c r="T35" s="19">
        <v>18.64</v>
      </c>
      <c r="U35" s="20">
        <v>4.3</v>
      </c>
      <c r="V35" s="19"/>
      <c r="W35" s="19">
        <v>-2.2799999999999998</v>
      </c>
      <c r="X35">
        <v>100</v>
      </c>
      <c r="Y35" s="19"/>
    </row>
    <row r="36" spans="1:25" x14ac:dyDescent="0.2">
      <c r="B36" s="1" t="s">
        <v>17</v>
      </c>
      <c r="C36" t="s">
        <v>6</v>
      </c>
      <c r="E36">
        <v>1</v>
      </c>
      <c r="F36" t="s">
        <v>107</v>
      </c>
      <c r="G36" t="s">
        <v>6</v>
      </c>
      <c r="H36" t="s">
        <v>6</v>
      </c>
      <c r="I36">
        <v>62.326999999999998</v>
      </c>
      <c r="J36" s="17">
        <v>2.9649999999999999</v>
      </c>
      <c r="K36">
        <f t="shared" si="0"/>
        <v>63.315333333333328</v>
      </c>
      <c r="L36">
        <v>26.9</v>
      </c>
      <c r="M36" s="17">
        <v>26.18</v>
      </c>
      <c r="N36">
        <v>5.1100000000000003</v>
      </c>
      <c r="O36">
        <v>63.57</v>
      </c>
      <c r="P36" s="17">
        <f t="shared" si="1"/>
        <v>68.680000000000007</v>
      </c>
      <c r="R36">
        <v>72.98</v>
      </c>
      <c r="S36" s="19">
        <f t="shared" si="2"/>
        <v>-72.98</v>
      </c>
      <c r="T36" s="19">
        <v>2.5</v>
      </c>
      <c r="U36" s="20">
        <v>18.399999999999999</v>
      </c>
      <c r="V36" s="19">
        <v>129</v>
      </c>
      <c r="W36" s="19">
        <v>-0.13</v>
      </c>
      <c r="X36">
        <v>230</v>
      </c>
      <c r="Y36" s="19">
        <v>236</v>
      </c>
    </row>
    <row r="37" spans="1:25" x14ac:dyDescent="0.2">
      <c r="B37" s="1" t="s">
        <v>25</v>
      </c>
      <c r="C37" t="s">
        <v>6</v>
      </c>
      <c r="E37">
        <v>1</v>
      </c>
      <c r="F37" t="s">
        <v>106</v>
      </c>
      <c r="G37" t="s">
        <v>7</v>
      </c>
      <c r="H37" t="s">
        <v>7</v>
      </c>
      <c r="I37">
        <v>71.218999999999994</v>
      </c>
      <c r="J37" s="17">
        <v>1.7669999999999999</v>
      </c>
      <c r="K37">
        <f t="shared" si="0"/>
        <v>71.807999999999993</v>
      </c>
      <c r="L37">
        <v>20.16</v>
      </c>
      <c r="M37" s="17">
        <v>19.62</v>
      </c>
      <c r="N37">
        <v>3.49</v>
      </c>
      <c r="O37">
        <v>73.2</v>
      </c>
      <c r="P37" s="17">
        <f t="shared" si="1"/>
        <v>76.69</v>
      </c>
      <c r="R37">
        <v>77.12</v>
      </c>
      <c r="S37" s="19">
        <f t="shared" si="2"/>
        <v>-77.12</v>
      </c>
      <c r="T37" s="19">
        <v>8.48</v>
      </c>
      <c r="U37" s="20">
        <v>11.9</v>
      </c>
      <c r="V37" s="19">
        <v>131</v>
      </c>
      <c r="W37" s="19">
        <v>0.32</v>
      </c>
      <c r="X37">
        <v>250</v>
      </c>
      <c r="Y37" s="19">
        <v>236</v>
      </c>
    </row>
    <row r="38" spans="1:25" x14ac:dyDescent="0.2">
      <c r="B38" s="1" t="s">
        <v>18</v>
      </c>
      <c r="C38" t="s">
        <v>6</v>
      </c>
      <c r="E38">
        <v>1</v>
      </c>
      <c r="F38" t="s">
        <v>106</v>
      </c>
      <c r="G38" t="s">
        <v>7</v>
      </c>
      <c r="H38" t="s">
        <v>7</v>
      </c>
      <c r="I38">
        <v>63.722000000000001</v>
      </c>
      <c r="J38" s="17">
        <v>3.8570000000000002</v>
      </c>
      <c r="K38">
        <f t="shared" si="0"/>
        <v>65.007666666666665</v>
      </c>
      <c r="L38">
        <v>20.07</v>
      </c>
      <c r="M38" s="17">
        <v>19.649999999999999</v>
      </c>
      <c r="N38">
        <v>3.46</v>
      </c>
      <c r="O38">
        <v>67.3</v>
      </c>
      <c r="P38" s="17">
        <f t="shared" si="1"/>
        <v>70.759999999999991</v>
      </c>
      <c r="S38" s="19"/>
      <c r="T38" s="19"/>
      <c r="U38" s="19"/>
      <c r="V38" s="19"/>
      <c r="W38" s="19"/>
      <c r="Y38" s="19"/>
    </row>
    <row r="39" spans="1:25" x14ac:dyDescent="0.2">
      <c r="B39" s="1" t="s">
        <v>19</v>
      </c>
      <c r="C39" t="s">
        <v>6</v>
      </c>
      <c r="G39" t="s">
        <v>7</v>
      </c>
      <c r="H39" t="s">
        <v>7</v>
      </c>
      <c r="I39">
        <v>56.866</v>
      </c>
      <c r="J39" s="17">
        <v>1.887</v>
      </c>
      <c r="K39">
        <f t="shared" si="0"/>
        <v>57.494999999999997</v>
      </c>
      <c r="L39">
        <v>15</v>
      </c>
      <c r="M39" s="17">
        <v>14.61</v>
      </c>
      <c r="N39">
        <v>3.5</v>
      </c>
      <c r="O39">
        <v>57.49</v>
      </c>
      <c r="P39" s="17">
        <f t="shared" si="1"/>
        <v>60.99</v>
      </c>
      <c r="S39" s="19"/>
      <c r="T39" s="19"/>
      <c r="U39" s="19"/>
      <c r="V39" s="19"/>
      <c r="W39" s="19"/>
      <c r="Y39" s="19"/>
    </row>
    <row r="40" spans="1:25" x14ac:dyDescent="0.2">
      <c r="B40" s="1" t="s">
        <v>53</v>
      </c>
      <c r="C40" t="s">
        <v>6</v>
      </c>
      <c r="E40" t="s">
        <v>108</v>
      </c>
      <c r="G40" t="s">
        <v>7</v>
      </c>
      <c r="H40" t="s">
        <v>7</v>
      </c>
      <c r="J40" s="17"/>
      <c r="M40" s="17"/>
      <c r="P40" s="17"/>
      <c r="S40" s="19"/>
      <c r="T40" s="19"/>
      <c r="U40" s="19"/>
      <c r="V40" s="19"/>
      <c r="W40" s="19"/>
      <c r="Y40" s="19"/>
    </row>
    <row r="41" spans="1:25" x14ac:dyDescent="0.2">
      <c r="B41" s="1" t="s">
        <v>29</v>
      </c>
      <c r="C41" t="s">
        <v>6</v>
      </c>
      <c r="E41" s="9">
        <v>1</v>
      </c>
      <c r="F41" s="9">
        <v>1</v>
      </c>
      <c r="G41" t="s">
        <v>7</v>
      </c>
      <c r="H41" t="s">
        <v>7</v>
      </c>
      <c r="I41">
        <v>64.885999999999996</v>
      </c>
      <c r="J41" s="17">
        <v>2.6480000000000001</v>
      </c>
      <c r="K41">
        <f t="shared" si="0"/>
        <v>65.768666666666661</v>
      </c>
      <c r="L41">
        <v>21.41</v>
      </c>
      <c r="M41" s="17">
        <v>20.84</v>
      </c>
      <c r="N41">
        <v>4.59</v>
      </c>
      <c r="O41">
        <v>69.069999999999993</v>
      </c>
      <c r="P41" s="17">
        <f t="shared" si="1"/>
        <v>73.66</v>
      </c>
      <c r="R41">
        <v>71.069999999999993</v>
      </c>
      <c r="S41" s="19">
        <f t="shared" si="2"/>
        <v>-71.069999999999993</v>
      </c>
      <c r="T41" s="19">
        <v>17.47</v>
      </c>
      <c r="U41" s="19">
        <v>5</v>
      </c>
      <c r="V41" s="19"/>
      <c r="W41" s="19">
        <v>-3.25</v>
      </c>
      <c r="X41">
        <v>110</v>
      </c>
      <c r="Y41" s="19">
        <v>113</v>
      </c>
    </row>
    <row r="42" spans="1:25" x14ac:dyDescent="0.2">
      <c r="B42" s="1" t="s">
        <v>30</v>
      </c>
      <c r="C42" t="s">
        <v>6</v>
      </c>
      <c r="E42">
        <v>1</v>
      </c>
      <c r="F42" t="s">
        <v>106</v>
      </c>
      <c r="G42" t="s">
        <v>7</v>
      </c>
      <c r="H42" t="s">
        <v>7</v>
      </c>
      <c r="I42">
        <v>70.933999999999997</v>
      </c>
      <c r="J42" s="17">
        <v>1.554</v>
      </c>
      <c r="K42">
        <f t="shared" si="0"/>
        <v>71.451999999999998</v>
      </c>
      <c r="L42">
        <v>28.38</v>
      </c>
      <c r="M42" s="17">
        <v>27.66</v>
      </c>
      <c r="N42">
        <v>3.32</v>
      </c>
      <c r="O42">
        <v>73.790000000000006</v>
      </c>
      <c r="P42" s="17">
        <f t="shared" si="1"/>
        <v>77.11</v>
      </c>
      <c r="R42">
        <v>77.62</v>
      </c>
      <c r="S42" s="19">
        <f t="shared" si="2"/>
        <v>-77.62</v>
      </c>
      <c r="T42" s="19">
        <v>11.56</v>
      </c>
      <c r="U42" s="19">
        <v>9.5</v>
      </c>
      <c r="V42" s="19">
        <v>131</v>
      </c>
      <c r="W42" s="19">
        <v>-0.85</v>
      </c>
      <c r="X42">
        <v>180</v>
      </c>
      <c r="Y42" s="19">
        <v>254</v>
      </c>
    </row>
    <row r="43" spans="1:25" x14ac:dyDescent="0.2">
      <c r="B43" s="1" t="s">
        <v>31</v>
      </c>
      <c r="C43" t="s">
        <v>6</v>
      </c>
      <c r="E43" t="s">
        <v>108</v>
      </c>
      <c r="G43" t="s">
        <v>7</v>
      </c>
      <c r="H43" t="s">
        <v>7</v>
      </c>
      <c r="I43">
        <v>48.698999999999998</v>
      </c>
      <c r="J43" s="17">
        <v>2.5409999999999999</v>
      </c>
      <c r="K43">
        <f t="shared" si="0"/>
        <v>49.545999999999999</v>
      </c>
      <c r="L43">
        <v>24.63</v>
      </c>
      <c r="M43" s="17">
        <v>24.09</v>
      </c>
      <c r="N43">
        <v>3.31</v>
      </c>
      <c r="O43">
        <v>49.651000000000003</v>
      </c>
      <c r="P43" s="17">
        <f t="shared" si="1"/>
        <v>52.961000000000006</v>
      </c>
      <c r="S43" s="19"/>
      <c r="T43" s="19"/>
      <c r="U43" s="19"/>
      <c r="V43" s="19"/>
      <c r="W43" s="19"/>
      <c r="Y43" s="19"/>
    </row>
    <row r="44" spans="1:25" x14ac:dyDescent="0.2">
      <c r="B44" s="1" t="s">
        <v>33</v>
      </c>
      <c r="C44" t="s">
        <v>6</v>
      </c>
      <c r="E44" t="s">
        <v>108</v>
      </c>
      <c r="G44" t="s">
        <v>7</v>
      </c>
      <c r="H44" t="s">
        <v>7</v>
      </c>
      <c r="I44">
        <v>58.161999999999999</v>
      </c>
      <c r="J44" s="17">
        <v>3.4129999999999998</v>
      </c>
      <c r="K44">
        <f t="shared" si="0"/>
        <v>59.299666666666667</v>
      </c>
      <c r="L44" s="2">
        <v>21.8</v>
      </c>
      <c r="M44" s="17">
        <v>20.63</v>
      </c>
      <c r="N44">
        <v>1.07</v>
      </c>
      <c r="O44">
        <v>62.75</v>
      </c>
      <c r="P44" s="17">
        <f t="shared" si="1"/>
        <v>63.82</v>
      </c>
      <c r="S44" s="19"/>
      <c r="T44" s="19"/>
      <c r="U44" s="19"/>
      <c r="V44" s="19"/>
      <c r="W44" s="19"/>
      <c r="Y44" s="19"/>
    </row>
    <row r="45" spans="1:25" x14ac:dyDescent="0.2">
      <c r="B45" s="1" t="s">
        <v>56</v>
      </c>
      <c r="C45" t="s">
        <v>6</v>
      </c>
      <c r="E45" t="s">
        <v>108</v>
      </c>
      <c r="G45" t="s">
        <v>7</v>
      </c>
      <c r="H45" t="s">
        <v>7</v>
      </c>
      <c r="I45">
        <v>50.838999999999999</v>
      </c>
      <c r="J45" s="17">
        <v>2.8610000000000002</v>
      </c>
      <c r="K45">
        <f t="shared" si="0"/>
        <v>51.792666666666662</v>
      </c>
      <c r="L45">
        <v>22.36</v>
      </c>
      <c r="M45" s="17">
        <v>21.89</v>
      </c>
      <c r="N45">
        <v>2.12</v>
      </c>
      <c r="O45">
        <v>53.73</v>
      </c>
      <c r="P45" s="17">
        <f t="shared" si="1"/>
        <v>55.849999999999994</v>
      </c>
      <c r="R45">
        <v>59.19</v>
      </c>
      <c r="S45" s="19">
        <f t="shared" si="2"/>
        <v>-59.19</v>
      </c>
      <c r="T45" s="19">
        <v>17.2</v>
      </c>
      <c r="U45" s="19">
        <v>4.3</v>
      </c>
      <c r="V45" s="19"/>
      <c r="W45" s="19">
        <v>-4.33</v>
      </c>
      <c r="X45">
        <v>85</v>
      </c>
      <c r="Y45" s="19"/>
    </row>
    <row r="46" spans="1:25" x14ac:dyDescent="0.2">
      <c r="B46" s="1" t="s">
        <v>34</v>
      </c>
      <c r="C46" t="s">
        <v>6</v>
      </c>
      <c r="E46" t="s">
        <v>108</v>
      </c>
      <c r="G46" t="s">
        <v>7</v>
      </c>
      <c r="H46" t="s">
        <v>7</v>
      </c>
      <c r="J46" s="17"/>
      <c r="M46" s="17"/>
      <c r="P46" s="17"/>
      <c r="S46" s="19"/>
      <c r="T46" s="19"/>
      <c r="U46" s="19"/>
      <c r="V46" s="19"/>
      <c r="W46" s="19"/>
      <c r="Y46" s="19"/>
    </row>
    <row r="47" spans="1:25" x14ac:dyDescent="0.2">
      <c r="B47" s="1" t="s">
        <v>35</v>
      </c>
      <c r="C47" t="s">
        <v>6</v>
      </c>
      <c r="E47" t="s">
        <v>108</v>
      </c>
      <c r="G47" t="s">
        <v>7</v>
      </c>
      <c r="H47" t="s">
        <v>7</v>
      </c>
      <c r="I47">
        <v>56.854999999999997</v>
      </c>
      <c r="J47" s="17">
        <v>2.5179999999999998</v>
      </c>
      <c r="K47">
        <f t="shared" si="0"/>
        <v>57.694333333333333</v>
      </c>
      <c r="L47">
        <v>20.67</v>
      </c>
      <c r="M47" s="17">
        <v>20.010000000000002</v>
      </c>
      <c r="N47">
        <v>-2.83</v>
      </c>
      <c r="O47">
        <v>58.33</v>
      </c>
      <c r="P47" s="17">
        <f t="shared" si="1"/>
        <v>55.5</v>
      </c>
      <c r="S47" s="19"/>
      <c r="T47" s="19"/>
      <c r="U47" s="19"/>
      <c r="V47" s="19"/>
      <c r="W47" s="19"/>
      <c r="Y47" s="19"/>
    </row>
    <row r="48" spans="1:25" x14ac:dyDescent="0.2">
      <c r="A48" s="1" t="s">
        <v>70</v>
      </c>
      <c r="B48" s="1" t="s">
        <v>27</v>
      </c>
      <c r="C48" t="s">
        <v>6</v>
      </c>
      <c r="E48">
        <v>1</v>
      </c>
      <c r="F48" t="s">
        <v>108</v>
      </c>
      <c r="G48" t="s">
        <v>7</v>
      </c>
      <c r="H48" t="s">
        <v>7</v>
      </c>
      <c r="J48" s="17"/>
      <c r="M48" s="17"/>
      <c r="P48" s="17"/>
      <c r="R48">
        <v>58.32</v>
      </c>
      <c r="S48" s="19">
        <f t="shared" si="2"/>
        <v>-58.32</v>
      </c>
      <c r="T48" s="19">
        <v>8.5500000000000007</v>
      </c>
      <c r="U48" s="19"/>
      <c r="V48" s="19"/>
      <c r="W48" s="19">
        <v>-3.89</v>
      </c>
      <c r="Y48" s="19"/>
    </row>
    <row r="49" spans="2:25" x14ac:dyDescent="0.2">
      <c r="B49" s="1" t="s">
        <v>21</v>
      </c>
      <c r="C49" t="s">
        <v>6</v>
      </c>
      <c r="G49" t="s">
        <v>7</v>
      </c>
      <c r="H49" t="s">
        <v>7</v>
      </c>
      <c r="I49">
        <v>64.513999999999996</v>
      </c>
      <c r="J49" s="17">
        <v>1.51</v>
      </c>
      <c r="K49">
        <f t="shared" si="0"/>
        <v>65.017333333333326</v>
      </c>
      <c r="L49">
        <v>21.74</v>
      </c>
      <c r="M49" s="17">
        <v>21.09</v>
      </c>
      <c r="N49">
        <v>-0.48</v>
      </c>
      <c r="O49">
        <v>69.36</v>
      </c>
      <c r="P49" s="17">
        <f t="shared" si="1"/>
        <v>68.88</v>
      </c>
      <c r="R49">
        <v>62.02</v>
      </c>
      <c r="S49" s="19">
        <f t="shared" si="2"/>
        <v>-62.02</v>
      </c>
      <c r="T49" s="19">
        <v>8.8000000000000007</v>
      </c>
      <c r="U49" s="19"/>
      <c r="V49" s="19"/>
      <c r="W49" s="19">
        <v>-2.95</v>
      </c>
      <c r="Y49" s="19"/>
    </row>
    <row r="50" spans="2:25" x14ac:dyDescent="0.2">
      <c r="B50" s="1" t="s">
        <v>22</v>
      </c>
      <c r="C50" t="s">
        <v>6</v>
      </c>
      <c r="E50">
        <v>1</v>
      </c>
      <c r="F50" t="s">
        <v>106</v>
      </c>
      <c r="G50" t="s">
        <v>6</v>
      </c>
      <c r="H50" t="s">
        <v>6</v>
      </c>
      <c r="I50">
        <v>66.123999999999995</v>
      </c>
      <c r="J50" s="17">
        <v>3.2519999999999998</v>
      </c>
      <c r="K50">
        <f t="shared" si="0"/>
        <v>67.207999999999998</v>
      </c>
      <c r="L50">
        <v>20.87</v>
      </c>
      <c r="M50" s="17">
        <v>20.309999999999999</v>
      </c>
      <c r="P50" s="17"/>
      <c r="R50">
        <v>67.040000000000006</v>
      </c>
      <c r="S50" s="19">
        <f t="shared" si="2"/>
        <v>-67.040000000000006</v>
      </c>
      <c r="T50" s="19">
        <v>3.26</v>
      </c>
      <c r="U50" s="19">
        <v>10.1</v>
      </c>
      <c r="V50" s="19">
        <v>138</v>
      </c>
      <c r="W50" s="19">
        <v>-0.45</v>
      </c>
      <c r="X50">
        <v>160</v>
      </c>
      <c r="Y50" s="19">
        <v>176</v>
      </c>
    </row>
    <row r="51" spans="2:25" x14ac:dyDescent="0.2">
      <c r="B51" s="1" t="s">
        <v>8</v>
      </c>
      <c r="C51" t="s">
        <v>6</v>
      </c>
      <c r="E51" s="10">
        <v>1</v>
      </c>
      <c r="F51" s="10">
        <v>1</v>
      </c>
      <c r="G51" t="s">
        <v>7</v>
      </c>
      <c r="H51" t="s">
        <v>7</v>
      </c>
      <c r="I51">
        <v>59.534999999999997</v>
      </c>
      <c r="J51" s="17">
        <v>1.2450000000000001</v>
      </c>
      <c r="K51">
        <f t="shared" si="0"/>
        <v>59.949999999999996</v>
      </c>
      <c r="L51">
        <v>19.73</v>
      </c>
      <c r="M51" s="17">
        <v>19.329999999999998</v>
      </c>
      <c r="N51">
        <v>-7.32</v>
      </c>
      <c r="O51">
        <v>64.34</v>
      </c>
      <c r="P51" s="17">
        <f t="shared" si="1"/>
        <v>57.02</v>
      </c>
      <c r="R51">
        <v>53.38</v>
      </c>
      <c r="S51" s="19">
        <f t="shared" si="2"/>
        <v>-53.38</v>
      </c>
      <c r="T51" s="19">
        <v>8.49</v>
      </c>
      <c r="U51" s="19"/>
      <c r="V51" s="19"/>
      <c r="W51" s="19">
        <v>-4.6399999999999997</v>
      </c>
      <c r="X51">
        <v>75</v>
      </c>
      <c r="Y51" s="19"/>
    </row>
    <row r="52" spans="2:25" x14ac:dyDescent="0.2">
      <c r="B52" s="1" t="s">
        <v>9</v>
      </c>
      <c r="C52" t="s">
        <v>6</v>
      </c>
      <c r="E52" s="10">
        <v>1</v>
      </c>
      <c r="F52" t="s">
        <v>106</v>
      </c>
      <c r="G52" t="s">
        <v>6</v>
      </c>
      <c r="H52" t="s">
        <v>6</v>
      </c>
      <c r="I52">
        <v>56.326000000000001</v>
      </c>
      <c r="J52" s="17">
        <v>3.1389999999999998</v>
      </c>
      <c r="K52">
        <f t="shared" si="0"/>
        <v>57.372333333333337</v>
      </c>
      <c r="L52">
        <v>16.16</v>
      </c>
      <c r="M52" s="17">
        <v>15.56</v>
      </c>
      <c r="N52">
        <v>4.6399999999999997</v>
      </c>
      <c r="O52">
        <v>56.42</v>
      </c>
      <c r="P52" s="17">
        <f t="shared" si="1"/>
        <v>61.06</v>
      </c>
      <c r="R52">
        <v>64.98</v>
      </c>
      <c r="S52" s="19">
        <f t="shared" si="2"/>
        <v>-64.98</v>
      </c>
      <c r="T52" s="19">
        <v>0.62</v>
      </c>
      <c r="U52" s="19">
        <v>21.6</v>
      </c>
      <c r="V52" s="19"/>
      <c r="W52" s="19">
        <v>-0.97</v>
      </c>
      <c r="X52">
        <v>200</v>
      </c>
      <c r="Y52" s="19">
        <v>207</v>
      </c>
    </row>
    <row r="53" spans="2:25" x14ac:dyDescent="0.2">
      <c r="B53" s="1" t="s">
        <v>10</v>
      </c>
      <c r="C53" t="s">
        <v>6</v>
      </c>
      <c r="E53" s="10">
        <v>1</v>
      </c>
      <c r="F53" t="s">
        <v>106</v>
      </c>
      <c r="G53" t="s">
        <v>7</v>
      </c>
      <c r="H53" t="s">
        <v>7</v>
      </c>
      <c r="I53" s="2">
        <v>60.131999999999998</v>
      </c>
      <c r="J53" s="17">
        <v>1.93</v>
      </c>
      <c r="K53">
        <f t="shared" si="0"/>
        <v>60.775333333333329</v>
      </c>
      <c r="L53">
        <v>21.61</v>
      </c>
      <c r="M53" s="17">
        <v>21.03</v>
      </c>
      <c r="N53">
        <v>1.72</v>
      </c>
      <c r="O53">
        <v>68.010000000000005</v>
      </c>
      <c r="P53" s="17">
        <f t="shared" si="1"/>
        <v>69.73</v>
      </c>
      <c r="R53">
        <v>74.75</v>
      </c>
      <c r="S53" s="19">
        <f t="shared" si="2"/>
        <v>-74.75</v>
      </c>
      <c r="T53" s="19">
        <v>9.2799999999999994</v>
      </c>
      <c r="U53" s="19">
        <v>9.6</v>
      </c>
      <c r="V53" s="19"/>
      <c r="W53" s="19">
        <v>-0.13</v>
      </c>
      <c r="X53">
        <v>90</v>
      </c>
      <c r="Y53" s="19"/>
    </row>
    <row r="54" spans="2:25" x14ac:dyDescent="0.2">
      <c r="B54" s="1" t="s">
        <v>23</v>
      </c>
      <c r="D54" t="s">
        <v>57</v>
      </c>
      <c r="E54" s="10"/>
      <c r="F54" s="10"/>
      <c r="G54" t="s">
        <v>7</v>
      </c>
      <c r="H54" t="s">
        <v>7</v>
      </c>
      <c r="I54" s="2">
        <v>68.784999999999997</v>
      </c>
      <c r="J54" s="17">
        <v>1.833</v>
      </c>
      <c r="K54">
        <f t="shared" si="0"/>
        <v>69.396000000000001</v>
      </c>
      <c r="L54">
        <v>24.48</v>
      </c>
      <c r="M54" s="17">
        <v>23.75</v>
      </c>
      <c r="N54">
        <v>3.55</v>
      </c>
      <c r="O54">
        <v>72.62</v>
      </c>
      <c r="P54" s="17">
        <f t="shared" si="1"/>
        <v>76.17</v>
      </c>
      <c r="S54" s="19"/>
      <c r="T54" s="19"/>
      <c r="U54" s="19"/>
      <c r="V54" s="19"/>
      <c r="W54" s="19"/>
      <c r="Y54" s="19"/>
    </row>
    <row r="55" spans="2:25" x14ac:dyDescent="0.2">
      <c r="B55" s="1" t="s">
        <v>11</v>
      </c>
      <c r="C55" t="s">
        <v>6</v>
      </c>
      <c r="E55" s="10">
        <v>1</v>
      </c>
      <c r="F55" s="10" t="s">
        <v>106</v>
      </c>
      <c r="G55" t="s">
        <v>7</v>
      </c>
      <c r="H55" t="s">
        <v>7</v>
      </c>
      <c r="I55" s="2"/>
      <c r="J55" s="17"/>
      <c r="M55" s="17"/>
      <c r="P55" s="18"/>
      <c r="S55" s="19"/>
      <c r="T55" s="19"/>
      <c r="U55" s="20"/>
      <c r="V55" s="19"/>
      <c r="W55" s="19"/>
      <c r="Y55" s="19"/>
    </row>
    <row r="56" spans="2:25" x14ac:dyDescent="0.2">
      <c r="B56" s="1" t="s">
        <v>12</v>
      </c>
      <c r="D56" t="s">
        <v>153</v>
      </c>
      <c r="G56" t="s">
        <v>7</v>
      </c>
      <c r="H56" t="s">
        <v>7</v>
      </c>
      <c r="I56" s="2">
        <v>58.462000000000003</v>
      </c>
      <c r="J56" s="17">
        <v>0.75</v>
      </c>
      <c r="K56">
        <f t="shared" si="0"/>
        <v>58.712000000000003</v>
      </c>
      <c r="L56">
        <v>26.08</v>
      </c>
      <c r="M56" s="17">
        <v>25.26</v>
      </c>
      <c r="N56">
        <v>1.3</v>
      </c>
      <c r="O56">
        <v>59.4</v>
      </c>
      <c r="P56" s="17">
        <f t="shared" si="1"/>
        <v>60.699999999999996</v>
      </c>
      <c r="S56" s="19"/>
      <c r="T56" s="19"/>
      <c r="U56" s="19"/>
      <c r="V56" s="19"/>
      <c r="W56" s="19"/>
      <c r="Y56" s="19"/>
    </row>
    <row r="57" spans="2:25" x14ac:dyDescent="0.2">
      <c r="B57" s="1" t="s">
        <v>13</v>
      </c>
      <c r="D57" t="s">
        <v>57</v>
      </c>
      <c r="G57" t="s">
        <v>7</v>
      </c>
      <c r="H57" t="s">
        <v>7</v>
      </c>
      <c r="I57" s="2">
        <v>51.662999999999997</v>
      </c>
      <c r="J57" s="17">
        <v>0.94599999999999995</v>
      </c>
      <c r="K57">
        <f t="shared" si="0"/>
        <v>51.978333333333332</v>
      </c>
      <c r="L57">
        <v>17.46</v>
      </c>
      <c r="M57" s="17">
        <v>16.63</v>
      </c>
      <c r="N57">
        <v>-3.62</v>
      </c>
      <c r="O57">
        <v>57.48</v>
      </c>
      <c r="P57" s="17">
        <f t="shared" si="1"/>
        <v>53.86</v>
      </c>
      <c r="S57" s="19"/>
      <c r="T57" s="19"/>
      <c r="U57" s="19"/>
      <c r="V57" s="19"/>
      <c r="W57" s="19"/>
      <c r="Y57" s="19"/>
    </row>
    <row r="58" spans="2:25" x14ac:dyDescent="0.2">
      <c r="B58" s="1" t="s">
        <v>14</v>
      </c>
      <c r="C58" t="s">
        <v>6</v>
      </c>
      <c r="E58">
        <v>1</v>
      </c>
      <c r="F58" t="s">
        <v>106</v>
      </c>
      <c r="G58" t="s">
        <v>7</v>
      </c>
      <c r="H58" t="s">
        <v>7</v>
      </c>
      <c r="I58" s="2">
        <v>74.512</v>
      </c>
      <c r="J58" s="17">
        <v>1.35</v>
      </c>
      <c r="K58">
        <f t="shared" si="0"/>
        <v>74.962000000000003</v>
      </c>
      <c r="L58">
        <v>23.98</v>
      </c>
      <c r="M58" s="17">
        <v>23.07</v>
      </c>
      <c r="N58">
        <v>-3.79</v>
      </c>
      <c r="O58">
        <v>79.83</v>
      </c>
      <c r="P58" s="17">
        <f t="shared" si="1"/>
        <v>76.039999999999992</v>
      </c>
      <c r="R58">
        <v>72</v>
      </c>
      <c r="S58" s="19">
        <f t="shared" si="2"/>
        <v>-72</v>
      </c>
      <c r="T58" s="19">
        <v>3.74</v>
      </c>
      <c r="U58" s="20">
        <v>12.3</v>
      </c>
      <c r="V58" s="19"/>
      <c r="W58" s="19">
        <v>0.46</v>
      </c>
      <c r="X58">
        <v>205</v>
      </c>
      <c r="Y58" s="19">
        <v>204</v>
      </c>
    </row>
    <row r="59" spans="2:25" x14ac:dyDescent="0.2">
      <c r="B59" s="1" t="s">
        <v>15</v>
      </c>
      <c r="C59" t="s">
        <v>6</v>
      </c>
      <c r="E59">
        <v>1</v>
      </c>
      <c r="F59" t="s">
        <v>106</v>
      </c>
      <c r="G59" t="s">
        <v>7</v>
      </c>
      <c r="H59" t="s">
        <v>7</v>
      </c>
      <c r="I59" s="2">
        <v>53.932000000000002</v>
      </c>
      <c r="J59" s="17">
        <v>3.49</v>
      </c>
      <c r="K59">
        <f t="shared" si="0"/>
        <v>55.095333333333336</v>
      </c>
      <c r="M59" s="17">
        <v>18.920000000000002</v>
      </c>
      <c r="N59">
        <v>-3.74</v>
      </c>
      <c r="O59">
        <v>61.14</v>
      </c>
      <c r="P59" s="17">
        <f t="shared" si="1"/>
        <v>57.4</v>
      </c>
      <c r="R59">
        <v>79.86</v>
      </c>
      <c r="S59" s="19">
        <f t="shared" si="2"/>
        <v>-79.86</v>
      </c>
      <c r="T59" s="19">
        <v>7.46</v>
      </c>
      <c r="U59" s="19">
        <v>12.5</v>
      </c>
      <c r="V59" s="19"/>
      <c r="W59" s="19">
        <v>-0.02</v>
      </c>
      <c r="X59">
        <v>220</v>
      </c>
      <c r="Y59" s="19">
        <v>205</v>
      </c>
    </row>
    <row r="60" spans="2:25" x14ac:dyDescent="0.2">
      <c r="B60" s="1" t="s">
        <v>16</v>
      </c>
      <c r="C60" t="s">
        <v>6</v>
      </c>
      <c r="D60" t="s">
        <v>128</v>
      </c>
      <c r="E60" s="10">
        <v>1</v>
      </c>
      <c r="F60" t="s">
        <v>106</v>
      </c>
      <c r="G60" t="s">
        <v>7</v>
      </c>
      <c r="H60" t="s">
        <v>7</v>
      </c>
      <c r="I60" s="2">
        <v>59.56</v>
      </c>
      <c r="J60" s="17">
        <v>2.6829999999999998</v>
      </c>
      <c r="K60">
        <f t="shared" si="0"/>
        <v>60.454333333333338</v>
      </c>
      <c r="L60">
        <v>19.57</v>
      </c>
      <c r="M60" s="17">
        <v>19.05</v>
      </c>
      <c r="N60">
        <v>2.71</v>
      </c>
      <c r="O60">
        <v>66.05</v>
      </c>
      <c r="P60" s="17">
        <f t="shared" si="1"/>
        <v>68.759999999999991</v>
      </c>
      <c r="R60">
        <v>71.81</v>
      </c>
      <c r="S60" s="19">
        <f t="shared" si="2"/>
        <v>-71.81</v>
      </c>
      <c r="T60" s="19">
        <v>6.56</v>
      </c>
      <c r="U60" s="19">
        <v>13.2</v>
      </c>
      <c r="V60" s="19"/>
      <c r="W60" s="19">
        <v>-1.96</v>
      </c>
      <c r="X60">
        <v>140</v>
      </c>
      <c r="Y60" s="19">
        <v>190</v>
      </c>
    </row>
    <row r="61" spans="2:25" x14ac:dyDescent="0.2">
      <c r="B61" s="1" t="s">
        <v>17</v>
      </c>
      <c r="C61" t="s">
        <v>6</v>
      </c>
      <c r="D61" t="s">
        <v>128</v>
      </c>
      <c r="E61">
        <v>1</v>
      </c>
      <c r="F61" t="s">
        <v>106</v>
      </c>
      <c r="G61" t="s">
        <v>7</v>
      </c>
      <c r="H61" t="s">
        <v>7</v>
      </c>
      <c r="I61" s="2">
        <v>65.771000000000001</v>
      </c>
      <c r="J61" s="17">
        <v>1.5740000000000001</v>
      </c>
      <c r="K61">
        <f t="shared" si="0"/>
        <v>66.295666666666662</v>
      </c>
      <c r="L61">
        <v>18.97</v>
      </c>
      <c r="M61" s="17">
        <v>18.53</v>
      </c>
      <c r="N61">
        <v>1.49</v>
      </c>
      <c r="O61">
        <v>69.510000000000005</v>
      </c>
      <c r="P61" s="17">
        <f t="shared" si="1"/>
        <v>71</v>
      </c>
      <c r="R61">
        <v>72.72</v>
      </c>
      <c r="S61" s="19">
        <f t="shared" si="2"/>
        <v>-72.72</v>
      </c>
      <c r="T61" s="19">
        <v>4.43</v>
      </c>
      <c r="U61" s="19">
        <v>14.7</v>
      </c>
      <c r="V61" s="19">
        <v>178</v>
      </c>
      <c r="W61" s="19">
        <v>-0.46</v>
      </c>
      <c r="X61">
        <v>200</v>
      </c>
      <c r="Y61" s="19">
        <v>219</v>
      </c>
    </row>
    <row r="62" spans="2:25" x14ac:dyDescent="0.2">
      <c r="B62" s="1" t="s">
        <v>24</v>
      </c>
      <c r="I62" s="2"/>
      <c r="J62" s="17"/>
      <c r="M62" s="17"/>
      <c r="P62" s="17"/>
      <c r="S62" s="19"/>
      <c r="T62" s="19"/>
      <c r="U62" s="19"/>
      <c r="V62" s="19"/>
      <c r="W62" s="19"/>
      <c r="Y62" s="19"/>
    </row>
    <row r="63" spans="2:25" x14ac:dyDescent="0.2">
      <c r="B63" s="1" t="s">
        <v>25</v>
      </c>
      <c r="C63" t="s">
        <v>6</v>
      </c>
      <c r="E63">
        <v>1</v>
      </c>
      <c r="F63" t="s">
        <v>106</v>
      </c>
      <c r="G63" t="s">
        <v>7</v>
      </c>
      <c r="H63" t="s">
        <v>7</v>
      </c>
      <c r="J63" s="17"/>
      <c r="M63" s="17"/>
      <c r="P63" s="17"/>
      <c r="R63">
        <v>72.28</v>
      </c>
      <c r="S63" s="19">
        <f t="shared" si="2"/>
        <v>-72.28</v>
      </c>
      <c r="T63" s="19">
        <v>6.36</v>
      </c>
      <c r="U63" s="19">
        <v>11.7</v>
      </c>
      <c r="V63" s="19"/>
      <c r="W63" s="19">
        <v>-0.47</v>
      </c>
      <c r="X63">
        <v>180</v>
      </c>
      <c r="Y63" s="19">
        <v>189</v>
      </c>
    </row>
    <row r="64" spans="2:25" x14ac:dyDescent="0.2">
      <c r="B64" s="1" t="s">
        <v>18</v>
      </c>
      <c r="C64" t="s">
        <v>6</v>
      </c>
      <c r="E64">
        <v>1</v>
      </c>
      <c r="F64" t="s">
        <v>106</v>
      </c>
      <c r="G64" t="s">
        <v>7</v>
      </c>
      <c r="H64" t="s">
        <v>7</v>
      </c>
      <c r="I64">
        <v>53.462000000000003</v>
      </c>
      <c r="J64" s="17">
        <v>1.752</v>
      </c>
      <c r="K64">
        <f t="shared" si="0"/>
        <v>54.046000000000006</v>
      </c>
      <c r="L64">
        <v>17.13</v>
      </c>
      <c r="M64" s="17">
        <v>16.71</v>
      </c>
      <c r="N64">
        <v>0.99</v>
      </c>
      <c r="O64">
        <v>55.91</v>
      </c>
      <c r="P64" s="17">
        <f t="shared" si="1"/>
        <v>56.9</v>
      </c>
      <c r="R64">
        <v>60.35</v>
      </c>
      <c r="S64" s="19">
        <f t="shared" si="2"/>
        <v>-60.35</v>
      </c>
      <c r="T64" s="19">
        <v>7.05</v>
      </c>
      <c r="U64" s="19">
        <v>9</v>
      </c>
      <c r="V64" s="19"/>
      <c r="W64" s="19">
        <v>0</v>
      </c>
      <c r="X64">
        <v>200</v>
      </c>
      <c r="Y64" s="19">
        <v>212</v>
      </c>
    </row>
    <row r="65" spans="1:25" x14ac:dyDescent="0.2">
      <c r="B65" s="1" t="s">
        <v>19</v>
      </c>
      <c r="G65" t="s">
        <v>7</v>
      </c>
      <c r="H65" t="s">
        <v>7</v>
      </c>
      <c r="J65" s="17"/>
      <c r="M65" s="17"/>
      <c r="P65" s="17"/>
      <c r="S65" s="19"/>
      <c r="T65" s="19"/>
      <c r="U65" s="19"/>
      <c r="V65" s="19"/>
      <c r="W65" s="19"/>
      <c r="Y65" s="19"/>
    </row>
    <row r="66" spans="1:25" x14ac:dyDescent="0.2">
      <c r="B66" s="1" t="s">
        <v>53</v>
      </c>
      <c r="C66" t="s">
        <v>6</v>
      </c>
      <c r="E66" t="s">
        <v>108</v>
      </c>
      <c r="G66" t="s">
        <v>7</v>
      </c>
      <c r="H66" t="s">
        <v>7</v>
      </c>
      <c r="J66" s="17"/>
      <c r="M66" s="17"/>
      <c r="P66" s="17"/>
      <c r="S66" s="19"/>
      <c r="T66" s="19"/>
      <c r="U66" s="19">
        <v>11.9</v>
      </c>
      <c r="V66" s="19"/>
      <c r="W66" s="19"/>
      <c r="Y66" s="19"/>
    </row>
    <row r="67" spans="1:25" x14ac:dyDescent="0.2">
      <c r="B67" s="1" t="s">
        <v>29</v>
      </c>
      <c r="C67" t="s">
        <v>6</v>
      </c>
      <c r="E67" s="10">
        <v>1</v>
      </c>
      <c r="F67" t="s">
        <v>106</v>
      </c>
      <c r="G67" t="s">
        <v>7</v>
      </c>
      <c r="H67" t="s">
        <v>7</v>
      </c>
      <c r="I67">
        <v>72.634</v>
      </c>
      <c r="J67" s="17">
        <v>1.32</v>
      </c>
      <c r="K67">
        <f t="shared" ref="K67:K130" si="3">(J67/3)+I67</f>
        <v>73.073999999999998</v>
      </c>
      <c r="L67">
        <v>25.4</v>
      </c>
      <c r="M67" s="17">
        <v>24.6</v>
      </c>
      <c r="N67">
        <v>4.3600000000000003</v>
      </c>
      <c r="O67">
        <v>77.67</v>
      </c>
      <c r="P67" s="17">
        <f t="shared" ref="P67:P130" si="4">N67+O67</f>
        <v>82.03</v>
      </c>
      <c r="R67">
        <v>82.95</v>
      </c>
      <c r="S67" s="19">
        <f t="shared" ref="S67:S130" si="5">0-R67</f>
        <v>-82.95</v>
      </c>
      <c r="T67" s="19">
        <v>11.55</v>
      </c>
      <c r="U67" s="19">
        <v>11.3</v>
      </c>
      <c r="V67" s="19"/>
      <c r="W67" s="19">
        <v>-1.25</v>
      </c>
      <c r="X67">
        <v>175</v>
      </c>
      <c r="Y67" s="19">
        <v>183</v>
      </c>
    </row>
    <row r="68" spans="1:25" x14ac:dyDescent="0.2">
      <c r="B68" s="1" t="s">
        <v>30</v>
      </c>
      <c r="C68" t="s">
        <v>6</v>
      </c>
      <c r="E68">
        <v>1</v>
      </c>
      <c r="F68" t="s">
        <v>106</v>
      </c>
      <c r="G68" t="s">
        <v>7</v>
      </c>
      <c r="H68" t="s">
        <v>7</v>
      </c>
      <c r="I68">
        <v>65.623999999999995</v>
      </c>
      <c r="J68" s="17">
        <v>1.31</v>
      </c>
      <c r="K68">
        <f t="shared" si="3"/>
        <v>66.060666666666663</v>
      </c>
      <c r="L68">
        <v>20.23</v>
      </c>
      <c r="M68" s="17">
        <v>19.61</v>
      </c>
      <c r="N68">
        <v>-4.87</v>
      </c>
      <c r="O68">
        <v>69.2</v>
      </c>
      <c r="P68" s="17">
        <f t="shared" si="4"/>
        <v>64.33</v>
      </c>
      <c r="R68">
        <v>64.319999999999993</v>
      </c>
      <c r="S68" s="19">
        <f t="shared" si="5"/>
        <v>-64.319999999999993</v>
      </c>
      <c r="T68" s="19">
        <v>12.59</v>
      </c>
      <c r="U68" s="19">
        <v>8.3000000000000007</v>
      </c>
      <c r="V68" s="19"/>
      <c r="W68" s="19">
        <v>-2.48</v>
      </c>
      <c r="X68">
        <v>135</v>
      </c>
      <c r="Y68" s="19"/>
    </row>
    <row r="69" spans="1:25" x14ac:dyDescent="0.2">
      <c r="B69" s="1" t="s">
        <v>31</v>
      </c>
      <c r="C69" t="s">
        <v>6</v>
      </c>
      <c r="E69">
        <v>1</v>
      </c>
      <c r="F69" t="s">
        <v>107</v>
      </c>
      <c r="G69" t="s">
        <v>7</v>
      </c>
      <c r="H69" t="s">
        <v>7</v>
      </c>
      <c r="I69">
        <v>73.003</v>
      </c>
      <c r="J69" s="17">
        <v>1.141</v>
      </c>
      <c r="K69">
        <f t="shared" si="3"/>
        <v>73.38333333333334</v>
      </c>
      <c r="L69">
        <v>21.22</v>
      </c>
      <c r="M69" s="17">
        <v>20.51</v>
      </c>
      <c r="N69">
        <v>-0.59</v>
      </c>
      <c r="O69">
        <v>74.56</v>
      </c>
      <c r="P69" s="17">
        <f t="shared" si="4"/>
        <v>73.97</v>
      </c>
      <c r="R69">
        <v>78.42</v>
      </c>
      <c r="S69" s="19">
        <f t="shared" si="5"/>
        <v>-78.42</v>
      </c>
      <c r="T69" s="19">
        <v>8.01</v>
      </c>
      <c r="U69" s="19">
        <v>14.7</v>
      </c>
      <c r="V69" s="19"/>
      <c r="W69" s="19">
        <v>0.02</v>
      </c>
      <c r="X69">
        <v>205</v>
      </c>
      <c r="Y69" s="19">
        <v>202</v>
      </c>
    </row>
    <row r="70" spans="1:25" x14ac:dyDescent="0.2">
      <c r="B70" s="1" t="s">
        <v>33</v>
      </c>
      <c r="C70" t="s">
        <v>6</v>
      </c>
      <c r="D70" t="s">
        <v>71</v>
      </c>
      <c r="E70" t="s">
        <v>108</v>
      </c>
      <c r="G70" t="s">
        <v>7</v>
      </c>
      <c r="H70" t="s">
        <v>7</v>
      </c>
      <c r="I70">
        <v>70.825000000000003</v>
      </c>
      <c r="J70" s="17">
        <v>0.90300000000000002</v>
      </c>
      <c r="K70">
        <f t="shared" si="3"/>
        <v>71.126000000000005</v>
      </c>
      <c r="L70">
        <v>24.21</v>
      </c>
      <c r="M70" s="17">
        <v>23.53</v>
      </c>
      <c r="N70">
        <v>2.75</v>
      </c>
      <c r="O70">
        <v>74.650000000000006</v>
      </c>
      <c r="P70" s="17">
        <f t="shared" si="4"/>
        <v>77.400000000000006</v>
      </c>
      <c r="R70">
        <v>75.02</v>
      </c>
      <c r="S70" s="19">
        <f t="shared" si="5"/>
        <v>-75.02</v>
      </c>
      <c r="T70" s="19">
        <v>7.64</v>
      </c>
      <c r="U70" s="19">
        <v>20.29</v>
      </c>
      <c r="V70" s="19"/>
      <c r="W70" s="19">
        <v>-1.83</v>
      </c>
      <c r="Y70" s="19"/>
    </row>
    <row r="71" spans="1:25" x14ac:dyDescent="0.2">
      <c r="B71" s="1" t="s">
        <v>56</v>
      </c>
      <c r="C71" t="s">
        <v>6</v>
      </c>
      <c r="E71">
        <v>1</v>
      </c>
      <c r="F71" t="s">
        <v>106</v>
      </c>
      <c r="G71" t="s">
        <v>6</v>
      </c>
      <c r="H71" t="s">
        <v>6</v>
      </c>
      <c r="I71">
        <v>54.633000000000003</v>
      </c>
      <c r="J71" s="17">
        <v>4.2729999999999997</v>
      </c>
      <c r="K71">
        <f t="shared" si="3"/>
        <v>56.057333333333332</v>
      </c>
      <c r="M71" s="17">
        <v>13.85</v>
      </c>
      <c r="N71">
        <v>5.0199999999999996</v>
      </c>
      <c r="O71">
        <v>58.18</v>
      </c>
      <c r="P71" s="17">
        <f t="shared" si="4"/>
        <v>63.2</v>
      </c>
      <c r="R71">
        <v>64.86</v>
      </c>
      <c r="S71" s="19">
        <f t="shared" si="5"/>
        <v>-64.86</v>
      </c>
      <c r="T71" s="19">
        <v>2.09</v>
      </c>
      <c r="U71" s="19">
        <v>11.4</v>
      </c>
      <c r="V71" s="19"/>
      <c r="W71" s="19">
        <v>-0.76</v>
      </c>
      <c r="X71">
        <v>160</v>
      </c>
      <c r="Y71" s="19">
        <v>188</v>
      </c>
    </row>
    <row r="72" spans="1:25" x14ac:dyDescent="0.2">
      <c r="B72" s="1" t="s">
        <v>34</v>
      </c>
      <c r="C72" t="s">
        <v>6</v>
      </c>
      <c r="E72" t="s">
        <v>108</v>
      </c>
      <c r="G72" t="s">
        <v>7</v>
      </c>
      <c r="H72" t="s">
        <v>7</v>
      </c>
      <c r="I72">
        <v>61.854999999999997</v>
      </c>
      <c r="J72" s="17">
        <v>1.9770000000000001</v>
      </c>
      <c r="K72">
        <f t="shared" si="3"/>
        <v>62.513999999999996</v>
      </c>
      <c r="L72">
        <v>21.17</v>
      </c>
      <c r="M72" s="17">
        <v>20.7</v>
      </c>
      <c r="N72">
        <v>0.02</v>
      </c>
      <c r="O72">
        <v>63.46</v>
      </c>
      <c r="P72" s="17">
        <f t="shared" si="4"/>
        <v>63.480000000000004</v>
      </c>
      <c r="S72" s="19"/>
      <c r="T72" s="19"/>
      <c r="U72" s="19"/>
      <c r="V72" s="19"/>
      <c r="W72" s="19"/>
      <c r="Y72" s="19"/>
    </row>
    <row r="73" spans="1:25" x14ac:dyDescent="0.2">
      <c r="B73" s="1" t="s">
        <v>35</v>
      </c>
      <c r="C73" t="s">
        <v>6</v>
      </c>
      <c r="E73">
        <v>1</v>
      </c>
      <c r="F73" t="s">
        <v>106</v>
      </c>
      <c r="G73" t="s">
        <v>7</v>
      </c>
      <c r="H73" t="s">
        <v>7</v>
      </c>
      <c r="I73">
        <v>57.122999999999998</v>
      </c>
      <c r="J73" s="17">
        <v>4.5510000000000002</v>
      </c>
      <c r="K73">
        <f t="shared" si="3"/>
        <v>58.64</v>
      </c>
      <c r="M73" s="17">
        <v>16.91</v>
      </c>
      <c r="N73">
        <v>-0.34799999999999998</v>
      </c>
      <c r="O73">
        <v>60.3</v>
      </c>
      <c r="P73" s="17">
        <f t="shared" si="4"/>
        <v>59.951999999999998</v>
      </c>
      <c r="R73">
        <v>60.16</v>
      </c>
      <c r="S73" s="19">
        <f t="shared" si="5"/>
        <v>-60.16</v>
      </c>
      <c r="T73" s="19">
        <v>12.94</v>
      </c>
      <c r="U73" s="19">
        <v>6.1</v>
      </c>
      <c r="V73" s="19"/>
      <c r="W73" s="19">
        <v>-2.3199999999999998</v>
      </c>
      <c r="X73">
        <v>105</v>
      </c>
      <c r="Y73" s="19"/>
    </row>
    <row r="74" spans="1:25" x14ac:dyDescent="0.2">
      <c r="A74" s="1" t="s">
        <v>79</v>
      </c>
      <c r="B74" s="1" t="s">
        <v>27</v>
      </c>
      <c r="C74" t="s">
        <v>6</v>
      </c>
      <c r="E74">
        <v>1</v>
      </c>
      <c r="F74">
        <v>1</v>
      </c>
      <c r="G74" t="s">
        <v>7</v>
      </c>
      <c r="H74" t="s">
        <v>7</v>
      </c>
      <c r="I74">
        <v>66.417000000000002</v>
      </c>
      <c r="J74" s="17">
        <v>2.661</v>
      </c>
      <c r="K74">
        <f t="shared" si="3"/>
        <v>67.304000000000002</v>
      </c>
      <c r="L74">
        <v>21.93</v>
      </c>
      <c r="M74" s="17">
        <v>21.16</v>
      </c>
      <c r="N74">
        <v>0.51</v>
      </c>
      <c r="O74">
        <v>68.400000000000006</v>
      </c>
      <c r="P74" s="17">
        <f t="shared" si="4"/>
        <v>68.910000000000011</v>
      </c>
      <c r="S74" s="19"/>
      <c r="T74" s="19"/>
      <c r="U74" s="19"/>
      <c r="V74" s="19"/>
      <c r="W74" s="19"/>
      <c r="Y74" s="19"/>
    </row>
    <row r="75" spans="1:25" x14ac:dyDescent="0.2">
      <c r="B75" s="1" t="s">
        <v>21</v>
      </c>
      <c r="C75" t="s">
        <v>6</v>
      </c>
      <c r="E75">
        <v>1</v>
      </c>
      <c r="F75" t="s">
        <v>106</v>
      </c>
      <c r="G75" t="s">
        <v>7</v>
      </c>
      <c r="H75" t="s">
        <v>7</v>
      </c>
      <c r="I75">
        <v>71.347999999999999</v>
      </c>
      <c r="J75" s="17">
        <v>2.5089999999999999</v>
      </c>
      <c r="K75">
        <f t="shared" si="3"/>
        <v>72.184333333333328</v>
      </c>
      <c r="L75">
        <v>20.98</v>
      </c>
      <c r="M75" s="17">
        <v>20.46</v>
      </c>
      <c r="N75">
        <v>-0.64</v>
      </c>
      <c r="O75">
        <v>75.13</v>
      </c>
      <c r="P75" s="17">
        <f t="shared" si="4"/>
        <v>74.489999999999995</v>
      </c>
      <c r="R75">
        <v>69.47</v>
      </c>
      <c r="S75" s="19">
        <f t="shared" si="5"/>
        <v>-69.47</v>
      </c>
      <c r="T75" s="19">
        <v>4.07</v>
      </c>
      <c r="U75" s="19">
        <v>11.4</v>
      </c>
      <c r="V75" s="19">
        <v>119</v>
      </c>
      <c r="W75" s="19">
        <v>0.37</v>
      </c>
      <c r="X75">
        <v>220</v>
      </c>
      <c r="Y75" s="19">
        <v>221</v>
      </c>
    </row>
    <row r="76" spans="1:25" x14ac:dyDescent="0.2">
      <c r="B76" s="1" t="s">
        <v>22</v>
      </c>
      <c r="C76" t="s">
        <v>6</v>
      </c>
      <c r="E76" t="s">
        <v>108</v>
      </c>
      <c r="G76" t="s">
        <v>7</v>
      </c>
      <c r="H76" t="s">
        <v>7</v>
      </c>
      <c r="I76">
        <v>65.123999999999995</v>
      </c>
      <c r="J76" s="17">
        <v>2.7370000000000001</v>
      </c>
      <c r="K76">
        <f t="shared" si="3"/>
        <v>66.036333333333332</v>
      </c>
      <c r="L76">
        <v>19.3</v>
      </c>
      <c r="M76" s="17">
        <v>18.79</v>
      </c>
      <c r="N76">
        <v>-1.41</v>
      </c>
      <c r="O76">
        <v>67.28</v>
      </c>
      <c r="P76" s="17">
        <f t="shared" si="4"/>
        <v>65.87</v>
      </c>
      <c r="R76">
        <v>74.8</v>
      </c>
      <c r="S76" s="19">
        <f t="shared" si="5"/>
        <v>-74.8</v>
      </c>
      <c r="T76" s="19">
        <v>13.07</v>
      </c>
      <c r="U76" s="19"/>
      <c r="V76" s="19"/>
      <c r="W76" s="19"/>
      <c r="X76">
        <v>120</v>
      </c>
      <c r="Y76" s="19"/>
    </row>
    <row r="77" spans="1:25" x14ac:dyDescent="0.2">
      <c r="B77" s="1" t="s">
        <v>5</v>
      </c>
      <c r="C77" t="s">
        <v>6</v>
      </c>
      <c r="E77">
        <v>1</v>
      </c>
      <c r="F77" t="s">
        <v>106</v>
      </c>
      <c r="G77" t="s">
        <v>7</v>
      </c>
      <c r="H77" t="s">
        <v>7</v>
      </c>
      <c r="I77">
        <v>71.828999999999994</v>
      </c>
      <c r="J77" s="17">
        <v>2.9870000000000001</v>
      </c>
      <c r="K77">
        <f t="shared" si="3"/>
        <v>72.824666666666658</v>
      </c>
      <c r="L77">
        <v>21.54</v>
      </c>
      <c r="M77" s="17">
        <v>20.86</v>
      </c>
      <c r="N77">
        <v>0.51</v>
      </c>
      <c r="O77">
        <v>74.63</v>
      </c>
      <c r="P77" s="17">
        <f t="shared" si="4"/>
        <v>75.14</v>
      </c>
      <c r="R77">
        <v>79.569999999999993</v>
      </c>
      <c r="S77" s="19">
        <f t="shared" si="5"/>
        <v>-79.569999999999993</v>
      </c>
      <c r="T77" s="19">
        <v>14.02</v>
      </c>
      <c r="U77" s="19">
        <v>6.2</v>
      </c>
      <c r="V77" s="19"/>
      <c r="W77" s="19">
        <v>-1.59</v>
      </c>
      <c r="X77">
        <v>135</v>
      </c>
      <c r="Y77" s="19">
        <v>126</v>
      </c>
    </row>
    <row r="78" spans="1:25" x14ac:dyDescent="0.2">
      <c r="B78" s="1" t="s">
        <v>8</v>
      </c>
      <c r="C78" t="s">
        <v>7</v>
      </c>
      <c r="G78" t="s">
        <v>7</v>
      </c>
      <c r="H78" t="s">
        <v>7</v>
      </c>
      <c r="I78">
        <v>51.05</v>
      </c>
      <c r="J78" s="17">
        <v>2.6680000000000001</v>
      </c>
      <c r="K78">
        <f t="shared" si="3"/>
        <v>51.93933333333333</v>
      </c>
      <c r="M78" s="17">
        <v>22.79</v>
      </c>
      <c r="N78">
        <v>-1.77</v>
      </c>
      <c r="O78">
        <v>57.01</v>
      </c>
      <c r="P78" s="17">
        <f t="shared" si="4"/>
        <v>55.239999999999995</v>
      </c>
      <c r="S78" s="19"/>
      <c r="T78" s="19"/>
      <c r="U78" s="19"/>
      <c r="V78" s="19"/>
      <c r="W78" s="19"/>
      <c r="Y78" s="19"/>
    </row>
    <row r="79" spans="1:25" x14ac:dyDescent="0.2">
      <c r="B79" s="1" t="s">
        <v>9</v>
      </c>
      <c r="C79" t="s">
        <v>6</v>
      </c>
      <c r="E79" t="s">
        <v>108</v>
      </c>
      <c r="G79" t="s">
        <v>7</v>
      </c>
      <c r="H79" t="s">
        <v>7</v>
      </c>
      <c r="J79" s="17"/>
      <c r="M79" s="17"/>
      <c r="P79" s="17"/>
      <c r="R79">
        <v>60.21</v>
      </c>
      <c r="S79" s="19">
        <f t="shared" si="5"/>
        <v>-60.21</v>
      </c>
      <c r="T79" s="19">
        <v>17.29</v>
      </c>
      <c r="U79" s="19"/>
      <c r="V79" s="19"/>
      <c r="W79" s="19"/>
      <c r="Y79" s="19"/>
    </row>
    <row r="80" spans="1:25" x14ac:dyDescent="0.2">
      <c r="B80" s="1" t="s">
        <v>10</v>
      </c>
      <c r="C80" t="s">
        <v>6</v>
      </c>
      <c r="E80" t="s">
        <v>108</v>
      </c>
      <c r="G80" t="s">
        <v>7</v>
      </c>
      <c r="H80" t="s">
        <v>7</v>
      </c>
      <c r="I80">
        <v>62.835000000000001</v>
      </c>
      <c r="J80" s="17">
        <v>2.25</v>
      </c>
      <c r="K80">
        <f t="shared" si="3"/>
        <v>63.585000000000001</v>
      </c>
      <c r="L80">
        <v>18.62</v>
      </c>
      <c r="M80" s="17">
        <v>18.18</v>
      </c>
      <c r="N80">
        <v>-6.18</v>
      </c>
      <c r="O80">
        <v>67.11</v>
      </c>
      <c r="P80" s="17">
        <f t="shared" si="4"/>
        <v>60.93</v>
      </c>
      <c r="R80">
        <v>69.930000000000007</v>
      </c>
      <c r="S80" s="19">
        <f t="shared" si="5"/>
        <v>-69.930000000000007</v>
      </c>
      <c r="T80" s="19">
        <v>4</v>
      </c>
      <c r="U80" s="19">
        <v>10.7</v>
      </c>
      <c r="V80" s="19"/>
      <c r="W80" s="19">
        <v>-0.67</v>
      </c>
      <c r="X80">
        <v>135</v>
      </c>
      <c r="Y80" s="19">
        <v>147</v>
      </c>
    </row>
    <row r="81" spans="1:25" x14ac:dyDescent="0.2">
      <c r="B81" s="1" t="s">
        <v>23</v>
      </c>
      <c r="C81" t="s">
        <v>6</v>
      </c>
      <c r="E81" t="s">
        <v>108</v>
      </c>
      <c r="G81" t="s">
        <v>7</v>
      </c>
      <c r="H81" t="s">
        <v>7</v>
      </c>
      <c r="I81">
        <v>58.427999999999997</v>
      </c>
      <c r="J81" s="17">
        <v>2.7639999999999998</v>
      </c>
      <c r="K81">
        <f t="shared" si="3"/>
        <v>59.349333333333334</v>
      </c>
      <c r="L81">
        <v>19.68</v>
      </c>
      <c r="M81" s="17">
        <v>19</v>
      </c>
      <c r="N81">
        <v>7.7</v>
      </c>
      <c r="O81">
        <v>62.51</v>
      </c>
      <c r="P81" s="17">
        <f t="shared" si="4"/>
        <v>70.209999999999994</v>
      </c>
      <c r="S81" s="19"/>
      <c r="T81" s="19"/>
      <c r="U81" s="19"/>
      <c r="V81" s="19"/>
      <c r="W81" s="19"/>
      <c r="Y81" s="19"/>
    </row>
    <row r="82" spans="1:25" x14ac:dyDescent="0.2">
      <c r="B82" s="1" t="s">
        <v>11</v>
      </c>
      <c r="C82" t="s">
        <v>7</v>
      </c>
      <c r="G82" t="s">
        <v>7</v>
      </c>
      <c r="H82" t="s">
        <v>7</v>
      </c>
      <c r="I82">
        <v>63.487000000000002</v>
      </c>
      <c r="J82" s="17">
        <v>3.75</v>
      </c>
      <c r="K82">
        <f t="shared" si="3"/>
        <v>64.736999999999995</v>
      </c>
      <c r="L82">
        <v>22.2</v>
      </c>
      <c r="M82" s="17">
        <v>21.7</v>
      </c>
      <c r="N82">
        <v>-6.77</v>
      </c>
      <c r="O82">
        <v>72.099999999999994</v>
      </c>
      <c r="P82" s="17">
        <f t="shared" si="4"/>
        <v>65.33</v>
      </c>
      <c r="S82" s="19"/>
      <c r="T82" s="19"/>
      <c r="U82" s="19"/>
      <c r="V82" s="19"/>
      <c r="W82" s="19"/>
      <c r="Y82" s="19"/>
    </row>
    <row r="83" spans="1:25" x14ac:dyDescent="0.2">
      <c r="B83" s="1" t="s">
        <v>12</v>
      </c>
      <c r="C83" t="s">
        <v>6</v>
      </c>
      <c r="E83">
        <v>1</v>
      </c>
      <c r="F83" t="s">
        <v>106</v>
      </c>
      <c r="G83" t="s">
        <v>7</v>
      </c>
      <c r="H83" t="s">
        <v>7</v>
      </c>
      <c r="I83">
        <v>67.14</v>
      </c>
      <c r="J83" s="17">
        <v>2.5550000000000002</v>
      </c>
      <c r="K83">
        <f t="shared" si="3"/>
        <v>67.991666666666674</v>
      </c>
      <c r="L83">
        <v>22.09</v>
      </c>
      <c r="M83" s="17">
        <v>21.43</v>
      </c>
      <c r="N83">
        <v>3.89</v>
      </c>
      <c r="O83">
        <v>70.680000000000007</v>
      </c>
      <c r="P83" s="17">
        <f t="shared" si="4"/>
        <v>74.570000000000007</v>
      </c>
      <c r="R83">
        <v>76.98</v>
      </c>
      <c r="S83" s="19">
        <f t="shared" si="5"/>
        <v>-76.98</v>
      </c>
      <c r="T83" s="19">
        <v>5.6</v>
      </c>
      <c r="U83" s="19">
        <v>11.6</v>
      </c>
      <c r="V83" s="19"/>
      <c r="W83" s="19">
        <v>0.77</v>
      </c>
      <c r="X83">
        <v>165</v>
      </c>
      <c r="Y83" s="19">
        <v>165</v>
      </c>
    </row>
    <row r="84" spans="1:25" x14ac:dyDescent="0.2">
      <c r="B84" s="1" t="s">
        <v>14</v>
      </c>
      <c r="C84" t="s">
        <v>6</v>
      </c>
      <c r="E84">
        <v>1</v>
      </c>
      <c r="F84" t="s">
        <v>106</v>
      </c>
      <c r="G84" t="s">
        <v>7</v>
      </c>
      <c r="H84" t="s">
        <v>7</v>
      </c>
      <c r="I84">
        <v>56.156999999999996</v>
      </c>
      <c r="J84" s="17">
        <v>3.3839999999999999</v>
      </c>
      <c r="K84">
        <f t="shared" si="3"/>
        <v>57.284999999999997</v>
      </c>
      <c r="L84">
        <v>17.47</v>
      </c>
      <c r="M84" s="17">
        <v>17.059999999999999</v>
      </c>
      <c r="N84">
        <v>0.91</v>
      </c>
      <c r="O84">
        <v>63.22</v>
      </c>
      <c r="P84" s="17">
        <f t="shared" si="4"/>
        <v>64.13</v>
      </c>
      <c r="R84">
        <v>72.67</v>
      </c>
      <c r="S84" s="19">
        <f t="shared" si="5"/>
        <v>-72.67</v>
      </c>
      <c r="T84" s="19">
        <v>5.66</v>
      </c>
      <c r="U84" s="19">
        <v>11.3</v>
      </c>
      <c r="V84" s="19"/>
      <c r="W84" s="19">
        <v>0.55000000000000004</v>
      </c>
      <c r="X84">
        <v>225</v>
      </c>
      <c r="Y84" s="19">
        <v>226</v>
      </c>
    </row>
    <row r="85" spans="1:25" x14ac:dyDescent="0.2">
      <c r="B85" s="1" t="s">
        <v>15</v>
      </c>
      <c r="C85" t="s">
        <v>6</v>
      </c>
      <c r="E85">
        <v>1</v>
      </c>
      <c r="F85">
        <v>1</v>
      </c>
      <c r="G85" t="s">
        <v>7</v>
      </c>
      <c r="H85" t="s">
        <v>7</v>
      </c>
      <c r="I85">
        <v>54.338999999999999</v>
      </c>
      <c r="J85" s="17">
        <v>4.1639999999999997</v>
      </c>
      <c r="K85">
        <f t="shared" si="3"/>
        <v>55.726999999999997</v>
      </c>
      <c r="M85" s="17">
        <v>16.489999999999998</v>
      </c>
      <c r="N85">
        <v>2.13</v>
      </c>
      <c r="O85">
        <v>57.86</v>
      </c>
      <c r="P85" s="17">
        <f t="shared" si="4"/>
        <v>59.99</v>
      </c>
      <c r="R85">
        <v>70.83</v>
      </c>
      <c r="S85" s="19">
        <f t="shared" si="5"/>
        <v>-70.83</v>
      </c>
      <c r="T85" s="19">
        <v>6.99</v>
      </c>
      <c r="U85" s="19">
        <v>8.2200000000000006</v>
      </c>
      <c r="V85" s="19"/>
      <c r="W85" s="19">
        <v>-2.3199999999999998</v>
      </c>
      <c r="Y85" s="19"/>
    </row>
    <row r="86" spans="1:25" x14ac:dyDescent="0.2">
      <c r="B86" s="1" t="s">
        <v>16</v>
      </c>
      <c r="C86" t="s">
        <v>6</v>
      </c>
      <c r="E86" t="s">
        <v>108</v>
      </c>
      <c r="G86" t="s">
        <v>7</v>
      </c>
      <c r="H86" t="s">
        <v>7</v>
      </c>
      <c r="J86" s="17"/>
      <c r="M86" s="17"/>
      <c r="P86" s="17"/>
      <c r="R86">
        <v>64.78</v>
      </c>
      <c r="S86" s="19">
        <f t="shared" si="5"/>
        <v>-64.78</v>
      </c>
      <c r="T86" s="19">
        <v>5.38</v>
      </c>
      <c r="U86" s="19">
        <v>7.66</v>
      </c>
      <c r="V86" s="19"/>
      <c r="W86" s="19">
        <v>-2.4700000000000002</v>
      </c>
      <c r="Y86" s="19"/>
    </row>
    <row r="87" spans="1:25" x14ac:dyDescent="0.2">
      <c r="B87" s="1" t="s">
        <v>17</v>
      </c>
      <c r="C87" t="s">
        <v>6</v>
      </c>
      <c r="E87">
        <v>1</v>
      </c>
      <c r="F87" t="s">
        <v>106</v>
      </c>
      <c r="G87" t="s">
        <v>7</v>
      </c>
      <c r="H87" t="s">
        <v>7</v>
      </c>
      <c r="I87">
        <v>60.273000000000003</v>
      </c>
      <c r="J87" s="17">
        <v>2.9969999999999999</v>
      </c>
      <c r="K87">
        <f t="shared" si="3"/>
        <v>61.272000000000006</v>
      </c>
      <c r="L87">
        <v>19.489999999999998</v>
      </c>
      <c r="M87" s="17">
        <v>18.96</v>
      </c>
      <c r="N87">
        <v>0.97</v>
      </c>
      <c r="O87">
        <v>63.5</v>
      </c>
      <c r="P87" s="17">
        <f t="shared" si="4"/>
        <v>64.47</v>
      </c>
      <c r="R87">
        <v>73.010000000000005</v>
      </c>
      <c r="S87" s="19">
        <f t="shared" si="5"/>
        <v>-73.010000000000005</v>
      </c>
      <c r="T87" s="19">
        <v>5.8</v>
      </c>
      <c r="U87" s="19">
        <v>11.5</v>
      </c>
      <c r="V87" s="19"/>
      <c r="W87" s="19">
        <v>0.28000000000000003</v>
      </c>
      <c r="X87">
        <v>170</v>
      </c>
      <c r="Y87" s="19">
        <v>168</v>
      </c>
    </row>
    <row r="88" spans="1:25" x14ac:dyDescent="0.2">
      <c r="B88" s="1" t="s">
        <v>24</v>
      </c>
      <c r="C88" t="s">
        <v>6</v>
      </c>
      <c r="E88">
        <v>1</v>
      </c>
      <c r="F88" t="s">
        <v>106</v>
      </c>
      <c r="G88" t="s">
        <v>7</v>
      </c>
      <c r="H88" t="s">
        <v>7</v>
      </c>
      <c r="I88">
        <v>64.983999999999995</v>
      </c>
      <c r="J88" s="17">
        <v>1.4770000000000001</v>
      </c>
      <c r="K88">
        <f t="shared" si="3"/>
        <v>65.476333333333329</v>
      </c>
      <c r="L88">
        <v>22.41</v>
      </c>
      <c r="M88" s="17">
        <v>21.72</v>
      </c>
      <c r="N88">
        <v>4.18</v>
      </c>
      <c r="O88">
        <v>68.56</v>
      </c>
      <c r="P88" s="17">
        <f t="shared" si="4"/>
        <v>72.740000000000009</v>
      </c>
      <c r="R88">
        <v>69.87</v>
      </c>
      <c r="S88" s="19">
        <f t="shared" si="5"/>
        <v>-69.87</v>
      </c>
      <c r="T88" s="19">
        <v>8.2100000000000009</v>
      </c>
      <c r="U88" s="19">
        <v>9.6</v>
      </c>
      <c r="V88" s="19"/>
      <c r="W88" s="19">
        <v>-3.28</v>
      </c>
      <c r="X88">
        <v>130</v>
      </c>
      <c r="Y88" s="19">
        <v>147</v>
      </c>
    </row>
    <row r="89" spans="1:25" x14ac:dyDescent="0.2">
      <c r="B89" s="1" t="s">
        <v>25</v>
      </c>
      <c r="C89" t="s">
        <v>6</v>
      </c>
      <c r="E89" t="s">
        <v>108</v>
      </c>
      <c r="G89" t="s">
        <v>7</v>
      </c>
      <c r="H89" t="s">
        <v>7</v>
      </c>
      <c r="I89">
        <v>63.497</v>
      </c>
      <c r="J89" s="17">
        <v>1.2030000000000001</v>
      </c>
      <c r="K89">
        <f t="shared" si="3"/>
        <v>63.898000000000003</v>
      </c>
      <c r="L89">
        <v>19.48</v>
      </c>
      <c r="M89" s="17">
        <v>18.73</v>
      </c>
      <c r="N89" s="2">
        <v>2.7</v>
      </c>
      <c r="O89">
        <v>67.87</v>
      </c>
      <c r="P89" s="17">
        <f t="shared" si="4"/>
        <v>70.570000000000007</v>
      </c>
      <c r="S89" s="19"/>
      <c r="T89" s="19"/>
      <c r="U89" s="19"/>
      <c r="V89" s="19"/>
      <c r="W89" s="19"/>
      <c r="Y89" s="19"/>
    </row>
    <row r="90" spans="1:25" x14ac:dyDescent="0.2">
      <c r="B90" s="1" t="s">
        <v>18</v>
      </c>
      <c r="C90" t="s">
        <v>6</v>
      </c>
      <c r="E90" t="s">
        <v>108</v>
      </c>
      <c r="G90" t="s">
        <v>7</v>
      </c>
      <c r="H90" t="s">
        <v>7</v>
      </c>
      <c r="J90" s="17"/>
      <c r="M90" s="17"/>
      <c r="P90" s="17"/>
      <c r="R90">
        <v>54.89</v>
      </c>
      <c r="S90" s="19">
        <f t="shared" si="5"/>
        <v>-54.89</v>
      </c>
      <c r="T90" s="19">
        <v>5.82</v>
      </c>
      <c r="U90" s="19">
        <v>7.3</v>
      </c>
      <c r="V90" s="19"/>
      <c r="W90" s="19">
        <v>-2.89</v>
      </c>
      <c r="X90">
        <v>190</v>
      </c>
      <c r="Y90" s="19">
        <v>195</v>
      </c>
    </row>
    <row r="91" spans="1:25" x14ac:dyDescent="0.2">
      <c r="B91" s="1" t="s">
        <v>19</v>
      </c>
      <c r="C91" t="s">
        <v>6</v>
      </c>
      <c r="E91" t="s">
        <v>108</v>
      </c>
      <c r="G91" t="s">
        <v>7</v>
      </c>
      <c r="H91" t="s">
        <v>7</v>
      </c>
      <c r="I91">
        <v>68.051000000000002</v>
      </c>
      <c r="J91" s="17">
        <v>1.4870000000000001</v>
      </c>
      <c r="K91">
        <f t="shared" si="3"/>
        <v>68.546666666666667</v>
      </c>
      <c r="L91">
        <v>23.36</v>
      </c>
      <c r="M91" s="17">
        <v>22.53</v>
      </c>
      <c r="N91">
        <v>7.07</v>
      </c>
      <c r="O91">
        <v>68.900000000000006</v>
      </c>
      <c r="P91" s="17">
        <f t="shared" si="4"/>
        <v>75.97</v>
      </c>
      <c r="S91" s="19"/>
      <c r="T91" s="19"/>
      <c r="U91" s="19"/>
      <c r="V91" s="19"/>
      <c r="W91" s="19"/>
      <c r="Y91" s="19"/>
    </row>
    <row r="92" spans="1:25" x14ac:dyDescent="0.2">
      <c r="B92" s="1" t="s">
        <v>29</v>
      </c>
      <c r="C92" t="s">
        <v>6</v>
      </c>
      <c r="E92" t="s">
        <v>108</v>
      </c>
      <c r="G92" t="s">
        <v>7</v>
      </c>
      <c r="H92" t="s">
        <v>7</v>
      </c>
      <c r="I92">
        <v>57.557000000000002</v>
      </c>
      <c r="J92" s="17">
        <v>1.5980000000000001</v>
      </c>
      <c r="K92">
        <f t="shared" si="3"/>
        <v>58.089666666666666</v>
      </c>
      <c r="L92">
        <v>28.42</v>
      </c>
      <c r="M92" s="17">
        <v>27.66</v>
      </c>
      <c r="N92">
        <v>3.2</v>
      </c>
      <c r="O92">
        <v>61.5</v>
      </c>
      <c r="P92" s="17">
        <f t="shared" si="4"/>
        <v>64.7</v>
      </c>
      <c r="S92" s="19"/>
      <c r="T92" s="19"/>
      <c r="U92" s="19"/>
      <c r="V92" s="19"/>
      <c r="W92" s="19"/>
      <c r="Y92" s="19"/>
    </row>
    <row r="93" spans="1:25" x14ac:dyDescent="0.2">
      <c r="B93" s="1" t="s">
        <v>30</v>
      </c>
      <c r="C93" t="s">
        <v>6</v>
      </c>
      <c r="E93" t="s">
        <v>108</v>
      </c>
      <c r="G93" t="s">
        <v>7</v>
      </c>
      <c r="H93" t="s">
        <v>7</v>
      </c>
      <c r="J93" s="17"/>
      <c r="M93" s="17"/>
      <c r="P93" s="17"/>
      <c r="S93" s="19"/>
      <c r="T93" s="19"/>
      <c r="U93" s="19"/>
      <c r="V93" s="19"/>
      <c r="W93" s="19"/>
      <c r="Y93" s="19"/>
    </row>
    <row r="94" spans="1:25" x14ac:dyDescent="0.2">
      <c r="B94" s="1" t="s">
        <v>31</v>
      </c>
      <c r="C94" t="s">
        <v>6</v>
      </c>
      <c r="E94">
        <v>1</v>
      </c>
      <c r="F94" t="s">
        <v>106</v>
      </c>
      <c r="G94" t="s">
        <v>7</v>
      </c>
      <c r="H94" t="s">
        <v>7</v>
      </c>
      <c r="I94">
        <v>66.918000000000006</v>
      </c>
      <c r="J94" s="17">
        <v>1.038</v>
      </c>
      <c r="K94">
        <f t="shared" si="3"/>
        <v>67.26400000000001</v>
      </c>
      <c r="L94">
        <v>18.52</v>
      </c>
      <c r="M94" s="17">
        <v>18.010000000000002</v>
      </c>
      <c r="N94">
        <v>-0.54</v>
      </c>
      <c r="O94">
        <v>71.47</v>
      </c>
      <c r="P94" s="17">
        <f t="shared" si="4"/>
        <v>70.929999999999993</v>
      </c>
      <c r="R94">
        <v>72.25</v>
      </c>
      <c r="S94" s="19">
        <f t="shared" si="5"/>
        <v>-72.25</v>
      </c>
      <c r="T94" s="19">
        <v>5.0599999999999996</v>
      </c>
      <c r="U94" s="19">
        <v>19.3</v>
      </c>
      <c r="V94" s="19"/>
      <c r="W94" s="19">
        <v>0.89</v>
      </c>
      <c r="X94">
        <v>230</v>
      </c>
      <c r="Y94" s="19">
        <v>228</v>
      </c>
    </row>
    <row r="95" spans="1:25" x14ac:dyDescent="0.2">
      <c r="B95" s="1" t="s">
        <v>33</v>
      </c>
      <c r="C95" t="s">
        <v>6</v>
      </c>
      <c r="E95" t="s">
        <v>108</v>
      </c>
      <c r="G95" t="s">
        <v>7</v>
      </c>
      <c r="H95" t="s">
        <v>7</v>
      </c>
      <c r="I95">
        <v>48.972999999999999</v>
      </c>
      <c r="J95" s="17">
        <v>2.3119999999999998</v>
      </c>
      <c r="K95">
        <f t="shared" si="3"/>
        <v>49.743666666666662</v>
      </c>
      <c r="L95">
        <v>21.21</v>
      </c>
      <c r="M95" s="17">
        <v>20.68</v>
      </c>
      <c r="N95">
        <v>3.5</v>
      </c>
      <c r="O95">
        <v>56.26</v>
      </c>
      <c r="P95" s="17">
        <f t="shared" si="4"/>
        <v>59.76</v>
      </c>
      <c r="S95" s="19"/>
      <c r="T95" s="19"/>
      <c r="U95" s="19"/>
      <c r="V95" s="19"/>
      <c r="W95" s="19"/>
      <c r="Y95" s="19"/>
    </row>
    <row r="96" spans="1:25" x14ac:dyDescent="0.2">
      <c r="A96" s="1" t="s">
        <v>81</v>
      </c>
      <c r="B96" s="1" t="s">
        <v>20</v>
      </c>
      <c r="C96" t="s">
        <v>6</v>
      </c>
      <c r="E96">
        <v>1</v>
      </c>
      <c r="F96" t="s">
        <v>107</v>
      </c>
      <c r="G96" t="s">
        <v>7</v>
      </c>
      <c r="H96" t="s">
        <v>7</v>
      </c>
      <c r="I96">
        <v>81.677999999999997</v>
      </c>
      <c r="J96" s="17">
        <v>1.667</v>
      </c>
      <c r="K96">
        <f t="shared" si="3"/>
        <v>82.233666666666664</v>
      </c>
      <c r="L96">
        <v>20.51</v>
      </c>
      <c r="M96" s="17">
        <v>19.71</v>
      </c>
      <c r="N96">
        <v>-7.65</v>
      </c>
      <c r="O96">
        <v>86.6</v>
      </c>
      <c r="P96" s="17">
        <f t="shared" si="4"/>
        <v>78.949999999999989</v>
      </c>
      <c r="R96">
        <v>86.6</v>
      </c>
      <c r="S96" s="19">
        <f t="shared" si="5"/>
        <v>-86.6</v>
      </c>
      <c r="T96" s="19">
        <v>3.54</v>
      </c>
      <c r="U96" s="19">
        <v>13.3</v>
      </c>
      <c r="V96" s="19">
        <v>116</v>
      </c>
      <c r="W96" s="19">
        <v>0.26</v>
      </c>
      <c r="Y96" s="19">
        <v>242</v>
      </c>
    </row>
    <row r="97" spans="2:25" x14ac:dyDescent="0.2">
      <c r="B97" s="1" t="s">
        <v>27</v>
      </c>
      <c r="C97" t="s">
        <v>6</v>
      </c>
      <c r="E97">
        <v>1</v>
      </c>
      <c r="F97">
        <v>1</v>
      </c>
      <c r="G97" t="s">
        <v>7</v>
      </c>
      <c r="H97" t="s">
        <v>7</v>
      </c>
      <c r="I97">
        <v>69.135000000000005</v>
      </c>
      <c r="J97" s="17">
        <v>2.9950000000000001</v>
      </c>
      <c r="K97">
        <f t="shared" si="3"/>
        <v>70.13333333333334</v>
      </c>
      <c r="L97">
        <v>20.57</v>
      </c>
      <c r="M97" s="17">
        <v>20.09</v>
      </c>
      <c r="N97">
        <v>-5.49</v>
      </c>
      <c r="O97">
        <v>72.12</v>
      </c>
      <c r="P97" s="17">
        <f t="shared" si="4"/>
        <v>66.63000000000001</v>
      </c>
      <c r="R97">
        <v>59.75</v>
      </c>
      <c r="S97" s="19">
        <f t="shared" si="5"/>
        <v>-59.75</v>
      </c>
      <c r="T97" s="19">
        <v>10.69</v>
      </c>
      <c r="U97" s="19"/>
      <c r="V97" s="19"/>
      <c r="W97" s="19"/>
      <c r="Y97" s="19"/>
    </row>
    <row r="98" spans="2:25" x14ac:dyDescent="0.2">
      <c r="B98" s="1" t="s">
        <v>21</v>
      </c>
      <c r="C98" t="s">
        <v>6</v>
      </c>
      <c r="E98">
        <v>1</v>
      </c>
      <c r="F98">
        <v>1</v>
      </c>
      <c r="G98" t="s">
        <v>7</v>
      </c>
      <c r="H98" t="s">
        <v>7</v>
      </c>
      <c r="I98">
        <v>60.642000000000003</v>
      </c>
      <c r="J98" s="17">
        <v>2.7269999999999999</v>
      </c>
      <c r="K98">
        <f t="shared" si="3"/>
        <v>61.551000000000002</v>
      </c>
      <c r="L98">
        <v>26.05</v>
      </c>
      <c r="M98" s="17">
        <v>25.33</v>
      </c>
      <c r="N98">
        <v>4.5199999999999996</v>
      </c>
      <c r="O98">
        <v>62.67</v>
      </c>
      <c r="P98" s="17">
        <f t="shared" si="4"/>
        <v>67.19</v>
      </c>
      <c r="R98" s="2">
        <v>67.19</v>
      </c>
      <c r="S98" s="19">
        <f t="shared" si="5"/>
        <v>-67.19</v>
      </c>
      <c r="T98" s="19">
        <v>8.5299999999999994</v>
      </c>
      <c r="U98" s="19">
        <v>7.03</v>
      </c>
      <c r="V98" s="19"/>
      <c r="W98" s="19">
        <v>-5.0999999999999996</v>
      </c>
      <c r="Y98" s="19">
        <v>151</v>
      </c>
    </row>
    <row r="99" spans="2:25" x14ac:dyDescent="0.2">
      <c r="B99" s="1" t="s">
        <v>22</v>
      </c>
      <c r="C99" t="s">
        <v>6</v>
      </c>
      <c r="E99" t="s">
        <v>108</v>
      </c>
      <c r="G99" t="s">
        <v>7</v>
      </c>
      <c r="H99" t="s">
        <v>7</v>
      </c>
      <c r="I99">
        <v>57.436999999999998</v>
      </c>
      <c r="J99" s="17">
        <v>2.6259999999999999</v>
      </c>
      <c r="K99">
        <f t="shared" si="3"/>
        <v>58.312333333333328</v>
      </c>
      <c r="L99">
        <v>24.08</v>
      </c>
      <c r="M99" s="17">
        <v>23.52</v>
      </c>
      <c r="N99">
        <v>-0.53</v>
      </c>
      <c r="O99">
        <v>57.77</v>
      </c>
      <c r="P99" s="17">
        <f t="shared" si="4"/>
        <v>57.24</v>
      </c>
      <c r="R99" s="2">
        <v>62.67</v>
      </c>
      <c r="S99" s="19">
        <f t="shared" si="5"/>
        <v>-62.67</v>
      </c>
      <c r="T99" s="19">
        <v>10.67</v>
      </c>
      <c r="U99" s="19">
        <v>6.9</v>
      </c>
      <c r="V99" s="19"/>
      <c r="W99" s="19">
        <v>-3.86</v>
      </c>
      <c r="Y99" s="19"/>
    </row>
    <row r="100" spans="2:25" x14ac:dyDescent="0.2">
      <c r="B100" s="1" t="s">
        <v>8</v>
      </c>
      <c r="C100" t="s">
        <v>6</v>
      </c>
      <c r="E100">
        <v>1</v>
      </c>
      <c r="F100" t="s">
        <v>110</v>
      </c>
      <c r="G100" t="s">
        <v>7</v>
      </c>
      <c r="H100" t="s">
        <v>7</v>
      </c>
      <c r="I100">
        <v>64.364999999999995</v>
      </c>
      <c r="J100" s="17">
        <v>3.508</v>
      </c>
      <c r="K100">
        <f t="shared" si="3"/>
        <v>65.534333333333322</v>
      </c>
      <c r="L100">
        <v>16.5</v>
      </c>
      <c r="M100" s="17">
        <v>16.12</v>
      </c>
      <c r="N100">
        <v>0.23</v>
      </c>
      <c r="O100">
        <v>69.62</v>
      </c>
      <c r="P100" s="17">
        <f t="shared" si="4"/>
        <v>69.850000000000009</v>
      </c>
      <c r="R100" s="2">
        <v>79.94</v>
      </c>
      <c r="S100" s="19">
        <f t="shared" si="5"/>
        <v>-79.94</v>
      </c>
      <c r="T100" s="19">
        <v>2.67</v>
      </c>
      <c r="U100" s="19">
        <v>18</v>
      </c>
      <c r="V100" s="19"/>
      <c r="W100" s="19">
        <v>0.33</v>
      </c>
      <c r="Y100" s="19">
        <v>250</v>
      </c>
    </row>
    <row r="101" spans="2:25" x14ac:dyDescent="0.2">
      <c r="B101" s="1" t="s">
        <v>9</v>
      </c>
      <c r="C101" t="s">
        <v>6</v>
      </c>
      <c r="E101">
        <v>1</v>
      </c>
      <c r="F101" t="s">
        <v>106</v>
      </c>
      <c r="G101" t="s">
        <v>7</v>
      </c>
      <c r="H101" t="s">
        <v>7</v>
      </c>
      <c r="I101">
        <v>71.849999999999994</v>
      </c>
      <c r="J101" s="17">
        <v>2.1930000000000001</v>
      </c>
      <c r="K101">
        <f t="shared" si="3"/>
        <v>72.580999999999989</v>
      </c>
      <c r="L101">
        <v>21.27</v>
      </c>
      <c r="M101" s="17">
        <v>20.48</v>
      </c>
      <c r="N101">
        <v>0.88</v>
      </c>
      <c r="O101">
        <v>72.989999999999995</v>
      </c>
      <c r="P101" s="17">
        <f t="shared" si="4"/>
        <v>73.86999999999999</v>
      </c>
      <c r="S101" s="19"/>
      <c r="T101" s="19"/>
      <c r="U101" s="19"/>
      <c r="V101" s="19"/>
      <c r="W101" s="19"/>
      <c r="Y101" s="19"/>
    </row>
    <row r="102" spans="2:25" x14ac:dyDescent="0.2">
      <c r="B102" s="1" t="s">
        <v>10</v>
      </c>
      <c r="C102" t="s">
        <v>6</v>
      </c>
      <c r="E102">
        <v>1</v>
      </c>
      <c r="F102">
        <v>1</v>
      </c>
      <c r="G102" t="s">
        <v>7</v>
      </c>
      <c r="H102" t="s">
        <v>7</v>
      </c>
      <c r="I102">
        <v>61.112000000000002</v>
      </c>
      <c r="J102" s="17">
        <v>2.5350000000000001</v>
      </c>
      <c r="K102">
        <f t="shared" si="3"/>
        <v>61.957000000000001</v>
      </c>
      <c r="L102">
        <v>24.56</v>
      </c>
      <c r="M102" s="17">
        <v>23.94</v>
      </c>
      <c r="N102">
        <v>0.72</v>
      </c>
      <c r="O102">
        <v>65.19</v>
      </c>
      <c r="P102" s="17">
        <f t="shared" si="4"/>
        <v>65.91</v>
      </c>
      <c r="R102">
        <v>72.959999999999994</v>
      </c>
      <c r="S102" s="19">
        <f t="shared" si="5"/>
        <v>-72.959999999999994</v>
      </c>
      <c r="T102" s="19">
        <v>11.93</v>
      </c>
      <c r="U102" s="19">
        <v>5.2</v>
      </c>
      <c r="V102" s="19"/>
      <c r="W102" s="19">
        <v>-4.07</v>
      </c>
      <c r="Y102" s="19"/>
    </row>
    <row r="103" spans="2:25" x14ac:dyDescent="0.2">
      <c r="B103" s="1" t="s">
        <v>13</v>
      </c>
      <c r="C103" t="s">
        <v>6</v>
      </c>
      <c r="E103" t="s">
        <v>108</v>
      </c>
      <c r="G103" t="s">
        <v>7</v>
      </c>
      <c r="H103" t="s">
        <v>7</v>
      </c>
      <c r="I103">
        <v>62.942</v>
      </c>
      <c r="J103" s="17">
        <v>2.3650000000000002</v>
      </c>
      <c r="K103">
        <f t="shared" si="3"/>
        <v>63.730333333333334</v>
      </c>
      <c r="L103">
        <v>22.76</v>
      </c>
      <c r="M103" s="17">
        <v>22.08</v>
      </c>
      <c r="N103">
        <v>0.94</v>
      </c>
      <c r="O103">
        <v>64.92</v>
      </c>
      <c r="P103" s="17">
        <f t="shared" si="4"/>
        <v>65.86</v>
      </c>
      <c r="R103">
        <v>63.44</v>
      </c>
      <c r="S103" s="19">
        <f t="shared" si="5"/>
        <v>-63.44</v>
      </c>
      <c r="T103" s="19">
        <v>8.94</v>
      </c>
      <c r="U103" s="19">
        <v>6.5</v>
      </c>
      <c r="V103" s="19"/>
      <c r="W103" s="19">
        <v>-2.15</v>
      </c>
      <c r="Y103" s="19"/>
    </row>
    <row r="104" spans="2:25" x14ac:dyDescent="0.2">
      <c r="B104" s="1" t="s">
        <v>14</v>
      </c>
      <c r="C104" t="s">
        <v>6</v>
      </c>
      <c r="E104">
        <v>1</v>
      </c>
      <c r="F104" t="s">
        <v>106</v>
      </c>
      <c r="G104" t="s">
        <v>7</v>
      </c>
      <c r="H104" t="s">
        <v>6</v>
      </c>
      <c r="I104">
        <v>60.787999999999997</v>
      </c>
      <c r="J104" s="17">
        <v>4.181</v>
      </c>
      <c r="K104">
        <f t="shared" si="3"/>
        <v>62.181666666666665</v>
      </c>
      <c r="L104">
        <v>24.84</v>
      </c>
      <c r="M104" s="17">
        <v>24.08</v>
      </c>
      <c r="N104">
        <v>2.86</v>
      </c>
      <c r="O104">
        <v>66.17</v>
      </c>
      <c r="P104" s="17">
        <f t="shared" si="4"/>
        <v>69.03</v>
      </c>
      <c r="R104">
        <v>68.7</v>
      </c>
      <c r="S104" s="19">
        <f t="shared" si="5"/>
        <v>-68.7</v>
      </c>
      <c r="T104" s="19">
        <v>3.02</v>
      </c>
      <c r="U104" s="19">
        <v>9.25</v>
      </c>
      <c r="V104" s="19"/>
      <c r="W104" s="19">
        <v>0.84</v>
      </c>
      <c r="Y104" s="19"/>
    </row>
    <row r="105" spans="2:25" x14ac:dyDescent="0.2">
      <c r="B105" s="1" t="s">
        <v>15</v>
      </c>
      <c r="C105" t="s">
        <v>6</v>
      </c>
      <c r="E105" t="s">
        <v>108</v>
      </c>
      <c r="G105" t="s">
        <v>7</v>
      </c>
      <c r="H105" t="s">
        <v>7</v>
      </c>
      <c r="I105">
        <v>75.489999999999995</v>
      </c>
      <c r="J105" s="17">
        <v>1.2210000000000001</v>
      </c>
      <c r="K105">
        <f t="shared" si="3"/>
        <v>75.896999999999991</v>
      </c>
      <c r="L105">
        <v>26.16</v>
      </c>
      <c r="M105" s="17">
        <v>25.31</v>
      </c>
      <c r="N105">
        <v>-1.62</v>
      </c>
      <c r="O105">
        <v>78.536000000000001</v>
      </c>
      <c r="P105" s="17">
        <f t="shared" si="4"/>
        <v>76.915999999999997</v>
      </c>
      <c r="S105" s="19"/>
      <c r="T105" s="19"/>
      <c r="U105" s="19"/>
      <c r="V105" s="19"/>
      <c r="W105" s="19"/>
      <c r="Y105" s="19"/>
    </row>
    <row r="106" spans="2:25" x14ac:dyDescent="0.2">
      <c r="B106" s="1" t="s">
        <v>16</v>
      </c>
      <c r="C106" t="s">
        <v>6</v>
      </c>
      <c r="E106">
        <v>1</v>
      </c>
      <c r="F106">
        <v>1</v>
      </c>
      <c r="G106" t="s">
        <v>7</v>
      </c>
      <c r="H106" t="s">
        <v>7</v>
      </c>
      <c r="I106">
        <v>73.138000000000005</v>
      </c>
      <c r="J106" s="17">
        <v>2.4769999999999999</v>
      </c>
      <c r="K106">
        <f t="shared" si="3"/>
        <v>73.963666666666668</v>
      </c>
      <c r="L106">
        <v>26.14</v>
      </c>
      <c r="M106" s="17">
        <v>25.27</v>
      </c>
      <c r="N106">
        <v>-4.32</v>
      </c>
      <c r="O106">
        <v>75.39</v>
      </c>
      <c r="P106" s="17">
        <f t="shared" si="4"/>
        <v>71.069999999999993</v>
      </c>
      <c r="R106">
        <v>73.67</v>
      </c>
      <c r="S106" s="19">
        <f t="shared" si="5"/>
        <v>-73.67</v>
      </c>
      <c r="T106" s="19">
        <v>10.18</v>
      </c>
      <c r="U106" s="19">
        <v>8.4</v>
      </c>
      <c r="V106" s="19"/>
      <c r="W106" s="19">
        <v>-3.34</v>
      </c>
      <c r="Y106" s="19">
        <v>117</v>
      </c>
    </row>
    <row r="107" spans="2:25" x14ac:dyDescent="0.2">
      <c r="B107" s="1" t="s">
        <v>17</v>
      </c>
      <c r="C107" t="s">
        <v>6</v>
      </c>
      <c r="E107" t="s">
        <v>108</v>
      </c>
      <c r="G107" t="s">
        <v>7</v>
      </c>
      <c r="H107" t="s">
        <v>7</v>
      </c>
      <c r="I107">
        <v>65.891000000000005</v>
      </c>
      <c r="J107" s="17">
        <v>1.5229999999999999</v>
      </c>
      <c r="K107">
        <f t="shared" si="3"/>
        <v>66.398666666666671</v>
      </c>
      <c r="L107">
        <v>24.18</v>
      </c>
      <c r="M107" s="17">
        <v>23.35</v>
      </c>
      <c r="N107">
        <v>-4.5599999999999996</v>
      </c>
      <c r="O107">
        <v>67.27</v>
      </c>
      <c r="P107" s="17">
        <f t="shared" si="4"/>
        <v>62.709999999999994</v>
      </c>
      <c r="S107" s="19"/>
      <c r="T107" s="19"/>
      <c r="U107" s="19"/>
      <c r="V107" s="19"/>
      <c r="W107" s="19"/>
      <c r="Y107" s="19"/>
    </row>
    <row r="108" spans="2:25" x14ac:dyDescent="0.2">
      <c r="B108" s="1" t="s">
        <v>24</v>
      </c>
      <c r="C108" t="s">
        <v>6</v>
      </c>
      <c r="E108">
        <v>1</v>
      </c>
      <c r="F108" t="s">
        <v>106</v>
      </c>
      <c r="G108" t="s">
        <v>7</v>
      </c>
      <c r="H108" t="s">
        <v>7</v>
      </c>
      <c r="I108">
        <v>68.363</v>
      </c>
      <c r="J108" s="17">
        <v>3.032</v>
      </c>
      <c r="K108">
        <f t="shared" si="3"/>
        <v>69.373666666666665</v>
      </c>
      <c r="L108">
        <v>17.77</v>
      </c>
      <c r="M108" s="17">
        <v>17.3</v>
      </c>
      <c r="N108">
        <v>-1.19</v>
      </c>
      <c r="O108">
        <v>71.2</v>
      </c>
      <c r="P108" s="17">
        <f t="shared" si="4"/>
        <v>70.010000000000005</v>
      </c>
      <c r="R108">
        <v>72.95</v>
      </c>
      <c r="S108" s="19">
        <f t="shared" si="5"/>
        <v>-72.95</v>
      </c>
      <c r="T108" s="19">
        <v>5.46</v>
      </c>
      <c r="U108" s="19">
        <v>10.6</v>
      </c>
      <c r="V108" s="19"/>
      <c r="W108" s="19">
        <v>-0.47</v>
      </c>
      <c r="Y108" s="19"/>
    </row>
    <row r="109" spans="2:25" x14ac:dyDescent="0.2">
      <c r="B109" s="1" t="s">
        <v>18</v>
      </c>
      <c r="C109" t="s">
        <v>6</v>
      </c>
      <c r="E109">
        <v>1</v>
      </c>
      <c r="F109" t="s">
        <v>106</v>
      </c>
      <c r="G109" t="s">
        <v>7</v>
      </c>
      <c r="H109" t="s">
        <v>7</v>
      </c>
      <c r="J109" s="17"/>
      <c r="M109" s="17"/>
      <c r="P109" s="17"/>
      <c r="R109">
        <v>67.319999999999993</v>
      </c>
      <c r="S109" s="19">
        <f t="shared" si="5"/>
        <v>-67.319999999999993</v>
      </c>
      <c r="T109" s="19">
        <v>3.32</v>
      </c>
      <c r="U109" s="19">
        <v>20.100000000000001</v>
      </c>
      <c r="V109" s="19"/>
      <c r="W109" s="19">
        <v>0.38</v>
      </c>
      <c r="Y109" s="19">
        <v>230</v>
      </c>
    </row>
    <row r="110" spans="2:25" x14ac:dyDescent="0.2">
      <c r="B110" s="1" t="s">
        <v>19</v>
      </c>
      <c r="C110" t="s">
        <v>6</v>
      </c>
      <c r="E110">
        <v>1</v>
      </c>
      <c r="F110" t="s">
        <v>110</v>
      </c>
      <c r="G110" t="s">
        <v>6</v>
      </c>
      <c r="H110" t="s">
        <v>7</v>
      </c>
      <c r="I110">
        <v>66.477999999999994</v>
      </c>
      <c r="J110" s="17">
        <v>4.0940000000000003</v>
      </c>
      <c r="K110">
        <f t="shared" si="3"/>
        <v>67.842666666666659</v>
      </c>
      <c r="L110">
        <v>27.59</v>
      </c>
      <c r="M110" s="17">
        <v>26.95</v>
      </c>
      <c r="N110">
        <v>-2.13</v>
      </c>
      <c r="O110">
        <v>66.45</v>
      </c>
      <c r="P110" s="17">
        <f t="shared" si="4"/>
        <v>64.320000000000007</v>
      </c>
      <c r="R110">
        <v>59.49</v>
      </c>
      <c r="S110" s="19">
        <f t="shared" si="5"/>
        <v>-59.49</v>
      </c>
      <c r="T110" s="19">
        <v>0.27</v>
      </c>
      <c r="U110" s="19">
        <v>20.399999999999999</v>
      </c>
      <c r="V110" s="19">
        <v>99</v>
      </c>
      <c r="W110" s="19">
        <v>-0.15</v>
      </c>
      <c r="Y110" s="19">
        <v>216</v>
      </c>
    </row>
    <row r="111" spans="2:25" x14ac:dyDescent="0.2">
      <c r="B111" s="1" t="s">
        <v>29</v>
      </c>
      <c r="C111" t="s">
        <v>6</v>
      </c>
      <c r="E111" t="s">
        <v>108</v>
      </c>
      <c r="G111" t="s">
        <v>7</v>
      </c>
      <c r="H111" t="s">
        <v>7</v>
      </c>
      <c r="I111">
        <v>57.072000000000003</v>
      </c>
      <c r="J111" s="17">
        <v>1.7789999999999999</v>
      </c>
      <c r="K111">
        <f t="shared" si="3"/>
        <v>57.665000000000006</v>
      </c>
      <c r="L111">
        <v>29.03</v>
      </c>
      <c r="M111" s="17">
        <v>28.32</v>
      </c>
      <c r="N111">
        <v>-0.24</v>
      </c>
      <c r="O111">
        <v>61.27</v>
      </c>
      <c r="P111" s="17">
        <f t="shared" si="4"/>
        <v>61.03</v>
      </c>
      <c r="S111" s="19"/>
      <c r="T111" s="19"/>
      <c r="U111" s="19"/>
      <c r="V111" s="19"/>
      <c r="W111" s="19"/>
      <c r="Y111" s="19"/>
    </row>
    <row r="112" spans="2:25" x14ac:dyDescent="0.2">
      <c r="B112" s="1" t="s">
        <v>31</v>
      </c>
      <c r="C112" t="s">
        <v>6</v>
      </c>
      <c r="E112">
        <v>1</v>
      </c>
      <c r="F112" t="s">
        <v>106</v>
      </c>
      <c r="G112" t="s">
        <v>7</v>
      </c>
      <c r="H112" t="s">
        <v>7</v>
      </c>
      <c r="I112">
        <v>62.668999999999997</v>
      </c>
      <c r="J112" s="17">
        <v>2.472</v>
      </c>
      <c r="K112">
        <f t="shared" si="3"/>
        <v>63.492999999999995</v>
      </c>
      <c r="L112">
        <v>23.29</v>
      </c>
      <c r="M112" s="17">
        <v>22.72</v>
      </c>
      <c r="N112">
        <v>1.17</v>
      </c>
      <c r="O112">
        <v>66.02</v>
      </c>
      <c r="P112" s="17">
        <f t="shared" si="4"/>
        <v>67.19</v>
      </c>
      <c r="R112">
        <v>64.77</v>
      </c>
      <c r="S112" s="19">
        <f t="shared" si="5"/>
        <v>-64.77</v>
      </c>
      <c r="T112" s="19">
        <v>6.18</v>
      </c>
      <c r="U112" s="19">
        <v>13.1</v>
      </c>
      <c r="V112" s="19"/>
      <c r="W112" s="19">
        <v>0.06</v>
      </c>
      <c r="Y112" s="19">
        <v>227</v>
      </c>
    </row>
    <row r="113" spans="1:25" x14ac:dyDescent="0.2">
      <c r="B113" s="1" t="s">
        <v>56</v>
      </c>
      <c r="C113" t="s">
        <v>6</v>
      </c>
      <c r="E113">
        <v>1</v>
      </c>
      <c r="F113">
        <v>1</v>
      </c>
      <c r="G113" t="s">
        <v>7</v>
      </c>
      <c r="H113" t="s">
        <v>7</v>
      </c>
      <c r="I113">
        <v>53.046999999999997</v>
      </c>
      <c r="J113" s="17">
        <v>2.6720000000000002</v>
      </c>
      <c r="K113">
        <f t="shared" si="3"/>
        <v>53.937666666666665</v>
      </c>
      <c r="L113">
        <v>20.81</v>
      </c>
      <c r="M113" s="17">
        <v>20.27</v>
      </c>
      <c r="N113">
        <v>4.4800000000000004</v>
      </c>
      <c r="O113">
        <v>55.68</v>
      </c>
      <c r="P113" s="17">
        <f t="shared" si="4"/>
        <v>60.16</v>
      </c>
      <c r="R113">
        <v>61.25</v>
      </c>
      <c r="S113" s="19">
        <f t="shared" si="5"/>
        <v>-61.25</v>
      </c>
      <c r="T113" s="19">
        <v>8.8800000000000008</v>
      </c>
      <c r="U113" s="19">
        <v>4.12</v>
      </c>
      <c r="V113" s="19"/>
      <c r="W113" s="19"/>
      <c r="Y113" s="19"/>
    </row>
    <row r="114" spans="1:25" x14ac:dyDescent="0.2">
      <c r="B114" s="1" t="s">
        <v>34</v>
      </c>
      <c r="C114" t="s">
        <v>6</v>
      </c>
      <c r="E114">
        <v>1</v>
      </c>
      <c r="F114" t="s">
        <v>106</v>
      </c>
      <c r="G114" t="s">
        <v>7</v>
      </c>
      <c r="H114" t="s">
        <v>7</v>
      </c>
      <c r="I114">
        <v>50.161999999999999</v>
      </c>
      <c r="J114" s="17">
        <v>1.544</v>
      </c>
      <c r="K114">
        <f t="shared" si="3"/>
        <v>50.676666666666662</v>
      </c>
      <c r="L114">
        <v>22.86</v>
      </c>
      <c r="M114" s="17">
        <v>22.27</v>
      </c>
      <c r="N114">
        <v>7.01</v>
      </c>
      <c r="O114">
        <v>53.29</v>
      </c>
      <c r="P114" s="17">
        <f t="shared" si="4"/>
        <v>60.3</v>
      </c>
      <c r="R114">
        <v>60.28</v>
      </c>
      <c r="S114" s="19">
        <f t="shared" si="5"/>
        <v>-60.28</v>
      </c>
      <c r="T114" s="19">
        <v>8</v>
      </c>
      <c r="U114" s="19">
        <v>8.08</v>
      </c>
      <c r="V114" s="19"/>
      <c r="W114" s="19"/>
      <c r="Y114" s="19"/>
    </row>
    <row r="115" spans="1:25" x14ac:dyDescent="0.2">
      <c r="B115" s="1" t="s">
        <v>35</v>
      </c>
      <c r="C115" t="s">
        <v>6</v>
      </c>
      <c r="E115" t="s">
        <v>108</v>
      </c>
      <c r="G115" t="s">
        <v>6</v>
      </c>
      <c r="H115" t="s">
        <v>7</v>
      </c>
      <c r="J115" s="17"/>
      <c r="M115" s="17"/>
      <c r="P115" s="17"/>
      <c r="R115">
        <v>56.23</v>
      </c>
      <c r="S115" s="19">
        <f t="shared" si="5"/>
        <v>-56.23</v>
      </c>
      <c r="T115" s="19">
        <v>3.39</v>
      </c>
      <c r="U115" s="19">
        <v>5.54</v>
      </c>
      <c r="V115" s="19"/>
      <c r="W115" s="19"/>
      <c r="Y115" s="19"/>
    </row>
    <row r="116" spans="1:25" x14ac:dyDescent="0.2">
      <c r="B116" s="1" t="s">
        <v>36</v>
      </c>
      <c r="C116" t="s">
        <v>6</v>
      </c>
      <c r="E116">
        <v>1</v>
      </c>
      <c r="F116" t="s">
        <v>106</v>
      </c>
      <c r="G116" t="s">
        <v>7</v>
      </c>
      <c r="H116" t="s">
        <v>7</v>
      </c>
      <c r="I116">
        <v>51.098999999999997</v>
      </c>
      <c r="J116" s="17">
        <v>2.9079999999999999</v>
      </c>
      <c r="K116">
        <f t="shared" si="3"/>
        <v>52.068333333333328</v>
      </c>
      <c r="M116" s="17">
        <v>15.93</v>
      </c>
      <c r="N116">
        <v>4.3099999999999996</v>
      </c>
      <c r="O116">
        <v>56.17</v>
      </c>
      <c r="P116" s="17">
        <f t="shared" si="4"/>
        <v>60.480000000000004</v>
      </c>
      <c r="R116">
        <v>55.75</v>
      </c>
      <c r="S116" s="19">
        <f t="shared" si="5"/>
        <v>-55.75</v>
      </c>
      <c r="T116" s="19">
        <v>1.01</v>
      </c>
      <c r="U116" s="19">
        <v>10.199999999999999</v>
      </c>
      <c r="V116" s="19"/>
      <c r="W116" s="19">
        <v>-4.21</v>
      </c>
      <c r="Y116" s="19">
        <v>148</v>
      </c>
    </row>
    <row r="117" spans="1:25" x14ac:dyDescent="0.2">
      <c r="A117" s="1" t="s">
        <v>90</v>
      </c>
      <c r="B117" s="1" t="s">
        <v>27</v>
      </c>
      <c r="C117" t="s">
        <v>6</v>
      </c>
      <c r="E117" t="s">
        <v>108</v>
      </c>
      <c r="G117" t="s">
        <v>7</v>
      </c>
      <c r="H117" t="s">
        <v>7</v>
      </c>
      <c r="J117" s="17"/>
      <c r="M117" s="17"/>
      <c r="P117" s="17"/>
      <c r="R117">
        <v>56.28</v>
      </c>
      <c r="S117" s="19">
        <f t="shared" si="5"/>
        <v>-56.28</v>
      </c>
      <c r="T117" s="19">
        <v>3.97</v>
      </c>
      <c r="U117" s="19"/>
      <c r="V117" s="19"/>
      <c r="W117" s="19"/>
      <c r="Y117" s="19"/>
    </row>
    <row r="118" spans="1:25" x14ac:dyDescent="0.2">
      <c r="B118" s="1" t="s">
        <v>21</v>
      </c>
      <c r="C118" t="s">
        <v>6</v>
      </c>
      <c r="E118" t="s">
        <v>108</v>
      </c>
      <c r="G118" t="s">
        <v>7</v>
      </c>
      <c r="H118" t="s">
        <v>7</v>
      </c>
      <c r="J118" s="17"/>
      <c r="M118" s="17"/>
      <c r="P118" s="17"/>
      <c r="S118" s="19"/>
      <c r="T118" s="19"/>
      <c r="U118" s="19">
        <v>8.3000000000000007</v>
      </c>
      <c r="V118" s="19"/>
      <c r="W118" s="19"/>
      <c r="Y118" s="19"/>
    </row>
    <row r="119" spans="1:25" x14ac:dyDescent="0.2">
      <c r="B119" s="1" t="s">
        <v>22</v>
      </c>
      <c r="C119" t="s">
        <v>6</v>
      </c>
      <c r="E119" t="s">
        <v>108</v>
      </c>
      <c r="G119" t="s">
        <v>7</v>
      </c>
      <c r="H119" t="s">
        <v>7</v>
      </c>
      <c r="I119">
        <v>53.072000000000003</v>
      </c>
      <c r="J119" s="17">
        <v>2.7240000000000002</v>
      </c>
      <c r="K119">
        <f t="shared" si="3"/>
        <v>53.980000000000004</v>
      </c>
      <c r="L119">
        <v>31.34</v>
      </c>
      <c r="M119" s="17">
        <v>30.74</v>
      </c>
      <c r="N119">
        <v>6.44</v>
      </c>
      <c r="O119">
        <v>55.6</v>
      </c>
      <c r="P119" s="17">
        <f t="shared" si="4"/>
        <v>62.04</v>
      </c>
      <c r="R119">
        <v>61.01</v>
      </c>
      <c r="S119" s="19">
        <f t="shared" si="5"/>
        <v>-61.01</v>
      </c>
      <c r="T119" s="19">
        <v>2.5299999999999998</v>
      </c>
      <c r="U119" s="19"/>
      <c r="V119" s="19"/>
      <c r="W119" s="19"/>
      <c r="Y119" s="19"/>
    </row>
    <row r="120" spans="1:25" x14ac:dyDescent="0.2">
      <c r="B120" s="1" t="s">
        <v>5</v>
      </c>
      <c r="C120" t="s">
        <v>6</v>
      </c>
      <c r="E120" t="s">
        <v>108</v>
      </c>
      <c r="G120" t="s">
        <v>7</v>
      </c>
      <c r="H120" t="s">
        <v>7</v>
      </c>
      <c r="I120">
        <v>52.752000000000002</v>
      </c>
      <c r="J120" s="17">
        <v>3.734</v>
      </c>
      <c r="K120">
        <f t="shared" si="3"/>
        <v>53.99666666666667</v>
      </c>
      <c r="L120">
        <v>35.46</v>
      </c>
      <c r="M120" s="17">
        <v>34.72</v>
      </c>
      <c r="N120">
        <v>0.42</v>
      </c>
      <c r="O120">
        <v>56.4</v>
      </c>
      <c r="P120" s="17">
        <f t="shared" si="4"/>
        <v>56.82</v>
      </c>
      <c r="R120">
        <v>60.29</v>
      </c>
      <c r="S120" s="19">
        <f t="shared" si="5"/>
        <v>-60.29</v>
      </c>
      <c r="T120" s="19">
        <v>4.6900000000000004</v>
      </c>
      <c r="U120" s="19"/>
      <c r="V120" s="19"/>
      <c r="W120" s="19"/>
      <c r="Y120" s="19"/>
    </row>
    <row r="121" spans="1:25" x14ac:dyDescent="0.2">
      <c r="B121" s="1" t="s">
        <v>8</v>
      </c>
      <c r="C121" t="s">
        <v>6</v>
      </c>
      <c r="E121" t="s">
        <v>108</v>
      </c>
      <c r="G121" t="s">
        <v>7</v>
      </c>
      <c r="H121" t="s">
        <v>7</v>
      </c>
      <c r="I121">
        <v>62.283000000000001</v>
      </c>
      <c r="J121" s="17">
        <v>3.57</v>
      </c>
      <c r="K121">
        <f t="shared" si="3"/>
        <v>63.472999999999999</v>
      </c>
      <c r="L121">
        <v>33.64</v>
      </c>
      <c r="M121" s="17">
        <v>33.049999999999997</v>
      </c>
      <c r="N121">
        <v>-0.87</v>
      </c>
      <c r="O121">
        <v>56.92</v>
      </c>
      <c r="P121" s="17">
        <f t="shared" si="4"/>
        <v>56.050000000000004</v>
      </c>
      <c r="R121">
        <v>57.37</v>
      </c>
      <c r="S121" s="19">
        <f t="shared" si="5"/>
        <v>-57.37</v>
      </c>
      <c r="T121" s="19">
        <v>3.43</v>
      </c>
      <c r="U121" s="19">
        <v>9.1999999999999993</v>
      </c>
      <c r="V121" s="19"/>
      <c r="W121" s="19"/>
      <c r="Y121" s="19"/>
    </row>
    <row r="122" spans="1:25" x14ac:dyDescent="0.2">
      <c r="B122" s="1" t="s">
        <v>10</v>
      </c>
      <c r="C122" t="s">
        <v>6</v>
      </c>
      <c r="E122" t="s">
        <v>111</v>
      </c>
      <c r="G122" t="s">
        <v>7</v>
      </c>
      <c r="H122" t="s">
        <v>7</v>
      </c>
      <c r="J122" s="17"/>
      <c r="M122" s="17"/>
      <c r="P122" s="17"/>
      <c r="R122">
        <v>53.91</v>
      </c>
      <c r="S122" s="19">
        <f t="shared" si="5"/>
        <v>-53.91</v>
      </c>
      <c r="T122" s="19">
        <v>3.1</v>
      </c>
      <c r="U122" s="19"/>
      <c r="V122" s="19"/>
      <c r="W122" s="19"/>
      <c r="Y122" s="19"/>
    </row>
    <row r="123" spans="1:25" x14ac:dyDescent="0.2">
      <c r="B123" s="1" t="s">
        <v>23</v>
      </c>
      <c r="C123" t="s">
        <v>6</v>
      </c>
      <c r="E123" t="s">
        <v>108</v>
      </c>
      <c r="G123" t="s">
        <v>7</v>
      </c>
      <c r="H123" t="s">
        <v>7</v>
      </c>
      <c r="I123">
        <v>62.344999999999999</v>
      </c>
      <c r="J123" s="17">
        <v>4.3250000000000002</v>
      </c>
      <c r="K123">
        <f t="shared" si="3"/>
        <v>63.786666666666669</v>
      </c>
      <c r="L123">
        <v>34.049999999999997</v>
      </c>
      <c r="M123" s="17">
        <v>33.17</v>
      </c>
      <c r="N123">
        <v>-0.57999999999999996</v>
      </c>
      <c r="O123">
        <v>65.91</v>
      </c>
      <c r="P123" s="17">
        <f t="shared" si="4"/>
        <v>65.33</v>
      </c>
      <c r="R123">
        <v>66.05</v>
      </c>
      <c r="S123" s="19">
        <f t="shared" si="5"/>
        <v>-66.05</v>
      </c>
      <c r="T123" s="19">
        <v>5.0999999999999996</v>
      </c>
      <c r="U123" s="19"/>
      <c r="V123" s="19"/>
      <c r="W123" s="19"/>
      <c r="Y123" s="19"/>
    </row>
    <row r="124" spans="1:25" x14ac:dyDescent="0.2">
      <c r="B124" s="1" t="s">
        <v>11</v>
      </c>
      <c r="C124" t="s">
        <v>6</v>
      </c>
      <c r="E124" t="s">
        <v>108</v>
      </c>
      <c r="G124" t="s">
        <v>7</v>
      </c>
      <c r="H124" t="s">
        <v>7</v>
      </c>
      <c r="I124">
        <v>59.37</v>
      </c>
      <c r="J124" s="17">
        <v>2.2909999999999999</v>
      </c>
      <c r="K124">
        <f t="shared" si="3"/>
        <v>60.133666666666663</v>
      </c>
      <c r="L124">
        <v>21.14</v>
      </c>
      <c r="M124" s="17">
        <v>20.68</v>
      </c>
      <c r="N124">
        <v>-6.33</v>
      </c>
      <c r="O124">
        <v>62.38</v>
      </c>
      <c r="P124" s="17">
        <f t="shared" si="4"/>
        <v>56.050000000000004</v>
      </c>
      <c r="S124" s="19"/>
      <c r="T124" s="19"/>
      <c r="U124" s="19"/>
      <c r="V124" s="19"/>
      <c r="W124" s="19"/>
      <c r="Y124" s="19"/>
    </row>
    <row r="125" spans="1:25" x14ac:dyDescent="0.2">
      <c r="B125" s="1" t="s">
        <v>12</v>
      </c>
      <c r="C125" t="s">
        <v>6</v>
      </c>
      <c r="E125">
        <v>1</v>
      </c>
      <c r="F125" t="s">
        <v>106</v>
      </c>
      <c r="G125" t="s">
        <v>7</v>
      </c>
      <c r="H125" t="s">
        <v>6</v>
      </c>
      <c r="I125">
        <v>63.631</v>
      </c>
      <c r="J125" s="17">
        <v>3.9780000000000002</v>
      </c>
      <c r="K125">
        <f t="shared" si="3"/>
        <v>64.956999999999994</v>
      </c>
      <c r="L125">
        <v>21.39</v>
      </c>
      <c r="M125" s="17">
        <v>20.8</v>
      </c>
      <c r="N125">
        <v>-1.27</v>
      </c>
      <c r="O125">
        <v>67.38</v>
      </c>
      <c r="P125" s="17">
        <f t="shared" si="4"/>
        <v>66.11</v>
      </c>
      <c r="R125">
        <v>68.06</v>
      </c>
      <c r="S125" s="19">
        <f t="shared" si="5"/>
        <v>-68.06</v>
      </c>
      <c r="T125" s="19">
        <v>3.04</v>
      </c>
      <c r="U125" s="19">
        <v>11.4</v>
      </c>
      <c r="V125" s="20">
        <v>149</v>
      </c>
      <c r="W125" s="19">
        <v>0.6</v>
      </c>
      <c r="Y125" s="19">
        <v>185</v>
      </c>
    </row>
    <row r="126" spans="1:25" x14ac:dyDescent="0.2">
      <c r="B126" s="1" t="s">
        <v>13</v>
      </c>
      <c r="C126" t="s">
        <v>7</v>
      </c>
      <c r="D126" t="s">
        <v>57</v>
      </c>
      <c r="I126">
        <v>50.981999999999999</v>
      </c>
      <c r="J126" s="17">
        <v>1.583</v>
      </c>
      <c r="K126">
        <f t="shared" si="3"/>
        <v>51.509666666666668</v>
      </c>
      <c r="L126">
        <v>22.92</v>
      </c>
      <c r="M126" s="17">
        <v>22.42</v>
      </c>
      <c r="N126">
        <v>-0.41</v>
      </c>
      <c r="O126">
        <v>54.51</v>
      </c>
      <c r="P126" s="17">
        <f t="shared" si="4"/>
        <v>54.1</v>
      </c>
      <c r="S126" s="19"/>
      <c r="T126" s="19"/>
      <c r="U126" s="19"/>
      <c r="V126" s="19"/>
      <c r="W126" s="19"/>
      <c r="Y126" s="20"/>
    </row>
    <row r="127" spans="1:25" x14ac:dyDescent="0.2">
      <c r="B127" s="1" t="s">
        <v>14</v>
      </c>
      <c r="C127" t="s">
        <v>6</v>
      </c>
      <c r="E127" t="s">
        <v>108</v>
      </c>
      <c r="G127" t="s">
        <v>7</v>
      </c>
      <c r="H127" t="s">
        <v>7</v>
      </c>
      <c r="I127">
        <v>65.966999999999999</v>
      </c>
      <c r="J127" s="17">
        <v>2.4489999999999998</v>
      </c>
      <c r="K127">
        <f t="shared" si="3"/>
        <v>66.783333333333331</v>
      </c>
      <c r="L127">
        <v>21.99</v>
      </c>
      <c r="M127" s="17">
        <v>21.51</v>
      </c>
      <c r="N127">
        <v>-2.0699999999999998</v>
      </c>
      <c r="O127">
        <v>68.56</v>
      </c>
      <c r="P127" s="17">
        <f t="shared" si="4"/>
        <v>66.490000000000009</v>
      </c>
      <c r="R127">
        <v>72.290000000000006</v>
      </c>
      <c r="S127" s="19">
        <f t="shared" si="5"/>
        <v>-72.290000000000006</v>
      </c>
      <c r="T127" s="19">
        <v>9.36</v>
      </c>
      <c r="U127" s="19"/>
      <c r="V127" s="19"/>
      <c r="W127" s="19"/>
      <c r="Y127" s="19"/>
    </row>
    <row r="128" spans="1:25" x14ac:dyDescent="0.2">
      <c r="B128" s="1" t="s">
        <v>16</v>
      </c>
      <c r="C128" t="s">
        <v>6</v>
      </c>
      <c r="E128" s="10" t="s">
        <v>108</v>
      </c>
      <c r="F128" s="10"/>
      <c r="G128" t="s">
        <v>7</v>
      </c>
      <c r="H128" t="s">
        <v>7</v>
      </c>
      <c r="J128" s="17"/>
      <c r="M128" s="17"/>
      <c r="P128" s="17"/>
      <c r="R128">
        <v>53.89</v>
      </c>
      <c r="S128" s="19">
        <f t="shared" si="5"/>
        <v>-53.89</v>
      </c>
      <c r="T128" s="19">
        <v>2.3199999999999998</v>
      </c>
      <c r="U128" s="19">
        <v>13.53</v>
      </c>
      <c r="V128" s="19"/>
      <c r="W128" s="19"/>
      <c r="Y128" s="19"/>
    </row>
    <row r="129" spans="2:25" x14ac:dyDescent="0.2">
      <c r="B129" s="1" t="s">
        <v>17</v>
      </c>
      <c r="C129" t="s">
        <v>6</v>
      </c>
      <c r="E129" t="s">
        <v>108</v>
      </c>
      <c r="G129" t="s">
        <v>7</v>
      </c>
      <c r="H129" t="s">
        <v>7</v>
      </c>
      <c r="J129" s="17"/>
      <c r="M129" s="17"/>
      <c r="P129" s="17"/>
      <c r="R129">
        <v>58.77</v>
      </c>
      <c r="S129" s="19">
        <f t="shared" si="5"/>
        <v>-58.77</v>
      </c>
      <c r="T129" s="19">
        <v>5.07</v>
      </c>
      <c r="U129" s="19"/>
      <c r="V129" s="19"/>
      <c r="W129" s="19"/>
      <c r="Y129" s="19"/>
    </row>
    <row r="130" spans="2:25" x14ac:dyDescent="0.2">
      <c r="B130" s="1" t="s">
        <v>24</v>
      </c>
      <c r="C130" t="s">
        <v>6</v>
      </c>
      <c r="E130">
        <v>1</v>
      </c>
      <c r="F130">
        <v>1</v>
      </c>
      <c r="G130" t="s">
        <v>7</v>
      </c>
      <c r="H130" t="s">
        <v>7</v>
      </c>
      <c r="I130">
        <v>57.838000000000001</v>
      </c>
      <c r="J130" s="17">
        <v>1.716</v>
      </c>
      <c r="K130">
        <f t="shared" si="3"/>
        <v>58.410000000000004</v>
      </c>
      <c r="L130">
        <v>21.19</v>
      </c>
      <c r="M130" s="17">
        <v>20.6</v>
      </c>
      <c r="N130">
        <v>4.42</v>
      </c>
      <c r="O130">
        <v>60.34</v>
      </c>
      <c r="P130" s="17">
        <f t="shared" si="4"/>
        <v>64.760000000000005</v>
      </c>
      <c r="R130">
        <v>69.180000000000007</v>
      </c>
      <c r="S130" s="19">
        <f t="shared" si="5"/>
        <v>-69.180000000000007</v>
      </c>
      <c r="T130" s="19">
        <v>9.61</v>
      </c>
      <c r="U130" s="19">
        <v>6.9</v>
      </c>
      <c r="V130" s="19"/>
      <c r="W130" s="19"/>
      <c r="Y130" s="19">
        <v>167</v>
      </c>
    </row>
    <row r="132" spans="2:25" x14ac:dyDescent="0.2">
      <c r="E132" s="30">
        <f>SUM(E2:E130)</f>
        <v>68</v>
      </c>
      <c r="F132" s="30">
        <f>SUM(F2:F130)</f>
        <v>14</v>
      </c>
    </row>
    <row r="133" spans="2:25" x14ac:dyDescent="0.2">
      <c r="C133" t="s">
        <v>148</v>
      </c>
      <c r="E133" s="30" t="s">
        <v>140</v>
      </c>
      <c r="F133" s="30">
        <f>F132/(E132/100)</f>
        <v>20.588235294117645</v>
      </c>
    </row>
    <row r="135" spans="2:25" x14ac:dyDescent="0.2">
      <c r="I135" s="14"/>
      <c r="J135" s="15"/>
      <c r="K135" s="14"/>
      <c r="L135" s="14"/>
      <c r="M135" s="15"/>
      <c r="N135" s="14"/>
      <c r="O135" s="14"/>
      <c r="P135" s="14"/>
      <c r="S135" s="7"/>
      <c r="T135" s="7"/>
      <c r="U135" s="7"/>
      <c r="V135" s="7"/>
      <c r="W135" s="7"/>
      <c r="Y135" s="7"/>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99"/>
  <sheetViews>
    <sheetView zoomScale="150" zoomScaleNormal="85" workbookViewId="0">
      <pane ySplit="1" topLeftCell="A2" activePane="bottomLeft" state="frozen"/>
      <selection pane="bottomLeft" activeCell="M1" sqref="M1"/>
    </sheetView>
  </sheetViews>
  <sheetFormatPr baseColWidth="10" defaultColWidth="8.83203125" defaultRowHeight="15" x14ac:dyDescent="0.2"/>
  <cols>
    <col min="2" max="2" width="5" style="1" customWidth="1"/>
    <col min="3" max="3" width="5.83203125" customWidth="1"/>
    <col min="4" max="4" width="6.33203125" customWidth="1"/>
    <col min="5" max="5" width="10.6640625" customWidth="1"/>
    <col min="6" max="6" width="10" customWidth="1"/>
    <col min="9" max="9" width="6.6640625" customWidth="1"/>
    <col min="10" max="10" width="7.33203125" customWidth="1"/>
    <col min="11" max="11" width="7.6640625" customWidth="1"/>
    <col min="13" max="13" width="7.33203125" customWidth="1"/>
    <col min="14" max="14" width="6.83203125" customWidth="1"/>
    <col min="15" max="15" width="6.6640625" customWidth="1"/>
    <col min="16" max="16" width="8" customWidth="1"/>
    <col min="17" max="17" width="6.33203125" customWidth="1"/>
    <col min="18" max="18" width="7" customWidth="1"/>
    <col min="19" max="19" width="8.83203125" customWidth="1"/>
    <col min="20" max="20" width="14" customWidth="1"/>
    <col min="21" max="21" width="13.1640625" customWidth="1"/>
    <col min="22" max="22" width="11.83203125" customWidth="1"/>
    <col min="23" max="23" width="11" customWidth="1"/>
  </cols>
  <sheetData>
    <row r="1" spans="1:26" x14ac:dyDescent="0.2">
      <c r="A1" t="s">
        <v>0</v>
      </c>
      <c r="B1" s="1" t="s">
        <v>1</v>
      </c>
      <c r="C1" s="1" t="s">
        <v>2</v>
      </c>
      <c r="D1" s="1" t="s">
        <v>4</v>
      </c>
      <c r="E1" s="25" t="s">
        <v>115</v>
      </c>
      <c r="F1" s="1" t="s">
        <v>104</v>
      </c>
      <c r="G1" t="s">
        <v>3</v>
      </c>
      <c r="H1" s="1" t="s">
        <v>50</v>
      </c>
      <c r="J1" s="1" t="s">
        <v>94</v>
      </c>
      <c r="K1" s="27" t="s">
        <v>92</v>
      </c>
      <c r="L1" s="1" t="s">
        <v>95</v>
      </c>
      <c r="M1" s="1" t="s">
        <v>93</v>
      </c>
      <c r="N1" s="27" t="s">
        <v>93</v>
      </c>
      <c r="O1" s="1" t="s">
        <v>132</v>
      </c>
      <c r="P1" s="1" t="s">
        <v>133</v>
      </c>
      <c r="Q1" s="27" t="s">
        <v>139</v>
      </c>
      <c r="S1" t="s">
        <v>134</v>
      </c>
      <c r="T1" s="21" t="s">
        <v>135</v>
      </c>
      <c r="U1" s="19" t="s">
        <v>74</v>
      </c>
      <c r="V1" s="19" t="s">
        <v>75</v>
      </c>
      <c r="W1" s="19" t="s">
        <v>76</v>
      </c>
      <c r="X1" s="19" t="s">
        <v>77</v>
      </c>
      <c r="Y1" t="s">
        <v>80</v>
      </c>
      <c r="Z1" s="19" t="s">
        <v>78</v>
      </c>
    </row>
    <row r="2" spans="1:26" x14ac:dyDescent="0.2">
      <c r="A2" t="s">
        <v>26</v>
      </c>
      <c r="B2" s="1" t="s">
        <v>20</v>
      </c>
      <c r="C2" s="1" t="s">
        <v>6</v>
      </c>
      <c r="D2" s="1"/>
      <c r="E2" s="1" t="s">
        <v>108</v>
      </c>
      <c r="F2" s="1"/>
      <c r="G2" s="1" t="s">
        <v>7</v>
      </c>
      <c r="H2" s="1" t="s">
        <v>6</v>
      </c>
      <c r="K2" s="17"/>
      <c r="N2" s="17"/>
      <c r="Q2" s="17"/>
      <c r="S2">
        <v>61.27</v>
      </c>
      <c r="T2" s="19">
        <f>0-S2</f>
        <v>-61.27</v>
      </c>
      <c r="U2" s="19">
        <v>0.36</v>
      </c>
      <c r="V2" s="19">
        <v>24.7</v>
      </c>
      <c r="W2" s="19">
        <v>129</v>
      </c>
      <c r="X2" s="19">
        <v>0.14000000000000001</v>
      </c>
      <c r="Y2">
        <v>195</v>
      </c>
      <c r="Z2" s="19">
        <v>202</v>
      </c>
    </row>
    <row r="3" spans="1:26" x14ac:dyDescent="0.2">
      <c r="B3" s="1" t="s">
        <v>27</v>
      </c>
      <c r="C3" s="1" t="s">
        <v>6</v>
      </c>
      <c r="D3" s="1"/>
      <c r="E3" s="2">
        <v>1</v>
      </c>
      <c r="F3" s="1" t="s">
        <v>106</v>
      </c>
      <c r="G3" t="s">
        <v>6</v>
      </c>
      <c r="H3" s="1" t="s">
        <v>6</v>
      </c>
      <c r="J3">
        <v>49.927</v>
      </c>
      <c r="K3" s="17">
        <v>1.83</v>
      </c>
      <c r="L3">
        <f t="shared" ref="L3:L66" si="0">(K3/3)+J3</f>
        <v>50.536999999999999</v>
      </c>
      <c r="M3">
        <v>32.68</v>
      </c>
      <c r="N3" s="17">
        <v>31.77</v>
      </c>
      <c r="O3">
        <v>3.77</v>
      </c>
      <c r="P3">
        <v>57.74</v>
      </c>
      <c r="Q3" s="17">
        <f>P3+O3</f>
        <v>61.510000000000005</v>
      </c>
      <c r="S3">
        <v>68.67</v>
      </c>
      <c r="T3" s="19">
        <f t="shared" ref="T3:T65" si="1">0-S3</f>
        <v>-68.67</v>
      </c>
      <c r="U3" s="19">
        <v>1.99</v>
      </c>
      <c r="V3" s="19">
        <v>14.66</v>
      </c>
      <c r="W3" s="20"/>
      <c r="X3" s="19">
        <v>0.16</v>
      </c>
      <c r="Y3">
        <v>200</v>
      </c>
      <c r="Z3" s="19">
        <v>220</v>
      </c>
    </row>
    <row r="4" spans="1:26" x14ac:dyDescent="0.2">
      <c r="B4" s="1" t="s">
        <v>5</v>
      </c>
      <c r="C4" s="1" t="s">
        <v>6</v>
      </c>
      <c r="D4" s="1"/>
      <c r="E4" s="2">
        <v>1</v>
      </c>
      <c r="F4" s="1" t="s">
        <v>106</v>
      </c>
      <c r="G4" t="s">
        <v>7</v>
      </c>
      <c r="H4" s="1" t="s">
        <v>6</v>
      </c>
      <c r="J4">
        <v>52.100999999999999</v>
      </c>
      <c r="K4" s="17">
        <v>3.2949999999999999</v>
      </c>
      <c r="L4">
        <f t="shared" si="0"/>
        <v>53.199333333333335</v>
      </c>
      <c r="M4">
        <v>27.14</v>
      </c>
      <c r="N4" s="17">
        <v>26.26</v>
      </c>
      <c r="O4">
        <v>-0.27</v>
      </c>
      <c r="P4">
        <v>56.46</v>
      </c>
      <c r="Q4" s="17">
        <f t="shared" ref="Q4:Q66" si="2">P4+O4</f>
        <v>56.19</v>
      </c>
      <c r="S4">
        <v>56.48</v>
      </c>
      <c r="T4" s="19">
        <f t="shared" si="1"/>
        <v>-56.48</v>
      </c>
      <c r="U4" s="19">
        <v>1.62</v>
      </c>
      <c r="V4" s="19">
        <v>33.17</v>
      </c>
      <c r="W4" s="19"/>
      <c r="X4" s="19">
        <v>-1.1000000000000001</v>
      </c>
      <c r="Y4" s="3">
        <v>220</v>
      </c>
      <c r="Z4" s="19">
        <v>258</v>
      </c>
    </row>
    <row r="5" spans="1:26" x14ac:dyDescent="0.2">
      <c r="B5" s="1" t="s">
        <v>8</v>
      </c>
      <c r="C5" s="1" t="s">
        <v>6</v>
      </c>
      <c r="D5" s="1"/>
      <c r="E5" s="13">
        <v>1</v>
      </c>
      <c r="F5" s="1" t="s">
        <v>106</v>
      </c>
      <c r="G5" t="s">
        <v>6</v>
      </c>
      <c r="H5" s="1" t="s">
        <v>6</v>
      </c>
      <c r="J5">
        <v>65.569999999999993</v>
      </c>
      <c r="K5" s="17">
        <v>2.206</v>
      </c>
      <c r="L5">
        <f t="shared" si="0"/>
        <v>66.305333333333323</v>
      </c>
      <c r="M5">
        <v>30.95</v>
      </c>
      <c r="N5" s="17">
        <v>29.79</v>
      </c>
      <c r="O5">
        <v>6.61</v>
      </c>
      <c r="P5">
        <v>61.11</v>
      </c>
      <c r="Q5" s="17">
        <f t="shared" si="2"/>
        <v>67.72</v>
      </c>
      <c r="S5">
        <v>71.08</v>
      </c>
      <c r="T5" s="19">
        <f t="shared" si="1"/>
        <v>-71.08</v>
      </c>
      <c r="U5" s="19">
        <v>2.04</v>
      </c>
      <c r="V5" s="19">
        <v>12.1</v>
      </c>
      <c r="W5" s="19">
        <v>89</v>
      </c>
      <c r="X5" s="19">
        <v>0.74</v>
      </c>
      <c r="Y5" s="3">
        <v>220</v>
      </c>
      <c r="Z5" s="19">
        <v>232</v>
      </c>
    </row>
    <row r="6" spans="1:26" x14ac:dyDescent="0.2">
      <c r="B6" s="1" t="s">
        <v>9</v>
      </c>
      <c r="C6" s="1" t="s">
        <v>6</v>
      </c>
      <c r="D6" s="1"/>
      <c r="E6" s="2">
        <v>1</v>
      </c>
      <c r="F6" s="1" t="s">
        <v>106</v>
      </c>
      <c r="G6" t="s">
        <v>7</v>
      </c>
      <c r="H6" s="1" t="s">
        <v>7</v>
      </c>
      <c r="K6" s="17"/>
      <c r="N6" s="17"/>
      <c r="Q6" s="17"/>
      <c r="S6">
        <v>64.819999999999993</v>
      </c>
      <c r="T6" s="19">
        <f t="shared" si="1"/>
        <v>-64.819999999999993</v>
      </c>
      <c r="U6" s="19">
        <v>2.7</v>
      </c>
      <c r="V6" s="19">
        <v>12.2</v>
      </c>
      <c r="W6" s="19">
        <v>129</v>
      </c>
      <c r="X6" s="19">
        <v>0.47</v>
      </c>
      <c r="Y6" s="3">
        <v>240</v>
      </c>
      <c r="Z6" s="19">
        <v>247</v>
      </c>
    </row>
    <row r="7" spans="1:26" x14ac:dyDescent="0.2">
      <c r="B7" s="1" t="s">
        <v>10</v>
      </c>
      <c r="C7" s="1" t="s">
        <v>6</v>
      </c>
      <c r="D7" s="1"/>
      <c r="E7" s="13">
        <v>1</v>
      </c>
      <c r="F7" s="1" t="s">
        <v>106</v>
      </c>
      <c r="G7" t="s">
        <v>7</v>
      </c>
      <c r="H7" s="1" t="s">
        <v>7</v>
      </c>
      <c r="K7" s="17"/>
      <c r="N7" s="17"/>
      <c r="Q7" s="17"/>
      <c r="S7">
        <v>54.43</v>
      </c>
      <c r="T7" s="19">
        <f t="shared" si="1"/>
        <v>-54.43</v>
      </c>
      <c r="U7" s="19">
        <v>2.3199999999999998</v>
      </c>
      <c r="V7" s="19">
        <v>13.4</v>
      </c>
      <c r="W7" s="19"/>
      <c r="X7" s="19">
        <v>-0.7</v>
      </c>
      <c r="Y7" s="3">
        <v>160</v>
      </c>
      <c r="Z7" s="19">
        <v>229</v>
      </c>
    </row>
    <row r="8" spans="1:26" x14ac:dyDescent="0.2">
      <c r="B8" s="1" t="s">
        <v>23</v>
      </c>
      <c r="C8" s="1" t="s">
        <v>6</v>
      </c>
      <c r="D8" s="1"/>
      <c r="E8" s="2">
        <v>1</v>
      </c>
      <c r="F8" s="1" t="s">
        <v>107</v>
      </c>
      <c r="G8" t="s">
        <v>6</v>
      </c>
      <c r="H8" s="1" t="s">
        <v>7</v>
      </c>
      <c r="J8">
        <v>48.427999999999997</v>
      </c>
      <c r="K8" s="17">
        <v>3.2189999999999999</v>
      </c>
      <c r="L8">
        <f t="shared" si="0"/>
        <v>49.500999999999998</v>
      </c>
      <c r="M8">
        <v>31.87</v>
      </c>
      <c r="N8" s="17">
        <v>30.88</v>
      </c>
      <c r="O8">
        <v>2.27</v>
      </c>
      <c r="P8">
        <v>55.86</v>
      </c>
      <c r="Q8" s="17">
        <f t="shared" si="2"/>
        <v>58.13</v>
      </c>
      <c r="S8">
        <v>66.599999999999994</v>
      </c>
      <c r="T8" s="19">
        <f t="shared" si="1"/>
        <v>-66.599999999999994</v>
      </c>
      <c r="U8" s="19">
        <v>2.44</v>
      </c>
      <c r="V8" s="19">
        <v>12</v>
      </c>
      <c r="W8" s="19"/>
      <c r="X8" s="19">
        <v>0.44</v>
      </c>
      <c r="Y8" s="3">
        <v>170</v>
      </c>
      <c r="Z8" s="19">
        <v>177</v>
      </c>
    </row>
    <row r="9" spans="1:26" x14ac:dyDescent="0.2">
      <c r="B9" s="1" t="s">
        <v>11</v>
      </c>
      <c r="C9" s="1" t="s">
        <v>6</v>
      </c>
      <c r="D9" s="1"/>
      <c r="E9" s="2">
        <v>1</v>
      </c>
      <c r="F9" s="1" t="s">
        <v>110</v>
      </c>
      <c r="G9" t="s">
        <v>6</v>
      </c>
      <c r="H9" s="1" t="s">
        <v>6</v>
      </c>
      <c r="J9">
        <v>70.430000000000007</v>
      </c>
      <c r="K9" s="17">
        <v>4.1500000000000004</v>
      </c>
      <c r="L9">
        <f t="shared" si="0"/>
        <v>71.813333333333347</v>
      </c>
      <c r="M9">
        <v>29.31</v>
      </c>
      <c r="N9" s="17">
        <v>28.5</v>
      </c>
      <c r="O9">
        <v>4.99</v>
      </c>
      <c r="P9" t="s">
        <v>98</v>
      </c>
      <c r="Q9" s="17"/>
      <c r="S9" s="9">
        <v>54.8</v>
      </c>
      <c r="T9" s="19">
        <f t="shared" si="1"/>
        <v>-54.8</v>
      </c>
      <c r="U9" s="19">
        <v>-0.85</v>
      </c>
      <c r="V9" s="19">
        <v>12</v>
      </c>
      <c r="W9" s="19">
        <v>83</v>
      </c>
      <c r="X9" s="20">
        <v>-0.19</v>
      </c>
      <c r="Y9" s="3">
        <v>175</v>
      </c>
      <c r="Z9" s="19">
        <v>175</v>
      </c>
    </row>
    <row r="10" spans="1:26" x14ac:dyDescent="0.2">
      <c r="B10" s="1" t="s">
        <v>13</v>
      </c>
      <c r="C10" s="1" t="s">
        <v>6</v>
      </c>
      <c r="D10" s="1"/>
      <c r="E10" s="2">
        <v>1</v>
      </c>
      <c r="F10" s="1" t="s">
        <v>106</v>
      </c>
      <c r="G10" t="s">
        <v>7</v>
      </c>
      <c r="H10" s="1" t="s">
        <v>7</v>
      </c>
      <c r="K10" s="17"/>
      <c r="N10" s="17"/>
      <c r="Q10" s="17"/>
      <c r="S10" s="9">
        <v>54.51</v>
      </c>
      <c r="T10" s="19">
        <f t="shared" si="1"/>
        <v>-54.51</v>
      </c>
      <c r="U10" s="19">
        <v>1.1000000000000001</v>
      </c>
      <c r="V10" s="19">
        <v>10.6</v>
      </c>
      <c r="W10" s="19">
        <v>90</v>
      </c>
      <c r="X10" s="20">
        <v>0.27</v>
      </c>
      <c r="Y10" s="4">
        <v>135</v>
      </c>
      <c r="Z10" s="20">
        <v>135</v>
      </c>
    </row>
    <row r="11" spans="1:26" x14ac:dyDescent="0.2">
      <c r="B11" s="1" t="s">
        <v>14</v>
      </c>
      <c r="C11" s="1" t="s">
        <v>6</v>
      </c>
      <c r="D11" s="1"/>
      <c r="E11" s="2">
        <v>1</v>
      </c>
      <c r="F11" s="1" t="s">
        <v>106</v>
      </c>
      <c r="G11" t="s">
        <v>7</v>
      </c>
      <c r="H11" s="1" t="s">
        <v>7</v>
      </c>
      <c r="J11">
        <v>40.555999999999997</v>
      </c>
      <c r="K11" s="17">
        <v>5.0430000000000001</v>
      </c>
      <c r="L11">
        <f t="shared" si="0"/>
        <v>42.236999999999995</v>
      </c>
      <c r="M11">
        <v>27.1</v>
      </c>
      <c r="N11" s="17">
        <v>26.26</v>
      </c>
      <c r="O11">
        <v>23.24</v>
      </c>
      <c r="P11">
        <v>40.869999999999997</v>
      </c>
      <c r="Q11" s="17">
        <f t="shared" si="2"/>
        <v>64.11</v>
      </c>
      <c r="T11" s="19"/>
      <c r="U11" s="19"/>
      <c r="V11" s="19"/>
      <c r="W11" s="19"/>
      <c r="X11" s="20"/>
      <c r="Y11" s="4"/>
      <c r="Z11" s="20"/>
    </row>
    <row r="12" spans="1:26" x14ac:dyDescent="0.2">
      <c r="B12" s="1" t="s">
        <v>15</v>
      </c>
      <c r="C12" s="1" t="s">
        <v>6</v>
      </c>
      <c r="D12" s="1"/>
      <c r="E12" s="2">
        <v>1</v>
      </c>
      <c r="F12" s="1" t="s">
        <v>106</v>
      </c>
      <c r="G12" t="s">
        <v>6</v>
      </c>
      <c r="H12" s="1" t="s">
        <v>6</v>
      </c>
      <c r="J12">
        <v>69.56</v>
      </c>
      <c r="K12" s="17">
        <v>3.4289999999999998</v>
      </c>
      <c r="L12">
        <f t="shared" si="0"/>
        <v>70.703000000000003</v>
      </c>
      <c r="M12">
        <v>22.93</v>
      </c>
      <c r="N12" s="17">
        <v>22.2</v>
      </c>
      <c r="O12">
        <v>1.17</v>
      </c>
      <c r="P12">
        <v>61.54</v>
      </c>
      <c r="Q12" s="17">
        <f t="shared" si="2"/>
        <v>62.71</v>
      </c>
      <c r="S12">
        <v>67.86</v>
      </c>
      <c r="T12" s="19">
        <f t="shared" si="1"/>
        <v>-67.86</v>
      </c>
      <c r="U12" s="19">
        <v>1.82</v>
      </c>
      <c r="V12" s="19">
        <v>10.9</v>
      </c>
      <c r="W12" s="19">
        <v>111</v>
      </c>
      <c r="X12" s="20">
        <v>0.04</v>
      </c>
      <c r="Y12" s="4">
        <v>185</v>
      </c>
      <c r="Z12" s="20">
        <v>231</v>
      </c>
    </row>
    <row r="13" spans="1:26" x14ac:dyDescent="0.2">
      <c r="B13" s="1" t="s">
        <v>16</v>
      </c>
      <c r="C13" s="1" t="s">
        <v>6</v>
      </c>
      <c r="D13" s="1"/>
      <c r="E13" s="2">
        <v>1</v>
      </c>
      <c r="F13" s="1" t="s">
        <v>106</v>
      </c>
      <c r="G13" s="2" t="s">
        <v>7</v>
      </c>
      <c r="H13" s="1" t="s">
        <v>7</v>
      </c>
      <c r="K13" s="17"/>
      <c r="N13" s="17"/>
      <c r="Q13" s="17"/>
      <c r="S13">
        <v>64.5</v>
      </c>
      <c r="T13" s="19">
        <f t="shared" si="1"/>
        <v>-64.5</v>
      </c>
      <c r="U13" s="19">
        <v>2.88</v>
      </c>
      <c r="V13" s="19">
        <v>15.9</v>
      </c>
      <c r="W13" s="19">
        <v>113</v>
      </c>
      <c r="X13" s="20">
        <v>-1.05</v>
      </c>
      <c r="Z13" s="20">
        <v>156</v>
      </c>
    </row>
    <row r="14" spans="1:26" x14ac:dyDescent="0.2">
      <c r="B14" s="1" t="s">
        <v>24</v>
      </c>
      <c r="C14" s="1" t="s">
        <v>6</v>
      </c>
      <c r="D14" s="1"/>
      <c r="E14" s="2">
        <v>1</v>
      </c>
      <c r="F14" s="1" t="s">
        <v>106</v>
      </c>
      <c r="G14" s="2" t="s">
        <v>6</v>
      </c>
      <c r="H14" s="1" t="s">
        <v>7</v>
      </c>
      <c r="K14" s="17"/>
      <c r="N14" s="17"/>
      <c r="Q14" s="17"/>
      <c r="S14">
        <v>59.3</v>
      </c>
      <c r="T14" s="19">
        <f t="shared" si="1"/>
        <v>-59.3</v>
      </c>
      <c r="U14" s="19">
        <v>0.8</v>
      </c>
      <c r="V14" s="19">
        <v>21.9</v>
      </c>
      <c r="W14" s="20">
        <v>87</v>
      </c>
      <c r="X14" s="20">
        <v>-0.65</v>
      </c>
      <c r="Y14" s="4">
        <v>140</v>
      </c>
      <c r="Z14" s="20">
        <v>183</v>
      </c>
    </row>
    <row r="15" spans="1:26" x14ac:dyDescent="0.2">
      <c r="B15" s="1" t="s">
        <v>25</v>
      </c>
      <c r="C15" s="1" t="s">
        <v>6</v>
      </c>
      <c r="D15" s="1"/>
      <c r="E15" s="2">
        <v>1</v>
      </c>
      <c r="F15" s="1" t="s">
        <v>106</v>
      </c>
      <c r="G15" s="2" t="s">
        <v>6</v>
      </c>
      <c r="H15" s="1" t="s">
        <v>7</v>
      </c>
      <c r="J15">
        <v>71.53</v>
      </c>
      <c r="K15" s="17">
        <v>1.524</v>
      </c>
      <c r="L15">
        <f t="shared" si="0"/>
        <v>72.037999999999997</v>
      </c>
      <c r="M15">
        <v>29.09</v>
      </c>
      <c r="N15" s="17">
        <v>27.83</v>
      </c>
      <c r="O15">
        <v>4.08</v>
      </c>
      <c r="P15">
        <v>76.42</v>
      </c>
      <c r="Q15" s="17">
        <f t="shared" si="2"/>
        <v>80.5</v>
      </c>
      <c r="S15">
        <v>82.08</v>
      </c>
      <c r="T15" s="19">
        <f t="shared" si="1"/>
        <v>-82.08</v>
      </c>
      <c r="U15" s="19">
        <v>4.25</v>
      </c>
      <c r="V15" s="19">
        <v>10.3</v>
      </c>
      <c r="W15" s="20">
        <v>88</v>
      </c>
      <c r="X15" s="20">
        <v>1.1399999999999999</v>
      </c>
      <c r="Y15" s="4">
        <v>220</v>
      </c>
      <c r="Z15" s="20">
        <v>222</v>
      </c>
    </row>
    <row r="16" spans="1:26" x14ac:dyDescent="0.2">
      <c r="B16" s="1" t="s">
        <v>18</v>
      </c>
      <c r="C16" s="1" t="s">
        <v>6</v>
      </c>
      <c r="D16" s="1"/>
      <c r="E16" s="2">
        <v>1</v>
      </c>
      <c r="F16" s="1" t="s">
        <v>112</v>
      </c>
      <c r="G16" s="2" t="s">
        <v>7</v>
      </c>
      <c r="H16" s="1" t="s">
        <v>7</v>
      </c>
      <c r="J16">
        <v>47.524999999999999</v>
      </c>
      <c r="K16" s="17">
        <v>3.7869999999999999</v>
      </c>
      <c r="L16">
        <f t="shared" si="0"/>
        <v>48.787333333333329</v>
      </c>
      <c r="N16" s="17">
        <v>24.28</v>
      </c>
      <c r="O16">
        <v>4.8</v>
      </c>
      <c r="P16">
        <v>52.92</v>
      </c>
      <c r="Q16" s="17">
        <f t="shared" si="2"/>
        <v>57.72</v>
      </c>
      <c r="S16">
        <v>65.069999999999993</v>
      </c>
      <c r="T16" s="19">
        <f t="shared" si="1"/>
        <v>-65.069999999999993</v>
      </c>
      <c r="U16" s="19">
        <v>3.51</v>
      </c>
      <c r="V16" s="19">
        <v>18.7</v>
      </c>
      <c r="W16" s="20"/>
      <c r="X16" s="20">
        <v>-0.26</v>
      </c>
      <c r="Z16" s="20">
        <v>276</v>
      </c>
    </row>
    <row r="17" spans="2:26" x14ac:dyDescent="0.2">
      <c r="B17" s="1" t="s">
        <v>19</v>
      </c>
      <c r="C17" s="1" t="s">
        <v>6</v>
      </c>
      <c r="D17" s="1"/>
      <c r="E17" s="2">
        <v>1</v>
      </c>
      <c r="F17" s="1" t="s">
        <v>107</v>
      </c>
      <c r="G17" s="2" t="s">
        <v>6</v>
      </c>
      <c r="H17" s="1" t="s">
        <v>6</v>
      </c>
      <c r="J17">
        <v>54.033000000000001</v>
      </c>
      <c r="K17" s="17">
        <v>7.1820000000000004</v>
      </c>
      <c r="L17">
        <f t="shared" si="0"/>
        <v>56.427</v>
      </c>
      <c r="M17">
        <v>41.11</v>
      </c>
      <c r="N17" s="17">
        <v>40.18</v>
      </c>
      <c r="O17">
        <v>6.63</v>
      </c>
      <c r="P17">
        <v>58.7</v>
      </c>
      <c r="Q17" s="17">
        <f t="shared" si="2"/>
        <v>65.33</v>
      </c>
      <c r="S17">
        <v>70.44</v>
      </c>
      <c r="T17" s="19">
        <f t="shared" si="1"/>
        <v>-70.44</v>
      </c>
      <c r="U17" s="19">
        <v>1.22</v>
      </c>
      <c r="V17" s="19">
        <v>18</v>
      </c>
      <c r="W17" s="20">
        <v>84</v>
      </c>
      <c r="X17" s="20">
        <v>0.31</v>
      </c>
      <c r="Y17" s="4">
        <v>200</v>
      </c>
      <c r="Z17" s="20">
        <v>212</v>
      </c>
    </row>
    <row r="18" spans="2:26" x14ac:dyDescent="0.2">
      <c r="B18" s="1" t="s">
        <v>29</v>
      </c>
      <c r="C18" s="1" t="s">
        <v>6</v>
      </c>
      <c r="D18" s="1" t="s">
        <v>28</v>
      </c>
      <c r="E18" s="12" t="s">
        <v>108</v>
      </c>
      <c r="F18" s="1"/>
      <c r="G18" s="2" t="s">
        <v>6</v>
      </c>
      <c r="H18" s="1" t="s">
        <v>7</v>
      </c>
      <c r="K18" s="17"/>
      <c r="N18" s="17"/>
      <c r="Q18" s="17"/>
      <c r="T18" s="19"/>
      <c r="U18" s="19"/>
      <c r="V18" s="19"/>
      <c r="W18" s="19"/>
      <c r="X18" s="19"/>
      <c r="Z18" s="19"/>
    </row>
    <row r="19" spans="2:26" x14ac:dyDescent="0.2">
      <c r="B19" s="1" t="s">
        <v>30</v>
      </c>
      <c r="C19" s="1" t="s">
        <v>6</v>
      </c>
      <c r="D19" s="1"/>
      <c r="E19" s="2">
        <v>1</v>
      </c>
      <c r="F19" s="1" t="s">
        <v>106</v>
      </c>
      <c r="G19" s="2" t="s">
        <v>6</v>
      </c>
      <c r="H19" s="1" t="s">
        <v>7</v>
      </c>
      <c r="K19" s="17"/>
      <c r="N19" s="17"/>
      <c r="Q19" s="17"/>
      <c r="S19">
        <v>67.69</v>
      </c>
      <c r="T19" s="19">
        <f t="shared" si="1"/>
        <v>-67.69</v>
      </c>
      <c r="U19" s="19">
        <v>1.27</v>
      </c>
      <c r="V19" s="19">
        <v>10.8</v>
      </c>
      <c r="W19" s="19">
        <v>92</v>
      </c>
      <c r="X19" s="19">
        <v>0</v>
      </c>
      <c r="Y19">
        <v>175</v>
      </c>
      <c r="Z19" s="19">
        <v>174</v>
      </c>
    </row>
    <row r="20" spans="2:26" x14ac:dyDescent="0.2">
      <c r="B20" s="1" t="s">
        <v>31</v>
      </c>
      <c r="C20" s="1" t="s">
        <v>6</v>
      </c>
      <c r="D20" s="1"/>
      <c r="E20" s="2">
        <v>1</v>
      </c>
      <c r="F20" s="1" t="s">
        <v>106</v>
      </c>
      <c r="G20" s="2" t="s">
        <v>6</v>
      </c>
      <c r="H20" s="1" t="s">
        <v>7</v>
      </c>
      <c r="J20">
        <v>53.402999999999999</v>
      </c>
      <c r="K20" s="17">
        <v>3.0310000000000001</v>
      </c>
      <c r="L20">
        <f t="shared" si="0"/>
        <v>54.413333333333334</v>
      </c>
      <c r="M20">
        <v>27.98</v>
      </c>
      <c r="N20" s="17">
        <v>26.86</v>
      </c>
      <c r="O20">
        <v>-7.22</v>
      </c>
      <c r="P20">
        <v>61.32</v>
      </c>
      <c r="Q20" s="17">
        <f t="shared" si="2"/>
        <v>54.1</v>
      </c>
      <c r="S20">
        <v>58.64</v>
      </c>
      <c r="T20" s="19">
        <f t="shared" si="1"/>
        <v>-58.64</v>
      </c>
      <c r="U20" s="19">
        <v>1.26</v>
      </c>
      <c r="V20" s="19">
        <v>9.6</v>
      </c>
      <c r="W20" s="19"/>
      <c r="X20" s="19">
        <v>-0.82</v>
      </c>
      <c r="Y20">
        <v>120</v>
      </c>
      <c r="Z20" s="19">
        <v>124</v>
      </c>
    </row>
    <row r="21" spans="2:26" x14ac:dyDescent="0.2">
      <c r="B21" s="1" t="s">
        <v>33</v>
      </c>
      <c r="C21" s="1" t="s">
        <v>6</v>
      </c>
      <c r="D21" s="1"/>
      <c r="E21" s="2">
        <v>1</v>
      </c>
      <c r="F21" s="1" t="s">
        <v>106</v>
      </c>
      <c r="G21" t="s">
        <v>7</v>
      </c>
      <c r="H21" s="1" t="s">
        <v>7</v>
      </c>
      <c r="J21">
        <v>70.721999999999994</v>
      </c>
      <c r="K21" s="17">
        <v>3.27</v>
      </c>
      <c r="L21">
        <f t="shared" si="0"/>
        <v>71.811999999999998</v>
      </c>
      <c r="M21">
        <v>26.75</v>
      </c>
      <c r="N21" s="17">
        <v>25.84</v>
      </c>
      <c r="O21">
        <v>-1.52</v>
      </c>
      <c r="P21">
        <v>71.790000000000006</v>
      </c>
      <c r="Q21" s="17">
        <f t="shared" si="2"/>
        <v>70.27000000000001</v>
      </c>
      <c r="S21">
        <v>72.77</v>
      </c>
      <c r="T21" s="19">
        <f t="shared" si="1"/>
        <v>-72.77</v>
      </c>
      <c r="U21" s="19">
        <v>3.97</v>
      </c>
      <c r="V21" s="19">
        <v>14.5</v>
      </c>
      <c r="W21" s="19"/>
      <c r="X21" s="19">
        <v>-0.88</v>
      </c>
      <c r="Y21">
        <v>145</v>
      </c>
      <c r="Z21" s="19">
        <v>146</v>
      </c>
    </row>
    <row r="22" spans="2:26" x14ac:dyDescent="0.2">
      <c r="B22" s="1" t="s">
        <v>34</v>
      </c>
      <c r="C22" s="1" t="s">
        <v>6</v>
      </c>
      <c r="D22" s="1"/>
      <c r="E22" s="2">
        <v>1</v>
      </c>
      <c r="F22" s="1" t="s">
        <v>106</v>
      </c>
      <c r="G22" t="s">
        <v>6</v>
      </c>
      <c r="H22" s="1" t="s">
        <v>6</v>
      </c>
      <c r="J22">
        <v>48.671999999999997</v>
      </c>
      <c r="K22" s="17">
        <v>3.1720000000000002</v>
      </c>
      <c r="L22">
        <f t="shared" si="0"/>
        <v>49.729333333333329</v>
      </c>
      <c r="M22">
        <v>22.91</v>
      </c>
      <c r="N22" s="17">
        <v>22.29</v>
      </c>
      <c r="O22">
        <v>5.63</v>
      </c>
      <c r="P22">
        <v>55.73</v>
      </c>
      <c r="Q22" s="17">
        <f t="shared" si="2"/>
        <v>61.36</v>
      </c>
      <c r="S22">
        <v>66.069999999999993</v>
      </c>
      <c r="T22" s="19">
        <f t="shared" si="1"/>
        <v>-66.069999999999993</v>
      </c>
      <c r="U22" s="19">
        <v>2.77</v>
      </c>
      <c r="V22" s="19">
        <v>12.1</v>
      </c>
      <c r="W22" s="19">
        <v>140</v>
      </c>
      <c r="X22" s="19">
        <v>0.3</v>
      </c>
      <c r="Y22">
        <v>200</v>
      </c>
      <c r="Z22" s="19">
        <v>205</v>
      </c>
    </row>
    <row r="23" spans="2:26" x14ac:dyDescent="0.2">
      <c r="B23" s="1" t="s">
        <v>35</v>
      </c>
      <c r="C23" s="1" t="s">
        <v>6</v>
      </c>
      <c r="D23" s="1"/>
      <c r="E23" s="13">
        <v>1</v>
      </c>
      <c r="F23" s="1" t="s">
        <v>106</v>
      </c>
      <c r="G23" t="s">
        <v>6</v>
      </c>
      <c r="H23" s="1" t="s">
        <v>7</v>
      </c>
      <c r="J23">
        <v>54.284999999999997</v>
      </c>
      <c r="K23" s="17">
        <v>6.0579999999999998</v>
      </c>
      <c r="L23">
        <f t="shared" si="0"/>
        <v>56.304333333333332</v>
      </c>
      <c r="N23" s="17">
        <v>21.16</v>
      </c>
      <c r="O23">
        <v>2.84</v>
      </c>
      <c r="P23">
        <v>57.08</v>
      </c>
      <c r="Q23" s="17">
        <f t="shared" si="2"/>
        <v>59.92</v>
      </c>
      <c r="S23">
        <v>60.52</v>
      </c>
      <c r="T23" s="19">
        <f t="shared" si="1"/>
        <v>-60.52</v>
      </c>
      <c r="U23" s="19">
        <v>2.25</v>
      </c>
      <c r="V23" s="19">
        <v>8.1</v>
      </c>
      <c r="W23" s="19"/>
      <c r="X23" s="19">
        <v>-0.27</v>
      </c>
      <c r="Y23">
        <v>145</v>
      </c>
      <c r="Z23" s="19">
        <v>148</v>
      </c>
    </row>
    <row r="24" spans="2:26" x14ac:dyDescent="0.2">
      <c r="B24" s="1" t="s">
        <v>36</v>
      </c>
      <c r="C24" s="1" t="s">
        <v>6</v>
      </c>
      <c r="D24" s="1"/>
      <c r="E24" s="13">
        <v>1</v>
      </c>
      <c r="F24" s="1" t="s">
        <v>107</v>
      </c>
      <c r="G24" t="s">
        <v>6</v>
      </c>
      <c r="H24" s="1" t="s">
        <v>7</v>
      </c>
      <c r="J24">
        <v>60.286999999999999</v>
      </c>
      <c r="K24" s="17">
        <v>3.411</v>
      </c>
      <c r="L24">
        <f t="shared" si="0"/>
        <v>61.423999999999999</v>
      </c>
      <c r="M24">
        <v>29.46</v>
      </c>
      <c r="N24" s="17">
        <v>28.73</v>
      </c>
      <c r="O24">
        <v>5.66</v>
      </c>
      <c r="P24">
        <v>62.22</v>
      </c>
      <c r="Q24" s="17">
        <f t="shared" si="2"/>
        <v>67.88</v>
      </c>
      <c r="S24">
        <v>70.239999999999995</v>
      </c>
      <c r="T24" s="19">
        <f t="shared" si="1"/>
        <v>-70.239999999999995</v>
      </c>
      <c r="U24" s="19">
        <v>2.2999999999999998</v>
      </c>
      <c r="V24" s="19">
        <v>21.6</v>
      </c>
      <c r="W24" s="19">
        <v>112</v>
      </c>
      <c r="X24" s="19">
        <v>0</v>
      </c>
      <c r="Y24">
        <v>200</v>
      </c>
      <c r="Z24" s="19">
        <v>203</v>
      </c>
    </row>
    <row r="25" spans="2:26" x14ac:dyDescent="0.2">
      <c r="B25" s="1" t="s">
        <v>37</v>
      </c>
      <c r="C25" s="1" t="s">
        <v>6</v>
      </c>
      <c r="D25" s="1"/>
      <c r="E25" s="13">
        <v>1</v>
      </c>
      <c r="F25" s="1" t="s">
        <v>113</v>
      </c>
      <c r="G25" t="s">
        <v>6</v>
      </c>
      <c r="H25" s="1" t="s">
        <v>7</v>
      </c>
      <c r="J25">
        <v>74.972999999999999</v>
      </c>
      <c r="K25" s="17">
        <v>1.026</v>
      </c>
      <c r="L25">
        <f t="shared" si="0"/>
        <v>75.314999999999998</v>
      </c>
      <c r="M25">
        <v>35</v>
      </c>
      <c r="N25" s="17">
        <v>34</v>
      </c>
      <c r="O25">
        <v>1.92</v>
      </c>
      <c r="P25">
        <v>78.81</v>
      </c>
      <c r="Q25" s="17">
        <f t="shared" si="2"/>
        <v>80.73</v>
      </c>
      <c r="S25">
        <v>80.73</v>
      </c>
      <c r="T25" s="19">
        <f t="shared" si="1"/>
        <v>-80.73</v>
      </c>
      <c r="U25" s="19">
        <v>5.6</v>
      </c>
      <c r="V25" s="19">
        <v>23.2</v>
      </c>
      <c r="W25" s="19">
        <v>115</v>
      </c>
      <c r="X25" s="19">
        <v>-0.19</v>
      </c>
      <c r="Y25">
        <v>280</v>
      </c>
      <c r="Z25" s="19">
        <v>342</v>
      </c>
    </row>
    <row r="26" spans="2:26" x14ac:dyDescent="0.2">
      <c r="B26" s="1" t="s">
        <v>38</v>
      </c>
      <c r="C26" s="1" t="s">
        <v>6</v>
      </c>
      <c r="D26" s="1"/>
      <c r="E26" s="13">
        <v>1</v>
      </c>
      <c r="F26" s="1" t="s">
        <v>106</v>
      </c>
      <c r="G26" t="s">
        <v>7</v>
      </c>
      <c r="H26" s="1" t="s">
        <v>7</v>
      </c>
      <c r="J26">
        <v>61.892000000000003</v>
      </c>
      <c r="K26" s="17">
        <v>2.0790000000000002</v>
      </c>
      <c r="L26">
        <f t="shared" si="0"/>
        <v>62.585000000000001</v>
      </c>
      <c r="M26">
        <v>23.34</v>
      </c>
      <c r="N26" s="17">
        <v>22.58</v>
      </c>
      <c r="O26">
        <v>-2.44</v>
      </c>
      <c r="P26">
        <v>70.75</v>
      </c>
      <c r="Q26" s="17">
        <f t="shared" si="2"/>
        <v>68.31</v>
      </c>
      <c r="S26">
        <v>68.31</v>
      </c>
      <c r="T26" s="19">
        <f t="shared" si="1"/>
        <v>-68.31</v>
      </c>
      <c r="U26" s="19">
        <v>3.05</v>
      </c>
      <c r="V26" s="19">
        <v>10.5</v>
      </c>
      <c r="W26" s="19">
        <v>107</v>
      </c>
      <c r="X26" s="19">
        <v>0.88</v>
      </c>
      <c r="Y26">
        <v>188</v>
      </c>
      <c r="Z26" s="19">
        <v>190</v>
      </c>
    </row>
    <row r="27" spans="2:26" x14ac:dyDescent="0.2">
      <c r="B27" s="1" t="s">
        <v>39</v>
      </c>
      <c r="C27" s="1" t="s">
        <v>6</v>
      </c>
      <c r="D27" s="1"/>
      <c r="E27" s="13">
        <v>1</v>
      </c>
      <c r="F27" s="1" t="s">
        <v>106</v>
      </c>
      <c r="G27" t="s">
        <v>7</v>
      </c>
      <c r="H27" s="1" t="s">
        <v>7</v>
      </c>
      <c r="J27">
        <v>56.472999999999999</v>
      </c>
      <c r="K27" s="17">
        <v>4.9210000000000003</v>
      </c>
      <c r="L27">
        <f t="shared" si="0"/>
        <v>58.11333333333333</v>
      </c>
      <c r="M27">
        <v>27.18</v>
      </c>
      <c r="N27" s="17">
        <v>26.37</v>
      </c>
      <c r="O27">
        <v>5.1100000000000003</v>
      </c>
      <c r="P27">
        <v>60.54</v>
      </c>
      <c r="Q27" s="17">
        <f t="shared" si="2"/>
        <v>65.650000000000006</v>
      </c>
      <c r="S27">
        <v>65.650000000000006</v>
      </c>
      <c r="T27" s="19">
        <f t="shared" si="1"/>
        <v>-65.650000000000006</v>
      </c>
      <c r="U27" s="19">
        <v>3.76</v>
      </c>
      <c r="V27" s="19">
        <v>7.7</v>
      </c>
      <c r="W27" s="19"/>
      <c r="X27" s="19">
        <v>1.1000000000000001</v>
      </c>
      <c r="Y27">
        <v>115</v>
      </c>
      <c r="Z27" s="19"/>
    </row>
    <row r="28" spans="2:26" x14ac:dyDescent="0.2">
      <c r="B28" s="1" t="s">
        <v>40</v>
      </c>
      <c r="C28" s="1" t="s">
        <v>6</v>
      </c>
      <c r="D28" s="1"/>
      <c r="E28" s="11" t="s">
        <v>108</v>
      </c>
      <c r="F28" s="1"/>
      <c r="G28" t="s">
        <v>7</v>
      </c>
      <c r="H28" s="1" t="s">
        <v>7</v>
      </c>
      <c r="K28" s="17"/>
      <c r="N28" s="17"/>
      <c r="Q28" s="17"/>
      <c r="S28">
        <v>53.87</v>
      </c>
      <c r="T28" s="19">
        <f t="shared" si="1"/>
        <v>-53.87</v>
      </c>
      <c r="U28" s="19">
        <v>2.42</v>
      </c>
      <c r="V28" s="19">
        <v>13.5</v>
      </c>
      <c r="W28" s="19"/>
      <c r="X28" s="19"/>
      <c r="Y28">
        <v>80</v>
      </c>
      <c r="Z28" s="19"/>
    </row>
    <row r="29" spans="2:26" x14ac:dyDescent="0.2">
      <c r="B29" s="1" t="s">
        <v>41</v>
      </c>
      <c r="C29" s="1" t="s">
        <v>6</v>
      </c>
      <c r="D29" s="1"/>
      <c r="E29" s="2">
        <v>1</v>
      </c>
      <c r="F29" s="1" t="s">
        <v>106</v>
      </c>
      <c r="G29" t="s">
        <v>7</v>
      </c>
      <c r="H29" s="1" t="s">
        <v>7</v>
      </c>
      <c r="K29" s="17"/>
      <c r="N29" s="17"/>
      <c r="Q29" s="17"/>
      <c r="S29" s="9">
        <v>61.89</v>
      </c>
      <c r="T29" s="19">
        <f t="shared" si="1"/>
        <v>-61.89</v>
      </c>
      <c r="U29" s="19">
        <v>1.1000000000000001</v>
      </c>
      <c r="V29" s="19"/>
      <c r="W29" s="19"/>
      <c r="X29" s="19"/>
      <c r="Z29" s="19"/>
    </row>
    <row r="30" spans="2:26" x14ac:dyDescent="0.2">
      <c r="B30" s="1" t="s">
        <v>42</v>
      </c>
      <c r="C30" s="1" t="s">
        <v>6</v>
      </c>
      <c r="D30" s="1"/>
      <c r="E30" s="2">
        <v>1</v>
      </c>
      <c r="F30" s="1" t="s">
        <v>106</v>
      </c>
      <c r="G30" t="s">
        <v>6</v>
      </c>
      <c r="H30" s="1" t="s">
        <v>7</v>
      </c>
      <c r="J30">
        <v>76.239999999999995</v>
      </c>
      <c r="K30" s="17">
        <v>2.8660000000000001</v>
      </c>
      <c r="L30">
        <f t="shared" si="0"/>
        <v>77.195333333333323</v>
      </c>
      <c r="M30">
        <v>27.32</v>
      </c>
      <c r="N30" s="17">
        <v>26.57</v>
      </c>
      <c r="O30">
        <v>-4.7</v>
      </c>
      <c r="P30">
        <v>82.52</v>
      </c>
      <c r="Q30" s="17">
        <f t="shared" si="2"/>
        <v>77.819999999999993</v>
      </c>
      <c r="S30">
        <v>68.52</v>
      </c>
      <c r="T30" s="19">
        <f t="shared" si="1"/>
        <v>-68.52</v>
      </c>
      <c r="U30" s="19">
        <v>3.04</v>
      </c>
      <c r="V30" s="19">
        <v>23.9</v>
      </c>
      <c r="W30" s="19">
        <v>131</v>
      </c>
      <c r="X30" s="20">
        <v>-0.36</v>
      </c>
      <c r="Z30" s="19">
        <v>305</v>
      </c>
    </row>
    <row r="31" spans="2:26" x14ac:dyDescent="0.2">
      <c r="B31" s="1" t="s">
        <v>43</v>
      </c>
      <c r="C31" s="1" t="s">
        <v>6</v>
      </c>
      <c r="D31" s="1"/>
      <c r="E31" s="2">
        <v>1</v>
      </c>
      <c r="F31" s="1" t="s">
        <v>106</v>
      </c>
      <c r="G31" t="s">
        <v>7</v>
      </c>
      <c r="H31" s="1" t="s">
        <v>7</v>
      </c>
      <c r="K31" s="17"/>
      <c r="N31" s="17"/>
      <c r="Q31" s="17"/>
      <c r="S31">
        <v>67.489999999999995</v>
      </c>
      <c r="T31" s="19">
        <f t="shared" si="1"/>
        <v>-67.489999999999995</v>
      </c>
      <c r="U31" s="19">
        <v>1.57</v>
      </c>
      <c r="V31" s="19">
        <v>19.600000000000001</v>
      </c>
      <c r="W31" s="19">
        <v>123</v>
      </c>
      <c r="X31" s="19"/>
      <c r="Y31">
        <v>165</v>
      </c>
      <c r="Z31" s="19">
        <v>278</v>
      </c>
    </row>
    <row r="32" spans="2:26" x14ac:dyDescent="0.2">
      <c r="B32" s="1" t="s">
        <v>44</v>
      </c>
      <c r="C32" s="1"/>
      <c r="D32" s="1" t="s">
        <v>54</v>
      </c>
      <c r="E32" s="1"/>
      <c r="F32" s="1"/>
      <c r="G32" t="s">
        <v>6</v>
      </c>
      <c r="H32" s="1" t="s">
        <v>7</v>
      </c>
      <c r="K32" s="17"/>
      <c r="N32" s="17"/>
      <c r="Q32" s="17"/>
      <c r="T32" s="19"/>
      <c r="U32" s="19"/>
      <c r="V32" s="19"/>
      <c r="W32" s="19"/>
      <c r="X32" s="19"/>
      <c r="Z32" s="19"/>
    </row>
    <row r="33" spans="1:26" x14ac:dyDescent="0.2">
      <c r="B33" s="1">
        <v>38</v>
      </c>
      <c r="C33" s="1" t="s">
        <v>6</v>
      </c>
      <c r="D33" s="1"/>
      <c r="E33" s="1" t="s">
        <v>108</v>
      </c>
      <c r="F33" s="1"/>
      <c r="G33" t="s">
        <v>6</v>
      </c>
      <c r="H33" s="1" t="s">
        <v>7</v>
      </c>
      <c r="J33">
        <v>68.209999999999994</v>
      </c>
      <c r="K33" s="17">
        <v>2.8690000000000002</v>
      </c>
      <c r="L33">
        <f t="shared" si="0"/>
        <v>69.166333333333327</v>
      </c>
      <c r="M33">
        <v>24.92</v>
      </c>
      <c r="N33" s="17">
        <v>24.25</v>
      </c>
      <c r="O33">
        <v>3.73</v>
      </c>
      <c r="P33">
        <v>72.459999999999994</v>
      </c>
      <c r="Q33" s="17">
        <f t="shared" si="2"/>
        <v>76.19</v>
      </c>
      <c r="T33" s="19"/>
      <c r="U33" s="19"/>
      <c r="V33" s="19"/>
      <c r="W33" s="19"/>
      <c r="X33" s="19"/>
      <c r="Z33" s="19"/>
    </row>
    <row r="34" spans="1:26" x14ac:dyDescent="0.2">
      <c r="B34" s="1" t="s">
        <v>45</v>
      </c>
      <c r="C34" s="1" t="s">
        <v>6</v>
      </c>
      <c r="D34" s="1"/>
      <c r="E34" s="2">
        <v>1</v>
      </c>
      <c r="F34" s="2">
        <v>1</v>
      </c>
      <c r="G34" t="s">
        <v>7</v>
      </c>
      <c r="H34" s="1" t="s">
        <v>6</v>
      </c>
      <c r="J34">
        <v>62.441000000000003</v>
      </c>
      <c r="K34" s="17">
        <v>3.395</v>
      </c>
      <c r="L34">
        <f t="shared" si="0"/>
        <v>63.57266666666667</v>
      </c>
      <c r="M34">
        <v>26.8</v>
      </c>
      <c r="N34" s="17">
        <v>25.95</v>
      </c>
      <c r="O34" s="2">
        <v>1.86</v>
      </c>
      <c r="P34" s="2">
        <v>63.14</v>
      </c>
      <c r="Q34" s="17">
        <f t="shared" si="2"/>
        <v>65</v>
      </c>
      <c r="S34">
        <v>66.790000000000006</v>
      </c>
      <c r="T34" s="19">
        <f t="shared" si="1"/>
        <v>-66.790000000000006</v>
      </c>
      <c r="U34" s="19">
        <v>1.45</v>
      </c>
      <c r="V34" s="19">
        <v>20.6</v>
      </c>
      <c r="W34" s="19"/>
      <c r="X34" s="19">
        <v>-0.25</v>
      </c>
      <c r="Z34" s="19"/>
    </row>
    <row r="35" spans="1:26" x14ac:dyDescent="0.2">
      <c r="B35" s="1" t="s">
        <v>46</v>
      </c>
      <c r="C35" s="1" t="s">
        <v>6</v>
      </c>
      <c r="D35" s="1"/>
      <c r="E35" s="1" t="s">
        <v>108</v>
      </c>
      <c r="F35" s="1"/>
      <c r="G35" t="s">
        <v>7</v>
      </c>
      <c r="H35" s="1" t="s">
        <v>7</v>
      </c>
      <c r="K35" s="17"/>
      <c r="N35" s="17"/>
      <c r="Q35" s="17"/>
      <c r="T35" s="19"/>
      <c r="U35" s="19"/>
      <c r="V35" s="19"/>
      <c r="W35" s="19"/>
      <c r="X35" s="19"/>
      <c r="Z35" s="19"/>
    </row>
    <row r="36" spans="1:26" x14ac:dyDescent="0.2">
      <c r="B36" s="1" t="s">
        <v>47</v>
      </c>
      <c r="C36" s="1" t="s">
        <v>6</v>
      </c>
      <c r="D36" s="1"/>
      <c r="E36" s="1" t="s">
        <v>108</v>
      </c>
      <c r="F36" s="1"/>
      <c r="G36" t="s">
        <v>6</v>
      </c>
      <c r="H36" s="1" t="s">
        <v>7</v>
      </c>
      <c r="J36">
        <v>57</v>
      </c>
      <c r="K36" s="17">
        <v>4.8440000000000003</v>
      </c>
      <c r="L36">
        <f t="shared" si="0"/>
        <v>58.614666666666665</v>
      </c>
      <c r="M36">
        <v>27.24</v>
      </c>
      <c r="N36" s="17">
        <v>26.3</v>
      </c>
      <c r="O36">
        <v>2.08</v>
      </c>
      <c r="P36">
        <v>63.44</v>
      </c>
      <c r="Q36" s="17">
        <f t="shared" si="2"/>
        <v>65.52</v>
      </c>
      <c r="T36" s="19"/>
      <c r="U36" s="19"/>
      <c r="V36" s="19"/>
      <c r="W36" s="19"/>
      <c r="X36" s="19"/>
      <c r="Z36" s="19"/>
    </row>
    <row r="37" spans="1:26" x14ac:dyDescent="0.2">
      <c r="A37" t="s">
        <v>64</v>
      </c>
      <c r="B37" s="1">
        <v>1</v>
      </c>
      <c r="C37" s="1"/>
      <c r="D37" t="s">
        <v>54</v>
      </c>
      <c r="E37" s="1" t="s">
        <v>108</v>
      </c>
      <c r="G37" t="s">
        <v>6</v>
      </c>
      <c r="K37" s="17"/>
      <c r="N37" s="17"/>
      <c r="Q37" s="17"/>
      <c r="T37" s="19"/>
      <c r="U37" s="19"/>
      <c r="V37" s="19"/>
      <c r="W37" s="19"/>
      <c r="X37" s="19"/>
      <c r="Z37" s="19"/>
    </row>
    <row r="38" spans="1:26" x14ac:dyDescent="0.2">
      <c r="B38" s="1">
        <v>2</v>
      </c>
      <c r="C38" s="1" t="s">
        <v>6</v>
      </c>
      <c r="E38" s="1" t="s">
        <v>108</v>
      </c>
      <c r="G38" t="s">
        <v>7</v>
      </c>
      <c r="H38" s="1" t="s">
        <v>7</v>
      </c>
      <c r="K38" s="17"/>
      <c r="N38" s="17"/>
      <c r="Q38" s="17"/>
      <c r="T38" s="19"/>
      <c r="U38" s="19"/>
      <c r="V38" s="19"/>
      <c r="W38" s="19"/>
      <c r="X38" s="19"/>
      <c r="Z38" s="19"/>
    </row>
    <row r="39" spans="1:26" x14ac:dyDescent="0.2">
      <c r="B39" s="1">
        <v>3</v>
      </c>
      <c r="C39" s="1" t="s">
        <v>6</v>
      </c>
      <c r="E39" s="1" t="s">
        <v>108</v>
      </c>
      <c r="G39" t="s">
        <v>7</v>
      </c>
      <c r="H39" s="1" t="s">
        <v>7</v>
      </c>
      <c r="K39" s="17"/>
      <c r="N39" s="17"/>
      <c r="Q39" s="17"/>
      <c r="T39" s="19"/>
      <c r="U39" s="19"/>
      <c r="V39" s="19"/>
      <c r="W39" s="19"/>
      <c r="X39" s="19"/>
      <c r="Z39" s="19"/>
    </row>
    <row r="40" spans="1:26" x14ac:dyDescent="0.2">
      <c r="B40" s="1">
        <v>4</v>
      </c>
      <c r="C40" s="1" t="s">
        <v>6</v>
      </c>
      <c r="E40" s="1" t="s">
        <v>108</v>
      </c>
      <c r="G40" t="s">
        <v>7</v>
      </c>
      <c r="H40" s="1" t="s">
        <v>6</v>
      </c>
      <c r="K40" s="17"/>
      <c r="N40" s="17"/>
      <c r="Q40" s="17"/>
      <c r="S40" s="2">
        <v>61.27</v>
      </c>
      <c r="T40" s="19">
        <f t="shared" si="1"/>
        <v>-61.27</v>
      </c>
      <c r="U40" s="19">
        <v>4.04</v>
      </c>
      <c r="V40" s="19">
        <v>7.5</v>
      </c>
      <c r="W40" s="19"/>
      <c r="X40" s="19">
        <v>-1.86</v>
      </c>
      <c r="Y40">
        <v>90</v>
      </c>
      <c r="Z40" s="19"/>
    </row>
    <row r="41" spans="1:26" x14ac:dyDescent="0.2">
      <c r="B41" s="1">
        <v>5</v>
      </c>
      <c r="C41" s="1" t="s">
        <v>6</v>
      </c>
      <c r="E41" s="1" t="s">
        <v>108</v>
      </c>
      <c r="G41" t="s">
        <v>7</v>
      </c>
      <c r="H41" s="1" t="s">
        <v>7</v>
      </c>
      <c r="K41" s="17"/>
      <c r="N41" s="17"/>
      <c r="Q41" s="17"/>
      <c r="S41">
        <v>54.26</v>
      </c>
      <c r="T41" s="19">
        <f t="shared" si="1"/>
        <v>-54.26</v>
      </c>
      <c r="U41" s="19">
        <v>0.83</v>
      </c>
      <c r="V41" s="19">
        <v>18.3</v>
      </c>
      <c r="W41" s="19"/>
      <c r="X41" s="19">
        <v>-2.35</v>
      </c>
      <c r="Y41">
        <v>120</v>
      </c>
      <c r="Z41" s="19"/>
    </row>
    <row r="42" spans="1:26" x14ac:dyDescent="0.2">
      <c r="B42" s="1">
        <v>8</v>
      </c>
      <c r="C42" s="1" t="s">
        <v>6</v>
      </c>
      <c r="E42" s="1" t="s">
        <v>108</v>
      </c>
      <c r="G42" t="s">
        <v>7</v>
      </c>
      <c r="H42" s="1" t="s">
        <v>6</v>
      </c>
      <c r="I42" s="2"/>
      <c r="K42" s="17"/>
      <c r="N42" s="17"/>
      <c r="Q42" s="17"/>
      <c r="S42">
        <v>67.11</v>
      </c>
      <c r="T42" s="19">
        <f t="shared" si="1"/>
        <v>-67.11</v>
      </c>
      <c r="U42" s="19">
        <v>4.46</v>
      </c>
      <c r="V42" s="20">
        <v>9</v>
      </c>
      <c r="W42" s="19"/>
      <c r="X42" s="19">
        <v>1.0900000000000001</v>
      </c>
      <c r="Y42">
        <v>100</v>
      </c>
      <c r="Z42" s="19"/>
    </row>
    <row r="43" spans="1:26" x14ac:dyDescent="0.2">
      <c r="A43" t="s">
        <v>99</v>
      </c>
      <c r="B43" s="1">
        <v>12</v>
      </c>
      <c r="C43" s="1" t="s">
        <v>6</v>
      </c>
      <c r="E43" s="1" t="s">
        <v>108</v>
      </c>
      <c r="G43" t="s">
        <v>7</v>
      </c>
      <c r="H43" s="1" t="s">
        <v>6</v>
      </c>
      <c r="J43">
        <v>54.351999999999997</v>
      </c>
      <c r="K43" s="17">
        <v>4.5060000000000002</v>
      </c>
      <c r="L43">
        <f t="shared" si="0"/>
        <v>55.853999999999999</v>
      </c>
      <c r="M43">
        <v>23.71</v>
      </c>
      <c r="N43" s="17">
        <v>23.62</v>
      </c>
      <c r="O43">
        <v>-0.41</v>
      </c>
      <c r="P43">
        <v>57.32</v>
      </c>
      <c r="Q43" s="17">
        <f t="shared" si="2"/>
        <v>56.910000000000004</v>
      </c>
      <c r="T43" s="19"/>
      <c r="U43" s="19"/>
      <c r="V43" s="19"/>
      <c r="W43" s="19"/>
      <c r="X43" s="19"/>
      <c r="Z43" s="19"/>
    </row>
    <row r="44" spans="1:26" x14ac:dyDescent="0.2">
      <c r="B44" s="1">
        <v>13</v>
      </c>
      <c r="C44" s="1" t="s">
        <v>6</v>
      </c>
      <c r="E44" s="1" t="s">
        <v>108</v>
      </c>
      <c r="G44" t="s">
        <v>7</v>
      </c>
      <c r="H44" s="1" t="s">
        <v>6</v>
      </c>
      <c r="J44">
        <v>56.716000000000001</v>
      </c>
      <c r="K44" s="17">
        <v>3.9820000000000002</v>
      </c>
      <c r="L44">
        <f t="shared" si="0"/>
        <v>58.043333333333337</v>
      </c>
      <c r="M44">
        <v>30.6</v>
      </c>
      <c r="N44" s="17">
        <v>29.83</v>
      </c>
      <c r="O44">
        <v>0.63</v>
      </c>
      <c r="P44">
        <v>59.99</v>
      </c>
      <c r="Q44" s="17">
        <f t="shared" si="2"/>
        <v>60.620000000000005</v>
      </c>
      <c r="T44" s="19"/>
      <c r="U44" s="19"/>
      <c r="V44" s="19">
        <v>7.2</v>
      </c>
      <c r="W44" s="19"/>
      <c r="X44" s="19"/>
      <c r="Z44" s="19"/>
    </row>
    <row r="45" spans="1:26" x14ac:dyDescent="0.2">
      <c r="B45" s="1">
        <v>14</v>
      </c>
      <c r="C45" s="1" t="s">
        <v>7</v>
      </c>
      <c r="D45" t="s">
        <v>57</v>
      </c>
      <c r="E45" s="1" t="s">
        <v>108</v>
      </c>
      <c r="G45" t="s">
        <v>7</v>
      </c>
      <c r="H45" s="1" t="s">
        <v>7</v>
      </c>
      <c r="K45" s="17"/>
      <c r="N45" s="17"/>
      <c r="Q45" s="17"/>
      <c r="T45" s="19"/>
      <c r="U45" s="19"/>
      <c r="V45" s="19"/>
      <c r="W45" s="19"/>
      <c r="X45" s="19"/>
      <c r="Z45" s="19"/>
    </row>
    <row r="46" spans="1:26" x14ac:dyDescent="0.2">
      <c r="B46" s="1">
        <v>15</v>
      </c>
      <c r="C46" s="1" t="s">
        <v>6</v>
      </c>
      <c r="E46" s="1" t="s">
        <v>108</v>
      </c>
      <c r="G46" t="s">
        <v>6</v>
      </c>
      <c r="H46" s="1" t="s">
        <v>6</v>
      </c>
      <c r="K46" s="17"/>
      <c r="N46" s="17"/>
      <c r="Q46" s="17"/>
      <c r="T46" s="19"/>
      <c r="U46" s="19"/>
      <c r="V46" s="19">
        <v>8</v>
      </c>
      <c r="W46" s="19"/>
      <c r="X46" s="19"/>
      <c r="Z46" s="19"/>
    </row>
    <row r="47" spans="1:26" x14ac:dyDescent="0.2">
      <c r="A47" s="6" t="s">
        <v>100</v>
      </c>
      <c r="B47" s="1">
        <v>19</v>
      </c>
      <c r="C47" s="1" t="s">
        <v>6</v>
      </c>
      <c r="E47" s="10">
        <v>1</v>
      </c>
      <c r="F47" t="s">
        <v>106</v>
      </c>
      <c r="G47" t="s">
        <v>7</v>
      </c>
      <c r="H47" s="1" t="s">
        <v>7</v>
      </c>
      <c r="J47">
        <v>55.951000000000001</v>
      </c>
      <c r="K47" s="17">
        <v>3.669</v>
      </c>
      <c r="L47">
        <f t="shared" si="0"/>
        <v>57.173999999999999</v>
      </c>
      <c r="M47">
        <v>25.35</v>
      </c>
      <c r="N47" s="17">
        <v>25.15</v>
      </c>
      <c r="O47">
        <v>-5.95</v>
      </c>
      <c r="P47">
        <v>57.32</v>
      </c>
      <c r="Q47" s="17">
        <f t="shared" si="2"/>
        <v>51.37</v>
      </c>
      <c r="S47">
        <v>65.42</v>
      </c>
      <c r="T47" s="19">
        <f t="shared" si="1"/>
        <v>-65.42</v>
      </c>
      <c r="U47" s="19">
        <v>6.55</v>
      </c>
      <c r="V47" s="19">
        <v>8.5</v>
      </c>
      <c r="W47" s="20">
        <v>87</v>
      </c>
      <c r="X47" s="19">
        <v>0.88</v>
      </c>
      <c r="Y47">
        <v>140</v>
      </c>
      <c r="Z47" s="19">
        <v>151</v>
      </c>
    </row>
    <row r="48" spans="1:26" x14ac:dyDescent="0.2">
      <c r="B48" s="1">
        <v>20</v>
      </c>
      <c r="C48" s="1" t="s">
        <v>6</v>
      </c>
      <c r="E48">
        <v>1</v>
      </c>
      <c r="F48" t="s">
        <v>106</v>
      </c>
      <c r="G48" t="s">
        <v>7</v>
      </c>
      <c r="H48" s="1" t="s">
        <v>7</v>
      </c>
      <c r="J48">
        <v>68.869</v>
      </c>
      <c r="K48" s="17">
        <v>3.1779999999999999</v>
      </c>
      <c r="L48">
        <f t="shared" si="0"/>
        <v>69.928333333333327</v>
      </c>
      <c r="M48">
        <v>28.18</v>
      </c>
      <c r="N48" s="17">
        <v>27.38</v>
      </c>
      <c r="O48">
        <v>0.24</v>
      </c>
      <c r="P48">
        <v>71.709999999999994</v>
      </c>
      <c r="Q48" s="17">
        <f t="shared" si="2"/>
        <v>71.949999999999989</v>
      </c>
      <c r="S48">
        <v>75.319999999999993</v>
      </c>
      <c r="T48" s="19">
        <f t="shared" si="1"/>
        <v>-75.319999999999993</v>
      </c>
      <c r="U48" s="19">
        <v>7.18</v>
      </c>
      <c r="V48" s="19">
        <v>10.4</v>
      </c>
      <c r="W48" s="19"/>
      <c r="X48" s="19">
        <v>-1.1499999999999999</v>
      </c>
      <c r="Y48">
        <v>120</v>
      </c>
      <c r="Z48" s="19"/>
    </row>
    <row r="49" spans="1:26" x14ac:dyDescent="0.2">
      <c r="B49" s="1">
        <v>23</v>
      </c>
      <c r="C49" s="1" t="s">
        <v>6</v>
      </c>
      <c r="E49" s="1" t="s">
        <v>108</v>
      </c>
      <c r="G49" t="s">
        <v>7</v>
      </c>
      <c r="H49" s="1" t="s">
        <v>7</v>
      </c>
      <c r="K49" s="17"/>
      <c r="N49" s="17"/>
      <c r="Q49" s="17"/>
      <c r="S49">
        <v>56.34</v>
      </c>
      <c r="T49" s="19">
        <f t="shared" si="1"/>
        <v>-56.34</v>
      </c>
      <c r="U49" s="19">
        <v>2.68</v>
      </c>
      <c r="V49" s="19">
        <v>7</v>
      </c>
      <c r="W49" s="19"/>
      <c r="X49" s="19">
        <v>-0.28000000000000003</v>
      </c>
      <c r="Y49">
        <v>100</v>
      </c>
      <c r="Z49" s="19"/>
    </row>
    <row r="50" spans="1:26" x14ac:dyDescent="0.2">
      <c r="B50" s="1">
        <v>25</v>
      </c>
      <c r="C50" s="1" t="s">
        <v>6</v>
      </c>
      <c r="E50" s="2">
        <v>1</v>
      </c>
      <c r="F50" t="s">
        <v>106</v>
      </c>
      <c r="G50" t="s">
        <v>7</v>
      </c>
      <c r="H50" s="1" t="s">
        <v>7</v>
      </c>
      <c r="K50" s="17"/>
      <c r="N50" s="17"/>
      <c r="Q50" s="17"/>
      <c r="S50">
        <v>62.31</v>
      </c>
      <c r="T50" s="19">
        <f t="shared" si="1"/>
        <v>-62.31</v>
      </c>
      <c r="U50" s="19">
        <v>4.87</v>
      </c>
      <c r="V50" s="19">
        <v>15.3</v>
      </c>
      <c r="W50" s="19"/>
      <c r="X50" s="19">
        <v>-2.77</v>
      </c>
      <c r="Y50">
        <v>160</v>
      </c>
      <c r="Z50" s="19">
        <v>172</v>
      </c>
    </row>
    <row r="51" spans="1:26" x14ac:dyDescent="0.2">
      <c r="B51" s="1">
        <v>26</v>
      </c>
      <c r="C51" s="1" t="s">
        <v>6</v>
      </c>
      <c r="E51">
        <v>1</v>
      </c>
      <c r="F51" t="s">
        <v>106</v>
      </c>
      <c r="G51" t="s">
        <v>6</v>
      </c>
      <c r="H51" s="1" t="s">
        <v>6</v>
      </c>
      <c r="J51">
        <v>71.858000000000004</v>
      </c>
      <c r="K51" s="17">
        <v>2.6549999999999998</v>
      </c>
      <c r="L51">
        <f t="shared" si="0"/>
        <v>72.743000000000009</v>
      </c>
      <c r="M51">
        <v>27.5</v>
      </c>
      <c r="N51" s="17">
        <v>26.47</v>
      </c>
      <c r="O51">
        <v>0.13</v>
      </c>
      <c r="P51">
        <v>73.33</v>
      </c>
      <c r="Q51" s="17">
        <f t="shared" si="2"/>
        <v>73.459999999999994</v>
      </c>
      <c r="S51">
        <v>77.47</v>
      </c>
      <c r="T51" s="19">
        <f t="shared" si="1"/>
        <v>-77.47</v>
      </c>
      <c r="U51" s="19">
        <v>5.83</v>
      </c>
      <c r="V51" s="19">
        <v>11.6</v>
      </c>
      <c r="W51" s="19">
        <v>95</v>
      </c>
      <c r="X51" s="19">
        <v>1.42</v>
      </c>
      <c r="Y51">
        <v>190</v>
      </c>
      <c r="Z51" s="19">
        <v>197</v>
      </c>
    </row>
    <row r="52" spans="1:26" x14ac:dyDescent="0.2">
      <c r="B52" s="1">
        <v>29</v>
      </c>
      <c r="C52" s="1" t="s">
        <v>6</v>
      </c>
      <c r="E52" t="s">
        <v>108</v>
      </c>
      <c r="G52" t="s">
        <v>6</v>
      </c>
      <c r="H52" s="1" t="s">
        <v>6</v>
      </c>
      <c r="K52" s="17"/>
      <c r="N52" s="17"/>
      <c r="Q52" s="17"/>
      <c r="T52" s="19"/>
      <c r="U52" s="19"/>
      <c r="V52" s="19"/>
      <c r="W52" s="19"/>
      <c r="X52" s="19"/>
      <c r="Z52" s="19"/>
    </row>
    <row r="53" spans="1:26" x14ac:dyDescent="0.2">
      <c r="A53" t="s">
        <v>99</v>
      </c>
      <c r="B53" s="1">
        <v>30</v>
      </c>
      <c r="C53" s="1" t="s">
        <v>6</v>
      </c>
      <c r="E53" t="s">
        <v>108</v>
      </c>
      <c r="G53" t="s">
        <v>7</v>
      </c>
      <c r="H53" s="1" t="s">
        <v>6</v>
      </c>
      <c r="J53">
        <v>53.128</v>
      </c>
      <c r="K53" s="17">
        <v>4.2539999999999996</v>
      </c>
      <c r="L53">
        <f t="shared" si="0"/>
        <v>54.545999999999999</v>
      </c>
      <c r="M53">
        <v>23.42</v>
      </c>
      <c r="N53" s="17">
        <v>22.95</v>
      </c>
      <c r="O53">
        <v>2.91</v>
      </c>
      <c r="P53">
        <v>56.39</v>
      </c>
      <c r="Q53" s="17">
        <f t="shared" si="2"/>
        <v>59.3</v>
      </c>
      <c r="T53" s="19"/>
      <c r="U53" s="19"/>
      <c r="V53" s="19"/>
      <c r="W53" s="19"/>
      <c r="X53" s="19"/>
      <c r="Z53" s="19"/>
    </row>
    <row r="54" spans="1:26" x14ac:dyDescent="0.2">
      <c r="B54" s="1">
        <v>34</v>
      </c>
      <c r="C54" s="1" t="s">
        <v>6</v>
      </c>
      <c r="E54">
        <v>1</v>
      </c>
      <c r="F54" t="s">
        <v>106</v>
      </c>
      <c r="G54" t="s">
        <v>7</v>
      </c>
      <c r="H54" s="1" t="s">
        <v>7</v>
      </c>
      <c r="J54">
        <v>56.853999999999999</v>
      </c>
      <c r="K54" s="17">
        <v>1.897</v>
      </c>
      <c r="L54">
        <f t="shared" si="0"/>
        <v>57.486333333333334</v>
      </c>
      <c r="M54">
        <v>39.340000000000003</v>
      </c>
      <c r="N54" s="17">
        <v>38.619999999999997</v>
      </c>
      <c r="O54">
        <v>-0.93</v>
      </c>
      <c r="P54">
        <v>60.96</v>
      </c>
      <c r="Q54" s="17">
        <f t="shared" si="2"/>
        <v>60.03</v>
      </c>
      <c r="S54">
        <v>75.42</v>
      </c>
      <c r="T54" s="19">
        <f t="shared" si="1"/>
        <v>-75.42</v>
      </c>
      <c r="U54" s="19">
        <v>6.72</v>
      </c>
      <c r="V54" s="19">
        <v>14.1</v>
      </c>
      <c r="W54" s="19"/>
      <c r="X54" s="19">
        <v>-3.2</v>
      </c>
      <c r="Y54" s="2">
        <v>130</v>
      </c>
      <c r="Z54" s="20">
        <v>181</v>
      </c>
    </row>
    <row r="55" spans="1:26" x14ac:dyDescent="0.2">
      <c r="B55" s="1">
        <v>35</v>
      </c>
      <c r="C55" s="1" t="s">
        <v>6</v>
      </c>
      <c r="E55" t="s">
        <v>108</v>
      </c>
      <c r="G55" t="s">
        <v>7</v>
      </c>
      <c r="H55" s="1" t="s">
        <v>7</v>
      </c>
      <c r="J55">
        <v>68.744</v>
      </c>
      <c r="K55" s="17">
        <v>2.1680000000000001</v>
      </c>
      <c r="L55">
        <f t="shared" si="0"/>
        <v>69.466666666666669</v>
      </c>
      <c r="M55">
        <v>24.61</v>
      </c>
      <c r="N55" s="17">
        <v>23.9</v>
      </c>
      <c r="O55">
        <v>2.44</v>
      </c>
      <c r="P55">
        <v>71.95</v>
      </c>
      <c r="Q55" s="17">
        <f t="shared" si="2"/>
        <v>74.39</v>
      </c>
      <c r="S55">
        <v>75.650000000000006</v>
      </c>
      <c r="T55" s="19">
        <f t="shared" si="1"/>
        <v>-75.650000000000006</v>
      </c>
      <c r="U55" s="19">
        <v>12.37</v>
      </c>
      <c r="V55" s="19">
        <v>9.1999999999999993</v>
      </c>
      <c r="W55" s="19"/>
      <c r="X55" s="19"/>
      <c r="Z55" s="19"/>
    </row>
    <row r="56" spans="1:26" x14ac:dyDescent="0.2">
      <c r="B56" s="1">
        <v>36</v>
      </c>
      <c r="C56" s="1" t="s">
        <v>6</v>
      </c>
      <c r="E56" s="10">
        <v>1</v>
      </c>
      <c r="F56" t="s">
        <v>106</v>
      </c>
      <c r="G56" t="s">
        <v>7</v>
      </c>
      <c r="H56" s="1" t="s">
        <v>6</v>
      </c>
      <c r="K56" s="17"/>
      <c r="N56" s="17"/>
      <c r="Q56" s="17"/>
      <c r="T56" s="19"/>
      <c r="U56" s="19"/>
      <c r="V56" s="19"/>
      <c r="W56" s="19"/>
      <c r="X56" s="19"/>
      <c r="Z56" s="19"/>
    </row>
    <row r="57" spans="1:26" x14ac:dyDescent="0.2">
      <c r="B57" s="1">
        <v>37</v>
      </c>
      <c r="C57" s="1" t="s">
        <v>6</v>
      </c>
      <c r="E57">
        <v>1</v>
      </c>
      <c r="F57" t="s">
        <v>106</v>
      </c>
      <c r="G57" t="s">
        <v>7</v>
      </c>
      <c r="H57" s="1" t="s">
        <v>7</v>
      </c>
      <c r="J57">
        <v>63.381999999999998</v>
      </c>
      <c r="K57" s="17">
        <v>3.4260000000000002</v>
      </c>
      <c r="L57">
        <f t="shared" si="0"/>
        <v>64.524000000000001</v>
      </c>
      <c r="M57">
        <v>52.48</v>
      </c>
      <c r="N57" s="17">
        <v>51.52</v>
      </c>
      <c r="O57">
        <v>1</v>
      </c>
      <c r="P57">
        <v>67.069999999999993</v>
      </c>
      <c r="Q57" s="17">
        <f t="shared" si="2"/>
        <v>68.069999999999993</v>
      </c>
      <c r="T57" s="19"/>
      <c r="U57" s="19"/>
      <c r="V57" s="19"/>
      <c r="W57" s="19"/>
      <c r="X57" s="19"/>
      <c r="Z57" s="19"/>
    </row>
    <row r="58" spans="1:26" x14ac:dyDescent="0.2">
      <c r="B58" s="1">
        <v>39</v>
      </c>
      <c r="C58" s="1" t="s">
        <v>6</v>
      </c>
      <c r="E58" t="s">
        <v>108</v>
      </c>
      <c r="G58" t="s">
        <v>7</v>
      </c>
      <c r="H58" s="1" t="s">
        <v>7</v>
      </c>
      <c r="K58" s="17"/>
      <c r="N58" s="17"/>
      <c r="Q58" s="17"/>
      <c r="T58" s="19"/>
      <c r="U58" s="19"/>
      <c r="V58" s="19"/>
      <c r="W58" s="19"/>
      <c r="X58" s="19"/>
      <c r="Z58" s="19"/>
    </row>
    <row r="59" spans="1:26" x14ac:dyDescent="0.2">
      <c r="A59" t="s">
        <v>72</v>
      </c>
      <c r="B59" s="1" t="s">
        <v>20</v>
      </c>
      <c r="C59" s="1" t="s">
        <v>6</v>
      </c>
      <c r="E59">
        <v>1</v>
      </c>
      <c r="F59" t="s">
        <v>106</v>
      </c>
      <c r="G59" t="s">
        <v>7</v>
      </c>
      <c r="H59" s="1" t="s">
        <v>7</v>
      </c>
      <c r="J59">
        <v>61.923999999999999</v>
      </c>
      <c r="K59" s="17">
        <v>0.28000000000000003</v>
      </c>
      <c r="L59">
        <f t="shared" si="0"/>
        <v>62.017333333333333</v>
      </c>
      <c r="M59">
        <v>24.75</v>
      </c>
      <c r="N59" s="17">
        <v>23.84</v>
      </c>
      <c r="O59">
        <v>-4.28</v>
      </c>
      <c r="P59">
        <v>71.569999999999993</v>
      </c>
      <c r="Q59" s="17">
        <f t="shared" si="2"/>
        <v>67.289999999999992</v>
      </c>
      <c r="S59">
        <v>72.56</v>
      </c>
      <c r="T59" s="19">
        <f t="shared" si="1"/>
        <v>-72.56</v>
      </c>
      <c r="U59" s="19">
        <v>7.72</v>
      </c>
      <c r="V59" s="19">
        <v>30</v>
      </c>
      <c r="W59" s="19"/>
      <c r="X59" s="19">
        <v>-0.11</v>
      </c>
      <c r="Z59" s="19"/>
    </row>
    <row r="60" spans="1:26" x14ac:dyDescent="0.2">
      <c r="B60" s="1" t="s">
        <v>27</v>
      </c>
      <c r="C60" s="1" t="s">
        <v>6</v>
      </c>
      <c r="E60">
        <v>1</v>
      </c>
      <c r="F60" t="s">
        <v>107</v>
      </c>
      <c r="G60" t="s">
        <v>6</v>
      </c>
      <c r="H60" s="1" t="s">
        <v>6</v>
      </c>
      <c r="K60" s="17"/>
      <c r="N60" s="17"/>
      <c r="Q60" s="17"/>
      <c r="S60">
        <v>63.59</v>
      </c>
      <c r="T60" s="19">
        <f t="shared" si="1"/>
        <v>-63.59</v>
      </c>
      <c r="U60" s="19">
        <v>3.97</v>
      </c>
      <c r="V60" s="19">
        <v>10</v>
      </c>
      <c r="W60" s="19"/>
      <c r="X60" s="19">
        <v>0.08</v>
      </c>
      <c r="Y60">
        <v>105</v>
      </c>
      <c r="Z60" s="19">
        <v>114</v>
      </c>
    </row>
    <row r="61" spans="1:26" x14ac:dyDescent="0.2">
      <c r="B61" s="1" t="s">
        <v>21</v>
      </c>
      <c r="C61" s="1" t="s">
        <v>6</v>
      </c>
      <c r="E61" s="10">
        <v>1</v>
      </c>
      <c r="F61" t="s">
        <v>106</v>
      </c>
      <c r="G61" t="s">
        <v>6</v>
      </c>
      <c r="H61" s="1" t="s">
        <v>7</v>
      </c>
      <c r="K61" s="17"/>
      <c r="N61" s="17"/>
      <c r="Q61" s="17"/>
      <c r="T61" s="19"/>
      <c r="U61" s="19"/>
      <c r="V61" s="19"/>
      <c r="W61" s="19"/>
      <c r="X61" s="19"/>
      <c r="Z61" s="19"/>
    </row>
    <row r="62" spans="1:26" x14ac:dyDescent="0.2">
      <c r="B62" s="1" t="s">
        <v>22</v>
      </c>
      <c r="C62" s="1" t="s">
        <v>6</v>
      </c>
      <c r="E62" s="10">
        <v>1</v>
      </c>
      <c r="F62" t="s">
        <v>106</v>
      </c>
      <c r="G62" t="s">
        <v>6</v>
      </c>
      <c r="H62" s="1" t="s">
        <v>7</v>
      </c>
      <c r="K62" s="17"/>
      <c r="N62" s="17"/>
      <c r="Q62" s="17"/>
      <c r="T62" s="19"/>
      <c r="U62" s="19"/>
      <c r="V62" s="19"/>
      <c r="W62" s="19"/>
      <c r="X62" s="19"/>
      <c r="Z62" s="19"/>
    </row>
    <row r="63" spans="1:26" x14ac:dyDescent="0.2">
      <c r="B63" s="1" t="s">
        <v>5</v>
      </c>
      <c r="C63" s="1" t="s">
        <v>6</v>
      </c>
      <c r="E63">
        <v>1</v>
      </c>
      <c r="F63" t="s">
        <v>106</v>
      </c>
      <c r="G63" t="s">
        <v>7</v>
      </c>
      <c r="H63" s="1" t="s">
        <v>6</v>
      </c>
      <c r="J63">
        <v>43.963000000000001</v>
      </c>
      <c r="K63" s="17">
        <v>1.659</v>
      </c>
      <c r="L63">
        <f t="shared" si="0"/>
        <v>44.515999999999998</v>
      </c>
      <c r="M63">
        <v>25.47</v>
      </c>
      <c r="N63" s="17">
        <v>24.75</v>
      </c>
      <c r="O63">
        <v>11.37</v>
      </c>
      <c r="P63">
        <v>43.07</v>
      </c>
      <c r="Q63" s="17">
        <f t="shared" si="2"/>
        <v>54.44</v>
      </c>
      <c r="T63" s="19"/>
      <c r="U63" s="19"/>
      <c r="V63" s="19"/>
      <c r="W63" s="19"/>
      <c r="X63" s="19"/>
      <c r="Z63" s="19"/>
    </row>
    <row r="64" spans="1:26" x14ac:dyDescent="0.2">
      <c r="B64" s="1" t="s">
        <v>8</v>
      </c>
      <c r="C64" s="1" t="s">
        <v>6</v>
      </c>
      <c r="E64">
        <v>1</v>
      </c>
      <c r="F64" t="s">
        <v>106</v>
      </c>
      <c r="G64" t="s">
        <v>7</v>
      </c>
      <c r="H64" s="1" t="s">
        <v>7</v>
      </c>
      <c r="J64">
        <v>46.66</v>
      </c>
      <c r="K64" s="17">
        <v>1.119</v>
      </c>
      <c r="L64">
        <f t="shared" si="0"/>
        <v>47.032999999999994</v>
      </c>
      <c r="M64">
        <v>17.97</v>
      </c>
      <c r="N64" s="17">
        <v>17.09</v>
      </c>
      <c r="O64">
        <v>5.63</v>
      </c>
      <c r="P64">
        <v>50.96</v>
      </c>
      <c r="Q64" s="17">
        <f t="shared" si="2"/>
        <v>56.59</v>
      </c>
      <c r="S64">
        <v>62.72</v>
      </c>
      <c r="T64" s="19">
        <f t="shared" si="1"/>
        <v>-62.72</v>
      </c>
      <c r="U64" s="19">
        <v>3</v>
      </c>
      <c r="V64" s="19">
        <v>13.2</v>
      </c>
      <c r="W64" s="19"/>
      <c r="X64" s="19">
        <v>-1.84</v>
      </c>
      <c r="Y64">
        <v>115</v>
      </c>
      <c r="Z64" s="19">
        <v>136</v>
      </c>
    </row>
    <row r="65" spans="1:26" x14ac:dyDescent="0.2">
      <c r="B65" s="1" t="s">
        <v>9</v>
      </c>
      <c r="C65" s="1" t="s">
        <v>6</v>
      </c>
      <c r="E65">
        <v>1</v>
      </c>
      <c r="F65" t="s">
        <v>106</v>
      </c>
      <c r="G65" t="s">
        <v>7</v>
      </c>
      <c r="H65" s="1" t="s">
        <v>7</v>
      </c>
      <c r="K65" s="17"/>
      <c r="N65" s="17"/>
      <c r="Q65" s="17"/>
      <c r="S65">
        <v>73.09</v>
      </c>
      <c r="T65" s="19">
        <f t="shared" si="1"/>
        <v>-73.09</v>
      </c>
      <c r="U65" s="19">
        <v>4.4400000000000004</v>
      </c>
      <c r="V65" s="19">
        <v>12.7</v>
      </c>
      <c r="W65" s="19"/>
      <c r="X65" s="19">
        <v>0.44400000000000001</v>
      </c>
      <c r="Y65">
        <v>145</v>
      </c>
      <c r="Z65" s="19">
        <v>130</v>
      </c>
    </row>
    <row r="66" spans="1:26" x14ac:dyDescent="0.2">
      <c r="B66" s="1" t="s">
        <v>10</v>
      </c>
      <c r="C66" s="1" t="s">
        <v>6</v>
      </c>
      <c r="E66">
        <v>1</v>
      </c>
      <c r="F66" t="s">
        <v>106</v>
      </c>
      <c r="G66" t="s">
        <v>7</v>
      </c>
      <c r="H66" s="1" t="s">
        <v>7</v>
      </c>
      <c r="J66">
        <v>50.140999999999998</v>
      </c>
      <c r="K66" s="17">
        <v>2.758</v>
      </c>
      <c r="L66">
        <f t="shared" si="0"/>
        <v>51.060333333333332</v>
      </c>
      <c r="N66" s="17">
        <v>22.86</v>
      </c>
      <c r="O66">
        <v>3.86</v>
      </c>
      <c r="P66">
        <v>53.16</v>
      </c>
      <c r="Q66" s="17">
        <f t="shared" si="2"/>
        <v>57.019999999999996</v>
      </c>
      <c r="T66" s="19"/>
      <c r="U66" s="19"/>
      <c r="V66" s="19"/>
      <c r="W66" s="19"/>
      <c r="X66" s="19"/>
      <c r="Z66" s="19"/>
    </row>
    <row r="67" spans="1:26" x14ac:dyDescent="0.2">
      <c r="B67" s="1" t="s">
        <v>11</v>
      </c>
      <c r="C67" s="1" t="s">
        <v>6</v>
      </c>
      <c r="E67">
        <v>1</v>
      </c>
      <c r="F67" t="s">
        <v>106</v>
      </c>
      <c r="G67" t="s">
        <v>7</v>
      </c>
      <c r="H67" s="1" t="s">
        <v>7</v>
      </c>
      <c r="K67" s="17"/>
      <c r="N67" s="17"/>
      <c r="Q67" s="17"/>
      <c r="S67">
        <v>61.4</v>
      </c>
      <c r="T67" s="19">
        <f t="shared" ref="T67:T115" si="3">0-S67</f>
        <v>-61.4</v>
      </c>
      <c r="U67" s="19">
        <v>1.41</v>
      </c>
      <c r="V67" s="19"/>
      <c r="W67" s="19"/>
      <c r="X67" s="19">
        <v>-2.69</v>
      </c>
      <c r="Z67" s="19"/>
    </row>
    <row r="68" spans="1:26" x14ac:dyDescent="0.2">
      <c r="B68" s="1" t="s">
        <v>12</v>
      </c>
      <c r="C68" s="1" t="s">
        <v>6</v>
      </c>
      <c r="E68">
        <v>1</v>
      </c>
      <c r="F68" t="s">
        <v>106</v>
      </c>
      <c r="G68" s="2" t="s">
        <v>6</v>
      </c>
      <c r="H68" s="1" t="s">
        <v>6</v>
      </c>
      <c r="J68">
        <v>70.314999999999998</v>
      </c>
      <c r="K68" s="17">
        <v>2.871</v>
      </c>
      <c r="L68">
        <f t="shared" ref="L68:L116" si="4">(K68/3)+J68</f>
        <v>71.271999999999991</v>
      </c>
      <c r="M68">
        <v>21.23</v>
      </c>
      <c r="N68" s="17">
        <v>20.57</v>
      </c>
      <c r="O68">
        <v>-4.0529999999999999</v>
      </c>
      <c r="P68">
        <v>76.209999999999994</v>
      </c>
      <c r="Q68" s="17">
        <f t="shared" ref="Q68:Q116" si="5">P68+O68</f>
        <v>72.156999999999996</v>
      </c>
      <c r="S68">
        <v>74.819999999999993</v>
      </c>
      <c r="T68" s="19">
        <f t="shared" si="3"/>
        <v>-74.819999999999993</v>
      </c>
      <c r="U68" s="19">
        <v>2.82</v>
      </c>
      <c r="V68" s="19">
        <v>14.3</v>
      </c>
      <c r="W68" s="19">
        <v>110</v>
      </c>
      <c r="X68" s="19">
        <v>0.76</v>
      </c>
      <c r="Y68">
        <v>205</v>
      </c>
      <c r="Z68" s="19">
        <v>280</v>
      </c>
    </row>
    <row r="69" spans="1:26" x14ac:dyDescent="0.2">
      <c r="B69" s="1" t="s">
        <v>13</v>
      </c>
      <c r="C69" s="1" t="s">
        <v>6</v>
      </c>
      <c r="E69">
        <v>1</v>
      </c>
      <c r="F69" t="s">
        <v>106</v>
      </c>
      <c r="G69" t="s">
        <v>7</v>
      </c>
      <c r="H69" s="1" t="s">
        <v>7</v>
      </c>
      <c r="J69">
        <v>56.359000000000002</v>
      </c>
      <c r="K69" s="17">
        <v>2.3660000000000001</v>
      </c>
      <c r="L69">
        <f t="shared" si="4"/>
        <v>57.147666666666666</v>
      </c>
      <c r="M69">
        <v>27.4</v>
      </c>
      <c r="N69" s="17">
        <v>26.58</v>
      </c>
      <c r="O69">
        <v>0.2</v>
      </c>
      <c r="P69">
        <v>61.28</v>
      </c>
      <c r="Q69" s="17">
        <f t="shared" si="5"/>
        <v>61.480000000000004</v>
      </c>
      <c r="S69">
        <v>64.819999999999993</v>
      </c>
      <c r="T69" s="19">
        <f t="shared" si="3"/>
        <v>-64.819999999999993</v>
      </c>
      <c r="U69" s="19">
        <v>2.95</v>
      </c>
      <c r="V69" s="19"/>
      <c r="W69" s="19"/>
      <c r="X69" s="19">
        <v>-0.84</v>
      </c>
      <c r="Y69">
        <v>150</v>
      </c>
      <c r="Z69" s="19">
        <v>178</v>
      </c>
    </row>
    <row r="70" spans="1:26" x14ac:dyDescent="0.2">
      <c r="B70" s="1" t="s">
        <v>17</v>
      </c>
      <c r="C70" s="1" t="s">
        <v>6</v>
      </c>
      <c r="E70" t="s">
        <v>108</v>
      </c>
      <c r="H70" s="1" t="s">
        <v>7</v>
      </c>
      <c r="J70">
        <v>49.384999999999998</v>
      </c>
      <c r="K70" s="17">
        <v>2.6190000000000002</v>
      </c>
      <c r="L70">
        <f t="shared" si="4"/>
        <v>50.257999999999996</v>
      </c>
      <c r="M70">
        <v>22.53</v>
      </c>
      <c r="N70" s="17">
        <v>21.9</v>
      </c>
      <c r="O70">
        <v>-2.16</v>
      </c>
      <c r="P70">
        <v>54.72</v>
      </c>
      <c r="Q70" s="17">
        <f t="shared" si="5"/>
        <v>52.56</v>
      </c>
      <c r="T70" s="19"/>
      <c r="U70" s="19"/>
      <c r="V70" s="19"/>
      <c r="W70" s="19"/>
      <c r="X70" s="19"/>
      <c r="Z70" s="19"/>
    </row>
    <row r="71" spans="1:26" x14ac:dyDescent="0.2">
      <c r="A71" t="s">
        <v>73</v>
      </c>
      <c r="B71" s="1" t="s">
        <v>27</v>
      </c>
      <c r="C71" s="1" t="s">
        <v>6</v>
      </c>
      <c r="E71">
        <v>1</v>
      </c>
      <c r="F71" t="s">
        <v>106</v>
      </c>
      <c r="G71" t="s">
        <v>6</v>
      </c>
      <c r="H71" s="1" t="s">
        <v>6</v>
      </c>
      <c r="J71">
        <v>65.281000000000006</v>
      </c>
      <c r="K71" s="17">
        <v>3.7949999999999999</v>
      </c>
      <c r="L71">
        <f t="shared" si="4"/>
        <v>66.546000000000006</v>
      </c>
      <c r="M71">
        <v>27.27</v>
      </c>
      <c r="N71" s="17">
        <v>26.49</v>
      </c>
      <c r="O71">
        <v>-3.67</v>
      </c>
      <c r="P71">
        <v>69.72</v>
      </c>
      <c r="Q71" s="17">
        <f t="shared" si="5"/>
        <v>66.05</v>
      </c>
      <c r="S71">
        <v>53.44</v>
      </c>
      <c r="T71" s="19">
        <f t="shared" si="3"/>
        <v>-53.44</v>
      </c>
      <c r="U71" s="19">
        <v>0.73</v>
      </c>
      <c r="V71" s="19"/>
      <c r="W71" s="19"/>
      <c r="X71" s="19">
        <v>-0.45</v>
      </c>
      <c r="Y71">
        <v>85</v>
      </c>
      <c r="Z71" s="19"/>
    </row>
    <row r="72" spans="1:26" x14ac:dyDescent="0.2">
      <c r="B72" s="1" t="s">
        <v>22</v>
      </c>
      <c r="C72" s="1" t="s">
        <v>6</v>
      </c>
      <c r="E72">
        <v>1</v>
      </c>
      <c r="F72" t="s">
        <v>110</v>
      </c>
      <c r="G72" t="s">
        <v>7</v>
      </c>
      <c r="H72" s="1" t="s">
        <v>6</v>
      </c>
      <c r="J72">
        <v>73.807000000000002</v>
      </c>
      <c r="K72" s="17">
        <v>2.8650000000000002</v>
      </c>
      <c r="L72">
        <f t="shared" si="4"/>
        <v>74.762</v>
      </c>
      <c r="M72">
        <v>30.99</v>
      </c>
      <c r="N72" s="17">
        <v>30.36</v>
      </c>
      <c r="O72">
        <v>-6.34</v>
      </c>
      <c r="P72">
        <v>58.62</v>
      </c>
      <c r="Q72" s="17">
        <f t="shared" si="5"/>
        <v>52.28</v>
      </c>
      <c r="S72">
        <v>64.14</v>
      </c>
      <c r="T72" s="19">
        <f t="shared" si="3"/>
        <v>-64.14</v>
      </c>
      <c r="U72" s="19">
        <v>2.4700000000000002</v>
      </c>
      <c r="V72" s="19">
        <v>12.1</v>
      </c>
      <c r="W72" s="19">
        <v>137</v>
      </c>
      <c r="X72" s="19">
        <v>-0.26</v>
      </c>
      <c r="Y72">
        <v>230</v>
      </c>
      <c r="Z72" s="19">
        <v>232</v>
      </c>
    </row>
    <row r="73" spans="1:26" x14ac:dyDescent="0.2">
      <c r="B73" s="1" t="s">
        <v>5</v>
      </c>
      <c r="C73" s="1" t="s">
        <v>6</v>
      </c>
      <c r="E73">
        <v>1</v>
      </c>
      <c r="F73" t="s">
        <v>106</v>
      </c>
      <c r="G73" t="s">
        <v>6</v>
      </c>
      <c r="H73" s="1" t="s">
        <v>6</v>
      </c>
      <c r="K73" s="17"/>
      <c r="N73" s="17"/>
      <c r="Q73" s="17"/>
      <c r="S73">
        <v>57.62</v>
      </c>
      <c r="T73" s="19">
        <f t="shared" si="3"/>
        <v>-57.62</v>
      </c>
      <c r="U73" s="19">
        <v>1.41</v>
      </c>
      <c r="V73" s="19"/>
      <c r="W73" s="19"/>
      <c r="X73" s="19">
        <v>-0.99</v>
      </c>
      <c r="Y73">
        <v>245</v>
      </c>
      <c r="Z73" s="19">
        <v>241</v>
      </c>
    </row>
    <row r="74" spans="1:26" x14ac:dyDescent="0.2">
      <c r="A74" t="s">
        <v>99</v>
      </c>
      <c r="B74" s="1" t="s">
        <v>8</v>
      </c>
      <c r="C74" s="1" t="s">
        <v>6</v>
      </c>
      <c r="E74">
        <v>1</v>
      </c>
      <c r="F74" t="s">
        <v>106</v>
      </c>
      <c r="G74" t="s">
        <v>7</v>
      </c>
      <c r="H74" s="1" t="s">
        <v>7</v>
      </c>
      <c r="J74">
        <v>56.390999999999998</v>
      </c>
      <c r="K74" s="17">
        <v>3.2610000000000001</v>
      </c>
      <c r="L74">
        <f t="shared" si="4"/>
        <v>57.478000000000002</v>
      </c>
      <c r="N74" s="17">
        <v>23.55</v>
      </c>
      <c r="Q74" s="17"/>
      <c r="S74" s="9">
        <v>63.47</v>
      </c>
      <c r="T74" s="19">
        <f t="shared" si="3"/>
        <v>-63.47</v>
      </c>
      <c r="U74" s="19">
        <v>2.44</v>
      </c>
      <c r="V74" s="19"/>
      <c r="W74" s="19"/>
      <c r="X74" s="19">
        <v>-0.96</v>
      </c>
      <c r="Y74">
        <v>140</v>
      </c>
      <c r="Z74" s="19">
        <v>150</v>
      </c>
    </row>
    <row r="75" spans="1:26" x14ac:dyDescent="0.2">
      <c r="B75" s="1" t="s">
        <v>9</v>
      </c>
      <c r="C75" s="1" t="s">
        <v>6</v>
      </c>
      <c r="E75" s="10">
        <v>1</v>
      </c>
      <c r="F75" t="s">
        <v>106</v>
      </c>
      <c r="G75" t="s">
        <v>6</v>
      </c>
      <c r="H75" s="1" t="s">
        <v>6</v>
      </c>
      <c r="K75" s="17"/>
      <c r="N75" s="17"/>
      <c r="Q75" s="17"/>
      <c r="T75" s="19"/>
      <c r="U75" s="19"/>
      <c r="V75" s="19">
        <v>39.200000000000003</v>
      </c>
      <c r="W75" s="19">
        <v>124</v>
      </c>
      <c r="X75" s="20"/>
      <c r="Z75" s="19">
        <v>341</v>
      </c>
    </row>
    <row r="76" spans="1:26" x14ac:dyDescent="0.2">
      <c r="B76" s="1" t="s">
        <v>10</v>
      </c>
      <c r="C76" s="1" t="s">
        <v>6</v>
      </c>
      <c r="E76">
        <v>1</v>
      </c>
      <c r="F76" t="s">
        <v>106</v>
      </c>
      <c r="G76" t="s">
        <v>7</v>
      </c>
      <c r="H76" s="1" t="s">
        <v>7</v>
      </c>
      <c r="K76" s="17"/>
      <c r="N76" s="17"/>
      <c r="Q76" s="17"/>
      <c r="T76" s="19"/>
      <c r="U76" s="19"/>
      <c r="V76" s="19">
        <v>15.7</v>
      </c>
      <c r="W76" s="19">
        <v>100</v>
      </c>
      <c r="X76" s="20">
        <v>0.75</v>
      </c>
      <c r="Y76">
        <v>230</v>
      </c>
      <c r="Z76" s="19">
        <v>234</v>
      </c>
    </row>
    <row r="77" spans="1:26" x14ac:dyDescent="0.2">
      <c r="B77" s="1" t="s">
        <v>23</v>
      </c>
      <c r="C77" s="1" t="s">
        <v>6</v>
      </c>
      <c r="E77">
        <v>1</v>
      </c>
      <c r="F77" t="s">
        <v>106</v>
      </c>
      <c r="G77" t="s">
        <v>6</v>
      </c>
      <c r="H77" s="1" t="s">
        <v>6</v>
      </c>
      <c r="J77">
        <v>61.622</v>
      </c>
      <c r="K77" s="17">
        <v>4.8</v>
      </c>
      <c r="L77">
        <f t="shared" si="4"/>
        <v>63.222000000000001</v>
      </c>
      <c r="M77">
        <v>31.67</v>
      </c>
      <c r="N77" s="17">
        <v>30.74</v>
      </c>
      <c r="O77">
        <v>-2.61</v>
      </c>
      <c r="P77">
        <v>56.35</v>
      </c>
      <c r="Q77" s="17">
        <f t="shared" si="5"/>
        <v>53.74</v>
      </c>
      <c r="S77">
        <v>60.25</v>
      </c>
      <c r="T77" s="19">
        <f t="shared" si="3"/>
        <v>-60.25</v>
      </c>
      <c r="U77" s="19">
        <v>1.38</v>
      </c>
      <c r="V77" s="19">
        <v>13.3</v>
      </c>
      <c r="W77" s="20">
        <v>122</v>
      </c>
      <c r="X77" s="20">
        <v>-0.57999999999999996</v>
      </c>
      <c r="Y77" s="2">
        <v>185</v>
      </c>
      <c r="Z77" s="20">
        <v>184</v>
      </c>
    </row>
    <row r="78" spans="1:26" x14ac:dyDescent="0.2">
      <c r="B78" s="1" t="s">
        <v>11</v>
      </c>
      <c r="C78" s="1" t="s">
        <v>6</v>
      </c>
      <c r="E78" s="10">
        <v>1</v>
      </c>
      <c r="F78" t="s">
        <v>106</v>
      </c>
      <c r="G78" t="s">
        <v>6</v>
      </c>
      <c r="H78" s="1" t="s">
        <v>7</v>
      </c>
      <c r="J78">
        <v>69.171000000000006</v>
      </c>
      <c r="K78" s="17">
        <v>1.6659999999999999</v>
      </c>
      <c r="L78">
        <f t="shared" si="4"/>
        <v>69.726333333333343</v>
      </c>
      <c r="M78">
        <v>35.26</v>
      </c>
      <c r="N78" s="17">
        <v>34.119999999999997</v>
      </c>
      <c r="O78">
        <v>-4.88</v>
      </c>
      <c r="P78">
        <v>75.97</v>
      </c>
      <c r="Q78" s="17">
        <f t="shared" si="5"/>
        <v>71.09</v>
      </c>
      <c r="S78">
        <v>72.430000000000007</v>
      </c>
      <c r="T78" s="19">
        <f t="shared" si="3"/>
        <v>-72.430000000000007</v>
      </c>
      <c r="U78" s="19">
        <v>3.56</v>
      </c>
      <c r="V78" s="19">
        <v>16.5</v>
      </c>
      <c r="W78" s="20"/>
      <c r="X78" s="20">
        <v>0.67</v>
      </c>
      <c r="Y78" s="2">
        <v>210</v>
      </c>
      <c r="Z78" s="20">
        <v>206</v>
      </c>
    </row>
    <row r="79" spans="1:26" x14ac:dyDescent="0.2">
      <c r="B79" s="1" t="s">
        <v>12</v>
      </c>
      <c r="C79" s="1" t="s">
        <v>6</v>
      </c>
      <c r="E79" s="10">
        <v>1</v>
      </c>
      <c r="F79" t="s">
        <v>106</v>
      </c>
      <c r="G79" t="s">
        <v>7</v>
      </c>
      <c r="H79" s="1" t="s">
        <v>7</v>
      </c>
      <c r="J79">
        <v>51.966000000000001</v>
      </c>
      <c r="K79" s="17">
        <v>7.0209999999999999</v>
      </c>
      <c r="L79">
        <f t="shared" si="4"/>
        <v>54.306333333333335</v>
      </c>
      <c r="N79" s="17">
        <v>32.409999999999997</v>
      </c>
      <c r="O79">
        <v>-4.8899999999999997</v>
      </c>
      <c r="P79">
        <v>60.07</v>
      </c>
      <c r="Q79" s="17">
        <f t="shared" si="5"/>
        <v>55.18</v>
      </c>
      <c r="T79" s="19"/>
      <c r="U79" s="19"/>
      <c r="V79" s="19"/>
      <c r="W79" s="19"/>
      <c r="X79" s="19"/>
      <c r="Z79" s="19"/>
    </row>
    <row r="80" spans="1:26" x14ac:dyDescent="0.2">
      <c r="B80" s="1" t="s">
        <v>13</v>
      </c>
      <c r="C80" s="1" t="s">
        <v>6</v>
      </c>
      <c r="E80" s="10">
        <v>1</v>
      </c>
      <c r="F80" t="s">
        <v>109</v>
      </c>
      <c r="G80" t="s">
        <v>6</v>
      </c>
      <c r="H80" s="1" t="s">
        <v>7</v>
      </c>
      <c r="K80" s="17"/>
      <c r="N80" s="17"/>
      <c r="Q80" s="17"/>
      <c r="T80" s="19"/>
      <c r="U80" s="19"/>
      <c r="V80" s="19">
        <v>6.8</v>
      </c>
      <c r="W80" s="19"/>
      <c r="X80" s="19"/>
      <c r="Y80">
        <v>105</v>
      </c>
      <c r="Z80" s="19"/>
    </row>
    <row r="81" spans="1:26" x14ac:dyDescent="0.2">
      <c r="B81" s="1" t="s">
        <v>14</v>
      </c>
      <c r="C81" s="1" t="s">
        <v>6</v>
      </c>
      <c r="E81" s="10" t="s">
        <v>108</v>
      </c>
      <c r="F81" s="10"/>
      <c r="G81" t="s">
        <v>7</v>
      </c>
      <c r="H81" s="1" t="s">
        <v>7</v>
      </c>
      <c r="J81">
        <v>58.49</v>
      </c>
      <c r="K81" s="17">
        <v>0.93700000000000006</v>
      </c>
      <c r="L81">
        <f t="shared" si="4"/>
        <v>58.802333333333337</v>
      </c>
      <c r="M81">
        <v>20.02</v>
      </c>
      <c r="N81" s="17">
        <v>19.29</v>
      </c>
      <c r="O81">
        <v>0.01</v>
      </c>
      <c r="P81">
        <v>59.466999999999999</v>
      </c>
      <c r="Q81" s="17">
        <f t="shared" si="5"/>
        <v>59.476999999999997</v>
      </c>
      <c r="S81">
        <v>56.23</v>
      </c>
      <c r="T81" s="19">
        <f t="shared" si="3"/>
        <v>-56.23</v>
      </c>
      <c r="U81" s="19">
        <v>2.83</v>
      </c>
      <c r="V81" s="19">
        <v>9.1</v>
      </c>
      <c r="W81" s="19"/>
      <c r="X81" s="19">
        <v>-1.93</v>
      </c>
      <c r="Y81">
        <v>80</v>
      </c>
      <c r="Z81" s="19"/>
    </row>
    <row r="82" spans="1:26" x14ac:dyDescent="0.2">
      <c r="B82" s="1" t="s">
        <v>16</v>
      </c>
      <c r="C82" s="1" t="s">
        <v>6</v>
      </c>
      <c r="E82" t="s">
        <v>108</v>
      </c>
      <c r="G82" t="s">
        <v>6</v>
      </c>
      <c r="H82" s="1" t="s">
        <v>7</v>
      </c>
      <c r="K82" s="17"/>
      <c r="N82" s="17"/>
      <c r="Q82" s="17"/>
      <c r="T82" s="19"/>
      <c r="U82" s="19"/>
      <c r="V82" s="19"/>
      <c r="W82" s="19"/>
      <c r="X82" s="19"/>
      <c r="Z82" s="19"/>
    </row>
    <row r="83" spans="1:26" x14ac:dyDescent="0.2">
      <c r="B83" s="1" t="s">
        <v>24</v>
      </c>
      <c r="C83" s="1" t="s">
        <v>6</v>
      </c>
      <c r="E83" s="10" t="s">
        <v>108</v>
      </c>
      <c r="F83" s="10"/>
      <c r="G83" t="s">
        <v>6</v>
      </c>
      <c r="H83" s="1" t="s">
        <v>7</v>
      </c>
      <c r="K83" s="17"/>
      <c r="N83" s="17"/>
      <c r="Q83" s="17"/>
      <c r="T83" s="19"/>
      <c r="U83" s="19"/>
      <c r="V83" s="19"/>
      <c r="W83" s="19"/>
      <c r="X83" s="19"/>
      <c r="Z83" s="19"/>
    </row>
    <row r="84" spans="1:26" x14ac:dyDescent="0.2">
      <c r="B84" s="1" t="s">
        <v>25</v>
      </c>
      <c r="C84" s="1" t="s">
        <v>6</v>
      </c>
      <c r="E84" s="10" t="s">
        <v>108</v>
      </c>
      <c r="F84" s="10"/>
      <c r="G84" t="s">
        <v>7</v>
      </c>
      <c r="H84" s="1" t="s">
        <v>7</v>
      </c>
      <c r="J84">
        <v>62.423999999999999</v>
      </c>
      <c r="K84" s="17">
        <v>1.2809999999999999</v>
      </c>
      <c r="L84">
        <f t="shared" si="4"/>
        <v>62.850999999999999</v>
      </c>
      <c r="M84">
        <v>27.23</v>
      </c>
      <c r="N84" s="17">
        <v>26.36</v>
      </c>
      <c r="O84">
        <v>3.12</v>
      </c>
      <c r="P84">
        <v>52.06</v>
      </c>
      <c r="Q84" s="17">
        <f t="shared" si="5"/>
        <v>55.18</v>
      </c>
      <c r="S84">
        <v>74.53</v>
      </c>
      <c r="T84" s="19">
        <f t="shared" si="3"/>
        <v>-74.53</v>
      </c>
      <c r="U84" s="19">
        <v>5.5</v>
      </c>
      <c r="V84" s="19">
        <v>15.9</v>
      </c>
      <c r="W84" s="19"/>
      <c r="X84" s="19">
        <v>-0.48</v>
      </c>
      <c r="Y84">
        <v>165</v>
      </c>
      <c r="Z84" s="19">
        <v>162</v>
      </c>
    </row>
    <row r="85" spans="1:26" x14ac:dyDescent="0.2">
      <c r="A85" t="s">
        <v>89</v>
      </c>
      <c r="B85" s="1" t="s">
        <v>20</v>
      </c>
      <c r="C85" s="1" t="s">
        <v>6</v>
      </c>
      <c r="E85">
        <v>1</v>
      </c>
      <c r="F85" t="s">
        <v>106</v>
      </c>
      <c r="G85" t="s">
        <v>7</v>
      </c>
      <c r="H85" s="1" t="s">
        <v>7</v>
      </c>
      <c r="J85">
        <v>50.622999999999998</v>
      </c>
      <c r="K85" s="17">
        <v>1.9330000000000001</v>
      </c>
      <c r="L85">
        <f t="shared" si="4"/>
        <v>51.267333333333333</v>
      </c>
      <c r="N85" s="17">
        <v>25.06</v>
      </c>
      <c r="O85">
        <v>-5.27</v>
      </c>
      <c r="P85">
        <v>56.08</v>
      </c>
      <c r="Q85" s="17">
        <f t="shared" si="5"/>
        <v>50.81</v>
      </c>
      <c r="S85">
        <v>59.66</v>
      </c>
      <c r="T85" s="19">
        <f t="shared" si="3"/>
        <v>-59.66</v>
      </c>
      <c r="U85" s="19">
        <v>3.62</v>
      </c>
      <c r="V85" s="19">
        <v>18.600000000000001</v>
      </c>
      <c r="W85" s="19">
        <v>157</v>
      </c>
      <c r="X85" s="19">
        <v>-2.37</v>
      </c>
      <c r="Z85" s="19">
        <v>254</v>
      </c>
    </row>
    <row r="86" spans="1:26" x14ac:dyDescent="0.2">
      <c r="B86" s="1" t="s">
        <v>27</v>
      </c>
      <c r="C86" s="1" t="s">
        <v>6</v>
      </c>
      <c r="E86">
        <v>1</v>
      </c>
      <c r="F86" t="s">
        <v>106</v>
      </c>
      <c r="G86" t="s">
        <v>7</v>
      </c>
      <c r="H86" s="1" t="s">
        <v>7</v>
      </c>
      <c r="J86">
        <v>58.305999999999997</v>
      </c>
      <c r="K86" s="17">
        <v>1.55</v>
      </c>
      <c r="L86">
        <f t="shared" si="4"/>
        <v>58.822666666666663</v>
      </c>
      <c r="M86">
        <v>21.31</v>
      </c>
      <c r="N86" s="17">
        <v>20.65</v>
      </c>
      <c r="O86">
        <v>-0.92</v>
      </c>
      <c r="P86">
        <v>64.459999999999994</v>
      </c>
      <c r="Q86" s="17">
        <f t="shared" si="5"/>
        <v>63.539999999999992</v>
      </c>
      <c r="S86">
        <v>63.35</v>
      </c>
      <c r="T86" s="19">
        <f t="shared" si="3"/>
        <v>-63.35</v>
      </c>
      <c r="U86" s="19">
        <v>4.67</v>
      </c>
      <c r="V86" s="19">
        <v>11</v>
      </c>
      <c r="W86" s="19"/>
      <c r="X86" s="19"/>
      <c r="Z86" s="19"/>
    </row>
    <row r="87" spans="1:26" x14ac:dyDescent="0.2">
      <c r="B87" s="1" t="s">
        <v>21</v>
      </c>
      <c r="C87" s="1" t="s">
        <v>6</v>
      </c>
      <c r="E87">
        <v>1</v>
      </c>
      <c r="F87" t="s">
        <v>106</v>
      </c>
      <c r="G87" t="s">
        <v>6</v>
      </c>
      <c r="H87" s="1" t="s">
        <v>6</v>
      </c>
      <c r="J87">
        <v>51.682000000000002</v>
      </c>
      <c r="K87" s="17">
        <v>3.5470000000000002</v>
      </c>
      <c r="L87">
        <f t="shared" si="4"/>
        <v>52.864333333333335</v>
      </c>
      <c r="M87">
        <v>17.89</v>
      </c>
      <c r="N87" s="17">
        <v>17.05</v>
      </c>
      <c r="O87">
        <v>2.82</v>
      </c>
      <c r="P87">
        <v>57.05</v>
      </c>
      <c r="Q87" s="17">
        <f t="shared" si="5"/>
        <v>59.87</v>
      </c>
      <c r="S87">
        <v>72</v>
      </c>
      <c r="T87" s="19">
        <f t="shared" si="3"/>
        <v>-72</v>
      </c>
      <c r="U87" s="19">
        <v>2.99</v>
      </c>
      <c r="V87" s="19">
        <v>20.100000000000001</v>
      </c>
      <c r="W87" s="19"/>
      <c r="X87" s="19">
        <v>0.09</v>
      </c>
      <c r="Z87" s="19">
        <v>207</v>
      </c>
    </row>
    <row r="88" spans="1:26" x14ac:dyDescent="0.2">
      <c r="B88" s="1" t="s">
        <v>22</v>
      </c>
      <c r="C88" s="1" t="s">
        <v>6</v>
      </c>
      <c r="E88" t="s">
        <v>108</v>
      </c>
      <c r="G88" t="s">
        <v>7</v>
      </c>
      <c r="H88" s="1" t="s">
        <v>7</v>
      </c>
      <c r="J88">
        <v>67.430999999999997</v>
      </c>
      <c r="K88" s="17">
        <v>2.4220000000000002</v>
      </c>
      <c r="L88">
        <f t="shared" si="4"/>
        <v>68.23833333333333</v>
      </c>
      <c r="M88">
        <v>24.05</v>
      </c>
      <c r="N88" s="17">
        <v>23.25</v>
      </c>
      <c r="O88">
        <v>3.13</v>
      </c>
      <c r="P88">
        <v>68.69</v>
      </c>
      <c r="Q88" s="17">
        <f t="shared" si="5"/>
        <v>71.819999999999993</v>
      </c>
      <c r="T88" s="19"/>
      <c r="U88" s="19"/>
      <c r="V88" s="19"/>
      <c r="W88" s="19"/>
      <c r="X88" s="19"/>
      <c r="Z88" s="19"/>
    </row>
    <row r="89" spans="1:26" x14ac:dyDescent="0.2">
      <c r="B89" s="1" t="s">
        <v>23</v>
      </c>
      <c r="C89" s="1" t="s">
        <v>6</v>
      </c>
      <c r="E89">
        <v>1</v>
      </c>
      <c r="F89" t="s">
        <v>106</v>
      </c>
      <c r="G89" t="s">
        <v>7</v>
      </c>
      <c r="H89" s="1" t="s">
        <v>6</v>
      </c>
      <c r="J89">
        <v>72.623999999999995</v>
      </c>
      <c r="K89" s="17">
        <v>0.98299999999999998</v>
      </c>
      <c r="L89">
        <f t="shared" si="4"/>
        <v>72.951666666666668</v>
      </c>
      <c r="M89">
        <v>23.71</v>
      </c>
      <c r="N89" s="17">
        <v>22.75</v>
      </c>
      <c r="O89">
        <v>-3.5739999999999998</v>
      </c>
      <c r="P89">
        <v>79.94</v>
      </c>
      <c r="Q89" s="17">
        <f t="shared" si="5"/>
        <v>76.366</v>
      </c>
      <c r="S89">
        <v>74.400000000000006</v>
      </c>
      <c r="T89" s="19">
        <f t="shared" si="3"/>
        <v>-74.400000000000006</v>
      </c>
      <c r="U89" s="19">
        <v>7.33</v>
      </c>
      <c r="V89" s="19">
        <v>17.7</v>
      </c>
      <c r="W89" s="19">
        <v>131</v>
      </c>
      <c r="X89" s="19">
        <v>-1.1100000000000001</v>
      </c>
      <c r="Z89" s="19">
        <v>270</v>
      </c>
    </row>
    <row r="90" spans="1:26" x14ac:dyDescent="0.2">
      <c r="B90" s="1" t="s">
        <v>11</v>
      </c>
      <c r="C90" s="1" t="s">
        <v>6</v>
      </c>
      <c r="E90" t="s">
        <v>108</v>
      </c>
      <c r="G90" t="s">
        <v>6</v>
      </c>
      <c r="H90" s="1" t="s">
        <v>6</v>
      </c>
      <c r="J90">
        <v>66.295000000000002</v>
      </c>
      <c r="K90" s="17">
        <v>2.544</v>
      </c>
      <c r="L90">
        <f t="shared" si="4"/>
        <v>67.143000000000001</v>
      </c>
      <c r="M90">
        <v>21.49</v>
      </c>
      <c r="N90" s="17">
        <v>20.79</v>
      </c>
      <c r="Q90" s="17"/>
      <c r="T90" s="19"/>
      <c r="U90" s="19"/>
      <c r="V90" s="19"/>
      <c r="W90" s="19"/>
      <c r="X90" s="19"/>
      <c r="Z90" s="19"/>
    </row>
    <row r="91" spans="1:26" x14ac:dyDescent="0.2">
      <c r="B91" s="1" t="s">
        <v>12</v>
      </c>
      <c r="C91" s="1" t="s">
        <v>6</v>
      </c>
      <c r="E91" t="s">
        <v>108</v>
      </c>
      <c r="G91" t="s">
        <v>6</v>
      </c>
      <c r="K91" s="17"/>
      <c r="N91" s="17"/>
      <c r="Q91" s="17"/>
      <c r="T91" s="19"/>
      <c r="U91" s="19"/>
      <c r="V91" s="19"/>
      <c r="W91" s="19"/>
      <c r="X91" s="19"/>
      <c r="Z91" s="19"/>
    </row>
    <row r="92" spans="1:26" x14ac:dyDescent="0.2">
      <c r="B92" s="1" t="s">
        <v>14</v>
      </c>
      <c r="C92" s="1" t="s">
        <v>6</v>
      </c>
      <c r="E92" t="s">
        <v>108</v>
      </c>
      <c r="G92" t="s">
        <v>6</v>
      </c>
      <c r="H92" s="1" t="s">
        <v>7</v>
      </c>
      <c r="K92" s="17"/>
      <c r="N92" s="17"/>
      <c r="Q92" s="17"/>
      <c r="S92">
        <v>56.81</v>
      </c>
      <c r="T92" s="19">
        <f t="shared" si="3"/>
        <v>-56.81</v>
      </c>
      <c r="U92" s="19">
        <v>1.55</v>
      </c>
      <c r="V92" s="19">
        <v>10.3</v>
      </c>
      <c r="W92" s="19"/>
      <c r="X92" s="19">
        <v>-0.69</v>
      </c>
      <c r="Z92" s="19"/>
    </row>
    <row r="93" spans="1:26" x14ac:dyDescent="0.2">
      <c r="B93" s="1" t="s">
        <v>15</v>
      </c>
      <c r="C93" s="1" t="s">
        <v>6</v>
      </c>
      <c r="E93" t="s">
        <v>108</v>
      </c>
      <c r="G93" t="s">
        <v>7</v>
      </c>
      <c r="H93" s="1" t="s">
        <v>7</v>
      </c>
      <c r="K93" s="17"/>
      <c r="N93" s="17"/>
      <c r="Q93" s="17"/>
      <c r="S93">
        <v>58.5</v>
      </c>
      <c r="T93" s="19">
        <f t="shared" si="3"/>
        <v>-58.5</v>
      </c>
      <c r="U93" s="19">
        <v>2.15</v>
      </c>
      <c r="V93" s="19"/>
      <c r="W93" s="19"/>
      <c r="X93" s="19"/>
      <c r="Z93" s="19"/>
    </row>
    <row r="94" spans="1:26" x14ac:dyDescent="0.2">
      <c r="B94" s="1" t="s">
        <v>16</v>
      </c>
      <c r="C94" s="1" t="s">
        <v>6</v>
      </c>
      <c r="E94" t="s">
        <v>108</v>
      </c>
      <c r="G94" t="s">
        <v>6</v>
      </c>
      <c r="H94" s="1" t="s">
        <v>7</v>
      </c>
      <c r="J94">
        <v>50</v>
      </c>
      <c r="K94" s="17">
        <v>1.895</v>
      </c>
      <c r="L94">
        <f t="shared" si="4"/>
        <v>50.631666666666668</v>
      </c>
      <c r="M94">
        <v>18.29</v>
      </c>
      <c r="N94" s="17">
        <v>17.71</v>
      </c>
      <c r="Q94" s="17"/>
      <c r="T94" s="19"/>
      <c r="U94" s="19"/>
      <c r="V94" s="19"/>
      <c r="W94" s="19"/>
      <c r="X94" s="19"/>
      <c r="Z94" s="19"/>
    </row>
    <row r="95" spans="1:26" x14ac:dyDescent="0.2">
      <c r="B95" s="1" t="s">
        <v>17</v>
      </c>
      <c r="C95" s="1" t="s">
        <v>6</v>
      </c>
      <c r="E95" t="s">
        <v>108</v>
      </c>
      <c r="G95" t="s">
        <v>7</v>
      </c>
      <c r="H95" s="1" t="s">
        <v>7</v>
      </c>
      <c r="K95" s="17"/>
      <c r="N95" s="17"/>
      <c r="Q95" s="17"/>
      <c r="T95" s="19"/>
      <c r="U95" s="19"/>
      <c r="V95" s="19"/>
      <c r="W95" s="19"/>
      <c r="X95" s="19"/>
      <c r="Z95" s="19"/>
    </row>
    <row r="96" spans="1:26" x14ac:dyDescent="0.2">
      <c r="B96" s="1" t="s">
        <v>24</v>
      </c>
      <c r="C96" s="1" t="s">
        <v>6</v>
      </c>
      <c r="E96" t="s">
        <v>108</v>
      </c>
      <c r="G96" t="s">
        <v>6</v>
      </c>
      <c r="H96" s="1" t="s">
        <v>7</v>
      </c>
      <c r="K96" s="17"/>
      <c r="N96" s="17"/>
      <c r="Q96" s="17"/>
      <c r="S96">
        <v>57</v>
      </c>
      <c r="T96" s="19">
        <f t="shared" si="3"/>
        <v>-57</v>
      </c>
      <c r="U96" s="19">
        <v>2.95</v>
      </c>
      <c r="V96" s="19">
        <v>10.9</v>
      </c>
      <c r="W96" s="19"/>
      <c r="X96" s="19">
        <v>-1.92</v>
      </c>
      <c r="Z96" s="19"/>
    </row>
    <row r="97" spans="1:26" x14ac:dyDescent="0.2">
      <c r="B97" s="1" t="s">
        <v>18</v>
      </c>
      <c r="C97" s="1" t="s">
        <v>6</v>
      </c>
      <c r="E97">
        <v>1</v>
      </c>
      <c r="F97" t="s">
        <v>106</v>
      </c>
      <c r="G97" t="s">
        <v>7</v>
      </c>
      <c r="H97" s="1" t="s">
        <v>7</v>
      </c>
      <c r="K97" s="17"/>
      <c r="N97" s="17"/>
      <c r="Q97" s="17"/>
      <c r="S97">
        <v>68.42</v>
      </c>
      <c r="T97" s="19">
        <f t="shared" si="3"/>
        <v>-68.42</v>
      </c>
      <c r="U97" s="19">
        <v>0.65</v>
      </c>
      <c r="V97" s="19">
        <v>28.9</v>
      </c>
      <c r="W97" s="19"/>
      <c r="X97" s="19">
        <v>-0.09</v>
      </c>
      <c r="Z97" s="19">
        <v>226</v>
      </c>
    </row>
    <row r="98" spans="1:26" x14ac:dyDescent="0.2">
      <c r="B98" s="1" t="s">
        <v>19</v>
      </c>
      <c r="C98" s="1" t="s">
        <v>6</v>
      </c>
      <c r="E98" t="s">
        <v>108</v>
      </c>
      <c r="G98" t="s">
        <v>7</v>
      </c>
      <c r="H98" s="1" t="s">
        <v>7</v>
      </c>
      <c r="J98">
        <v>50.277000000000001</v>
      </c>
      <c r="K98" s="17">
        <v>1.194</v>
      </c>
      <c r="L98">
        <f t="shared" si="4"/>
        <v>50.675000000000004</v>
      </c>
      <c r="M98">
        <v>21.04</v>
      </c>
      <c r="N98" s="17">
        <v>20.27</v>
      </c>
      <c r="O98">
        <v>1.07</v>
      </c>
      <c r="P98">
        <v>53.79</v>
      </c>
      <c r="Q98" s="17">
        <f t="shared" si="5"/>
        <v>54.86</v>
      </c>
      <c r="S98">
        <v>61.77</v>
      </c>
      <c r="T98" s="19">
        <f t="shared" si="3"/>
        <v>-61.77</v>
      </c>
      <c r="U98" s="19">
        <v>8.31</v>
      </c>
      <c r="V98" s="19">
        <v>11.4</v>
      </c>
      <c r="W98" s="19">
        <v>129</v>
      </c>
      <c r="X98" s="19">
        <v>0.86</v>
      </c>
      <c r="Z98" s="19">
        <v>213</v>
      </c>
    </row>
    <row r="99" spans="1:26" x14ac:dyDescent="0.2">
      <c r="B99" s="1" t="s">
        <v>53</v>
      </c>
      <c r="C99" s="1" t="s">
        <v>6</v>
      </c>
      <c r="E99">
        <v>1</v>
      </c>
      <c r="F99" t="s">
        <v>106</v>
      </c>
      <c r="G99" t="s">
        <v>7</v>
      </c>
      <c r="H99" s="1" t="s">
        <v>6</v>
      </c>
      <c r="J99">
        <v>59.74</v>
      </c>
      <c r="K99" s="17">
        <v>2.1640000000000001</v>
      </c>
      <c r="L99">
        <f t="shared" si="4"/>
        <v>60.461333333333336</v>
      </c>
      <c r="M99">
        <v>23.44</v>
      </c>
      <c r="N99" s="17">
        <v>22.81</v>
      </c>
      <c r="O99">
        <v>3.67</v>
      </c>
      <c r="P99">
        <v>63.24</v>
      </c>
      <c r="Q99" s="17">
        <f t="shared" si="5"/>
        <v>66.91</v>
      </c>
      <c r="S99">
        <v>69.13</v>
      </c>
      <c r="T99" s="19">
        <f t="shared" si="3"/>
        <v>-69.13</v>
      </c>
      <c r="U99" s="19">
        <v>1.33</v>
      </c>
      <c r="V99" s="19">
        <v>30.1</v>
      </c>
      <c r="W99" s="19"/>
      <c r="X99" s="19">
        <v>-0.6</v>
      </c>
      <c r="Z99" s="19">
        <v>237</v>
      </c>
    </row>
    <row r="100" spans="1:26" x14ac:dyDescent="0.2">
      <c r="A100" t="s">
        <v>91</v>
      </c>
      <c r="B100" s="1" t="s">
        <v>20</v>
      </c>
      <c r="C100" s="1" t="s">
        <v>6</v>
      </c>
      <c r="E100">
        <v>1</v>
      </c>
      <c r="F100">
        <v>1</v>
      </c>
      <c r="G100" t="s">
        <v>7</v>
      </c>
      <c r="H100" s="1" t="s">
        <v>7</v>
      </c>
      <c r="J100">
        <v>50.805999999999997</v>
      </c>
      <c r="K100" s="17">
        <v>1.07</v>
      </c>
      <c r="L100">
        <f t="shared" si="4"/>
        <v>51.162666666666667</v>
      </c>
      <c r="M100">
        <v>14.72</v>
      </c>
      <c r="N100" s="17">
        <v>14.12</v>
      </c>
      <c r="O100">
        <v>1.91</v>
      </c>
      <c r="P100">
        <v>58.2</v>
      </c>
      <c r="Q100" s="17">
        <f t="shared" si="5"/>
        <v>60.11</v>
      </c>
      <c r="S100">
        <v>72.78</v>
      </c>
      <c r="T100" s="19">
        <f t="shared" si="3"/>
        <v>-72.78</v>
      </c>
      <c r="U100" s="19">
        <v>6.09</v>
      </c>
      <c r="V100" s="19">
        <v>11.4</v>
      </c>
      <c r="W100" s="19">
        <v>129</v>
      </c>
      <c r="X100" s="19">
        <v>-1.75</v>
      </c>
      <c r="Z100" s="19"/>
    </row>
    <row r="101" spans="1:26" x14ac:dyDescent="0.2">
      <c r="A101" t="s">
        <v>101</v>
      </c>
      <c r="B101" s="1" t="s">
        <v>27</v>
      </c>
      <c r="C101" s="1" t="s">
        <v>6</v>
      </c>
      <c r="E101" t="s">
        <v>108</v>
      </c>
      <c r="G101" t="s">
        <v>7</v>
      </c>
      <c r="H101" s="1" t="s">
        <v>7</v>
      </c>
      <c r="K101" s="17"/>
      <c r="N101" s="17"/>
      <c r="Q101" s="17"/>
      <c r="T101" s="19"/>
      <c r="U101" s="19"/>
      <c r="V101" s="19"/>
      <c r="W101" s="19"/>
      <c r="X101" s="19"/>
      <c r="Z101" s="19"/>
    </row>
    <row r="102" spans="1:26" x14ac:dyDescent="0.2">
      <c r="B102" s="1" t="s">
        <v>22</v>
      </c>
      <c r="C102" s="1" t="s">
        <v>6</v>
      </c>
      <c r="E102" t="s">
        <v>108</v>
      </c>
      <c r="G102" t="s">
        <v>6</v>
      </c>
      <c r="H102" s="1" t="s">
        <v>6</v>
      </c>
      <c r="K102" s="17"/>
      <c r="N102" s="17"/>
      <c r="Q102" s="17"/>
      <c r="S102">
        <v>53</v>
      </c>
      <c r="T102" s="19">
        <f t="shared" si="3"/>
        <v>-53</v>
      </c>
      <c r="U102" s="20">
        <v>-1.06</v>
      </c>
      <c r="V102" s="19">
        <v>12</v>
      </c>
      <c r="W102" s="19">
        <v>86</v>
      </c>
      <c r="X102" s="19">
        <v>-0.31</v>
      </c>
      <c r="Z102" s="19">
        <v>156</v>
      </c>
    </row>
    <row r="103" spans="1:26" x14ac:dyDescent="0.2">
      <c r="B103" s="1" t="s">
        <v>5</v>
      </c>
      <c r="C103" s="1" t="s">
        <v>6</v>
      </c>
      <c r="E103">
        <v>1</v>
      </c>
      <c r="F103" t="s">
        <v>106</v>
      </c>
      <c r="G103" t="s">
        <v>7</v>
      </c>
      <c r="H103" s="1" t="s">
        <v>7</v>
      </c>
      <c r="J103">
        <v>51.978999999999999</v>
      </c>
      <c r="K103" s="17">
        <v>2.8780000000000001</v>
      </c>
      <c r="L103">
        <f t="shared" si="4"/>
        <v>52.938333333333333</v>
      </c>
      <c r="M103">
        <v>18.38</v>
      </c>
      <c r="N103" s="17">
        <v>17.73</v>
      </c>
      <c r="O103">
        <v>0.24</v>
      </c>
      <c r="P103">
        <v>56.49</v>
      </c>
      <c r="Q103" s="17">
        <f t="shared" si="5"/>
        <v>56.730000000000004</v>
      </c>
      <c r="S103">
        <v>59.29</v>
      </c>
      <c r="T103" s="19">
        <f t="shared" si="3"/>
        <v>-59.29</v>
      </c>
      <c r="U103" s="20">
        <v>3.47</v>
      </c>
      <c r="V103" s="20">
        <v>9</v>
      </c>
      <c r="W103" s="19"/>
      <c r="X103" s="19">
        <v>0.2</v>
      </c>
      <c r="Z103" s="19"/>
    </row>
    <row r="104" spans="1:26" x14ac:dyDescent="0.2">
      <c r="B104" s="1" t="s">
        <v>8</v>
      </c>
      <c r="C104" s="1" t="s">
        <v>6</v>
      </c>
      <c r="E104">
        <v>1</v>
      </c>
      <c r="F104" t="s">
        <v>106</v>
      </c>
      <c r="G104" t="s">
        <v>7</v>
      </c>
      <c r="H104" s="1" t="s">
        <v>7</v>
      </c>
      <c r="J104">
        <v>65.16</v>
      </c>
      <c r="K104" s="17">
        <v>2.58</v>
      </c>
      <c r="L104">
        <f t="shared" si="4"/>
        <v>66.02</v>
      </c>
      <c r="M104">
        <v>22.09</v>
      </c>
      <c r="N104" s="17">
        <v>21.42</v>
      </c>
      <c r="O104">
        <v>-0.61</v>
      </c>
      <c r="P104">
        <v>71.78</v>
      </c>
      <c r="Q104" s="17">
        <f t="shared" si="5"/>
        <v>71.17</v>
      </c>
      <c r="S104">
        <v>71.67</v>
      </c>
      <c r="T104" s="19">
        <f t="shared" si="3"/>
        <v>-71.67</v>
      </c>
      <c r="U104" s="20">
        <v>3.86</v>
      </c>
      <c r="V104" s="20">
        <v>10.199999999999999</v>
      </c>
      <c r="W104" s="19"/>
      <c r="X104" s="19">
        <v>0.76</v>
      </c>
      <c r="Z104" s="19"/>
    </row>
    <row r="105" spans="1:26" x14ac:dyDescent="0.2">
      <c r="B105" s="1" t="s">
        <v>9</v>
      </c>
      <c r="C105" s="1" t="s">
        <v>6</v>
      </c>
      <c r="E105" t="s">
        <v>108</v>
      </c>
      <c r="G105" t="s">
        <v>7</v>
      </c>
      <c r="H105" s="1" t="s">
        <v>7</v>
      </c>
      <c r="K105" s="17"/>
      <c r="N105" s="17"/>
      <c r="Q105" s="17"/>
      <c r="S105">
        <v>56.84</v>
      </c>
      <c r="T105" s="19">
        <f t="shared" si="3"/>
        <v>-56.84</v>
      </c>
      <c r="U105" s="20">
        <v>4.76</v>
      </c>
      <c r="V105" s="20">
        <v>7.8</v>
      </c>
      <c r="W105" s="19"/>
      <c r="X105" s="19">
        <v>-1.1200000000000001</v>
      </c>
      <c r="Z105" s="19"/>
    </row>
    <row r="106" spans="1:26" x14ac:dyDescent="0.2">
      <c r="A106" s="6" t="s">
        <v>102</v>
      </c>
      <c r="B106" s="1" t="s">
        <v>10</v>
      </c>
      <c r="C106" s="1" t="s">
        <v>6</v>
      </c>
      <c r="E106" t="s">
        <v>108</v>
      </c>
      <c r="G106" t="s">
        <v>7</v>
      </c>
      <c r="H106" s="1" t="s">
        <v>7</v>
      </c>
      <c r="J106">
        <v>72.510000000000005</v>
      </c>
      <c r="K106" s="17">
        <v>0.96299999999999997</v>
      </c>
      <c r="L106">
        <f t="shared" si="4"/>
        <v>72.831000000000003</v>
      </c>
      <c r="M106">
        <v>28.74</v>
      </c>
      <c r="N106" s="17">
        <v>27.62</v>
      </c>
      <c r="O106">
        <v>0.8</v>
      </c>
      <c r="P106">
        <v>79.489999999999995</v>
      </c>
      <c r="Q106" s="17">
        <f t="shared" si="5"/>
        <v>80.289999999999992</v>
      </c>
      <c r="S106">
        <v>56.56</v>
      </c>
      <c r="T106" s="19">
        <f t="shared" si="3"/>
        <v>-56.56</v>
      </c>
      <c r="U106" s="20">
        <v>5.72</v>
      </c>
      <c r="V106" s="20">
        <v>8.6</v>
      </c>
      <c r="W106" s="19"/>
      <c r="X106" s="19">
        <v>-2.82</v>
      </c>
      <c r="Z106" s="19"/>
    </row>
    <row r="107" spans="1:26" x14ac:dyDescent="0.2">
      <c r="B107" s="1" t="s">
        <v>23</v>
      </c>
      <c r="C107" s="1" t="s">
        <v>6</v>
      </c>
      <c r="E107" t="s">
        <v>108</v>
      </c>
      <c r="G107" t="s">
        <v>7</v>
      </c>
      <c r="H107" s="1" t="s">
        <v>7</v>
      </c>
      <c r="J107">
        <v>64.456000000000003</v>
      </c>
      <c r="K107" s="17">
        <v>2.0230000000000001</v>
      </c>
      <c r="L107">
        <f t="shared" si="4"/>
        <v>65.13033333333334</v>
      </c>
      <c r="M107">
        <v>27.84</v>
      </c>
      <c r="N107" s="17">
        <v>26.84</v>
      </c>
      <c r="O107">
        <v>0.42</v>
      </c>
      <c r="P107">
        <v>68.52</v>
      </c>
      <c r="Q107" s="17">
        <f t="shared" si="5"/>
        <v>68.94</v>
      </c>
      <c r="S107">
        <v>55.32</v>
      </c>
      <c r="T107" s="19">
        <f t="shared" si="3"/>
        <v>-55.32</v>
      </c>
      <c r="U107" s="20">
        <v>5.3</v>
      </c>
      <c r="V107" s="19"/>
      <c r="W107" s="19"/>
      <c r="X107" s="19">
        <v>-3.41</v>
      </c>
      <c r="Z107" s="19"/>
    </row>
    <row r="108" spans="1:26" x14ac:dyDescent="0.2">
      <c r="B108" s="1" t="s">
        <v>11</v>
      </c>
      <c r="C108" s="1" t="s">
        <v>6</v>
      </c>
      <c r="E108">
        <v>1</v>
      </c>
      <c r="F108" t="s">
        <v>106</v>
      </c>
      <c r="G108" t="s">
        <v>7</v>
      </c>
      <c r="H108" s="1" t="s">
        <v>7</v>
      </c>
      <c r="J108">
        <v>74.975999999999999</v>
      </c>
      <c r="K108" s="17">
        <v>1.1319999999999999</v>
      </c>
      <c r="L108">
        <f t="shared" si="4"/>
        <v>75.353333333333339</v>
      </c>
      <c r="M108">
        <v>28.76</v>
      </c>
      <c r="N108" s="17">
        <v>27.77</v>
      </c>
      <c r="O108">
        <v>-5.0599999999999996</v>
      </c>
      <c r="P108">
        <v>81.06</v>
      </c>
      <c r="Q108" s="17">
        <f t="shared" si="5"/>
        <v>76</v>
      </c>
      <c r="S108">
        <v>64.599999999999994</v>
      </c>
      <c r="T108" s="19">
        <f t="shared" si="3"/>
        <v>-64.599999999999994</v>
      </c>
      <c r="U108" s="20">
        <v>4</v>
      </c>
      <c r="V108" s="20">
        <v>19.100000000000001</v>
      </c>
      <c r="W108" s="20">
        <v>126</v>
      </c>
      <c r="X108" s="19">
        <v>1.04</v>
      </c>
      <c r="Z108" s="19">
        <v>203</v>
      </c>
    </row>
    <row r="109" spans="1:26" x14ac:dyDescent="0.2">
      <c r="B109" s="1" t="s">
        <v>12</v>
      </c>
      <c r="C109" s="1" t="s">
        <v>6</v>
      </c>
      <c r="E109">
        <v>1</v>
      </c>
      <c r="F109" t="s">
        <v>106</v>
      </c>
      <c r="G109" t="s">
        <v>7</v>
      </c>
      <c r="H109" s="1" t="s">
        <v>7</v>
      </c>
      <c r="J109">
        <v>65.956000000000003</v>
      </c>
      <c r="K109" s="17">
        <v>1.6419999999999999</v>
      </c>
      <c r="L109">
        <f t="shared" si="4"/>
        <v>66.50333333333333</v>
      </c>
      <c r="M109">
        <v>30.95</v>
      </c>
      <c r="N109" s="17">
        <v>29.85</v>
      </c>
      <c r="O109">
        <v>-2.85</v>
      </c>
      <c r="P109">
        <v>71.19</v>
      </c>
      <c r="Q109" s="17">
        <f t="shared" si="5"/>
        <v>68.34</v>
      </c>
      <c r="T109" s="19"/>
      <c r="U109" s="19"/>
      <c r="V109" s="19"/>
      <c r="W109" s="19"/>
      <c r="X109" s="19"/>
      <c r="Z109" s="19"/>
    </row>
    <row r="110" spans="1:26" x14ac:dyDescent="0.2">
      <c r="B110" s="1" t="s">
        <v>13</v>
      </c>
      <c r="C110" s="1" t="s">
        <v>6</v>
      </c>
      <c r="E110" t="s">
        <v>108</v>
      </c>
      <c r="G110" t="s">
        <v>7</v>
      </c>
      <c r="H110" s="1" t="s">
        <v>7</v>
      </c>
      <c r="J110">
        <v>63.046999999999997</v>
      </c>
      <c r="K110" s="17">
        <v>2.702</v>
      </c>
      <c r="L110">
        <f t="shared" si="4"/>
        <v>63.947666666666663</v>
      </c>
      <c r="M110">
        <v>29.23</v>
      </c>
      <c r="N110" s="17">
        <v>28.22</v>
      </c>
      <c r="O110">
        <v>-3.41</v>
      </c>
      <c r="P110">
        <v>66.171999999999997</v>
      </c>
      <c r="Q110" s="17">
        <f t="shared" si="5"/>
        <v>62.762</v>
      </c>
      <c r="T110" s="19"/>
      <c r="U110" s="19"/>
      <c r="V110" s="19"/>
      <c r="W110" s="19"/>
      <c r="X110" s="19"/>
      <c r="Z110" s="19"/>
    </row>
    <row r="111" spans="1:26" x14ac:dyDescent="0.2">
      <c r="B111" s="1" t="s">
        <v>14</v>
      </c>
      <c r="C111" s="1" t="s">
        <v>6</v>
      </c>
      <c r="E111">
        <v>1</v>
      </c>
      <c r="F111" t="s">
        <v>106</v>
      </c>
      <c r="G111" t="s">
        <v>7</v>
      </c>
      <c r="H111" s="1" t="s">
        <v>7</v>
      </c>
      <c r="J111">
        <v>71.034999999999997</v>
      </c>
      <c r="K111" s="17">
        <v>0.92600000000000005</v>
      </c>
      <c r="L111">
        <f t="shared" si="4"/>
        <v>71.343666666666664</v>
      </c>
      <c r="M111">
        <v>38.590000000000003</v>
      </c>
      <c r="N111" s="17">
        <v>37.630000000000003</v>
      </c>
      <c r="O111">
        <v>1.64</v>
      </c>
      <c r="P111">
        <v>75.290000000000006</v>
      </c>
      <c r="Q111" s="17">
        <f t="shared" si="5"/>
        <v>76.930000000000007</v>
      </c>
      <c r="S111">
        <v>78.55</v>
      </c>
      <c r="T111" s="19">
        <f t="shared" si="3"/>
        <v>-78.55</v>
      </c>
      <c r="U111" s="19">
        <v>5</v>
      </c>
      <c r="V111" s="19">
        <v>12.5</v>
      </c>
      <c r="W111" s="19">
        <v>116</v>
      </c>
      <c r="X111" s="19">
        <v>0.75</v>
      </c>
      <c r="Y111" s="2"/>
      <c r="Z111" s="19"/>
    </row>
    <row r="112" spans="1:26" x14ac:dyDescent="0.2">
      <c r="A112" s="6" t="s">
        <v>102</v>
      </c>
      <c r="B112" s="1" t="s">
        <v>15</v>
      </c>
      <c r="C112" s="1" t="s">
        <v>6</v>
      </c>
      <c r="E112" t="s">
        <v>108</v>
      </c>
      <c r="G112" t="s">
        <v>7</v>
      </c>
      <c r="H112" s="1" t="s">
        <v>7</v>
      </c>
      <c r="J112">
        <v>60.216000000000001</v>
      </c>
      <c r="K112" s="17">
        <v>4.726</v>
      </c>
      <c r="L112">
        <f t="shared" si="4"/>
        <v>61.791333333333334</v>
      </c>
      <c r="M112">
        <v>26.75</v>
      </c>
      <c r="N112" s="17">
        <v>25.92</v>
      </c>
      <c r="O112">
        <v>0.23</v>
      </c>
      <c r="P112">
        <v>65.599999999999994</v>
      </c>
      <c r="Q112" s="17">
        <f t="shared" si="5"/>
        <v>65.83</v>
      </c>
      <c r="T112" s="19"/>
      <c r="U112" s="19"/>
      <c r="V112" s="19"/>
      <c r="W112" s="19"/>
      <c r="X112" s="19"/>
      <c r="Z112" s="19"/>
    </row>
    <row r="113" spans="2:26" x14ac:dyDescent="0.2">
      <c r="B113" s="1" t="s">
        <v>16</v>
      </c>
      <c r="C113" s="1" t="s">
        <v>6</v>
      </c>
      <c r="E113">
        <v>1</v>
      </c>
      <c r="F113" t="s">
        <v>106</v>
      </c>
      <c r="G113" t="s">
        <v>6</v>
      </c>
      <c r="H113" s="1" t="s">
        <v>7</v>
      </c>
      <c r="K113" s="17"/>
      <c r="N113" s="17"/>
      <c r="Q113" s="17"/>
      <c r="S113">
        <v>55.68</v>
      </c>
      <c r="T113" s="19">
        <f t="shared" si="3"/>
        <v>-55.68</v>
      </c>
      <c r="U113" s="19">
        <v>2.33</v>
      </c>
      <c r="V113" s="19">
        <v>11.2</v>
      </c>
      <c r="W113" s="19">
        <v>117</v>
      </c>
      <c r="X113" s="19">
        <v>0.08</v>
      </c>
      <c r="Z113" s="19"/>
    </row>
    <row r="114" spans="2:26" x14ac:dyDescent="0.2">
      <c r="B114" s="1" t="s">
        <v>25</v>
      </c>
      <c r="C114" s="1" t="s">
        <v>6</v>
      </c>
      <c r="E114">
        <v>1</v>
      </c>
      <c r="F114" t="s">
        <v>106</v>
      </c>
      <c r="G114" t="s">
        <v>7</v>
      </c>
      <c r="H114" s="1" t="s">
        <v>7</v>
      </c>
      <c r="J114">
        <v>64.811000000000007</v>
      </c>
      <c r="K114" s="17">
        <v>4.6319999999999997</v>
      </c>
      <c r="L114">
        <f t="shared" si="4"/>
        <v>66.355000000000004</v>
      </c>
      <c r="M114">
        <v>22.3</v>
      </c>
      <c r="N114" s="17">
        <v>21.85</v>
      </c>
      <c r="O114">
        <v>-5.61</v>
      </c>
      <c r="P114">
        <v>67.87</v>
      </c>
      <c r="Q114" s="17">
        <f t="shared" si="5"/>
        <v>62.260000000000005</v>
      </c>
      <c r="S114">
        <v>63.97</v>
      </c>
      <c r="T114" s="19">
        <f t="shared" si="3"/>
        <v>-63.97</v>
      </c>
      <c r="U114" s="19">
        <v>3.3</v>
      </c>
      <c r="V114" s="19">
        <v>14.8</v>
      </c>
      <c r="W114" s="19">
        <v>107</v>
      </c>
      <c r="X114" s="19">
        <v>-0.43</v>
      </c>
      <c r="Z114" s="19">
        <v>194</v>
      </c>
    </row>
    <row r="115" spans="2:26" x14ac:dyDescent="0.2">
      <c r="B115" s="1" t="s">
        <v>18</v>
      </c>
      <c r="C115" s="1" t="s">
        <v>6</v>
      </c>
      <c r="E115">
        <v>1</v>
      </c>
      <c r="F115" t="s">
        <v>106</v>
      </c>
      <c r="G115" t="s">
        <v>7</v>
      </c>
      <c r="H115" s="1" t="s">
        <v>7</v>
      </c>
      <c r="K115" s="17"/>
      <c r="N115" s="17"/>
      <c r="Q115" s="17"/>
      <c r="S115">
        <v>66.67</v>
      </c>
      <c r="T115" s="19">
        <f t="shared" si="3"/>
        <v>-66.67</v>
      </c>
      <c r="U115" s="19">
        <v>2.4700000000000002</v>
      </c>
      <c r="V115" s="19">
        <v>13.3</v>
      </c>
      <c r="W115" s="19"/>
      <c r="X115" s="19">
        <v>-0.77</v>
      </c>
      <c r="Z115" s="19"/>
    </row>
    <row r="116" spans="2:26" x14ac:dyDescent="0.2">
      <c r="B116" s="1" t="s">
        <v>19</v>
      </c>
      <c r="C116" s="1" t="s">
        <v>6</v>
      </c>
      <c r="E116">
        <v>1</v>
      </c>
      <c r="F116" t="s">
        <v>106</v>
      </c>
      <c r="G116" t="s">
        <v>7</v>
      </c>
      <c r="H116" s="1" t="s">
        <v>7</v>
      </c>
      <c r="J116">
        <v>64.447999999999993</v>
      </c>
      <c r="K116" s="17">
        <v>3.0569999999999999</v>
      </c>
      <c r="L116">
        <f t="shared" si="4"/>
        <v>65.466999999999999</v>
      </c>
      <c r="M116">
        <v>23.72</v>
      </c>
      <c r="N116" s="17">
        <v>22.86</v>
      </c>
      <c r="O116">
        <v>-15.03</v>
      </c>
      <c r="P116">
        <v>65.349999999999994</v>
      </c>
      <c r="Q116" s="17">
        <f t="shared" si="5"/>
        <v>50.319999999999993</v>
      </c>
      <c r="T116" s="19"/>
      <c r="U116" s="19"/>
      <c r="V116" s="19">
        <v>17.2</v>
      </c>
      <c r="W116" s="19"/>
      <c r="X116" s="19"/>
      <c r="Z116" s="19"/>
    </row>
    <row r="117" spans="2:26" x14ac:dyDescent="0.2">
      <c r="D117" s="30" t="s">
        <v>114</v>
      </c>
      <c r="E117" s="31">
        <f>SUM(E2:E116)</f>
        <v>72</v>
      </c>
      <c r="F117" s="31">
        <f>SUM(F2:F116)</f>
        <v>2</v>
      </c>
    </row>
    <row r="118" spans="2:26" x14ac:dyDescent="0.2">
      <c r="E118" s="1"/>
      <c r="F118" s="1"/>
    </row>
    <row r="119" spans="2:26" x14ac:dyDescent="0.2">
      <c r="F119" s="1"/>
      <c r="J119" s="16"/>
      <c r="K119" s="8"/>
      <c r="L119" s="16"/>
      <c r="M119" s="16"/>
      <c r="N119" s="8"/>
      <c r="O119" s="16"/>
      <c r="P119" s="16"/>
      <c r="Q119" s="16"/>
      <c r="R119" s="16"/>
      <c r="S119" s="16"/>
      <c r="T119" s="8"/>
      <c r="U119" s="8"/>
      <c r="V119" s="8"/>
      <c r="W119" s="8"/>
      <c r="X119" s="8"/>
      <c r="Y119" s="16"/>
      <c r="Z119" s="8"/>
    </row>
    <row r="341" spans="4:7" x14ac:dyDescent="0.2">
      <c r="D341" t="str">
        <f t="shared" ref="D341:D376" si="6">IF(G224="y","y","")</f>
        <v/>
      </c>
      <c r="G341" t="str">
        <f t="shared" ref="G341:G377" si="7">IF(G224="n",1,"")</f>
        <v/>
      </c>
    </row>
    <row r="342" spans="4:7" x14ac:dyDescent="0.2">
      <c r="D342" t="str">
        <f t="shared" si="6"/>
        <v/>
      </c>
      <c r="G342" t="str">
        <f t="shared" si="7"/>
        <v/>
      </c>
    </row>
    <row r="343" spans="4:7" x14ac:dyDescent="0.2">
      <c r="D343" t="str">
        <f t="shared" si="6"/>
        <v/>
      </c>
      <c r="G343" t="str">
        <f t="shared" si="7"/>
        <v/>
      </c>
    </row>
    <row r="344" spans="4:7" x14ac:dyDescent="0.2">
      <c r="D344" t="str">
        <f t="shared" si="6"/>
        <v/>
      </c>
      <c r="G344" t="str">
        <f t="shared" si="7"/>
        <v/>
      </c>
    </row>
    <row r="345" spans="4:7" x14ac:dyDescent="0.2">
      <c r="D345" t="str">
        <f t="shared" si="6"/>
        <v/>
      </c>
      <c r="G345" t="str">
        <f t="shared" si="7"/>
        <v/>
      </c>
    </row>
    <row r="346" spans="4:7" x14ac:dyDescent="0.2">
      <c r="D346" t="str">
        <f t="shared" si="6"/>
        <v/>
      </c>
      <c r="G346" t="str">
        <f t="shared" si="7"/>
        <v/>
      </c>
    </row>
    <row r="347" spans="4:7" x14ac:dyDescent="0.2">
      <c r="D347" t="str">
        <f t="shared" si="6"/>
        <v/>
      </c>
      <c r="G347" t="str">
        <f t="shared" si="7"/>
        <v/>
      </c>
    </row>
    <row r="348" spans="4:7" x14ac:dyDescent="0.2">
      <c r="D348" t="str">
        <f t="shared" si="6"/>
        <v/>
      </c>
      <c r="G348" t="str">
        <f t="shared" si="7"/>
        <v/>
      </c>
    </row>
    <row r="349" spans="4:7" x14ac:dyDescent="0.2">
      <c r="D349" t="str">
        <f t="shared" si="6"/>
        <v/>
      </c>
      <c r="G349" t="str">
        <f t="shared" si="7"/>
        <v/>
      </c>
    </row>
    <row r="350" spans="4:7" x14ac:dyDescent="0.2">
      <c r="D350" t="str">
        <f t="shared" si="6"/>
        <v/>
      </c>
      <c r="G350" t="str">
        <f t="shared" si="7"/>
        <v/>
      </c>
    </row>
    <row r="351" spans="4:7" x14ac:dyDescent="0.2">
      <c r="D351" t="str">
        <f t="shared" si="6"/>
        <v/>
      </c>
      <c r="G351" t="str">
        <f t="shared" si="7"/>
        <v/>
      </c>
    </row>
    <row r="352" spans="4:7" x14ac:dyDescent="0.2">
      <c r="D352" t="str">
        <f t="shared" si="6"/>
        <v/>
      </c>
      <c r="G352" t="str">
        <f t="shared" si="7"/>
        <v/>
      </c>
    </row>
    <row r="353" spans="4:7" x14ac:dyDescent="0.2">
      <c r="D353" t="str">
        <f t="shared" si="6"/>
        <v/>
      </c>
      <c r="G353" t="str">
        <f t="shared" si="7"/>
        <v/>
      </c>
    </row>
    <row r="354" spans="4:7" x14ac:dyDescent="0.2">
      <c r="D354" t="str">
        <f t="shared" si="6"/>
        <v/>
      </c>
      <c r="G354" t="str">
        <f t="shared" si="7"/>
        <v/>
      </c>
    </row>
    <row r="355" spans="4:7" x14ac:dyDescent="0.2">
      <c r="D355" t="str">
        <f t="shared" si="6"/>
        <v/>
      </c>
      <c r="G355" t="str">
        <f t="shared" si="7"/>
        <v/>
      </c>
    </row>
    <row r="356" spans="4:7" x14ac:dyDescent="0.2">
      <c r="D356" t="str">
        <f t="shared" si="6"/>
        <v/>
      </c>
      <c r="G356" t="str">
        <f t="shared" si="7"/>
        <v/>
      </c>
    </row>
    <row r="357" spans="4:7" x14ac:dyDescent="0.2">
      <c r="D357" t="str">
        <f t="shared" si="6"/>
        <v/>
      </c>
      <c r="G357" t="str">
        <f t="shared" si="7"/>
        <v/>
      </c>
    </row>
    <row r="358" spans="4:7" x14ac:dyDescent="0.2">
      <c r="D358" t="str">
        <f t="shared" si="6"/>
        <v/>
      </c>
      <c r="G358" t="str">
        <f t="shared" si="7"/>
        <v/>
      </c>
    </row>
    <row r="359" spans="4:7" x14ac:dyDescent="0.2">
      <c r="D359" t="str">
        <f t="shared" si="6"/>
        <v/>
      </c>
      <c r="G359" t="str">
        <f t="shared" si="7"/>
        <v/>
      </c>
    </row>
    <row r="360" spans="4:7" x14ac:dyDescent="0.2">
      <c r="D360" t="str">
        <f t="shared" si="6"/>
        <v/>
      </c>
      <c r="G360" t="str">
        <f t="shared" si="7"/>
        <v/>
      </c>
    </row>
    <row r="361" spans="4:7" x14ac:dyDescent="0.2">
      <c r="D361" t="str">
        <f t="shared" si="6"/>
        <v/>
      </c>
      <c r="G361" t="str">
        <f t="shared" si="7"/>
        <v/>
      </c>
    </row>
    <row r="362" spans="4:7" x14ac:dyDescent="0.2">
      <c r="D362" t="str">
        <f t="shared" si="6"/>
        <v/>
      </c>
      <c r="G362" t="str">
        <f t="shared" si="7"/>
        <v/>
      </c>
    </row>
    <row r="363" spans="4:7" x14ac:dyDescent="0.2">
      <c r="D363" t="str">
        <f t="shared" si="6"/>
        <v/>
      </c>
      <c r="G363" t="str">
        <f t="shared" si="7"/>
        <v/>
      </c>
    </row>
    <row r="364" spans="4:7" x14ac:dyDescent="0.2">
      <c r="D364" t="str">
        <f t="shared" si="6"/>
        <v/>
      </c>
      <c r="G364" t="str">
        <f t="shared" si="7"/>
        <v/>
      </c>
    </row>
    <row r="365" spans="4:7" x14ac:dyDescent="0.2">
      <c r="D365" t="str">
        <f t="shared" si="6"/>
        <v/>
      </c>
      <c r="G365" t="str">
        <f t="shared" si="7"/>
        <v/>
      </c>
    </row>
    <row r="366" spans="4:7" x14ac:dyDescent="0.2">
      <c r="D366" t="str">
        <f t="shared" si="6"/>
        <v/>
      </c>
      <c r="G366" t="str">
        <f t="shared" si="7"/>
        <v/>
      </c>
    </row>
    <row r="367" spans="4:7" x14ac:dyDescent="0.2">
      <c r="D367" t="str">
        <f t="shared" si="6"/>
        <v/>
      </c>
      <c r="G367" t="str">
        <f t="shared" si="7"/>
        <v/>
      </c>
    </row>
    <row r="368" spans="4:7" x14ac:dyDescent="0.2">
      <c r="D368" t="str">
        <f t="shared" si="6"/>
        <v/>
      </c>
      <c r="G368" t="str">
        <f t="shared" si="7"/>
        <v/>
      </c>
    </row>
    <row r="369" spans="4:7" x14ac:dyDescent="0.2">
      <c r="D369" t="str">
        <f t="shared" si="6"/>
        <v/>
      </c>
      <c r="G369" t="str">
        <f t="shared" si="7"/>
        <v/>
      </c>
    </row>
    <row r="370" spans="4:7" x14ac:dyDescent="0.2">
      <c r="D370" t="str">
        <f t="shared" si="6"/>
        <v/>
      </c>
      <c r="G370" t="str">
        <f t="shared" si="7"/>
        <v/>
      </c>
    </row>
    <row r="371" spans="4:7" x14ac:dyDescent="0.2">
      <c r="D371" t="str">
        <f t="shared" si="6"/>
        <v/>
      </c>
      <c r="G371" t="str">
        <f t="shared" si="7"/>
        <v/>
      </c>
    </row>
    <row r="372" spans="4:7" x14ac:dyDescent="0.2">
      <c r="D372" t="str">
        <f t="shared" si="6"/>
        <v/>
      </c>
      <c r="G372" t="str">
        <f t="shared" si="7"/>
        <v/>
      </c>
    </row>
    <row r="373" spans="4:7" x14ac:dyDescent="0.2">
      <c r="D373" t="str">
        <f t="shared" si="6"/>
        <v/>
      </c>
      <c r="G373" t="str">
        <f t="shared" si="7"/>
        <v/>
      </c>
    </row>
    <row r="374" spans="4:7" x14ac:dyDescent="0.2">
      <c r="D374" t="str">
        <f t="shared" si="6"/>
        <v/>
      </c>
      <c r="G374" t="str">
        <f t="shared" si="7"/>
        <v/>
      </c>
    </row>
    <row r="375" spans="4:7" x14ac:dyDescent="0.2">
      <c r="D375" t="str">
        <f t="shared" si="6"/>
        <v/>
      </c>
      <c r="G375" t="str">
        <f t="shared" si="7"/>
        <v/>
      </c>
    </row>
    <row r="376" spans="4:7" x14ac:dyDescent="0.2">
      <c r="D376" t="str">
        <f t="shared" si="6"/>
        <v/>
      </c>
      <c r="G376" t="str">
        <f t="shared" si="7"/>
        <v/>
      </c>
    </row>
    <row r="377" spans="4:7" x14ac:dyDescent="0.2">
      <c r="D377" t="str">
        <f t="shared" ref="D377:D440" si="8">IF(G260="y","y","")</f>
        <v/>
      </c>
      <c r="G377" t="str">
        <f t="shared" si="7"/>
        <v/>
      </c>
    </row>
    <row r="378" spans="4:7" x14ac:dyDescent="0.2">
      <c r="D378" t="str">
        <f t="shared" si="8"/>
        <v/>
      </c>
      <c r="G378" t="str">
        <f t="shared" ref="G378:G431" si="9">IF(G261="n",1,"")</f>
        <v/>
      </c>
    </row>
    <row r="379" spans="4:7" x14ac:dyDescent="0.2">
      <c r="D379" t="str">
        <f t="shared" si="8"/>
        <v/>
      </c>
      <c r="G379" t="str">
        <f t="shared" si="9"/>
        <v/>
      </c>
    </row>
    <row r="380" spans="4:7" x14ac:dyDescent="0.2">
      <c r="D380" t="str">
        <f t="shared" si="8"/>
        <v/>
      </c>
      <c r="G380" t="str">
        <f t="shared" si="9"/>
        <v/>
      </c>
    </row>
    <row r="381" spans="4:7" x14ac:dyDescent="0.2">
      <c r="D381" t="str">
        <f t="shared" si="8"/>
        <v/>
      </c>
      <c r="G381" t="str">
        <f t="shared" si="9"/>
        <v/>
      </c>
    </row>
    <row r="382" spans="4:7" x14ac:dyDescent="0.2">
      <c r="D382" t="str">
        <f t="shared" si="8"/>
        <v/>
      </c>
      <c r="G382" t="str">
        <f t="shared" si="9"/>
        <v/>
      </c>
    </row>
    <row r="383" spans="4:7" x14ac:dyDescent="0.2">
      <c r="D383" t="str">
        <f t="shared" si="8"/>
        <v/>
      </c>
      <c r="G383" t="str">
        <f t="shared" si="9"/>
        <v/>
      </c>
    </row>
    <row r="384" spans="4:7" x14ac:dyDescent="0.2">
      <c r="D384" t="str">
        <f t="shared" si="8"/>
        <v/>
      </c>
      <c r="G384" t="str">
        <f t="shared" si="9"/>
        <v/>
      </c>
    </row>
    <row r="385" spans="4:7" x14ac:dyDescent="0.2">
      <c r="D385" t="str">
        <f t="shared" si="8"/>
        <v/>
      </c>
      <c r="G385" t="str">
        <f t="shared" si="9"/>
        <v/>
      </c>
    </row>
    <row r="386" spans="4:7" x14ac:dyDescent="0.2">
      <c r="D386" t="str">
        <f t="shared" si="8"/>
        <v/>
      </c>
      <c r="G386" t="str">
        <f t="shared" si="9"/>
        <v/>
      </c>
    </row>
    <row r="387" spans="4:7" x14ac:dyDescent="0.2">
      <c r="D387" t="str">
        <f t="shared" si="8"/>
        <v/>
      </c>
      <c r="G387" t="str">
        <f t="shared" si="9"/>
        <v/>
      </c>
    </row>
    <row r="388" spans="4:7" x14ac:dyDescent="0.2">
      <c r="D388" t="str">
        <f t="shared" si="8"/>
        <v/>
      </c>
      <c r="G388" t="str">
        <f t="shared" si="9"/>
        <v/>
      </c>
    </row>
    <row r="389" spans="4:7" x14ac:dyDescent="0.2">
      <c r="D389" t="str">
        <f t="shared" si="8"/>
        <v/>
      </c>
      <c r="G389" t="str">
        <f t="shared" si="9"/>
        <v/>
      </c>
    </row>
    <row r="390" spans="4:7" x14ac:dyDescent="0.2">
      <c r="D390" t="str">
        <f t="shared" si="8"/>
        <v/>
      </c>
      <c r="G390" t="str">
        <f t="shared" si="9"/>
        <v/>
      </c>
    </row>
    <row r="391" spans="4:7" x14ac:dyDescent="0.2">
      <c r="D391" t="str">
        <f t="shared" si="8"/>
        <v/>
      </c>
      <c r="G391" t="str">
        <f t="shared" si="9"/>
        <v/>
      </c>
    </row>
    <row r="392" spans="4:7" x14ac:dyDescent="0.2">
      <c r="D392" t="str">
        <f t="shared" si="8"/>
        <v/>
      </c>
      <c r="G392" t="str">
        <f t="shared" si="9"/>
        <v/>
      </c>
    </row>
    <row r="393" spans="4:7" x14ac:dyDescent="0.2">
      <c r="D393" t="str">
        <f t="shared" si="8"/>
        <v/>
      </c>
      <c r="G393" t="str">
        <f t="shared" si="9"/>
        <v/>
      </c>
    </row>
    <row r="394" spans="4:7" x14ac:dyDescent="0.2">
      <c r="D394" t="str">
        <f t="shared" si="8"/>
        <v/>
      </c>
      <c r="G394" t="str">
        <f t="shared" si="9"/>
        <v/>
      </c>
    </row>
    <row r="395" spans="4:7" x14ac:dyDescent="0.2">
      <c r="D395" t="str">
        <f t="shared" si="8"/>
        <v/>
      </c>
      <c r="G395" t="str">
        <f t="shared" si="9"/>
        <v/>
      </c>
    </row>
    <row r="396" spans="4:7" x14ac:dyDescent="0.2">
      <c r="D396" t="str">
        <f t="shared" si="8"/>
        <v/>
      </c>
      <c r="G396" t="str">
        <f t="shared" si="9"/>
        <v/>
      </c>
    </row>
    <row r="397" spans="4:7" x14ac:dyDescent="0.2">
      <c r="D397" t="str">
        <f t="shared" si="8"/>
        <v/>
      </c>
      <c r="G397" t="str">
        <f t="shared" si="9"/>
        <v/>
      </c>
    </row>
    <row r="398" spans="4:7" x14ac:dyDescent="0.2">
      <c r="D398" t="str">
        <f t="shared" si="8"/>
        <v/>
      </c>
      <c r="G398" t="str">
        <f t="shared" si="9"/>
        <v/>
      </c>
    </row>
    <row r="399" spans="4:7" x14ac:dyDescent="0.2">
      <c r="D399" t="str">
        <f t="shared" si="8"/>
        <v/>
      </c>
      <c r="G399" t="str">
        <f t="shared" si="9"/>
        <v/>
      </c>
    </row>
    <row r="400" spans="4:7" x14ac:dyDescent="0.2">
      <c r="D400" t="str">
        <f t="shared" si="8"/>
        <v/>
      </c>
      <c r="G400" t="str">
        <f t="shared" si="9"/>
        <v/>
      </c>
    </row>
    <row r="401" spans="4:7" x14ac:dyDescent="0.2">
      <c r="D401" t="str">
        <f t="shared" si="8"/>
        <v/>
      </c>
      <c r="G401" t="str">
        <f t="shared" si="9"/>
        <v/>
      </c>
    </row>
    <row r="402" spans="4:7" x14ac:dyDescent="0.2">
      <c r="D402" t="str">
        <f t="shared" si="8"/>
        <v/>
      </c>
      <c r="G402" t="str">
        <f t="shared" si="9"/>
        <v/>
      </c>
    </row>
    <row r="403" spans="4:7" x14ac:dyDescent="0.2">
      <c r="D403" t="str">
        <f t="shared" si="8"/>
        <v/>
      </c>
      <c r="G403" t="str">
        <f t="shared" si="9"/>
        <v/>
      </c>
    </row>
    <row r="404" spans="4:7" x14ac:dyDescent="0.2">
      <c r="D404" t="str">
        <f t="shared" si="8"/>
        <v/>
      </c>
      <c r="G404" t="str">
        <f t="shared" si="9"/>
        <v/>
      </c>
    </row>
    <row r="405" spans="4:7" x14ac:dyDescent="0.2">
      <c r="D405" t="str">
        <f t="shared" si="8"/>
        <v/>
      </c>
      <c r="G405" t="str">
        <f t="shared" si="9"/>
        <v/>
      </c>
    </row>
    <row r="406" spans="4:7" x14ac:dyDescent="0.2">
      <c r="D406" t="str">
        <f t="shared" si="8"/>
        <v/>
      </c>
      <c r="G406" t="str">
        <f t="shared" si="9"/>
        <v/>
      </c>
    </row>
    <row r="407" spans="4:7" x14ac:dyDescent="0.2">
      <c r="D407" t="str">
        <f t="shared" si="8"/>
        <v/>
      </c>
      <c r="G407" t="str">
        <f t="shared" si="9"/>
        <v/>
      </c>
    </row>
    <row r="408" spans="4:7" x14ac:dyDescent="0.2">
      <c r="D408" t="str">
        <f t="shared" si="8"/>
        <v/>
      </c>
      <c r="G408" t="str">
        <f t="shared" si="9"/>
        <v/>
      </c>
    </row>
    <row r="409" spans="4:7" x14ac:dyDescent="0.2">
      <c r="D409" t="str">
        <f t="shared" si="8"/>
        <v/>
      </c>
      <c r="G409" t="str">
        <f t="shared" si="9"/>
        <v/>
      </c>
    </row>
    <row r="410" spans="4:7" x14ac:dyDescent="0.2">
      <c r="D410" t="str">
        <f t="shared" si="8"/>
        <v/>
      </c>
      <c r="G410" t="str">
        <f t="shared" si="9"/>
        <v/>
      </c>
    </row>
    <row r="411" spans="4:7" x14ac:dyDescent="0.2">
      <c r="D411" t="str">
        <f t="shared" si="8"/>
        <v/>
      </c>
      <c r="G411" t="str">
        <f t="shared" si="9"/>
        <v/>
      </c>
    </row>
    <row r="412" spans="4:7" x14ac:dyDescent="0.2">
      <c r="D412" t="str">
        <f t="shared" si="8"/>
        <v/>
      </c>
      <c r="G412" t="str">
        <f t="shared" si="9"/>
        <v/>
      </c>
    </row>
    <row r="413" spans="4:7" x14ac:dyDescent="0.2">
      <c r="D413" t="str">
        <f t="shared" si="8"/>
        <v/>
      </c>
      <c r="G413" t="str">
        <f t="shared" si="9"/>
        <v/>
      </c>
    </row>
    <row r="414" spans="4:7" x14ac:dyDescent="0.2">
      <c r="D414" t="str">
        <f t="shared" si="8"/>
        <v/>
      </c>
      <c r="G414" t="str">
        <f t="shared" si="9"/>
        <v/>
      </c>
    </row>
    <row r="415" spans="4:7" x14ac:dyDescent="0.2">
      <c r="D415" t="str">
        <f t="shared" si="8"/>
        <v/>
      </c>
      <c r="G415" t="str">
        <f t="shared" si="9"/>
        <v/>
      </c>
    </row>
    <row r="416" spans="4:7" x14ac:dyDescent="0.2">
      <c r="D416" t="str">
        <f t="shared" si="8"/>
        <v/>
      </c>
      <c r="G416" t="str">
        <f t="shared" si="9"/>
        <v/>
      </c>
    </row>
    <row r="417" spans="4:7" x14ac:dyDescent="0.2">
      <c r="D417" t="str">
        <f t="shared" si="8"/>
        <v/>
      </c>
      <c r="G417" t="str">
        <f t="shared" si="9"/>
        <v/>
      </c>
    </row>
    <row r="418" spans="4:7" x14ac:dyDescent="0.2">
      <c r="D418" t="str">
        <f t="shared" si="8"/>
        <v/>
      </c>
      <c r="G418" t="str">
        <f t="shared" si="9"/>
        <v/>
      </c>
    </row>
    <row r="419" spans="4:7" x14ac:dyDescent="0.2">
      <c r="D419" t="str">
        <f t="shared" si="8"/>
        <v/>
      </c>
      <c r="G419" t="str">
        <f t="shared" si="9"/>
        <v/>
      </c>
    </row>
    <row r="420" spans="4:7" x14ac:dyDescent="0.2">
      <c r="D420" t="str">
        <f t="shared" si="8"/>
        <v/>
      </c>
      <c r="G420" t="str">
        <f t="shared" si="9"/>
        <v/>
      </c>
    </row>
    <row r="421" spans="4:7" x14ac:dyDescent="0.2">
      <c r="D421" t="str">
        <f t="shared" si="8"/>
        <v/>
      </c>
      <c r="G421" t="str">
        <f t="shared" si="9"/>
        <v/>
      </c>
    </row>
    <row r="422" spans="4:7" x14ac:dyDescent="0.2">
      <c r="D422" t="str">
        <f t="shared" si="8"/>
        <v/>
      </c>
      <c r="G422" t="str">
        <f t="shared" si="9"/>
        <v/>
      </c>
    </row>
    <row r="423" spans="4:7" x14ac:dyDescent="0.2">
      <c r="D423" t="str">
        <f t="shared" si="8"/>
        <v/>
      </c>
      <c r="G423" t="str">
        <f t="shared" si="9"/>
        <v/>
      </c>
    </row>
    <row r="424" spans="4:7" x14ac:dyDescent="0.2">
      <c r="D424" t="str">
        <f t="shared" si="8"/>
        <v/>
      </c>
      <c r="G424" t="str">
        <f t="shared" si="9"/>
        <v/>
      </c>
    </row>
    <row r="425" spans="4:7" x14ac:dyDescent="0.2">
      <c r="D425" t="str">
        <f t="shared" si="8"/>
        <v/>
      </c>
      <c r="G425" t="str">
        <f t="shared" si="9"/>
        <v/>
      </c>
    </row>
    <row r="426" spans="4:7" x14ac:dyDescent="0.2">
      <c r="D426" t="str">
        <f t="shared" si="8"/>
        <v/>
      </c>
      <c r="G426" t="str">
        <f t="shared" si="9"/>
        <v/>
      </c>
    </row>
    <row r="427" spans="4:7" x14ac:dyDescent="0.2">
      <c r="D427" t="str">
        <f t="shared" si="8"/>
        <v/>
      </c>
      <c r="G427" t="str">
        <f t="shared" si="9"/>
        <v/>
      </c>
    </row>
    <row r="428" spans="4:7" x14ac:dyDescent="0.2">
      <c r="D428" t="str">
        <f t="shared" si="8"/>
        <v/>
      </c>
      <c r="G428" t="str">
        <f t="shared" si="9"/>
        <v/>
      </c>
    </row>
    <row r="429" spans="4:7" x14ac:dyDescent="0.2">
      <c r="D429" t="str">
        <f t="shared" si="8"/>
        <v/>
      </c>
      <c r="G429" t="str">
        <f t="shared" si="9"/>
        <v/>
      </c>
    </row>
    <row r="430" spans="4:7" x14ac:dyDescent="0.2">
      <c r="D430" t="str">
        <f t="shared" si="8"/>
        <v/>
      </c>
      <c r="G430" t="str">
        <f t="shared" si="9"/>
        <v/>
      </c>
    </row>
    <row r="431" spans="4:7" x14ac:dyDescent="0.2">
      <c r="D431" t="str">
        <f t="shared" si="8"/>
        <v/>
      </c>
      <c r="G431" t="str">
        <f t="shared" si="9"/>
        <v/>
      </c>
    </row>
    <row r="432" spans="4:7" x14ac:dyDescent="0.2">
      <c r="D432" t="str">
        <f t="shared" si="8"/>
        <v/>
      </c>
    </row>
    <row r="433" spans="4:4" x14ac:dyDescent="0.2">
      <c r="D433" t="str">
        <f t="shared" si="8"/>
        <v/>
      </c>
    </row>
    <row r="434" spans="4:4" x14ac:dyDescent="0.2">
      <c r="D434" t="str">
        <f t="shared" si="8"/>
        <v/>
      </c>
    </row>
    <row r="435" spans="4:4" x14ac:dyDescent="0.2">
      <c r="D435" t="str">
        <f t="shared" si="8"/>
        <v/>
      </c>
    </row>
    <row r="436" spans="4:4" x14ac:dyDescent="0.2">
      <c r="D436" t="str">
        <f t="shared" si="8"/>
        <v/>
      </c>
    </row>
    <row r="437" spans="4:4" x14ac:dyDescent="0.2">
      <c r="D437" t="str">
        <f t="shared" si="8"/>
        <v/>
      </c>
    </row>
    <row r="438" spans="4:4" x14ac:dyDescent="0.2">
      <c r="D438" t="str">
        <f t="shared" si="8"/>
        <v/>
      </c>
    </row>
    <row r="439" spans="4:4" x14ac:dyDescent="0.2">
      <c r="D439" t="str">
        <f t="shared" si="8"/>
        <v/>
      </c>
    </row>
    <row r="440" spans="4:4" x14ac:dyDescent="0.2">
      <c r="D440" t="str">
        <f t="shared" si="8"/>
        <v/>
      </c>
    </row>
    <row r="441" spans="4:4" x14ac:dyDescent="0.2">
      <c r="D441" t="str">
        <f t="shared" ref="D441:D499" si="10">IF(G324="y","y","")</f>
        <v/>
      </c>
    </row>
    <row r="442" spans="4:4" x14ac:dyDescent="0.2">
      <c r="D442" t="str">
        <f t="shared" si="10"/>
        <v/>
      </c>
    </row>
    <row r="443" spans="4:4" x14ac:dyDescent="0.2">
      <c r="D443" t="str">
        <f t="shared" si="10"/>
        <v/>
      </c>
    </row>
    <row r="444" spans="4:4" x14ac:dyDescent="0.2">
      <c r="D444" t="str">
        <f t="shared" si="10"/>
        <v/>
      </c>
    </row>
    <row r="445" spans="4:4" x14ac:dyDescent="0.2">
      <c r="D445" t="str">
        <f t="shared" si="10"/>
        <v/>
      </c>
    </row>
    <row r="446" spans="4:4" x14ac:dyDescent="0.2">
      <c r="D446" t="str">
        <f t="shared" si="10"/>
        <v/>
      </c>
    </row>
    <row r="447" spans="4:4" x14ac:dyDescent="0.2">
      <c r="D447" t="str">
        <f t="shared" si="10"/>
        <v/>
      </c>
    </row>
    <row r="448" spans="4:4" x14ac:dyDescent="0.2">
      <c r="D448" t="str">
        <f t="shared" si="10"/>
        <v/>
      </c>
    </row>
    <row r="449" spans="4:4" x14ac:dyDescent="0.2">
      <c r="D449" t="str">
        <f t="shared" si="10"/>
        <v/>
      </c>
    </row>
    <row r="450" spans="4:4" x14ac:dyDescent="0.2">
      <c r="D450" t="str">
        <f t="shared" si="10"/>
        <v/>
      </c>
    </row>
    <row r="451" spans="4:4" x14ac:dyDescent="0.2">
      <c r="D451" t="str">
        <f t="shared" si="10"/>
        <v/>
      </c>
    </row>
    <row r="452" spans="4:4" x14ac:dyDescent="0.2">
      <c r="D452" t="str">
        <f t="shared" si="10"/>
        <v/>
      </c>
    </row>
    <row r="453" spans="4:4" x14ac:dyDescent="0.2">
      <c r="D453" t="str">
        <f t="shared" si="10"/>
        <v/>
      </c>
    </row>
    <row r="454" spans="4:4" x14ac:dyDescent="0.2">
      <c r="D454" t="str">
        <f t="shared" si="10"/>
        <v/>
      </c>
    </row>
    <row r="455" spans="4:4" x14ac:dyDescent="0.2">
      <c r="D455" t="str">
        <f t="shared" si="10"/>
        <v/>
      </c>
    </row>
    <row r="456" spans="4:4" x14ac:dyDescent="0.2">
      <c r="D456" t="str">
        <f t="shared" si="10"/>
        <v/>
      </c>
    </row>
    <row r="457" spans="4:4" x14ac:dyDescent="0.2">
      <c r="D457" t="str">
        <f t="shared" si="10"/>
        <v/>
      </c>
    </row>
    <row r="458" spans="4:4" x14ac:dyDescent="0.2">
      <c r="D458" t="str">
        <f t="shared" si="10"/>
        <v/>
      </c>
    </row>
    <row r="459" spans="4:4" x14ac:dyDescent="0.2">
      <c r="D459" t="str">
        <f t="shared" si="10"/>
        <v/>
      </c>
    </row>
    <row r="460" spans="4:4" x14ac:dyDescent="0.2">
      <c r="D460" t="str">
        <f t="shared" si="10"/>
        <v/>
      </c>
    </row>
    <row r="461" spans="4:4" x14ac:dyDescent="0.2">
      <c r="D461" t="str">
        <f t="shared" si="10"/>
        <v/>
      </c>
    </row>
    <row r="462" spans="4:4" x14ac:dyDescent="0.2">
      <c r="D462" t="str">
        <f t="shared" si="10"/>
        <v/>
      </c>
    </row>
    <row r="463" spans="4:4" x14ac:dyDescent="0.2">
      <c r="D463" t="str">
        <f t="shared" si="10"/>
        <v/>
      </c>
    </row>
    <row r="464" spans="4:4" x14ac:dyDescent="0.2">
      <c r="D464" t="str">
        <f t="shared" si="10"/>
        <v/>
      </c>
    </row>
    <row r="465" spans="4:4" x14ac:dyDescent="0.2">
      <c r="D465" t="str">
        <f t="shared" si="10"/>
        <v/>
      </c>
    </row>
    <row r="466" spans="4:4" x14ac:dyDescent="0.2">
      <c r="D466" t="str">
        <f t="shared" si="10"/>
        <v/>
      </c>
    </row>
    <row r="467" spans="4:4" x14ac:dyDescent="0.2">
      <c r="D467" t="str">
        <f t="shared" si="10"/>
        <v/>
      </c>
    </row>
    <row r="468" spans="4:4" x14ac:dyDescent="0.2">
      <c r="D468" t="str">
        <f t="shared" si="10"/>
        <v/>
      </c>
    </row>
    <row r="469" spans="4:4" x14ac:dyDescent="0.2">
      <c r="D469" t="str">
        <f t="shared" si="10"/>
        <v/>
      </c>
    </row>
    <row r="470" spans="4:4" x14ac:dyDescent="0.2">
      <c r="D470" t="str">
        <f t="shared" si="10"/>
        <v/>
      </c>
    </row>
    <row r="471" spans="4:4" x14ac:dyDescent="0.2">
      <c r="D471" t="str">
        <f t="shared" si="10"/>
        <v/>
      </c>
    </row>
    <row r="472" spans="4:4" x14ac:dyDescent="0.2">
      <c r="D472" t="str">
        <f t="shared" si="10"/>
        <v/>
      </c>
    </row>
    <row r="473" spans="4:4" x14ac:dyDescent="0.2">
      <c r="D473" t="str">
        <f t="shared" si="10"/>
        <v/>
      </c>
    </row>
    <row r="474" spans="4:4" x14ac:dyDescent="0.2">
      <c r="D474" t="str">
        <f t="shared" si="10"/>
        <v/>
      </c>
    </row>
    <row r="475" spans="4:4" x14ac:dyDescent="0.2">
      <c r="D475" t="str">
        <f t="shared" si="10"/>
        <v/>
      </c>
    </row>
    <row r="476" spans="4:4" x14ac:dyDescent="0.2">
      <c r="D476" t="str">
        <f t="shared" si="10"/>
        <v/>
      </c>
    </row>
    <row r="477" spans="4:4" x14ac:dyDescent="0.2">
      <c r="D477" t="str">
        <f t="shared" si="10"/>
        <v/>
      </c>
    </row>
    <row r="478" spans="4:4" x14ac:dyDescent="0.2">
      <c r="D478" t="str">
        <f t="shared" si="10"/>
        <v/>
      </c>
    </row>
    <row r="479" spans="4:4" x14ac:dyDescent="0.2">
      <c r="D479" t="str">
        <f t="shared" si="10"/>
        <v/>
      </c>
    </row>
    <row r="480" spans="4:4" x14ac:dyDescent="0.2">
      <c r="D480" t="str">
        <f t="shared" si="10"/>
        <v/>
      </c>
    </row>
    <row r="481" spans="4:4" x14ac:dyDescent="0.2">
      <c r="D481" t="str">
        <f t="shared" si="10"/>
        <v/>
      </c>
    </row>
    <row r="482" spans="4:4" x14ac:dyDescent="0.2">
      <c r="D482" t="str">
        <f t="shared" si="10"/>
        <v/>
      </c>
    </row>
    <row r="483" spans="4:4" x14ac:dyDescent="0.2">
      <c r="D483" t="str">
        <f t="shared" si="10"/>
        <v/>
      </c>
    </row>
    <row r="484" spans="4:4" x14ac:dyDescent="0.2">
      <c r="D484" t="str">
        <f t="shared" si="10"/>
        <v/>
      </c>
    </row>
    <row r="485" spans="4:4" x14ac:dyDescent="0.2">
      <c r="D485" t="str">
        <f t="shared" si="10"/>
        <v/>
      </c>
    </row>
    <row r="486" spans="4:4" x14ac:dyDescent="0.2">
      <c r="D486" t="str">
        <f t="shared" si="10"/>
        <v/>
      </c>
    </row>
    <row r="487" spans="4:4" x14ac:dyDescent="0.2">
      <c r="D487" t="str">
        <f t="shared" si="10"/>
        <v/>
      </c>
    </row>
    <row r="488" spans="4:4" x14ac:dyDescent="0.2">
      <c r="D488" t="str">
        <f t="shared" si="10"/>
        <v/>
      </c>
    </row>
    <row r="489" spans="4:4" x14ac:dyDescent="0.2">
      <c r="D489" t="str">
        <f t="shared" si="10"/>
        <v/>
      </c>
    </row>
    <row r="490" spans="4:4" x14ac:dyDescent="0.2">
      <c r="D490" t="str">
        <f t="shared" si="10"/>
        <v/>
      </c>
    </row>
    <row r="491" spans="4:4" x14ac:dyDescent="0.2">
      <c r="D491" t="str">
        <f t="shared" si="10"/>
        <v/>
      </c>
    </row>
    <row r="492" spans="4:4" x14ac:dyDescent="0.2">
      <c r="D492" t="str">
        <f t="shared" si="10"/>
        <v/>
      </c>
    </row>
    <row r="493" spans="4:4" x14ac:dyDescent="0.2">
      <c r="D493" t="str">
        <f t="shared" si="10"/>
        <v/>
      </c>
    </row>
    <row r="494" spans="4:4" x14ac:dyDescent="0.2">
      <c r="D494" t="str">
        <f t="shared" si="10"/>
        <v/>
      </c>
    </row>
    <row r="495" spans="4:4" x14ac:dyDescent="0.2">
      <c r="D495" t="str">
        <f t="shared" si="10"/>
        <v/>
      </c>
    </row>
    <row r="496" spans="4:4" x14ac:dyDescent="0.2">
      <c r="D496" t="str">
        <f t="shared" si="10"/>
        <v/>
      </c>
    </row>
    <row r="497" spans="4:4" x14ac:dyDescent="0.2">
      <c r="D497" t="str">
        <f t="shared" si="10"/>
        <v/>
      </c>
    </row>
    <row r="498" spans="4:4" x14ac:dyDescent="0.2">
      <c r="D498" t="str">
        <f t="shared" si="10"/>
        <v/>
      </c>
    </row>
    <row r="499" spans="4:4" x14ac:dyDescent="0.2">
      <c r="D499" t="str">
        <f t="shared" si="10"/>
        <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97"/>
  <sheetViews>
    <sheetView zoomScale="85" zoomScaleNormal="85" workbookViewId="0">
      <pane ySplit="1" topLeftCell="A2" activePane="bottomLeft" state="frozen"/>
      <selection pane="bottomLeft" activeCell="O13" sqref="O13"/>
    </sheetView>
  </sheetViews>
  <sheetFormatPr baseColWidth="10" defaultColWidth="8.83203125" defaultRowHeight="15" x14ac:dyDescent="0.2"/>
  <cols>
    <col min="2" max="2" width="5.33203125" style="1" customWidth="1"/>
    <col min="3" max="3" width="8.33203125" customWidth="1"/>
    <col min="4" max="4" width="14" customWidth="1"/>
    <col min="5" max="6" width="8.6640625" customWidth="1"/>
    <col min="9" max="9" width="11" customWidth="1"/>
    <col min="10" max="10" width="7.1640625" customWidth="1"/>
    <col min="11" max="11" width="6.6640625" customWidth="1"/>
    <col min="18" max="18" width="18.1640625" customWidth="1"/>
    <col min="20" max="20" width="14.1640625" customWidth="1"/>
    <col min="21" max="21" width="15.83203125" customWidth="1"/>
    <col min="22" max="22" width="11.6640625" customWidth="1"/>
    <col min="23" max="23" width="12.1640625" customWidth="1"/>
    <col min="24" max="24" width="11.33203125" customWidth="1"/>
  </cols>
  <sheetData>
    <row r="1" spans="1:27" x14ac:dyDescent="0.2">
      <c r="A1" t="s">
        <v>0</v>
      </c>
      <c r="B1" s="1" t="s">
        <v>1</v>
      </c>
      <c r="C1" s="1" t="s">
        <v>142</v>
      </c>
      <c r="D1" s="1" t="s">
        <v>4</v>
      </c>
      <c r="E1" s="1" t="s">
        <v>115</v>
      </c>
      <c r="F1" s="1" t="s">
        <v>104</v>
      </c>
      <c r="G1" t="s">
        <v>3</v>
      </c>
      <c r="H1" s="1" t="s">
        <v>50</v>
      </c>
      <c r="I1" s="1" t="s">
        <v>121</v>
      </c>
      <c r="K1" s="1" t="s">
        <v>94</v>
      </c>
      <c r="L1" s="22" t="s">
        <v>92</v>
      </c>
      <c r="M1" s="1" t="s">
        <v>95</v>
      </c>
      <c r="N1" s="1" t="s">
        <v>93</v>
      </c>
      <c r="O1" s="22" t="s">
        <v>93</v>
      </c>
      <c r="P1" s="1" t="s">
        <v>132</v>
      </c>
      <c r="Q1" s="1" t="s">
        <v>137</v>
      </c>
      <c r="R1" s="22" t="s">
        <v>138</v>
      </c>
      <c r="T1" t="s">
        <v>136</v>
      </c>
      <c r="U1" s="21" t="s">
        <v>143</v>
      </c>
      <c r="V1" s="19" t="s">
        <v>74</v>
      </c>
      <c r="W1" s="19" t="s">
        <v>75</v>
      </c>
      <c r="X1" s="19" t="s">
        <v>76</v>
      </c>
      <c r="Y1" s="19" t="s">
        <v>77</v>
      </c>
      <c r="AA1" t="s">
        <v>78</v>
      </c>
    </row>
    <row r="2" spans="1:27" x14ac:dyDescent="0.2">
      <c r="A2" t="s">
        <v>55</v>
      </c>
      <c r="B2" s="1" t="s">
        <v>20</v>
      </c>
      <c r="C2" s="1" t="s">
        <v>6</v>
      </c>
      <c r="D2" s="1"/>
      <c r="E2" s="2">
        <v>1</v>
      </c>
      <c r="F2" s="1" t="s">
        <v>106</v>
      </c>
      <c r="G2" s="1" t="s">
        <v>7</v>
      </c>
      <c r="H2" s="1" t="s">
        <v>7</v>
      </c>
      <c r="I2" s="1" t="s">
        <v>7</v>
      </c>
      <c r="L2" s="23"/>
      <c r="O2" s="23"/>
      <c r="R2" s="23"/>
      <c r="T2">
        <v>70.290000000000006</v>
      </c>
      <c r="U2" s="19">
        <f>0-T2</f>
        <v>-70.290000000000006</v>
      </c>
      <c r="V2" s="19">
        <v>5.95</v>
      </c>
      <c r="W2" s="19">
        <v>6.9</v>
      </c>
      <c r="X2" s="19">
        <v>128</v>
      </c>
      <c r="Y2" s="19"/>
    </row>
    <row r="3" spans="1:27" x14ac:dyDescent="0.2">
      <c r="B3" s="1" t="s">
        <v>27</v>
      </c>
      <c r="C3" s="1" t="s">
        <v>6</v>
      </c>
      <c r="D3" s="1"/>
      <c r="E3" s="2">
        <v>1</v>
      </c>
      <c r="F3" s="1" t="s">
        <v>106</v>
      </c>
      <c r="G3" t="s">
        <v>7</v>
      </c>
      <c r="H3" s="1" t="s">
        <v>6</v>
      </c>
      <c r="I3" s="1" t="s">
        <v>6</v>
      </c>
      <c r="K3">
        <v>74.662999999999997</v>
      </c>
      <c r="L3" s="23">
        <v>3.871</v>
      </c>
      <c r="M3">
        <f t="shared" ref="M3:M64" si="0">(L3/3)+K3</f>
        <v>75.953333333333333</v>
      </c>
      <c r="N3">
        <v>33.54</v>
      </c>
      <c r="O3" s="23">
        <v>32.409999999999997</v>
      </c>
      <c r="P3">
        <v>-4.9400000000000004</v>
      </c>
      <c r="Q3">
        <v>60.68</v>
      </c>
      <c r="R3" s="23">
        <f>Q3+P3</f>
        <v>55.74</v>
      </c>
      <c r="T3">
        <v>50.5</v>
      </c>
      <c r="U3" s="19">
        <f t="shared" ref="U3:U64" si="1">0-T3</f>
        <v>-50.5</v>
      </c>
      <c r="V3" s="19">
        <v>0.31</v>
      </c>
      <c r="W3" s="19">
        <v>8</v>
      </c>
      <c r="X3" s="19">
        <v>75</v>
      </c>
      <c r="Y3" s="19">
        <v>-0.06</v>
      </c>
      <c r="Z3">
        <v>160</v>
      </c>
      <c r="AA3">
        <v>166</v>
      </c>
    </row>
    <row r="4" spans="1:27" x14ac:dyDescent="0.2">
      <c r="B4" s="1" t="s">
        <v>21</v>
      </c>
      <c r="C4" s="1" t="s">
        <v>6</v>
      </c>
      <c r="D4" s="1"/>
      <c r="E4" s="1" t="s">
        <v>108</v>
      </c>
      <c r="F4" s="1"/>
      <c r="G4" s="1" t="s">
        <v>7</v>
      </c>
      <c r="H4" s="1" t="s">
        <v>7</v>
      </c>
      <c r="I4" s="1" t="s">
        <v>7</v>
      </c>
      <c r="K4">
        <v>52.530999999999999</v>
      </c>
      <c r="L4" s="23">
        <v>2.3290000000000002</v>
      </c>
      <c r="M4">
        <f t="shared" si="0"/>
        <v>53.307333333333332</v>
      </c>
      <c r="N4">
        <v>29.47</v>
      </c>
      <c r="O4" s="23">
        <v>28.65</v>
      </c>
      <c r="P4">
        <v>-2.82</v>
      </c>
      <c r="Q4">
        <v>58.62</v>
      </c>
      <c r="R4" s="23">
        <f t="shared" ref="R4:R67" si="2">Q4+P4</f>
        <v>55.8</v>
      </c>
      <c r="T4" s="9">
        <v>71.92</v>
      </c>
      <c r="U4" s="19">
        <f t="shared" si="1"/>
        <v>-71.92</v>
      </c>
      <c r="V4" s="19">
        <v>9.5299999999999994</v>
      </c>
      <c r="W4" s="19">
        <v>4.8</v>
      </c>
      <c r="X4" s="19"/>
      <c r="Y4" s="19">
        <v>-2.97</v>
      </c>
      <c r="Z4">
        <v>80</v>
      </c>
    </row>
    <row r="5" spans="1:27" x14ac:dyDescent="0.2">
      <c r="B5" s="1" t="s">
        <v>22</v>
      </c>
      <c r="C5" s="1" t="s">
        <v>6</v>
      </c>
      <c r="D5" s="1"/>
      <c r="E5" s="1" t="s">
        <v>108</v>
      </c>
      <c r="F5" s="1"/>
      <c r="G5" t="s">
        <v>6</v>
      </c>
      <c r="H5" s="1" t="s">
        <v>6</v>
      </c>
      <c r="I5" s="1" t="s">
        <v>6</v>
      </c>
      <c r="J5" s="1"/>
      <c r="L5" s="23"/>
      <c r="O5" s="23"/>
      <c r="R5" s="23"/>
      <c r="T5" s="9"/>
      <c r="U5" s="19"/>
      <c r="V5" s="19"/>
      <c r="W5" s="19"/>
      <c r="X5" s="19"/>
      <c r="Y5" s="19"/>
    </row>
    <row r="6" spans="1:27" x14ac:dyDescent="0.2">
      <c r="B6" s="1" t="s">
        <v>5</v>
      </c>
      <c r="C6" s="1" t="s">
        <v>6</v>
      </c>
      <c r="D6" s="1"/>
      <c r="E6" s="2">
        <v>1</v>
      </c>
      <c r="F6" s="1" t="s">
        <v>147</v>
      </c>
      <c r="G6" s="1" t="s">
        <v>7</v>
      </c>
      <c r="H6" s="1" t="s">
        <v>7</v>
      </c>
      <c r="I6" s="1" t="s">
        <v>7</v>
      </c>
      <c r="K6">
        <v>57.994</v>
      </c>
      <c r="L6" s="23">
        <v>1.889</v>
      </c>
      <c r="M6">
        <f t="shared" si="0"/>
        <v>58.623666666666665</v>
      </c>
      <c r="N6">
        <v>24.65</v>
      </c>
      <c r="O6" s="23">
        <v>23.67</v>
      </c>
      <c r="P6">
        <v>-3.33</v>
      </c>
      <c r="Q6">
        <v>62.07</v>
      </c>
      <c r="R6" s="23">
        <f t="shared" si="2"/>
        <v>58.74</v>
      </c>
      <c r="T6" s="9">
        <v>63.29</v>
      </c>
      <c r="U6" s="19">
        <f t="shared" si="1"/>
        <v>-63.29</v>
      </c>
      <c r="V6" s="19">
        <v>5.8</v>
      </c>
      <c r="W6" s="19">
        <v>8.5</v>
      </c>
      <c r="X6" s="19">
        <v>118</v>
      </c>
      <c r="Y6" s="19">
        <v>-2.73</v>
      </c>
      <c r="Z6">
        <v>140</v>
      </c>
    </row>
    <row r="7" spans="1:27" x14ac:dyDescent="0.2">
      <c r="B7" s="1" t="s">
        <v>8</v>
      </c>
      <c r="C7" s="1" t="s">
        <v>6</v>
      </c>
      <c r="D7" s="1"/>
      <c r="E7" s="2">
        <v>1</v>
      </c>
      <c r="F7" s="1" t="s">
        <v>106</v>
      </c>
      <c r="G7" t="s">
        <v>7</v>
      </c>
      <c r="H7" s="1" t="s">
        <v>7</v>
      </c>
      <c r="I7" s="1" t="s">
        <v>7</v>
      </c>
      <c r="K7">
        <v>69.997</v>
      </c>
      <c r="L7" s="23">
        <v>1.476</v>
      </c>
      <c r="M7">
        <f t="shared" si="0"/>
        <v>70.489000000000004</v>
      </c>
      <c r="N7">
        <v>27.54</v>
      </c>
      <c r="O7" s="23">
        <v>26.49</v>
      </c>
      <c r="P7">
        <v>1.97</v>
      </c>
      <c r="Q7">
        <v>76.72</v>
      </c>
      <c r="R7" s="23">
        <f t="shared" si="2"/>
        <v>78.69</v>
      </c>
      <c r="T7" s="9">
        <v>67</v>
      </c>
      <c r="U7" s="19">
        <f t="shared" si="1"/>
        <v>-67</v>
      </c>
      <c r="V7" s="19">
        <v>2.73</v>
      </c>
      <c r="W7" s="19">
        <v>24</v>
      </c>
      <c r="X7" s="19">
        <v>121</v>
      </c>
      <c r="Y7" s="19">
        <v>-0.56000000000000005</v>
      </c>
      <c r="Z7">
        <v>280</v>
      </c>
      <c r="AA7">
        <v>336</v>
      </c>
    </row>
    <row r="8" spans="1:27" x14ac:dyDescent="0.2">
      <c r="B8" s="1" t="s">
        <v>9</v>
      </c>
      <c r="C8" s="1" t="s">
        <v>6</v>
      </c>
      <c r="D8" s="1"/>
      <c r="E8" s="1" t="s">
        <v>108</v>
      </c>
      <c r="F8" s="1"/>
      <c r="G8" s="1" t="s">
        <v>7</v>
      </c>
      <c r="H8" s="1" t="s">
        <v>7</v>
      </c>
      <c r="I8" s="1" t="s">
        <v>7</v>
      </c>
      <c r="L8" s="23"/>
      <c r="O8" s="23"/>
      <c r="R8" s="23"/>
      <c r="T8" s="9">
        <v>72.47</v>
      </c>
      <c r="U8" s="19">
        <f t="shared" si="1"/>
        <v>-72.47</v>
      </c>
      <c r="V8" s="19">
        <v>4.4000000000000004</v>
      </c>
      <c r="W8" s="19">
        <v>15.3</v>
      </c>
      <c r="X8" s="19">
        <v>140</v>
      </c>
      <c r="Y8" s="19">
        <v>0.44</v>
      </c>
      <c r="Z8">
        <v>190</v>
      </c>
    </row>
    <row r="9" spans="1:27" x14ac:dyDescent="0.2">
      <c r="B9" s="1" t="s">
        <v>10</v>
      </c>
      <c r="C9" s="1" t="s">
        <v>6</v>
      </c>
      <c r="D9" s="1"/>
      <c r="E9" s="2">
        <v>1</v>
      </c>
      <c r="F9" s="1" t="s">
        <v>106</v>
      </c>
      <c r="G9" t="s">
        <v>6</v>
      </c>
      <c r="H9" s="1" t="s">
        <v>6</v>
      </c>
      <c r="I9" s="1" t="s">
        <v>6</v>
      </c>
      <c r="K9">
        <v>62.847999999999999</v>
      </c>
      <c r="L9" s="23">
        <v>3.355</v>
      </c>
      <c r="M9">
        <f t="shared" si="0"/>
        <v>63.966333333333331</v>
      </c>
      <c r="N9">
        <v>30.28</v>
      </c>
      <c r="O9" s="23">
        <v>29.12</v>
      </c>
      <c r="P9">
        <v>3.72</v>
      </c>
      <c r="Q9">
        <v>69.569999999999993</v>
      </c>
      <c r="R9" s="23">
        <f t="shared" si="2"/>
        <v>73.289999999999992</v>
      </c>
      <c r="T9" s="9"/>
      <c r="U9" s="19"/>
      <c r="V9" s="19"/>
      <c r="W9" s="19"/>
      <c r="X9" s="19"/>
      <c r="Y9" s="19"/>
    </row>
    <row r="10" spans="1:27" x14ac:dyDescent="0.2">
      <c r="B10" s="1" t="s">
        <v>11</v>
      </c>
      <c r="C10" s="1" t="s">
        <v>6</v>
      </c>
      <c r="D10" s="1"/>
      <c r="E10" s="1" t="s">
        <v>108</v>
      </c>
      <c r="F10" s="1"/>
      <c r="G10" s="1" t="s">
        <v>7</v>
      </c>
      <c r="H10" s="1" t="s">
        <v>7</v>
      </c>
      <c r="I10" s="1" t="s">
        <v>7</v>
      </c>
      <c r="L10" s="23"/>
      <c r="O10" s="23"/>
      <c r="R10" s="23"/>
      <c r="T10" s="9"/>
      <c r="U10" s="19"/>
      <c r="V10" s="19"/>
      <c r="W10" s="19"/>
      <c r="X10" s="19"/>
      <c r="Y10" s="19"/>
    </row>
    <row r="11" spans="1:27" x14ac:dyDescent="0.2">
      <c r="B11" s="1" t="s">
        <v>12</v>
      </c>
      <c r="C11" s="1" t="s">
        <v>6</v>
      </c>
      <c r="D11" s="1"/>
      <c r="E11" s="1" t="s">
        <v>108</v>
      </c>
      <c r="F11" s="1"/>
      <c r="G11" t="s">
        <v>6</v>
      </c>
      <c r="H11" s="1" t="s">
        <v>6</v>
      </c>
      <c r="I11" s="1" t="s">
        <v>6</v>
      </c>
      <c r="K11">
        <v>60.140999999999998</v>
      </c>
      <c r="L11" s="23">
        <v>4.4989999999999997</v>
      </c>
      <c r="M11">
        <f t="shared" si="0"/>
        <v>61.640666666666668</v>
      </c>
      <c r="N11">
        <v>48.77</v>
      </c>
      <c r="O11" s="23">
        <v>47.03</v>
      </c>
      <c r="P11">
        <v>-0.05</v>
      </c>
      <c r="Q11">
        <v>62.31</v>
      </c>
      <c r="R11" s="23">
        <f t="shared" si="2"/>
        <v>62.260000000000005</v>
      </c>
      <c r="T11" s="9"/>
      <c r="U11" s="19"/>
      <c r="V11" s="19"/>
      <c r="W11" s="19"/>
      <c r="X11" s="19"/>
      <c r="Y11" s="19"/>
    </row>
    <row r="12" spans="1:27" x14ac:dyDescent="0.2">
      <c r="B12" s="1" t="s">
        <v>13</v>
      </c>
      <c r="C12" s="1" t="s">
        <v>6</v>
      </c>
      <c r="D12" s="1"/>
      <c r="E12" s="1" t="s">
        <v>108</v>
      </c>
      <c r="F12" s="1"/>
      <c r="G12" s="1" t="s">
        <v>6</v>
      </c>
      <c r="H12" s="1" t="s">
        <v>6</v>
      </c>
      <c r="I12" s="1" t="s">
        <v>6</v>
      </c>
      <c r="J12" s="1"/>
      <c r="L12" s="23"/>
      <c r="O12" s="23"/>
      <c r="R12" s="23"/>
      <c r="T12" s="9"/>
      <c r="U12" s="19"/>
      <c r="V12" s="19"/>
      <c r="W12" s="19"/>
      <c r="X12" s="19"/>
      <c r="Y12" s="19"/>
    </row>
    <row r="13" spans="1:27" x14ac:dyDescent="0.2">
      <c r="B13" s="1" t="s">
        <v>14</v>
      </c>
      <c r="C13" s="1" t="s">
        <v>6</v>
      </c>
      <c r="D13" s="1"/>
      <c r="E13" s="2">
        <v>1</v>
      </c>
      <c r="F13" s="1" t="s">
        <v>106</v>
      </c>
      <c r="G13" t="s">
        <v>7</v>
      </c>
      <c r="H13" s="1" t="s">
        <v>7</v>
      </c>
      <c r="I13" s="1" t="s">
        <v>7</v>
      </c>
      <c r="K13">
        <v>52.999000000000002</v>
      </c>
      <c r="L13" s="23">
        <v>1.841</v>
      </c>
      <c r="M13">
        <f t="shared" si="0"/>
        <v>53.612666666666669</v>
      </c>
      <c r="N13">
        <v>28.86</v>
      </c>
      <c r="O13" s="23">
        <v>27.98</v>
      </c>
      <c r="P13">
        <v>2.46</v>
      </c>
      <c r="Q13">
        <v>55.68</v>
      </c>
      <c r="R13" s="23">
        <f t="shared" si="2"/>
        <v>58.14</v>
      </c>
      <c r="T13" s="9">
        <v>55.57</v>
      </c>
      <c r="U13" s="19">
        <f t="shared" si="1"/>
        <v>-55.57</v>
      </c>
      <c r="V13" s="19">
        <v>4.33</v>
      </c>
      <c r="W13" s="19">
        <v>18.7</v>
      </c>
      <c r="X13" s="19"/>
      <c r="Y13" s="19">
        <v>-0.77</v>
      </c>
      <c r="Z13">
        <v>180</v>
      </c>
      <c r="AA13">
        <v>199</v>
      </c>
    </row>
    <row r="14" spans="1:27" x14ac:dyDescent="0.2">
      <c r="B14" s="1" t="s">
        <v>15</v>
      </c>
      <c r="C14" s="1" t="s">
        <v>6</v>
      </c>
      <c r="D14" s="1"/>
      <c r="E14" s="2">
        <v>1</v>
      </c>
      <c r="F14" s="1" t="s">
        <v>106</v>
      </c>
      <c r="G14" s="1" t="s">
        <v>7</v>
      </c>
      <c r="H14" s="1" t="s">
        <v>7</v>
      </c>
      <c r="I14" s="1" t="s">
        <v>7</v>
      </c>
      <c r="K14">
        <v>61.210999999999999</v>
      </c>
      <c r="L14" s="23">
        <v>2.3889999999999998</v>
      </c>
      <c r="M14">
        <f t="shared" si="0"/>
        <v>62.007333333333335</v>
      </c>
      <c r="N14">
        <v>26.24</v>
      </c>
      <c r="O14" s="23">
        <v>25.48</v>
      </c>
      <c r="P14">
        <v>0.95</v>
      </c>
      <c r="Q14">
        <v>66.78</v>
      </c>
      <c r="R14" s="23">
        <f t="shared" si="2"/>
        <v>67.73</v>
      </c>
      <c r="T14" s="9">
        <v>74.459999999999994</v>
      </c>
      <c r="U14" s="19">
        <f t="shared" si="1"/>
        <v>-74.459999999999994</v>
      </c>
      <c r="V14" s="19">
        <v>7.05</v>
      </c>
      <c r="W14" s="24">
        <v>8.4</v>
      </c>
      <c r="X14" s="19"/>
      <c r="Y14" s="19">
        <v>0.25</v>
      </c>
      <c r="Z14">
        <v>145</v>
      </c>
      <c r="AA14">
        <v>167</v>
      </c>
    </row>
    <row r="15" spans="1:27" x14ac:dyDescent="0.2">
      <c r="B15" s="1" t="s">
        <v>16</v>
      </c>
      <c r="C15" s="1" t="s">
        <v>6</v>
      </c>
      <c r="D15" s="1"/>
      <c r="E15" s="2">
        <v>1</v>
      </c>
      <c r="F15" s="1" t="s">
        <v>106</v>
      </c>
      <c r="G15" t="s">
        <v>7</v>
      </c>
      <c r="H15" s="1" t="s">
        <v>6</v>
      </c>
      <c r="I15" s="1" t="s">
        <v>6</v>
      </c>
      <c r="K15">
        <v>52.732999999999997</v>
      </c>
      <c r="L15" s="23">
        <v>4.7729999999999997</v>
      </c>
      <c r="M15">
        <f t="shared" si="0"/>
        <v>54.323999999999998</v>
      </c>
      <c r="N15">
        <v>30.63</v>
      </c>
      <c r="O15" s="23">
        <v>29.7</v>
      </c>
      <c r="P15">
        <v>2.12</v>
      </c>
      <c r="Q15">
        <v>59.55</v>
      </c>
      <c r="R15" s="23">
        <f t="shared" si="2"/>
        <v>61.669999999999995</v>
      </c>
      <c r="T15" s="9">
        <v>60.54</v>
      </c>
      <c r="U15" s="19">
        <f t="shared" si="1"/>
        <v>-60.54</v>
      </c>
      <c r="V15" s="19">
        <v>1.35</v>
      </c>
      <c r="W15" s="19">
        <v>15.7</v>
      </c>
      <c r="X15" s="19">
        <v>84</v>
      </c>
      <c r="Y15" s="19">
        <v>0.27</v>
      </c>
      <c r="Z15">
        <v>220</v>
      </c>
      <c r="AA15">
        <v>236</v>
      </c>
    </row>
    <row r="16" spans="1:27" x14ac:dyDescent="0.2">
      <c r="B16" s="1" t="s">
        <v>17</v>
      </c>
      <c r="C16" s="1" t="s">
        <v>7</v>
      </c>
      <c r="D16" s="1"/>
      <c r="E16" s="2">
        <v>1</v>
      </c>
      <c r="F16" s="1" t="s">
        <v>106</v>
      </c>
      <c r="G16" s="1" t="s">
        <v>7</v>
      </c>
      <c r="H16" s="1" t="s">
        <v>7</v>
      </c>
      <c r="I16" s="1" t="s">
        <v>7</v>
      </c>
      <c r="L16" s="23"/>
      <c r="O16" s="23"/>
      <c r="R16" s="23"/>
      <c r="T16" s="9"/>
      <c r="U16" s="19"/>
      <c r="V16" s="19"/>
      <c r="W16" s="19"/>
      <c r="X16" s="19"/>
      <c r="Y16" s="19"/>
    </row>
    <row r="17" spans="1:27" x14ac:dyDescent="0.2">
      <c r="B17" s="1" t="s">
        <v>24</v>
      </c>
      <c r="C17" s="1" t="s">
        <v>6</v>
      </c>
      <c r="D17" s="1"/>
      <c r="E17" s="2">
        <v>1</v>
      </c>
      <c r="F17" s="1" t="s">
        <v>106</v>
      </c>
      <c r="G17" t="s">
        <v>6</v>
      </c>
      <c r="H17" s="1" t="s">
        <v>6</v>
      </c>
      <c r="I17" s="1" t="s">
        <v>6</v>
      </c>
      <c r="L17" s="23"/>
      <c r="O17" s="23"/>
      <c r="R17" s="23"/>
      <c r="T17" s="9">
        <v>69.180000000000007</v>
      </c>
      <c r="U17" s="19">
        <f t="shared" si="1"/>
        <v>-69.180000000000007</v>
      </c>
      <c r="V17" s="19">
        <v>0.6</v>
      </c>
      <c r="W17" s="19">
        <v>18.600000000000001</v>
      </c>
      <c r="X17" s="19">
        <v>114</v>
      </c>
      <c r="Y17" s="19">
        <v>-0.55000000000000004</v>
      </c>
      <c r="Z17">
        <v>300</v>
      </c>
      <c r="AA17">
        <v>310</v>
      </c>
    </row>
    <row r="18" spans="1:27" x14ac:dyDescent="0.2">
      <c r="B18" s="1" t="s">
        <v>25</v>
      </c>
      <c r="C18" s="1" t="s">
        <v>6</v>
      </c>
      <c r="D18" s="1"/>
      <c r="E18" s="2">
        <v>1</v>
      </c>
      <c r="F18" s="1" t="s">
        <v>107</v>
      </c>
      <c r="G18" s="1" t="s">
        <v>7</v>
      </c>
      <c r="H18" s="1" t="s">
        <v>7</v>
      </c>
      <c r="I18" s="1" t="s">
        <v>7</v>
      </c>
      <c r="K18">
        <v>77.069000000000003</v>
      </c>
      <c r="L18" s="23">
        <v>0.91200000000000003</v>
      </c>
      <c r="M18">
        <f t="shared" si="0"/>
        <v>77.373000000000005</v>
      </c>
      <c r="N18">
        <v>26.55</v>
      </c>
      <c r="O18" s="23">
        <v>25.57</v>
      </c>
      <c r="R18" s="23"/>
      <c r="T18" s="9">
        <v>56.3</v>
      </c>
      <c r="U18" s="19">
        <f t="shared" si="1"/>
        <v>-56.3</v>
      </c>
      <c r="V18" s="19">
        <v>1.64</v>
      </c>
      <c r="W18" s="19">
        <v>18</v>
      </c>
      <c r="X18" s="19">
        <v>107</v>
      </c>
      <c r="Y18" s="19">
        <v>0.23</v>
      </c>
      <c r="Z18" s="2">
        <v>300</v>
      </c>
      <c r="AA18" s="2">
        <v>306</v>
      </c>
    </row>
    <row r="19" spans="1:27" x14ac:dyDescent="0.2">
      <c r="B19" s="1" t="s">
        <v>18</v>
      </c>
      <c r="C19" s="1" t="s">
        <v>6</v>
      </c>
      <c r="D19" s="1"/>
      <c r="E19" s="1" t="s">
        <v>108</v>
      </c>
      <c r="F19" s="1"/>
      <c r="G19" t="s">
        <v>6</v>
      </c>
      <c r="H19" s="1" t="s">
        <v>7</v>
      </c>
      <c r="I19" s="1" t="s">
        <v>6</v>
      </c>
      <c r="L19" s="23"/>
      <c r="O19" s="23"/>
      <c r="R19" s="23"/>
      <c r="T19" s="9">
        <v>62</v>
      </c>
      <c r="U19" s="19">
        <f t="shared" si="1"/>
        <v>-62</v>
      </c>
      <c r="V19" s="19">
        <v>0.73</v>
      </c>
      <c r="W19" s="19">
        <v>16</v>
      </c>
      <c r="X19" s="19">
        <v>105</v>
      </c>
      <c r="Y19" s="19">
        <v>-0.06</v>
      </c>
      <c r="Z19" s="2">
        <v>310</v>
      </c>
      <c r="AA19" s="2">
        <v>312</v>
      </c>
    </row>
    <row r="20" spans="1:27" x14ac:dyDescent="0.2">
      <c r="B20" s="1" t="s">
        <v>19</v>
      </c>
      <c r="C20" s="1" t="s">
        <v>6</v>
      </c>
      <c r="D20" s="1"/>
      <c r="E20" s="2">
        <v>1</v>
      </c>
      <c r="F20" s="1" t="s">
        <v>106</v>
      </c>
      <c r="G20" s="1" t="s">
        <v>7</v>
      </c>
      <c r="H20" s="1" t="s">
        <v>6</v>
      </c>
      <c r="I20" s="1" t="s">
        <v>6</v>
      </c>
      <c r="K20">
        <v>66.902000000000001</v>
      </c>
      <c r="L20" s="23">
        <v>2.4460000000000002</v>
      </c>
      <c r="M20">
        <f t="shared" si="0"/>
        <v>67.717333333333329</v>
      </c>
      <c r="N20">
        <v>31</v>
      </c>
      <c r="O20" s="23">
        <v>29.84</v>
      </c>
      <c r="P20">
        <v>1</v>
      </c>
      <c r="Q20">
        <v>67.709999999999994</v>
      </c>
      <c r="R20" s="23">
        <f t="shared" si="2"/>
        <v>68.709999999999994</v>
      </c>
      <c r="T20" s="9">
        <v>60.1</v>
      </c>
      <c r="U20" s="19">
        <f t="shared" si="1"/>
        <v>-60.1</v>
      </c>
      <c r="V20" s="19">
        <v>1.21</v>
      </c>
      <c r="W20" s="19">
        <v>11.4</v>
      </c>
      <c r="X20" s="19">
        <v>93</v>
      </c>
      <c r="Y20" s="19">
        <v>1.3</v>
      </c>
      <c r="Z20" s="2">
        <v>220</v>
      </c>
      <c r="AA20" s="2">
        <v>221</v>
      </c>
    </row>
    <row r="21" spans="1:27" x14ac:dyDescent="0.2">
      <c r="B21" s="1" t="s">
        <v>53</v>
      </c>
      <c r="C21" s="1" t="s">
        <v>6</v>
      </c>
      <c r="D21" s="1"/>
      <c r="E21" s="2">
        <v>1</v>
      </c>
      <c r="F21" s="1" t="s">
        <v>106</v>
      </c>
      <c r="G21" t="s">
        <v>7</v>
      </c>
      <c r="H21" s="1" t="s">
        <v>7</v>
      </c>
      <c r="I21" s="1" t="s">
        <v>7</v>
      </c>
      <c r="K21">
        <v>79.759</v>
      </c>
      <c r="L21" s="23">
        <v>1.4890000000000001</v>
      </c>
      <c r="M21">
        <f t="shared" si="0"/>
        <v>80.25533333333334</v>
      </c>
      <c r="N21">
        <v>26.91</v>
      </c>
      <c r="O21" s="23">
        <v>25.86</v>
      </c>
      <c r="P21">
        <v>-2.81</v>
      </c>
      <c r="Q21">
        <v>81.739999999999995</v>
      </c>
      <c r="R21" s="23">
        <f t="shared" si="2"/>
        <v>78.929999999999993</v>
      </c>
      <c r="T21" s="9">
        <v>73.06</v>
      </c>
      <c r="U21" s="19">
        <f t="shared" si="1"/>
        <v>-73.06</v>
      </c>
      <c r="V21" s="19">
        <v>5.6</v>
      </c>
      <c r="W21" s="19">
        <v>14</v>
      </c>
      <c r="X21" s="19"/>
      <c r="Y21" s="19">
        <v>-1.1299999999999999</v>
      </c>
      <c r="Z21" s="2">
        <v>140</v>
      </c>
      <c r="AA21" s="2">
        <v>140</v>
      </c>
    </row>
    <row r="22" spans="1:27" x14ac:dyDescent="0.2">
      <c r="A22" s="6" t="s">
        <v>102</v>
      </c>
      <c r="B22" s="1" t="s">
        <v>29</v>
      </c>
      <c r="C22" s="1" t="s">
        <v>6</v>
      </c>
      <c r="D22" s="1" t="s">
        <v>154</v>
      </c>
      <c r="E22" s="2">
        <v>1</v>
      </c>
      <c r="F22" s="1" t="s">
        <v>106</v>
      </c>
      <c r="G22" s="1" t="s">
        <v>7</v>
      </c>
      <c r="H22" s="1" t="s">
        <v>7</v>
      </c>
      <c r="I22" s="1" t="s">
        <v>7</v>
      </c>
      <c r="K22">
        <v>50.884999999999998</v>
      </c>
      <c r="L22" s="23">
        <v>2.6930000000000001</v>
      </c>
      <c r="M22">
        <f t="shared" si="0"/>
        <v>51.782666666666664</v>
      </c>
      <c r="N22">
        <v>26.08</v>
      </c>
      <c r="O22" s="23">
        <v>25.36</v>
      </c>
      <c r="P22">
        <v>2.04</v>
      </c>
      <c r="Q22">
        <v>56.21</v>
      </c>
      <c r="R22" s="23">
        <f t="shared" si="2"/>
        <v>58.25</v>
      </c>
      <c r="T22">
        <v>72.83</v>
      </c>
      <c r="U22" s="19">
        <f t="shared" si="1"/>
        <v>-72.83</v>
      </c>
      <c r="V22" s="19">
        <v>7.27</v>
      </c>
      <c r="W22" s="19"/>
      <c r="X22" s="19"/>
      <c r="Y22" s="19">
        <v>-0.48</v>
      </c>
    </row>
    <row r="23" spans="1:27" x14ac:dyDescent="0.2">
      <c r="B23" s="1" t="s">
        <v>30</v>
      </c>
      <c r="C23" s="1" t="s">
        <v>6</v>
      </c>
      <c r="D23" s="1"/>
      <c r="E23" s="2">
        <v>1</v>
      </c>
      <c r="F23" s="1" t="s">
        <v>106</v>
      </c>
      <c r="G23" t="s">
        <v>6</v>
      </c>
      <c r="H23" s="1" t="s">
        <v>6</v>
      </c>
      <c r="I23" s="1" t="s">
        <v>6</v>
      </c>
      <c r="K23">
        <v>51.779000000000003</v>
      </c>
      <c r="L23" s="23">
        <v>6.9950000000000001</v>
      </c>
      <c r="M23">
        <f t="shared" si="0"/>
        <v>54.110666666666667</v>
      </c>
      <c r="N23">
        <v>48.77</v>
      </c>
      <c r="O23" s="23">
        <v>47.54</v>
      </c>
      <c r="P23">
        <v>5.93</v>
      </c>
      <c r="Q23">
        <v>56.47</v>
      </c>
      <c r="R23" s="23">
        <f t="shared" si="2"/>
        <v>62.4</v>
      </c>
      <c r="T23">
        <v>63.65</v>
      </c>
      <c r="U23" s="19">
        <f t="shared" si="1"/>
        <v>-63.65</v>
      </c>
      <c r="V23" s="19">
        <v>1.57</v>
      </c>
      <c r="W23" s="19">
        <v>14.4</v>
      </c>
      <c r="X23" s="19">
        <v>66</v>
      </c>
      <c r="Y23" s="20">
        <v>0.77</v>
      </c>
      <c r="Z23" s="2">
        <v>150</v>
      </c>
      <c r="AA23" s="2">
        <v>152</v>
      </c>
    </row>
    <row r="24" spans="1:27" x14ac:dyDescent="0.2">
      <c r="B24" s="1" t="s">
        <v>31</v>
      </c>
      <c r="C24" s="1" t="s">
        <v>6</v>
      </c>
      <c r="D24" s="1"/>
      <c r="E24" s="1" t="s">
        <v>108</v>
      </c>
      <c r="F24" s="1"/>
      <c r="G24" s="1" t="s">
        <v>7</v>
      </c>
      <c r="H24" s="1" t="s">
        <v>7</v>
      </c>
      <c r="I24" s="1" t="s">
        <v>7</v>
      </c>
      <c r="K24">
        <v>55.898000000000003</v>
      </c>
      <c r="L24" s="23">
        <v>2.78</v>
      </c>
      <c r="M24">
        <f t="shared" si="0"/>
        <v>56.824666666666673</v>
      </c>
      <c r="N24">
        <v>43.3</v>
      </c>
      <c r="O24" s="23">
        <v>42.41</v>
      </c>
      <c r="P24">
        <v>1.48</v>
      </c>
      <c r="Q24">
        <v>57.38</v>
      </c>
      <c r="R24" s="23">
        <f t="shared" si="2"/>
        <v>58.86</v>
      </c>
      <c r="T24">
        <v>53.98</v>
      </c>
      <c r="U24" s="19">
        <f t="shared" si="1"/>
        <v>-53.98</v>
      </c>
      <c r="V24" s="19">
        <v>1.67</v>
      </c>
      <c r="W24" s="19"/>
      <c r="X24" s="19"/>
      <c r="Y24" s="19"/>
    </row>
    <row r="25" spans="1:27" x14ac:dyDescent="0.2">
      <c r="B25" s="1" t="s">
        <v>33</v>
      </c>
      <c r="C25" s="1" t="s">
        <v>6</v>
      </c>
      <c r="D25" s="1"/>
      <c r="E25" s="2">
        <v>1</v>
      </c>
      <c r="F25" s="1" t="s">
        <v>106</v>
      </c>
      <c r="G25" t="s">
        <v>7</v>
      </c>
      <c r="H25" s="1" t="s">
        <v>7</v>
      </c>
      <c r="I25" s="1" t="s">
        <v>7</v>
      </c>
      <c r="K25">
        <v>62.728999999999999</v>
      </c>
      <c r="L25" s="23">
        <v>2.9220000000000002</v>
      </c>
      <c r="M25">
        <f t="shared" si="0"/>
        <v>63.702999999999996</v>
      </c>
      <c r="N25">
        <v>38.28</v>
      </c>
      <c r="O25" s="23">
        <v>37.07</v>
      </c>
      <c r="P25">
        <v>0.45</v>
      </c>
      <c r="Q25">
        <v>66.709999999999994</v>
      </c>
      <c r="R25" s="23">
        <f t="shared" si="2"/>
        <v>67.16</v>
      </c>
      <c r="T25">
        <v>75.14</v>
      </c>
      <c r="U25" s="19">
        <f t="shared" si="1"/>
        <v>-75.14</v>
      </c>
      <c r="V25" s="19">
        <v>5.44</v>
      </c>
      <c r="W25" s="19">
        <v>17.7</v>
      </c>
      <c r="X25" s="19">
        <v>78</v>
      </c>
      <c r="Y25" s="19">
        <v>-0.35</v>
      </c>
      <c r="Z25">
        <v>150</v>
      </c>
      <c r="AA25">
        <v>152</v>
      </c>
    </row>
    <row r="26" spans="1:27" x14ac:dyDescent="0.2">
      <c r="B26" s="1" t="s">
        <v>56</v>
      </c>
      <c r="C26" s="1" t="s">
        <v>6</v>
      </c>
      <c r="D26" s="1"/>
      <c r="E26" s="2">
        <v>1</v>
      </c>
      <c r="F26" s="1" t="s">
        <v>106</v>
      </c>
      <c r="G26" s="1" t="s">
        <v>7</v>
      </c>
      <c r="H26" s="1" t="s">
        <v>7</v>
      </c>
      <c r="I26" s="1" t="s">
        <v>7</v>
      </c>
      <c r="K26">
        <v>51.750999999999998</v>
      </c>
      <c r="L26" s="23">
        <v>3.899</v>
      </c>
      <c r="M26">
        <f t="shared" si="0"/>
        <v>53.050666666666665</v>
      </c>
      <c r="N26">
        <v>31.58</v>
      </c>
      <c r="O26" s="23">
        <v>30.95</v>
      </c>
      <c r="P26">
        <v>8.2799999999999994</v>
      </c>
      <c r="Q26">
        <v>58.74</v>
      </c>
      <c r="R26" s="23">
        <f t="shared" si="2"/>
        <v>67.02</v>
      </c>
      <c r="T26">
        <v>67.010000000000005</v>
      </c>
      <c r="U26" s="19">
        <f t="shared" si="1"/>
        <v>-67.010000000000005</v>
      </c>
      <c r="V26" s="19">
        <v>2.6629999999999998</v>
      </c>
      <c r="W26" s="19">
        <v>21.4</v>
      </c>
      <c r="X26" s="19"/>
      <c r="Y26" s="19">
        <v>-0.85</v>
      </c>
      <c r="Z26">
        <v>193</v>
      </c>
      <c r="AA26">
        <v>195</v>
      </c>
    </row>
    <row r="27" spans="1:27" x14ac:dyDescent="0.2">
      <c r="B27" s="1" t="s">
        <v>34</v>
      </c>
      <c r="C27" s="1" t="s">
        <v>7</v>
      </c>
      <c r="D27" s="1"/>
      <c r="G27" t="s">
        <v>7</v>
      </c>
      <c r="H27" s="1" t="s">
        <v>7</v>
      </c>
      <c r="I27" s="1" t="s">
        <v>7</v>
      </c>
      <c r="K27">
        <v>54.287999999999997</v>
      </c>
      <c r="L27" s="23">
        <v>2.9809999999999999</v>
      </c>
      <c r="M27">
        <f t="shared" si="0"/>
        <v>55.281666666666666</v>
      </c>
      <c r="N27">
        <v>43.97</v>
      </c>
      <c r="O27" s="23">
        <v>42.69</v>
      </c>
      <c r="P27">
        <v>1.3</v>
      </c>
      <c r="Q27">
        <v>53.43</v>
      </c>
      <c r="R27" s="23">
        <f t="shared" si="2"/>
        <v>54.73</v>
      </c>
      <c r="U27" s="19"/>
      <c r="V27" s="19"/>
      <c r="W27" s="19"/>
      <c r="X27" s="19"/>
      <c r="Y27" s="19"/>
    </row>
    <row r="28" spans="1:27" x14ac:dyDescent="0.2">
      <c r="A28" t="s">
        <v>59</v>
      </c>
      <c r="B28" s="1" t="s">
        <v>60</v>
      </c>
      <c r="C28" s="1" t="s">
        <v>6</v>
      </c>
      <c r="D28" s="1"/>
      <c r="E28" s="2">
        <v>1</v>
      </c>
      <c r="F28" s="1" t="s">
        <v>106</v>
      </c>
      <c r="G28" s="1" t="s">
        <v>7</v>
      </c>
      <c r="H28" s="1" t="s">
        <v>7</v>
      </c>
      <c r="I28" s="1" t="s">
        <v>7</v>
      </c>
      <c r="L28" s="23"/>
      <c r="N28" s="2"/>
      <c r="O28" s="26"/>
      <c r="P28" s="2"/>
      <c r="Q28" s="2"/>
      <c r="R28" s="23"/>
      <c r="T28">
        <v>77.739999999999995</v>
      </c>
      <c r="U28" s="19">
        <f t="shared" si="1"/>
        <v>-77.739999999999995</v>
      </c>
      <c r="V28" s="19">
        <v>4.3</v>
      </c>
      <c r="W28" s="19">
        <v>11.5</v>
      </c>
      <c r="X28" s="19"/>
      <c r="Y28" s="19">
        <v>0.44</v>
      </c>
      <c r="Z28">
        <v>125</v>
      </c>
    </row>
    <row r="29" spans="1:27" x14ac:dyDescent="0.2">
      <c r="B29" s="1" t="s">
        <v>61</v>
      </c>
      <c r="C29" s="1" t="s">
        <v>6</v>
      </c>
      <c r="D29" s="1"/>
      <c r="E29" s="2">
        <v>1</v>
      </c>
      <c r="F29" s="1" t="s">
        <v>106</v>
      </c>
      <c r="G29" t="s">
        <v>6</v>
      </c>
      <c r="H29" s="1" t="s">
        <v>6</v>
      </c>
      <c r="I29" s="1" t="s">
        <v>6</v>
      </c>
      <c r="J29" s="1"/>
      <c r="K29" s="10">
        <v>58.616999999999997</v>
      </c>
      <c r="L29" s="28">
        <v>1.0409999999999999</v>
      </c>
      <c r="M29" s="10">
        <f t="shared" si="0"/>
        <v>58.963999999999999</v>
      </c>
      <c r="N29" s="13">
        <v>29.85</v>
      </c>
      <c r="O29" s="29">
        <v>28.94</v>
      </c>
      <c r="P29" s="13">
        <v>0.81</v>
      </c>
      <c r="Q29" s="13">
        <v>68.13</v>
      </c>
      <c r="R29" s="28">
        <f t="shared" si="2"/>
        <v>68.94</v>
      </c>
      <c r="U29" s="19"/>
      <c r="V29" s="19"/>
      <c r="W29" s="19"/>
      <c r="X29" s="19"/>
      <c r="Y29" s="19"/>
    </row>
    <row r="30" spans="1:27" x14ac:dyDescent="0.2">
      <c r="B30" s="1" t="s">
        <v>48</v>
      </c>
      <c r="C30" s="1"/>
      <c r="D30" s="1"/>
      <c r="G30" s="1" t="s">
        <v>6</v>
      </c>
      <c r="H30" s="1" t="s">
        <v>6</v>
      </c>
      <c r="I30" s="1" t="s">
        <v>6</v>
      </c>
      <c r="J30" s="1"/>
      <c r="K30" s="10"/>
      <c r="L30" s="28"/>
      <c r="M30" s="10"/>
      <c r="N30" s="10"/>
      <c r="O30" s="28"/>
      <c r="P30" s="10"/>
      <c r="Q30" s="10"/>
      <c r="R30" s="28"/>
      <c r="U30" s="19"/>
      <c r="V30" s="19"/>
      <c r="W30" s="19"/>
      <c r="X30" s="19"/>
      <c r="Y30" s="19"/>
    </row>
    <row r="31" spans="1:27" x14ac:dyDescent="0.2">
      <c r="B31" s="1" t="s">
        <v>49</v>
      </c>
      <c r="C31" s="1" t="s">
        <v>6</v>
      </c>
      <c r="D31" s="1"/>
      <c r="E31" s="2">
        <v>1</v>
      </c>
      <c r="F31" s="1" t="s">
        <v>106</v>
      </c>
      <c r="G31" s="1" t="s">
        <v>6</v>
      </c>
      <c r="H31" s="1" t="s">
        <v>6</v>
      </c>
      <c r="I31" s="1" t="s">
        <v>6</v>
      </c>
      <c r="K31">
        <v>67.584000000000003</v>
      </c>
      <c r="L31" s="23">
        <v>1.5680000000000001</v>
      </c>
      <c r="M31">
        <f t="shared" si="0"/>
        <v>68.106666666666669</v>
      </c>
      <c r="N31">
        <v>28.24</v>
      </c>
      <c r="O31" s="23">
        <v>27.45</v>
      </c>
      <c r="P31">
        <v>-1.1200000000000001</v>
      </c>
      <c r="Q31">
        <v>74.27</v>
      </c>
      <c r="R31" s="23">
        <f t="shared" si="2"/>
        <v>73.149999999999991</v>
      </c>
      <c r="T31">
        <v>54.9</v>
      </c>
      <c r="U31" s="19">
        <f t="shared" si="1"/>
        <v>-54.9</v>
      </c>
      <c r="V31" s="19">
        <v>0.75</v>
      </c>
      <c r="W31" s="19">
        <v>34.799999999999997</v>
      </c>
      <c r="X31" s="20">
        <v>114</v>
      </c>
      <c r="Y31" s="19">
        <v>-0.21</v>
      </c>
      <c r="Z31">
        <v>300</v>
      </c>
      <c r="AA31">
        <v>369</v>
      </c>
    </row>
    <row r="32" spans="1:27" x14ac:dyDescent="0.2">
      <c r="B32" s="1" t="s">
        <v>51</v>
      </c>
      <c r="C32" s="1" t="s">
        <v>6</v>
      </c>
      <c r="D32" s="1"/>
      <c r="E32" s="2">
        <v>1</v>
      </c>
      <c r="F32" s="1" t="s">
        <v>106</v>
      </c>
      <c r="G32" t="s">
        <v>7</v>
      </c>
      <c r="H32" s="1" t="s">
        <v>6</v>
      </c>
      <c r="I32" s="1" t="s">
        <v>6</v>
      </c>
      <c r="K32" s="2">
        <v>74.995000000000005</v>
      </c>
      <c r="L32" s="23">
        <v>4.3730000000000002</v>
      </c>
      <c r="M32">
        <f t="shared" si="0"/>
        <v>76.452666666666673</v>
      </c>
      <c r="N32">
        <v>26.76</v>
      </c>
      <c r="O32" s="23">
        <v>26</v>
      </c>
      <c r="R32" s="23"/>
      <c r="T32">
        <v>69.010000000000005</v>
      </c>
      <c r="U32" s="19">
        <f t="shared" si="1"/>
        <v>-69.010000000000005</v>
      </c>
      <c r="V32" s="19">
        <v>1.79</v>
      </c>
      <c r="W32" s="19">
        <v>11.5</v>
      </c>
      <c r="X32" s="19">
        <v>85</v>
      </c>
      <c r="Y32" s="20">
        <v>0.21</v>
      </c>
      <c r="Z32" s="2">
        <v>180</v>
      </c>
      <c r="AA32" s="2">
        <v>168</v>
      </c>
    </row>
    <row r="33" spans="1:27" x14ac:dyDescent="0.2">
      <c r="B33" s="1" t="s">
        <v>52</v>
      </c>
      <c r="C33" s="1" t="s">
        <v>6</v>
      </c>
      <c r="D33" s="1"/>
      <c r="E33" s="2">
        <v>1</v>
      </c>
      <c r="F33" s="1" t="s">
        <v>106</v>
      </c>
      <c r="G33" s="1" t="s">
        <v>6</v>
      </c>
      <c r="H33" s="1" t="s">
        <v>7</v>
      </c>
      <c r="I33" s="1" t="s">
        <v>6</v>
      </c>
      <c r="K33" s="2">
        <v>74.872</v>
      </c>
      <c r="L33" s="23">
        <v>2.1949999999999998</v>
      </c>
      <c r="M33">
        <f t="shared" si="0"/>
        <v>75.603666666666669</v>
      </c>
      <c r="N33">
        <v>49.66</v>
      </c>
      <c r="O33" s="23">
        <v>48.67</v>
      </c>
      <c r="P33">
        <v>-0.72</v>
      </c>
      <c r="Q33">
        <v>76.150000000000006</v>
      </c>
      <c r="R33" s="23">
        <f t="shared" si="2"/>
        <v>75.430000000000007</v>
      </c>
      <c r="T33">
        <v>53.45</v>
      </c>
      <c r="U33" s="19">
        <f t="shared" si="1"/>
        <v>-53.45</v>
      </c>
      <c r="V33" s="19">
        <v>0.74</v>
      </c>
      <c r="W33" s="19">
        <v>14.7</v>
      </c>
      <c r="X33" s="19"/>
      <c r="Y33" s="20">
        <v>-0.78</v>
      </c>
      <c r="Z33" s="2">
        <v>140</v>
      </c>
      <c r="AA33" s="2">
        <v>139</v>
      </c>
    </row>
    <row r="34" spans="1:27" x14ac:dyDescent="0.2">
      <c r="B34" s="1" t="s">
        <v>11</v>
      </c>
      <c r="C34" s="1" t="s">
        <v>6</v>
      </c>
      <c r="D34" s="1"/>
      <c r="E34" s="2">
        <v>1</v>
      </c>
      <c r="F34" s="1" t="s">
        <v>106</v>
      </c>
      <c r="G34" t="s">
        <v>6</v>
      </c>
      <c r="H34" s="1" t="s">
        <v>7</v>
      </c>
      <c r="I34" s="1" t="s">
        <v>6</v>
      </c>
      <c r="K34" s="2">
        <v>57.712000000000003</v>
      </c>
      <c r="L34" s="23">
        <v>6.766</v>
      </c>
      <c r="M34">
        <f t="shared" si="0"/>
        <v>59.967333333333336</v>
      </c>
      <c r="N34">
        <v>31.53</v>
      </c>
      <c r="O34" s="23">
        <v>31.41</v>
      </c>
      <c r="P34">
        <v>-10.27</v>
      </c>
      <c r="Q34">
        <v>62.64</v>
      </c>
      <c r="R34" s="23">
        <f t="shared" si="2"/>
        <v>52.370000000000005</v>
      </c>
      <c r="T34">
        <v>66.05</v>
      </c>
      <c r="U34" s="19">
        <f t="shared" si="1"/>
        <v>-66.05</v>
      </c>
      <c r="V34" s="19">
        <v>2.23</v>
      </c>
      <c r="W34" s="19">
        <v>13</v>
      </c>
      <c r="X34" s="19"/>
      <c r="Y34" s="20">
        <v>-0.36</v>
      </c>
      <c r="Z34" s="2">
        <v>150</v>
      </c>
      <c r="AA34" s="2">
        <v>166</v>
      </c>
    </row>
    <row r="35" spans="1:27" x14ac:dyDescent="0.2">
      <c r="B35" s="1" t="s">
        <v>12</v>
      </c>
      <c r="C35" s="1"/>
      <c r="D35" s="1" t="s">
        <v>62</v>
      </c>
      <c r="E35" s="1"/>
      <c r="F35" s="1"/>
      <c r="G35" s="1" t="s">
        <v>6</v>
      </c>
      <c r="H35" s="1" t="s">
        <v>6</v>
      </c>
      <c r="I35" s="1" t="s">
        <v>6</v>
      </c>
      <c r="J35" s="1"/>
      <c r="L35" s="23"/>
      <c r="O35" s="23"/>
      <c r="R35" s="23"/>
      <c r="U35" s="19"/>
      <c r="V35" s="19"/>
      <c r="W35" s="19"/>
      <c r="X35" s="19"/>
      <c r="Y35" s="19"/>
    </row>
    <row r="36" spans="1:27" x14ac:dyDescent="0.2">
      <c r="B36" s="1" t="s">
        <v>13</v>
      </c>
      <c r="C36" s="1" t="s">
        <v>6</v>
      </c>
      <c r="D36" s="1"/>
      <c r="E36" s="2">
        <v>1</v>
      </c>
      <c r="F36" s="1" t="s">
        <v>106</v>
      </c>
      <c r="G36" s="1" t="s">
        <v>7</v>
      </c>
      <c r="H36" s="1" t="s">
        <v>7</v>
      </c>
      <c r="I36" s="1" t="s">
        <v>7</v>
      </c>
      <c r="K36">
        <v>71.984999999999999</v>
      </c>
      <c r="L36" s="23">
        <v>1.9430000000000001</v>
      </c>
      <c r="M36">
        <f t="shared" si="0"/>
        <v>72.632666666666665</v>
      </c>
      <c r="N36">
        <v>32.020000000000003</v>
      </c>
      <c r="O36" s="23">
        <v>30.99</v>
      </c>
      <c r="P36">
        <v>-4.97</v>
      </c>
      <c r="Q36">
        <v>73.3</v>
      </c>
      <c r="R36" s="23">
        <f t="shared" si="2"/>
        <v>68.33</v>
      </c>
      <c r="T36">
        <v>74.739999999999995</v>
      </c>
      <c r="U36" s="19">
        <f t="shared" si="1"/>
        <v>-74.739999999999995</v>
      </c>
      <c r="V36" s="19">
        <v>3.39</v>
      </c>
      <c r="W36" s="19">
        <v>18.100000000000001</v>
      </c>
      <c r="X36" s="19">
        <v>129</v>
      </c>
      <c r="Y36" s="19">
        <v>0.46</v>
      </c>
      <c r="Z36">
        <v>340</v>
      </c>
      <c r="AA36">
        <v>349</v>
      </c>
    </row>
    <row r="37" spans="1:27" x14ac:dyDescent="0.2">
      <c r="B37" s="1" t="s">
        <v>15</v>
      </c>
      <c r="C37" s="1" t="s">
        <v>6</v>
      </c>
      <c r="D37" s="1"/>
      <c r="E37" s="1" t="s">
        <v>108</v>
      </c>
      <c r="F37" s="1"/>
      <c r="G37" t="s">
        <v>6</v>
      </c>
      <c r="H37" s="1" t="s">
        <v>6</v>
      </c>
      <c r="I37" s="1" t="s">
        <v>6</v>
      </c>
      <c r="K37">
        <v>78.831000000000003</v>
      </c>
      <c r="L37" s="23">
        <v>1.31</v>
      </c>
      <c r="M37">
        <f t="shared" si="0"/>
        <v>79.26766666666667</v>
      </c>
      <c r="N37">
        <v>21.05</v>
      </c>
      <c r="O37" s="23">
        <v>20.49</v>
      </c>
      <c r="P37">
        <v>-1.1299999999999999</v>
      </c>
      <c r="Q37">
        <v>56.77</v>
      </c>
      <c r="R37" s="23">
        <f t="shared" si="2"/>
        <v>55.64</v>
      </c>
      <c r="U37" s="19"/>
      <c r="V37" s="19"/>
      <c r="W37" s="19"/>
      <c r="X37" s="19"/>
      <c r="Y37" s="19"/>
    </row>
    <row r="38" spans="1:27" x14ac:dyDescent="0.2">
      <c r="B38" s="1" t="s">
        <v>17</v>
      </c>
      <c r="C38" s="1" t="s">
        <v>6</v>
      </c>
      <c r="D38" s="1"/>
      <c r="E38" s="1" t="s">
        <v>108</v>
      </c>
      <c r="F38" s="1"/>
      <c r="G38" t="s">
        <v>7</v>
      </c>
      <c r="H38" s="1" t="s">
        <v>7</v>
      </c>
      <c r="I38" s="1" t="s">
        <v>7</v>
      </c>
      <c r="L38" s="23"/>
      <c r="O38" s="23"/>
      <c r="R38" s="23"/>
      <c r="T38">
        <v>63.64</v>
      </c>
      <c r="U38" s="19">
        <f t="shared" si="1"/>
        <v>-63.64</v>
      </c>
      <c r="V38" s="19">
        <v>1.63</v>
      </c>
      <c r="W38" s="19">
        <v>17.899999999999999</v>
      </c>
      <c r="X38" s="19"/>
      <c r="Y38" s="19">
        <v>0.28999999999999998</v>
      </c>
      <c r="Z38">
        <v>100</v>
      </c>
    </row>
    <row r="39" spans="1:27" x14ac:dyDescent="0.2">
      <c r="B39" s="1" t="s">
        <v>24</v>
      </c>
      <c r="C39" s="1" t="s">
        <v>6</v>
      </c>
      <c r="D39" s="1"/>
      <c r="E39" s="2">
        <v>1</v>
      </c>
      <c r="F39" s="1" t="s">
        <v>106</v>
      </c>
      <c r="G39" s="1" t="s">
        <v>7</v>
      </c>
      <c r="H39" s="1" t="s">
        <v>7</v>
      </c>
      <c r="I39" s="1" t="s">
        <v>7</v>
      </c>
      <c r="K39">
        <v>58.261000000000003</v>
      </c>
      <c r="L39" s="23">
        <v>1.8959999999999999</v>
      </c>
      <c r="M39">
        <f t="shared" si="0"/>
        <v>58.893000000000001</v>
      </c>
      <c r="N39">
        <v>23.68</v>
      </c>
      <c r="O39" s="23">
        <v>22.91</v>
      </c>
      <c r="P39">
        <v>2.1</v>
      </c>
      <c r="Q39">
        <v>65.150000000000006</v>
      </c>
      <c r="R39" s="23">
        <f t="shared" si="2"/>
        <v>67.25</v>
      </c>
      <c r="T39">
        <v>53.85</v>
      </c>
      <c r="U39" s="19">
        <f t="shared" si="1"/>
        <v>-53.85</v>
      </c>
      <c r="V39" s="19">
        <v>2.33</v>
      </c>
      <c r="W39" s="20">
        <v>13.5</v>
      </c>
      <c r="X39" s="19"/>
      <c r="Y39" s="19">
        <v>-1.05</v>
      </c>
      <c r="Z39">
        <v>75</v>
      </c>
    </row>
    <row r="40" spans="1:27" x14ac:dyDescent="0.2">
      <c r="A40" t="s">
        <v>63</v>
      </c>
      <c r="B40" s="1" t="s">
        <v>20</v>
      </c>
      <c r="C40" s="1" t="s">
        <v>6</v>
      </c>
      <c r="D40" s="1"/>
      <c r="E40" s="2">
        <v>1</v>
      </c>
      <c r="F40" s="1" t="s">
        <v>106</v>
      </c>
      <c r="G40" s="1" t="s">
        <v>6</v>
      </c>
      <c r="H40" s="1" t="s">
        <v>6</v>
      </c>
      <c r="I40" s="1" t="s">
        <v>6</v>
      </c>
      <c r="L40" s="23"/>
      <c r="O40" s="23"/>
      <c r="R40" s="23"/>
      <c r="U40" s="19"/>
      <c r="V40" s="19"/>
      <c r="W40" s="19"/>
      <c r="X40" s="19"/>
      <c r="Y40" s="19"/>
    </row>
    <row r="41" spans="1:27" x14ac:dyDescent="0.2">
      <c r="B41" s="1" t="s">
        <v>5</v>
      </c>
      <c r="C41" s="1" t="s">
        <v>6</v>
      </c>
      <c r="D41" s="1"/>
      <c r="E41" s="2">
        <v>1</v>
      </c>
      <c r="F41" s="1" t="s">
        <v>106</v>
      </c>
      <c r="G41" s="1" t="s">
        <v>6</v>
      </c>
      <c r="H41" s="1" t="s">
        <v>6</v>
      </c>
      <c r="I41" s="1" t="s">
        <v>6</v>
      </c>
      <c r="L41" s="23"/>
      <c r="O41" s="23"/>
      <c r="R41" s="23"/>
      <c r="T41">
        <v>54.24</v>
      </c>
      <c r="U41" s="19">
        <f t="shared" si="1"/>
        <v>-54.24</v>
      </c>
      <c r="V41" s="19">
        <v>1.42</v>
      </c>
      <c r="W41" s="19">
        <v>20.5</v>
      </c>
      <c r="X41" s="19"/>
      <c r="Y41" s="19">
        <v>0</v>
      </c>
      <c r="Z41">
        <v>170</v>
      </c>
      <c r="AA41">
        <v>178</v>
      </c>
    </row>
    <row r="42" spans="1:27" x14ac:dyDescent="0.2">
      <c r="B42" s="1" t="s">
        <v>8</v>
      </c>
      <c r="C42" s="1" t="s">
        <v>6</v>
      </c>
      <c r="D42" s="1"/>
      <c r="E42" s="2">
        <v>1</v>
      </c>
      <c r="F42" s="1" t="s">
        <v>110</v>
      </c>
      <c r="G42" s="1" t="s">
        <v>6</v>
      </c>
      <c r="H42" s="1" t="s">
        <v>6</v>
      </c>
      <c r="I42" s="1" t="s">
        <v>6</v>
      </c>
      <c r="K42">
        <v>61.841999999999999</v>
      </c>
      <c r="L42" s="23">
        <v>2.1110000000000002</v>
      </c>
      <c r="M42">
        <f t="shared" si="0"/>
        <v>62.545666666666662</v>
      </c>
      <c r="N42">
        <v>28.12</v>
      </c>
      <c r="O42" s="23">
        <v>27.53</v>
      </c>
      <c r="P42">
        <v>2.2000000000000002</v>
      </c>
      <c r="Q42">
        <v>64.78</v>
      </c>
      <c r="R42" s="23">
        <f t="shared" si="2"/>
        <v>66.98</v>
      </c>
      <c r="T42">
        <v>78.83</v>
      </c>
      <c r="U42" s="19">
        <f t="shared" si="1"/>
        <v>-78.83</v>
      </c>
      <c r="V42" s="19">
        <v>3.26</v>
      </c>
      <c r="W42" s="19">
        <v>17.899999999999999</v>
      </c>
      <c r="X42" s="19">
        <v>150</v>
      </c>
      <c r="Y42" s="19">
        <v>-0.32</v>
      </c>
      <c r="Z42">
        <v>200</v>
      </c>
    </row>
    <row r="43" spans="1:27" x14ac:dyDescent="0.2">
      <c r="B43" s="1" t="s">
        <v>9</v>
      </c>
      <c r="C43" s="1" t="s">
        <v>6</v>
      </c>
      <c r="D43" s="1"/>
      <c r="E43" s="2">
        <v>1</v>
      </c>
      <c r="F43" s="1" t="s">
        <v>106</v>
      </c>
      <c r="G43" s="1" t="s">
        <v>6</v>
      </c>
      <c r="H43" s="1" t="s">
        <v>7</v>
      </c>
      <c r="I43" s="1" t="s">
        <v>6</v>
      </c>
      <c r="L43" s="23"/>
      <c r="O43" s="23"/>
      <c r="R43" s="23"/>
      <c r="T43">
        <v>66.09</v>
      </c>
      <c r="U43" s="19">
        <f t="shared" si="1"/>
        <v>-66.09</v>
      </c>
      <c r="V43" s="19">
        <v>1.34</v>
      </c>
      <c r="W43" s="19">
        <v>20.5</v>
      </c>
      <c r="X43" s="19"/>
      <c r="Y43" s="19">
        <v>0.11</v>
      </c>
      <c r="Z43">
        <v>120</v>
      </c>
      <c r="AA43">
        <v>148</v>
      </c>
    </row>
    <row r="44" spans="1:27" x14ac:dyDescent="0.2">
      <c r="B44" s="1" t="s">
        <v>10</v>
      </c>
      <c r="C44" s="1" t="s">
        <v>6</v>
      </c>
      <c r="D44" s="1"/>
      <c r="E44" s="2">
        <v>1</v>
      </c>
      <c r="F44" s="1" t="s">
        <v>106</v>
      </c>
      <c r="G44" s="1" t="s">
        <v>7</v>
      </c>
      <c r="H44" s="1" t="s">
        <v>7</v>
      </c>
      <c r="I44" s="1" t="s">
        <v>7</v>
      </c>
      <c r="K44">
        <v>55.649000000000001</v>
      </c>
      <c r="L44" s="23">
        <v>1.79</v>
      </c>
      <c r="M44">
        <f t="shared" si="0"/>
        <v>56.245666666666665</v>
      </c>
      <c r="O44" s="23">
        <v>29.49</v>
      </c>
      <c r="P44">
        <v>-1.39</v>
      </c>
      <c r="Q44">
        <v>58.12</v>
      </c>
      <c r="R44" s="23">
        <f t="shared" si="2"/>
        <v>56.73</v>
      </c>
      <c r="U44" s="19"/>
      <c r="V44" s="19"/>
      <c r="W44" s="19"/>
      <c r="X44" s="19"/>
      <c r="Y44" s="19"/>
    </row>
    <row r="45" spans="1:27" x14ac:dyDescent="0.2">
      <c r="B45" s="1" t="s">
        <v>23</v>
      </c>
      <c r="C45" s="1" t="s">
        <v>6</v>
      </c>
      <c r="D45" s="1"/>
      <c r="E45" s="2">
        <v>1</v>
      </c>
      <c r="F45" s="1" t="s">
        <v>106</v>
      </c>
      <c r="G45" s="1"/>
      <c r="H45" s="1" t="s">
        <v>7</v>
      </c>
      <c r="I45" s="1" t="s">
        <v>7</v>
      </c>
      <c r="K45">
        <v>81.88</v>
      </c>
      <c r="L45" s="23">
        <v>1.0549999999999999</v>
      </c>
      <c r="M45">
        <f t="shared" si="0"/>
        <v>82.231666666666669</v>
      </c>
      <c r="N45">
        <v>37.82</v>
      </c>
      <c r="O45" s="23">
        <v>36.44</v>
      </c>
      <c r="P45">
        <v>-2.23</v>
      </c>
      <c r="Q45">
        <v>85.28</v>
      </c>
      <c r="R45" s="23">
        <f t="shared" si="2"/>
        <v>83.05</v>
      </c>
      <c r="T45">
        <v>81.39</v>
      </c>
      <c r="U45" s="19">
        <f t="shared" si="1"/>
        <v>-81.39</v>
      </c>
      <c r="V45" s="19">
        <v>4.1900000000000004</v>
      </c>
      <c r="W45" s="19">
        <v>22.5</v>
      </c>
      <c r="X45" s="19">
        <v>144</v>
      </c>
      <c r="Y45" s="19">
        <v>0.3</v>
      </c>
      <c r="Z45">
        <v>390</v>
      </c>
      <c r="AA45">
        <v>389</v>
      </c>
    </row>
    <row r="46" spans="1:27" x14ac:dyDescent="0.2">
      <c r="B46" s="1" t="s">
        <v>11</v>
      </c>
      <c r="C46" s="1" t="s">
        <v>6</v>
      </c>
      <c r="D46" s="1"/>
      <c r="E46" s="2">
        <v>1</v>
      </c>
      <c r="F46" s="1" t="s">
        <v>106</v>
      </c>
      <c r="G46" s="1" t="s">
        <v>7</v>
      </c>
      <c r="H46" s="1" t="s">
        <v>7</v>
      </c>
      <c r="I46" s="1" t="s">
        <v>7</v>
      </c>
      <c r="L46" s="23"/>
      <c r="O46" s="23"/>
      <c r="R46" s="23"/>
      <c r="U46" s="19"/>
      <c r="V46" s="19"/>
      <c r="W46" s="19"/>
      <c r="X46" s="19"/>
      <c r="Y46" s="19"/>
    </row>
    <row r="47" spans="1:27" x14ac:dyDescent="0.2">
      <c r="B47" s="1" t="s">
        <v>12</v>
      </c>
      <c r="C47" s="1" t="s">
        <v>6</v>
      </c>
      <c r="D47" s="1"/>
      <c r="E47" s="2">
        <v>1</v>
      </c>
      <c r="F47" s="1" t="s">
        <v>106</v>
      </c>
      <c r="G47" s="1" t="s">
        <v>7</v>
      </c>
      <c r="H47" s="1" t="s">
        <v>7</v>
      </c>
      <c r="I47" s="1" t="s">
        <v>7</v>
      </c>
      <c r="K47">
        <v>69.003</v>
      </c>
      <c r="L47" s="23">
        <v>3.3610000000000002</v>
      </c>
      <c r="M47">
        <f t="shared" si="0"/>
        <v>70.123333333333335</v>
      </c>
      <c r="N47">
        <v>43.23</v>
      </c>
      <c r="O47" s="23">
        <v>41.79</v>
      </c>
      <c r="P47">
        <v>2.5499999999999998</v>
      </c>
      <c r="Q47">
        <v>70.55</v>
      </c>
      <c r="R47" s="23">
        <f t="shared" si="2"/>
        <v>73.099999999999994</v>
      </c>
      <c r="T47">
        <v>74.78</v>
      </c>
      <c r="U47" s="19">
        <f t="shared" si="1"/>
        <v>-74.78</v>
      </c>
      <c r="V47" s="19">
        <v>5.04</v>
      </c>
      <c r="W47" s="19">
        <v>17.399999999999999</v>
      </c>
      <c r="X47" s="19">
        <v>100</v>
      </c>
      <c r="Y47" s="19">
        <v>0.4</v>
      </c>
      <c r="Z47">
        <v>155</v>
      </c>
      <c r="AA47">
        <v>153</v>
      </c>
    </row>
    <row r="48" spans="1:27" x14ac:dyDescent="0.2">
      <c r="B48" s="1" t="s">
        <v>13</v>
      </c>
      <c r="C48" s="1" t="s">
        <v>6</v>
      </c>
      <c r="D48" s="1"/>
      <c r="E48" s="2">
        <v>1</v>
      </c>
      <c r="F48" s="1" t="s">
        <v>106</v>
      </c>
      <c r="G48" s="1" t="s">
        <v>6</v>
      </c>
      <c r="H48" s="1" t="s">
        <v>6</v>
      </c>
      <c r="I48" s="1" t="s">
        <v>6</v>
      </c>
      <c r="L48" s="23"/>
      <c r="O48" s="23"/>
      <c r="R48" s="23"/>
      <c r="T48">
        <v>63.63</v>
      </c>
      <c r="U48" s="19">
        <f t="shared" si="1"/>
        <v>-63.63</v>
      </c>
      <c r="V48" s="19">
        <v>-1.46</v>
      </c>
      <c r="W48" s="19">
        <v>16.899999999999999</v>
      </c>
      <c r="X48" s="19">
        <v>89</v>
      </c>
      <c r="Y48" s="20">
        <v>-0.06</v>
      </c>
      <c r="Z48" s="2">
        <v>215</v>
      </c>
      <c r="AA48" s="2">
        <v>216</v>
      </c>
    </row>
    <row r="49" spans="1:28" x14ac:dyDescent="0.2">
      <c r="B49" s="1" t="s">
        <v>14</v>
      </c>
      <c r="C49" s="1" t="s">
        <v>6</v>
      </c>
      <c r="D49" s="1"/>
      <c r="E49" s="2">
        <v>1</v>
      </c>
      <c r="F49" s="1" t="s">
        <v>106</v>
      </c>
      <c r="G49" s="1" t="s">
        <v>7</v>
      </c>
      <c r="H49" s="1" t="s">
        <v>7</v>
      </c>
      <c r="I49" s="1" t="s">
        <v>7</v>
      </c>
      <c r="K49">
        <v>52.203000000000003</v>
      </c>
      <c r="L49" s="23">
        <v>7.3579999999999997</v>
      </c>
      <c r="M49">
        <f t="shared" si="0"/>
        <v>54.655666666666669</v>
      </c>
      <c r="N49">
        <v>61.13</v>
      </c>
      <c r="O49" s="23">
        <v>59.49</v>
      </c>
      <c r="P49">
        <v>0.96299999999999997</v>
      </c>
      <c r="Q49">
        <v>56.29</v>
      </c>
      <c r="R49" s="23">
        <f t="shared" si="2"/>
        <v>57.253</v>
      </c>
      <c r="T49" s="9">
        <v>70.319999999999993</v>
      </c>
      <c r="U49" s="19">
        <f t="shared" si="1"/>
        <v>-70.319999999999993</v>
      </c>
      <c r="V49" s="19">
        <v>2.97</v>
      </c>
      <c r="W49" s="19"/>
      <c r="X49" s="19"/>
      <c r="Y49" s="19"/>
      <c r="Z49" s="2">
        <v>60</v>
      </c>
      <c r="AA49" s="2"/>
    </row>
    <row r="50" spans="1:28" x14ac:dyDescent="0.2">
      <c r="B50" s="1" t="s">
        <v>15</v>
      </c>
      <c r="C50" s="1" t="s">
        <v>6</v>
      </c>
      <c r="D50" s="1"/>
      <c r="E50" s="1" t="s">
        <v>108</v>
      </c>
      <c r="F50" s="1"/>
      <c r="G50" s="1" t="s">
        <v>7</v>
      </c>
      <c r="H50" s="1" t="s">
        <v>7</v>
      </c>
      <c r="I50" s="1" t="s">
        <v>7</v>
      </c>
      <c r="K50">
        <v>54.616999999999997</v>
      </c>
      <c r="L50" s="23">
        <v>7.0590000000000002</v>
      </c>
      <c r="M50">
        <f t="shared" si="0"/>
        <v>56.97</v>
      </c>
      <c r="N50">
        <v>56.77</v>
      </c>
      <c r="O50" s="23">
        <v>55.17</v>
      </c>
      <c r="P50">
        <v>0.34</v>
      </c>
      <c r="Q50">
        <v>61.33</v>
      </c>
      <c r="R50" s="23">
        <f t="shared" si="2"/>
        <v>61.67</v>
      </c>
      <c r="T50" s="9">
        <v>64.72</v>
      </c>
      <c r="U50" s="19">
        <f t="shared" si="1"/>
        <v>-64.72</v>
      </c>
      <c r="V50" s="19">
        <v>2.39</v>
      </c>
      <c r="W50" s="19"/>
      <c r="X50" s="19"/>
      <c r="Y50" s="19"/>
      <c r="Z50">
        <v>40</v>
      </c>
    </row>
    <row r="51" spans="1:28" x14ac:dyDescent="0.2">
      <c r="B51" s="1" t="s">
        <v>16</v>
      </c>
      <c r="C51" s="1" t="s">
        <v>6</v>
      </c>
      <c r="D51" s="1"/>
      <c r="E51" s="2">
        <v>1</v>
      </c>
      <c r="F51" s="1" t="s">
        <v>106</v>
      </c>
      <c r="G51" s="1" t="s">
        <v>6</v>
      </c>
      <c r="H51" s="1" t="s">
        <v>6</v>
      </c>
      <c r="I51" s="1" t="s">
        <v>6</v>
      </c>
      <c r="K51">
        <v>84.32</v>
      </c>
      <c r="L51" s="23">
        <v>1.64</v>
      </c>
      <c r="M51">
        <f t="shared" si="0"/>
        <v>84.86666666666666</v>
      </c>
      <c r="N51">
        <v>33.130000000000003</v>
      </c>
      <c r="O51" s="23">
        <v>32.229999999999997</v>
      </c>
      <c r="R51" s="23"/>
      <c r="T51" s="9">
        <v>59.42</v>
      </c>
      <c r="U51" s="19">
        <f t="shared" si="1"/>
        <v>-59.42</v>
      </c>
      <c r="V51" s="19">
        <v>0.54</v>
      </c>
      <c r="W51" s="19">
        <v>31.2</v>
      </c>
      <c r="X51" s="19">
        <v>125</v>
      </c>
      <c r="Y51" s="19">
        <v>0.05</v>
      </c>
      <c r="Z51">
        <v>390</v>
      </c>
      <c r="AA51">
        <v>392</v>
      </c>
    </row>
    <row r="52" spans="1:28" x14ac:dyDescent="0.2">
      <c r="B52" s="1" t="s">
        <v>17</v>
      </c>
      <c r="C52" s="1" t="s">
        <v>6</v>
      </c>
      <c r="D52" s="1"/>
      <c r="E52" s="1" t="s">
        <v>108</v>
      </c>
      <c r="F52" s="1"/>
      <c r="G52" s="1" t="s">
        <v>6</v>
      </c>
      <c r="I52" s="1" t="s">
        <v>6</v>
      </c>
      <c r="J52" s="1"/>
      <c r="L52" s="23"/>
      <c r="O52" s="23"/>
      <c r="R52" s="23"/>
      <c r="T52" s="9"/>
      <c r="U52" s="19"/>
      <c r="V52" s="19"/>
      <c r="W52" s="19"/>
      <c r="X52" s="19"/>
      <c r="Y52" s="19"/>
    </row>
    <row r="53" spans="1:28" x14ac:dyDescent="0.2">
      <c r="A53" s="6" t="s">
        <v>100</v>
      </c>
      <c r="B53" s="1" t="s">
        <v>24</v>
      </c>
      <c r="C53" s="1" t="s">
        <v>6</v>
      </c>
      <c r="D53" s="1"/>
      <c r="E53" s="2">
        <v>1</v>
      </c>
      <c r="F53" s="2">
        <v>1</v>
      </c>
      <c r="G53" s="1" t="s">
        <v>7</v>
      </c>
      <c r="H53" s="1" t="s">
        <v>7</v>
      </c>
      <c r="I53" s="1" t="s">
        <v>7</v>
      </c>
      <c r="K53">
        <v>55.037999999999997</v>
      </c>
      <c r="L53" s="23">
        <v>2.1789999999999998</v>
      </c>
      <c r="M53">
        <f t="shared" si="0"/>
        <v>55.764333333333333</v>
      </c>
      <c r="N53">
        <v>23</v>
      </c>
      <c r="O53" s="23">
        <v>22.19</v>
      </c>
      <c r="P53">
        <v>2.68</v>
      </c>
      <c r="Q53">
        <v>58.19</v>
      </c>
      <c r="R53" s="23">
        <f t="shared" si="2"/>
        <v>60.87</v>
      </c>
      <c r="T53" s="9"/>
      <c r="U53" s="19"/>
      <c r="V53" s="19"/>
      <c r="W53" s="19">
        <v>7.5</v>
      </c>
      <c r="X53" s="19"/>
      <c r="Y53" s="19">
        <v>-0.89</v>
      </c>
      <c r="Z53">
        <v>100</v>
      </c>
      <c r="AA53">
        <v>130</v>
      </c>
      <c r="AB53" s="2"/>
    </row>
    <row r="54" spans="1:28" x14ac:dyDescent="0.2">
      <c r="B54" s="1" t="s">
        <v>25</v>
      </c>
      <c r="C54" s="1" t="s">
        <v>6</v>
      </c>
      <c r="D54" s="1"/>
      <c r="E54" s="2">
        <v>1</v>
      </c>
      <c r="F54" s="1" t="s">
        <v>106</v>
      </c>
      <c r="G54" s="1" t="s">
        <v>7</v>
      </c>
      <c r="H54" s="1" t="s">
        <v>7</v>
      </c>
      <c r="I54" s="1" t="s">
        <v>7</v>
      </c>
      <c r="K54">
        <v>55.947000000000003</v>
      </c>
      <c r="L54" s="23">
        <v>3.395</v>
      </c>
      <c r="M54">
        <f t="shared" si="0"/>
        <v>57.07866666666667</v>
      </c>
      <c r="N54">
        <v>41.02</v>
      </c>
      <c r="O54" s="23">
        <v>40.21</v>
      </c>
      <c r="P54">
        <v>-0.63</v>
      </c>
      <c r="Q54">
        <v>60.79</v>
      </c>
      <c r="R54" s="23">
        <f t="shared" si="2"/>
        <v>60.16</v>
      </c>
      <c r="T54" s="9">
        <v>68.25</v>
      </c>
      <c r="U54" s="19">
        <f t="shared" si="1"/>
        <v>-68.25</v>
      </c>
      <c r="V54" s="19">
        <v>2.62</v>
      </c>
      <c r="W54" s="19"/>
      <c r="X54" s="19"/>
      <c r="Y54" s="19">
        <v>-0.9</v>
      </c>
    </row>
    <row r="55" spans="1:28" x14ac:dyDescent="0.2">
      <c r="A55" t="s">
        <v>68</v>
      </c>
      <c r="B55" s="1" t="s">
        <v>20</v>
      </c>
      <c r="C55" s="1" t="s">
        <v>6</v>
      </c>
      <c r="E55" t="s">
        <v>108</v>
      </c>
      <c r="G55" s="1" t="s">
        <v>6</v>
      </c>
      <c r="H55" s="1" t="s">
        <v>7</v>
      </c>
      <c r="I55" s="1" t="s">
        <v>6</v>
      </c>
      <c r="K55">
        <v>61.542000000000002</v>
      </c>
      <c r="L55" s="23">
        <v>3.5539999999999998</v>
      </c>
      <c r="M55">
        <f t="shared" si="0"/>
        <v>62.726666666666667</v>
      </c>
      <c r="N55">
        <v>29.53</v>
      </c>
      <c r="O55" s="23">
        <v>28.62</v>
      </c>
      <c r="P55">
        <v>0.04</v>
      </c>
      <c r="Q55">
        <v>64.87</v>
      </c>
      <c r="R55" s="23">
        <f t="shared" si="2"/>
        <v>64.910000000000011</v>
      </c>
      <c r="T55" s="9">
        <v>53.77</v>
      </c>
      <c r="U55" s="19">
        <f t="shared" si="1"/>
        <v>-53.77</v>
      </c>
      <c r="V55" s="19">
        <v>0.37</v>
      </c>
      <c r="W55" s="19">
        <v>15.6</v>
      </c>
      <c r="X55" s="19">
        <v>111</v>
      </c>
      <c r="Y55" s="19"/>
      <c r="Z55">
        <v>230</v>
      </c>
      <c r="AA55">
        <v>230</v>
      </c>
    </row>
    <row r="56" spans="1:28" x14ac:dyDescent="0.2">
      <c r="B56" s="1" t="s">
        <v>27</v>
      </c>
      <c r="C56" s="1" t="s">
        <v>6</v>
      </c>
      <c r="E56">
        <v>1</v>
      </c>
      <c r="F56" t="s">
        <v>106</v>
      </c>
      <c r="G56" s="1" t="s">
        <v>6</v>
      </c>
      <c r="H56" s="1" t="s">
        <v>6</v>
      </c>
      <c r="I56" s="1" t="s">
        <v>6</v>
      </c>
      <c r="K56">
        <v>67.55</v>
      </c>
      <c r="L56" s="23">
        <v>4.5609999999999999</v>
      </c>
      <c r="M56">
        <f t="shared" si="0"/>
        <v>69.070333333333338</v>
      </c>
      <c r="N56">
        <v>31.54</v>
      </c>
      <c r="O56" s="23">
        <v>30.51</v>
      </c>
      <c r="P56">
        <v>0.56000000000000005</v>
      </c>
      <c r="Q56">
        <v>69.84</v>
      </c>
      <c r="R56" s="23">
        <f t="shared" si="2"/>
        <v>70.400000000000006</v>
      </c>
      <c r="T56" s="9">
        <v>72.5</v>
      </c>
      <c r="U56" s="19">
        <f t="shared" si="1"/>
        <v>-72.5</v>
      </c>
      <c r="V56" s="19">
        <v>3.35</v>
      </c>
      <c r="W56" s="19">
        <v>10.3</v>
      </c>
      <c r="X56" s="19">
        <v>87</v>
      </c>
      <c r="Y56" s="19">
        <v>1.78</v>
      </c>
      <c r="Z56">
        <v>200</v>
      </c>
      <c r="AA56">
        <v>198</v>
      </c>
    </row>
    <row r="57" spans="1:28" x14ac:dyDescent="0.2">
      <c r="B57" s="1" t="s">
        <v>21</v>
      </c>
      <c r="C57" s="1" t="s">
        <v>6</v>
      </c>
      <c r="E57">
        <v>1</v>
      </c>
      <c r="F57" t="s">
        <v>106</v>
      </c>
      <c r="G57" s="1" t="s">
        <v>6</v>
      </c>
      <c r="H57" s="1" t="s">
        <v>6</v>
      </c>
      <c r="I57" s="1" t="s">
        <v>6</v>
      </c>
      <c r="K57">
        <v>61.12</v>
      </c>
      <c r="L57" s="23">
        <v>5.827</v>
      </c>
      <c r="M57">
        <f t="shared" si="0"/>
        <v>63.062333333333328</v>
      </c>
      <c r="N57">
        <v>31.64</v>
      </c>
      <c r="O57" s="23">
        <v>30.62</v>
      </c>
      <c r="P57">
        <v>-5.59</v>
      </c>
      <c r="Q57">
        <v>65.33</v>
      </c>
      <c r="R57" s="23">
        <f t="shared" si="2"/>
        <v>59.739999999999995</v>
      </c>
      <c r="T57" s="9">
        <v>59.6</v>
      </c>
      <c r="U57" s="19">
        <f t="shared" si="1"/>
        <v>-59.6</v>
      </c>
      <c r="V57" s="19">
        <v>0.09</v>
      </c>
      <c r="W57" s="19">
        <v>10.26</v>
      </c>
      <c r="X57" s="19"/>
      <c r="Y57" s="19">
        <v>1.43</v>
      </c>
      <c r="Z57">
        <v>150</v>
      </c>
      <c r="AA57">
        <v>170</v>
      </c>
    </row>
    <row r="58" spans="1:28" x14ac:dyDescent="0.2">
      <c r="B58" s="1" t="s">
        <v>22</v>
      </c>
      <c r="C58" s="1" t="s">
        <v>6</v>
      </c>
      <c r="E58" s="10">
        <v>1</v>
      </c>
      <c r="F58" t="s">
        <v>106</v>
      </c>
      <c r="G58" s="1" t="s">
        <v>6</v>
      </c>
      <c r="H58" s="1" t="s">
        <v>6</v>
      </c>
      <c r="I58" s="1" t="s">
        <v>6</v>
      </c>
      <c r="K58">
        <v>70.938000000000002</v>
      </c>
      <c r="L58" s="23">
        <v>4.0869999999999997</v>
      </c>
      <c r="M58">
        <f t="shared" si="0"/>
        <v>72.300333333333342</v>
      </c>
      <c r="N58">
        <v>31.36</v>
      </c>
      <c r="O58" s="23">
        <v>30.32</v>
      </c>
      <c r="P58">
        <v>-4.51</v>
      </c>
      <c r="Q58">
        <v>76.47</v>
      </c>
      <c r="R58" s="23">
        <f t="shared" si="2"/>
        <v>71.959999999999994</v>
      </c>
      <c r="T58" s="9"/>
      <c r="U58" s="19"/>
      <c r="V58" s="19"/>
      <c r="W58" s="19"/>
      <c r="X58" s="19"/>
      <c r="Y58" s="19"/>
    </row>
    <row r="59" spans="1:28" x14ac:dyDescent="0.2">
      <c r="B59" s="1" t="s">
        <v>5</v>
      </c>
      <c r="C59" s="1" t="s">
        <v>6</v>
      </c>
      <c r="E59" s="10">
        <v>1</v>
      </c>
      <c r="F59" t="s">
        <v>106</v>
      </c>
      <c r="G59" s="1" t="s">
        <v>6</v>
      </c>
      <c r="H59" s="1" t="s">
        <v>6</v>
      </c>
      <c r="I59" s="1" t="s">
        <v>6</v>
      </c>
      <c r="K59">
        <v>65.513000000000005</v>
      </c>
      <c r="L59" s="23">
        <v>4.0999999999999996</v>
      </c>
      <c r="M59">
        <f t="shared" si="0"/>
        <v>66.879666666666665</v>
      </c>
      <c r="N59">
        <v>27.63</v>
      </c>
      <c r="O59" s="23">
        <v>26.64</v>
      </c>
      <c r="P59">
        <v>-3.65</v>
      </c>
      <c r="Q59">
        <v>69.03</v>
      </c>
      <c r="R59" s="23">
        <f t="shared" si="2"/>
        <v>65.38</v>
      </c>
      <c r="T59">
        <v>64.209999999999994</v>
      </c>
      <c r="U59" s="19">
        <f t="shared" si="1"/>
        <v>-64.209999999999994</v>
      </c>
      <c r="V59" s="19">
        <v>1.02</v>
      </c>
      <c r="W59" s="19">
        <v>11.2</v>
      </c>
      <c r="X59" s="19">
        <v>94</v>
      </c>
      <c r="Y59" s="19">
        <v>0.65</v>
      </c>
      <c r="Z59">
        <v>215</v>
      </c>
      <c r="AA59">
        <v>216</v>
      </c>
    </row>
    <row r="60" spans="1:28" x14ac:dyDescent="0.2">
      <c r="B60" s="1" t="s">
        <v>8</v>
      </c>
      <c r="C60" s="1" t="s">
        <v>6</v>
      </c>
      <c r="D60" t="s">
        <v>32</v>
      </c>
      <c r="E60" s="10">
        <v>1</v>
      </c>
      <c r="F60" t="s">
        <v>106</v>
      </c>
      <c r="G60" s="1" t="s">
        <v>6</v>
      </c>
      <c r="H60" s="1" t="s">
        <v>7</v>
      </c>
      <c r="I60" s="1" t="s">
        <v>6</v>
      </c>
      <c r="K60">
        <v>61.768000000000001</v>
      </c>
      <c r="L60" s="23">
        <v>4.5750000000000002</v>
      </c>
      <c r="M60">
        <f t="shared" si="0"/>
        <v>63.292999999999999</v>
      </c>
      <c r="N60">
        <v>31.08</v>
      </c>
      <c r="O60" s="23">
        <v>30.11</v>
      </c>
      <c r="P60">
        <v>-2.77</v>
      </c>
      <c r="Q60">
        <v>68.17</v>
      </c>
      <c r="R60" s="23">
        <f t="shared" si="2"/>
        <v>65.400000000000006</v>
      </c>
      <c r="T60">
        <v>62.46</v>
      </c>
      <c r="U60" s="19">
        <f t="shared" si="1"/>
        <v>-62.46</v>
      </c>
      <c r="V60" s="19">
        <v>4.1100000000000003</v>
      </c>
      <c r="W60" s="19">
        <v>11.9</v>
      </c>
      <c r="X60" s="20">
        <v>80</v>
      </c>
      <c r="Y60" s="19">
        <v>1.1599999999999999</v>
      </c>
      <c r="Z60">
        <v>160</v>
      </c>
      <c r="AA60">
        <v>171</v>
      </c>
    </row>
    <row r="61" spans="1:28" x14ac:dyDescent="0.2">
      <c r="B61" s="1" t="s">
        <v>9</v>
      </c>
      <c r="C61" s="1" t="s">
        <v>6</v>
      </c>
      <c r="E61" s="10">
        <v>1</v>
      </c>
      <c r="F61" t="s">
        <v>106</v>
      </c>
      <c r="G61" s="1" t="s">
        <v>7</v>
      </c>
      <c r="H61" s="1" t="s">
        <v>6</v>
      </c>
      <c r="I61" s="1" t="s">
        <v>6</v>
      </c>
      <c r="K61">
        <v>76.099999999999994</v>
      </c>
      <c r="L61" s="23">
        <v>1.619</v>
      </c>
      <c r="M61">
        <f t="shared" si="0"/>
        <v>76.639666666666656</v>
      </c>
      <c r="N61">
        <v>35.89</v>
      </c>
      <c r="O61" s="23">
        <v>34.51</v>
      </c>
      <c r="P61">
        <v>-7.38</v>
      </c>
      <c r="Q61">
        <v>82.44</v>
      </c>
      <c r="R61" s="23">
        <f t="shared" si="2"/>
        <v>75.06</v>
      </c>
      <c r="T61">
        <v>69.31</v>
      </c>
      <c r="U61" s="19">
        <f t="shared" si="1"/>
        <v>-69.31</v>
      </c>
      <c r="V61" s="19">
        <v>1.8</v>
      </c>
      <c r="W61" s="19"/>
      <c r="X61" s="19"/>
      <c r="Y61" s="19">
        <v>-0.75</v>
      </c>
      <c r="Z61">
        <v>190</v>
      </c>
      <c r="AA61">
        <v>189</v>
      </c>
    </row>
    <row r="62" spans="1:28" x14ac:dyDescent="0.2">
      <c r="B62" s="1" t="s">
        <v>10</v>
      </c>
      <c r="C62" s="1" t="s">
        <v>6</v>
      </c>
      <c r="E62" s="10">
        <v>1</v>
      </c>
      <c r="F62" t="s">
        <v>106</v>
      </c>
      <c r="G62" s="1" t="s">
        <v>7</v>
      </c>
      <c r="H62" s="1" t="s">
        <v>7</v>
      </c>
      <c r="I62" s="1" t="s">
        <v>7</v>
      </c>
      <c r="K62" s="2">
        <v>61.689</v>
      </c>
      <c r="L62" s="23">
        <v>5.4420000000000002</v>
      </c>
      <c r="M62">
        <f t="shared" si="0"/>
        <v>63.503</v>
      </c>
      <c r="N62">
        <v>27.26</v>
      </c>
      <c r="O62" s="23">
        <v>26.52</v>
      </c>
      <c r="P62">
        <v>-3.26</v>
      </c>
      <c r="Q62">
        <v>67.13</v>
      </c>
      <c r="R62" s="23">
        <f t="shared" si="2"/>
        <v>63.87</v>
      </c>
      <c r="U62" s="19"/>
      <c r="V62" s="19"/>
      <c r="W62" s="19"/>
      <c r="X62" s="19"/>
      <c r="Y62" s="19"/>
    </row>
    <row r="63" spans="1:28" x14ac:dyDescent="0.2">
      <c r="B63" s="1" t="s">
        <v>23</v>
      </c>
      <c r="C63" s="1" t="s">
        <v>6</v>
      </c>
      <c r="E63">
        <v>1</v>
      </c>
      <c r="F63" t="s">
        <v>106</v>
      </c>
      <c r="G63" s="1" t="s">
        <v>6</v>
      </c>
      <c r="H63" s="1" t="s">
        <v>6</v>
      </c>
      <c r="I63" s="1" t="s">
        <v>6</v>
      </c>
      <c r="K63" s="2">
        <v>67.108000000000004</v>
      </c>
      <c r="L63" s="23">
        <v>5.798</v>
      </c>
      <c r="M63">
        <f t="shared" si="0"/>
        <v>69.040666666666667</v>
      </c>
      <c r="N63">
        <v>31.25</v>
      </c>
      <c r="O63" s="23">
        <v>30.3</v>
      </c>
      <c r="P63">
        <v>-1.84</v>
      </c>
      <c r="Q63">
        <v>72.55</v>
      </c>
      <c r="R63" s="23">
        <f t="shared" si="2"/>
        <v>70.709999999999994</v>
      </c>
      <c r="T63">
        <v>71.47</v>
      </c>
      <c r="U63" s="19">
        <f t="shared" si="1"/>
        <v>-71.47</v>
      </c>
      <c r="V63" s="19">
        <v>1.84</v>
      </c>
      <c r="W63" s="20">
        <v>11.8</v>
      </c>
      <c r="X63" s="19">
        <v>97</v>
      </c>
      <c r="Y63" s="20">
        <v>1.46</v>
      </c>
      <c r="Z63" s="2">
        <v>240</v>
      </c>
      <c r="AA63" s="2">
        <v>236</v>
      </c>
      <c r="AB63" s="2"/>
    </row>
    <row r="64" spans="1:28" x14ac:dyDescent="0.2">
      <c r="B64" s="1" t="s">
        <v>11</v>
      </c>
      <c r="C64" s="1" t="s">
        <v>6</v>
      </c>
      <c r="E64">
        <v>1</v>
      </c>
      <c r="F64" t="s">
        <v>106</v>
      </c>
      <c r="G64" s="1" t="s">
        <v>6</v>
      </c>
      <c r="H64" s="1" t="s">
        <v>6</v>
      </c>
      <c r="I64" s="1" t="s">
        <v>6</v>
      </c>
      <c r="K64" s="2">
        <v>57.497999999999998</v>
      </c>
      <c r="L64" s="23">
        <v>5.657</v>
      </c>
      <c r="M64">
        <f t="shared" si="0"/>
        <v>59.383666666666663</v>
      </c>
      <c r="O64" s="23">
        <v>29.37</v>
      </c>
      <c r="P64">
        <v>-0.38</v>
      </c>
      <c r="Q64">
        <v>65.83</v>
      </c>
      <c r="R64" s="23">
        <f t="shared" si="2"/>
        <v>65.45</v>
      </c>
      <c r="T64">
        <v>67.06</v>
      </c>
      <c r="U64" s="19">
        <f t="shared" si="1"/>
        <v>-67.06</v>
      </c>
      <c r="V64" s="19">
        <v>1.55</v>
      </c>
      <c r="W64" s="20">
        <v>15.6</v>
      </c>
      <c r="X64" s="19">
        <v>111</v>
      </c>
      <c r="Y64" s="20">
        <v>0.56000000000000005</v>
      </c>
      <c r="Z64" s="2">
        <v>255</v>
      </c>
      <c r="AA64" s="2">
        <v>256</v>
      </c>
    </row>
    <row r="65" spans="1:27" x14ac:dyDescent="0.2">
      <c r="B65" s="1" t="s">
        <v>12</v>
      </c>
      <c r="C65" s="1"/>
      <c r="D65" t="s">
        <v>54</v>
      </c>
      <c r="G65" s="1" t="s">
        <v>7</v>
      </c>
      <c r="H65" s="1" t="s">
        <v>7</v>
      </c>
      <c r="I65" s="1" t="s">
        <v>7</v>
      </c>
      <c r="J65" s="1"/>
      <c r="L65" s="23"/>
      <c r="O65" s="23"/>
      <c r="R65" s="23"/>
      <c r="U65" s="19"/>
      <c r="V65" s="19"/>
      <c r="W65" s="19"/>
      <c r="X65" s="19"/>
      <c r="Y65" s="19"/>
    </row>
    <row r="66" spans="1:27" x14ac:dyDescent="0.2">
      <c r="B66" s="1" t="s">
        <v>16</v>
      </c>
      <c r="C66" s="1" t="s">
        <v>6</v>
      </c>
      <c r="E66">
        <v>1</v>
      </c>
      <c r="F66" t="s">
        <v>106</v>
      </c>
      <c r="G66" s="1" t="s">
        <v>7</v>
      </c>
      <c r="H66" s="1" t="s">
        <v>7</v>
      </c>
      <c r="I66" s="1" t="s">
        <v>7</v>
      </c>
      <c r="J66" s="1"/>
      <c r="L66" s="23"/>
      <c r="O66" s="23"/>
      <c r="R66" s="23"/>
      <c r="U66" s="19"/>
      <c r="V66" s="19"/>
      <c r="W66" s="19"/>
      <c r="X66" s="19"/>
      <c r="Y66" s="19"/>
    </row>
    <row r="67" spans="1:27" x14ac:dyDescent="0.2">
      <c r="B67" s="1" t="s">
        <v>17</v>
      </c>
      <c r="C67" s="1" t="s">
        <v>6</v>
      </c>
      <c r="E67">
        <v>1</v>
      </c>
      <c r="F67" t="s">
        <v>106</v>
      </c>
      <c r="G67" s="1" t="s">
        <v>7</v>
      </c>
      <c r="H67" s="1" t="s">
        <v>7</v>
      </c>
      <c r="I67" s="1" t="s">
        <v>7</v>
      </c>
      <c r="K67">
        <v>57.74</v>
      </c>
      <c r="L67" s="23">
        <v>4.32</v>
      </c>
      <c r="M67">
        <f t="shared" ref="M67:M93" si="3">(L67/3)+K67</f>
        <v>59.18</v>
      </c>
      <c r="N67">
        <v>45.66</v>
      </c>
      <c r="O67" s="23">
        <v>44.19</v>
      </c>
      <c r="P67">
        <v>2.84</v>
      </c>
      <c r="Q67">
        <v>63.77</v>
      </c>
      <c r="R67" s="23">
        <f t="shared" si="2"/>
        <v>66.61</v>
      </c>
      <c r="U67" s="19"/>
      <c r="V67" s="19"/>
      <c r="W67" s="19"/>
      <c r="X67" s="19"/>
      <c r="Y67" s="19"/>
    </row>
    <row r="68" spans="1:27" x14ac:dyDescent="0.2">
      <c r="A68" t="s">
        <v>69</v>
      </c>
      <c r="B68" s="1" t="s">
        <v>20</v>
      </c>
      <c r="C68" s="1" t="s">
        <v>6</v>
      </c>
      <c r="E68" t="s">
        <v>108</v>
      </c>
      <c r="G68" s="1" t="s">
        <v>7</v>
      </c>
      <c r="H68" s="1" t="s">
        <v>7</v>
      </c>
      <c r="I68" s="1" t="s">
        <v>7</v>
      </c>
      <c r="L68" s="23"/>
      <c r="O68" s="23"/>
      <c r="R68" s="23"/>
      <c r="U68" s="19"/>
      <c r="V68" s="19"/>
      <c r="W68" s="19"/>
      <c r="X68" s="19"/>
      <c r="Y68" s="19"/>
    </row>
    <row r="69" spans="1:27" x14ac:dyDescent="0.2">
      <c r="A69" t="s">
        <v>103</v>
      </c>
      <c r="B69" s="1" t="s">
        <v>27</v>
      </c>
      <c r="D69" t="s">
        <v>57</v>
      </c>
      <c r="E69">
        <v>1</v>
      </c>
      <c r="F69" t="s">
        <v>106</v>
      </c>
      <c r="G69" s="1" t="s">
        <v>7</v>
      </c>
      <c r="H69" s="1" t="s">
        <v>7</v>
      </c>
      <c r="I69" s="1" t="s">
        <v>7</v>
      </c>
      <c r="K69">
        <v>46.378</v>
      </c>
      <c r="L69" s="23">
        <v>0.51200000000000001</v>
      </c>
      <c r="M69">
        <f t="shared" si="3"/>
        <v>46.548666666666669</v>
      </c>
      <c r="N69">
        <v>26.4</v>
      </c>
      <c r="O69" s="23">
        <v>25.52</v>
      </c>
      <c r="P69">
        <v>1.03</v>
      </c>
      <c r="Q69">
        <v>56.81</v>
      </c>
      <c r="R69" s="23">
        <f t="shared" ref="R69:R93" si="4">Q69+P69</f>
        <v>57.84</v>
      </c>
      <c r="U69" s="19"/>
      <c r="V69" s="19"/>
      <c r="W69" s="19"/>
      <c r="X69" s="19"/>
      <c r="Y69" s="19"/>
    </row>
    <row r="70" spans="1:27" x14ac:dyDescent="0.2">
      <c r="B70" s="1" t="s">
        <v>21</v>
      </c>
      <c r="C70" s="1" t="s">
        <v>6</v>
      </c>
      <c r="E70" s="10">
        <v>1</v>
      </c>
      <c r="F70" t="s">
        <v>106</v>
      </c>
      <c r="G70" s="1" t="s">
        <v>6</v>
      </c>
      <c r="H70" s="1" t="s">
        <v>6</v>
      </c>
      <c r="I70" s="1" t="s">
        <v>6</v>
      </c>
      <c r="K70">
        <v>66.283000000000001</v>
      </c>
      <c r="L70" s="23">
        <v>3.2839999999999998</v>
      </c>
      <c r="M70">
        <f t="shared" si="3"/>
        <v>67.37766666666667</v>
      </c>
      <c r="N70">
        <v>32.42</v>
      </c>
      <c r="O70" s="23">
        <v>31.57</v>
      </c>
      <c r="P70">
        <v>-2.67</v>
      </c>
      <c r="Q70">
        <v>75.56</v>
      </c>
      <c r="R70" s="23">
        <f t="shared" si="4"/>
        <v>72.89</v>
      </c>
      <c r="T70" s="9">
        <v>66.31</v>
      </c>
      <c r="U70" s="19">
        <f t="shared" ref="U70:U93" si="5">0-T70</f>
        <v>-66.31</v>
      </c>
      <c r="V70" s="19">
        <v>-0.28999999999999998</v>
      </c>
      <c r="W70" s="19">
        <v>16.5</v>
      </c>
      <c r="X70" s="19">
        <v>92</v>
      </c>
      <c r="Y70" s="19">
        <v>-0.35</v>
      </c>
      <c r="Z70">
        <v>240</v>
      </c>
      <c r="AA70">
        <v>234</v>
      </c>
    </row>
    <row r="71" spans="1:27" x14ac:dyDescent="0.2">
      <c r="B71" s="1" t="s">
        <v>22</v>
      </c>
      <c r="C71" s="1" t="s">
        <v>6</v>
      </c>
      <c r="E71">
        <v>1</v>
      </c>
      <c r="F71" t="s">
        <v>106</v>
      </c>
      <c r="L71" s="23"/>
      <c r="O71" s="23"/>
      <c r="R71" s="23"/>
      <c r="T71" s="9">
        <v>65.900000000000006</v>
      </c>
      <c r="U71" s="19">
        <f t="shared" si="5"/>
        <v>-65.900000000000006</v>
      </c>
      <c r="V71" s="19">
        <v>1.36</v>
      </c>
      <c r="W71" s="19">
        <v>17.2</v>
      </c>
      <c r="X71" s="19"/>
      <c r="Y71" s="19">
        <v>-1.57</v>
      </c>
      <c r="Z71">
        <v>150</v>
      </c>
      <c r="AA71">
        <v>152</v>
      </c>
    </row>
    <row r="72" spans="1:27" x14ac:dyDescent="0.2">
      <c r="B72" s="1" t="s">
        <v>8</v>
      </c>
      <c r="C72" s="1" t="s">
        <v>6</v>
      </c>
      <c r="E72">
        <v>1</v>
      </c>
      <c r="F72" t="s">
        <v>106</v>
      </c>
      <c r="G72" s="1" t="s">
        <v>6</v>
      </c>
      <c r="H72" s="1" t="s">
        <v>6</v>
      </c>
      <c r="I72" s="1" t="s">
        <v>6</v>
      </c>
      <c r="L72" s="23"/>
      <c r="O72" s="23"/>
      <c r="R72" s="23"/>
      <c r="T72" s="9"/>
      <c r="U72" s="19"/>
      <c r="V72" s="19"/>
      <c r="W72" s="19"/>
      <c r="X72" s="19"/>
      <c r="Y72" s="19"/>
    </row>
    <row r="73" spans="1:27" x14ac:dyDescent="0.2">
      <c r="B73" s="1" t="s">
        <v>9</v>
      </c>
      <c r="C73" s="1" t="s">
        <v>6</v>
      </c>
      <c r="E73">
        <v>1</v>
      </c>
      <c r="F73" t="s">
        <v>106</v>
      </c>
      <c r="G73" s="1" t="s">
        <v>6</v>
      </c>
      <c r="H73" s="1" t="s">
        <v>6</v>
      </c>
      <c r="I73" s="1" t="s">
        <v>6</v>
      </c>
      <c r="K73">
        <v>67.451999999999998</v>
      </c>
      <c r="L73" s="23">
        <v>3.56</v>
      </c>
      <c r="M73">
        <f t="shared" si="3"/>
        <v>68.638666666666666</v>
      </c>
      <c r="N73">
        <v>29.86</v>
      </c>
      <c r="O73" s="23">
        <v>29.04</v>
      </c>
      <c r="R73" s="23"/>
      <c r="T73" s="9">
        <v>70.25</v>
      </c>
      <c r="U73" s="19">
        <f t="shared" si="5"/>
        <v>-70.25</v>
      </c>
      <c r="V73" s="19">
        <v>0.95</v>
      </c>
      <c r="W73" s="19">
        <v>27.5</v>
      </c>
      <c r="X73" s="19">
        <v>110</v>
      </c>
      <c r="Y73" s="19">
        <v>0.25</v>
      </c>
      <c r="Z73">
        <v>430</v>
      </c>
      <c r="AA73">
        <v>383</v>
      </c>
    </row>
    <row r="74" spans="1:27" x14ac:dyDescent="0.2">
      <c r="B74" s="1" t="s">
        <v>10</v>
      </c>
      <c r="C74" s="1" t="s">
        <v>6</v>
      </c>
      <c r="E74">
        <v>1</v>
      </c>
      <c r="F74" t="s">
        <v>106</v>
      </c>
      <c r="G74" s="1" t="s">
        <v>6</v>
      </c>
      <c r="H74" s="1" t="s">
        <v>6</v>
      </c>
      <c r="I74" s="1" t="s">
        <v>6</v>
      </c>
      <c r="L74" s="23"/>
      <c r="O74" s="23"/>
      <c r="R74" s="23"/>
      <c r="T74" s="9">
        <v>58.91</v>
      </c>
      <c r="U74" s="19">
        <f t="shared" si="5"/>
        <v>-58.91</v>
      </c>
      <c r="V74" s="19">
        <v>-0.73</v>
      </c>
      <c r="W74" s="19">
        <v>14.4</v>
      </c>
      <c r="X74" s="19">
        <v>82</v>
      </c>
      <c r="Y74" s="19">
        <v>0.06</v>
      </c>
      <c r="Z74">
        <v>195</v>
      </c>
      <c r="AA74">
        <v>193</v>
      </c>
    </row>
    <row r="75" spans="1:27" x14ac:dyDescent="0.2">
      <c r="B75" s="1" t="s">
        <v>23</v>
      </c>
      <c r="C75" s="1" t="s">
        <v>6</v>
      </c>
      <c r="E75">
        <v>1</v>
      </c>
      <c r="F75" t="s">
        <v>106</v>
      </c>
      <c r="G75" s="1" t="s">
        <v>7</v>
      </c>
      <c r="H75" s="1" t="s">
        <v>6</v>
      </c>
      <c r="I75" s="1" t="s">
        <v>6</v>
      </c>
      <c r="K75">
        <v>53.86</v>
      </c>
      <c r="L75" s="23">
        <v>4.9379999999999997</v>
      </c>
      <c r="M75">
        <f t="shared" si="3"/>
        <v>55.506</v>
      </c>
      <c r="N75">
        <v>34.090000000000003</v>
      </c>
      <c r="O75" s="23">
        <v>33.130000000000003</v>
      </c>
      <c r="P75">
        <v>4.2699999999999996</v>
      </c>
      <c r="Q75">
        <v>61.56</v>
      </c>
      <c r="R75" s="23">
        <f t="shared" si="4"/>
        <v>65.83</v>
      </c>
      <c r="T75" s="9">
        <v>70.66</v>
      </c>
      <c r="U75" s="19">
        <f t="shared" si="5"/>
        <v>-70.66</v>
      </c>
      <c r="V75" s="19">
        <v>1.71</v>
      </c>
      <c r="W75" s="19">
        <v>26.7</v>
      </c>
      <c r="X75" s="19">
        <v>108</v>
      </c>
      <c r="Y75" s="19">
        <v>-0.1</v>
      </c>
      <c r="Z75">
        <v>300</v>
      </c>
      <c r="AA75">
        <v>278</v>
      </c>
    </row>
    <row r="76" spans="1:27" x14ac:dyDescent="0.2">
      <c r="A76" t="s">
        <v>99</v>
      </c>
      <c r="B76" s="1" t="s">
        <v>12</v>
      </c>
      <c r="C76" s="1" t="s">
        <v>6</v>
      </c>
      <c r="E76">
        <v>1</v>
      </c>
      <c r="F76" t="s">
        <v>106</v>
      </c>
      <c r="G76" s="1" t="s">
        <v>7</v>
      </c>
      <c r="H76" s="1" t="s">
        <v>7</v>
      </c>
      <c r="I76" s="1" t="s">
        <v>7</v>
      </c>
      <c r="K76">
        <v>67.962000000000003</v>
      </c>
      <c r="L76" s="23">
        <v>0.97799999999999998</v>
      </c>
      <c r="M76">
        <f t="shared" si="3"/>
        <v>68.287999999999997</v>
      </c>
      <c r="N76">
        <v>26.81</v>
      </c>
      <c r="O76" s="23">
        <v>25.83</v>
      </c>
      <c r="P76">
        <v>-5.28</v>
      </c>
      <c r="Q76">
        <v>74.430000000000007</v>
      </c>
      <c r="R76" s="23">
        <f t="shared" si="4"/>
        <v>69.150000000000006</v>
      </c>
      <c r="T76" s="9">
        <v>62.83</v>
      </c>
      <c r="U76" s="19">
        <f t="shared" si="5"/>
        <v>-62.83</v>
      </c>
      <c r="V76" s="19">
        <v>4.53</v>
      </c>
      <c r="W76" s="19">
        <v>14.7</v>
      </c>
      <c r="X76" s="19"/>
      <c r="Y76" s="19">
        <v>0.22</v>
      </c>
      <c r="Z76">
        <v>185</v>
      </c>
      <c r="AA76">
        <v>181</v>
      </c>
    </row>
    <row r="77" spans="1:27" x14ac:dyDescent="0.2">
      <c r="B77" s="1" t="s">
        <v>13</v>
      </c>
      <c r="C77" s="1" t="s">
        <v>6</v>
      </c>
      <c r="E77">
        <v>1</v>
      </c>
      <c r="F77" t="s">
        <v>106</v>
      </c>
      <c r="G77" s="1" t="s">
        <v>7</v>
      </c>
      <c r="H77" s="1" t="s">
        <v>7</v>
      </c>
      <c r="I77" s="1" t="s">
        <v>7</v>
      </c>
      <c r="K77">
        <v>59.893999999999998</v>
      </c>
      <c r="L77" s="23">
        <v>2.891</v>
      </c>
      <c r="M77">
        <f t="shared" si="3"/>
        <v>60.857666666666667</v>
      </c>
      <c r="N77">
        <v>24.07</v>
      </c>
      <c r="O77" s="23">
        <v>23.44</v>
      </c>
      <c r="P77">
        <v>-1.37</v>
      </c>
      <c r="Q77">
        <v>64.42</v>
      </c>
      <c r="R77" s="23">
        <f t="shared" si="4"/>
        <v>63.050000000000004</v>
      </c>
      <c r="T77" s="9">
        <v>67.040000000000006</v>
      </c>
      <c r="U77" s="19">
        <f t="shared" si="5"/>
        <v>-67.040000000000006</v>
      </c>
      <c r="V77" s="19">
        <v>3.05</v>
      </c>
      <c r="W77" s="19">
        <v>20</v>
      </c>
      <c r="X77" s="19"/>
      <c r="Y77" s="19">
        <v>1.1100000000000001</v>
      </c>
      <c r="Z77">
        <v>220</v>
      </c>
      <c r="AA77">
        <v>213</v>
      </c>
    </row>
    <row r="78" spans="1:27" x14ac:dyDescent="0.2">
      <c r="B78" s="1" t="s">
        <v>14</v>
      </c>
      <c r="C78" s="1" t="s">
        <v>6</v>
      </c>
      <c r="E78">
        <v>1</v>
      </c>
      <c r="F78" t="s">
        <v>106</v>
      </c>
      <c r="G78" s="1" t="s">
        <v>7</v>
      </c>
      <c r="H78" s="1" t="s">
        <v>7</v>
      </c>
      <c r="I78" s="1" t="s">
        <v>7</v>
      </c>
      <c r="K78">
        <v>62.137999999999998</v>
      </c>
      <c r="L78" s="23">
        <v>1.821</v>
      </c>
      <c r="M78">
        <f t="shared" si="3"/>
        <v>62.744999999999997</v>
      </c>
      <c r="N78">
        <v>24.56</v>
      </c>
      <c r="O78" s="23">
        <v>23.69</v>
      </c>
      <c r="P78">
        <v>-2.0299999999999998</v>
      </c>
      <c r="Q78">
        <v>65.77</v>
      </c>
      <c r="R78" s="23">
        <f t="shared" si="4"/>
        <v>63.739999999999995</v>
      </c>
      <c r="T78" s="9">
        <v>61.4</v>
      </c>
      <c r="U78" s="19">
        <f t="shared" si="5"/>
        <v>-61.4</v>
      </c>
      <c r="V78" s="19">
        <v>1.8</v>
      </c>
      <c r="W78" s="19">
        <v>15.7</v>
      </c>
      <c r="X78" s="19"/>
      <c r="Y78" s="19"/>
      <c r="Z78">
        <v>140</v>
      </c>
      <c r="AA78">
        <v>141</v>
      </c>
    </row>
    <row r="79" spans="1:27" x14ac:dyDescent="0.2">
      <c r="B79" s="1" t="s">
        <v>15</v>
      </c>
      <c r="C79" s="1" t="s">
        <v>6</v>
      </c>
      <c r="E79">
        <v>1</v>
      </c>
      <c r="F79" t="s">
        <v>106</v>
      </c>
      <c r="G79" s="1" t="s">
        <v>7</v>
      </c>
      <c r="H79" s="1" t="s">
        <v>7</v>
      </c>
      <c r="I79" s="1" t="s">
        <v>7</v>
      </c>
      <c r="K79">
        <v>67.932000000000002</v>
      </c>
      <c r="L79" s="23">
        <v>1.867</v>
      </c>
      <c r="M79">
        <f t="shared" si="3"/>
        <v>68.554333333333332</v>
      </c>
      <c r="N79">
        <v>29.68</v>
      </c>
      <c r="O79" s="23">
        <v>28.71</v>
      </c>
      <c r="P79">
        <v>1.04</v>
      </c>
      <c r="Q79">
        <v>70.28</v>
      </c>
      <c r="R79" s="23">
        <f t="shared" si="4"/>
        <v>71.320000000000007</v>
      </c>
      <c r="T79" s="9">
        <v>68.67</v>
      </c>
      <c r="U79" s="19">
        <f t="shared" si="5"/>
        <v>-68.67</v>
      </c>
      <c r="V79" s="19">
        <v>2.6</v>
      </c>
      <c r="W79" s="19">
        <v>15.7</v>
      </c>
      <c r="X79" s="19">
        <v>103</v>
      </c>
      <c r="Y79" s="19">
        <v>0.73</v>
      </c>
      <c r="Z79">
        <v>230</v>
      </c>
      <c r="AA79">
        <v>237</v>
      </c>
    </row>
    <row r="80" spans="1:27" x14ac:dyDescent="0.2">
      <c r="B80" s="1" t="s">
        <v>17</v>
      </c>
      <c r="C80" s="1" t="s">
        <v>6</v>
      </c>
      <c r="E80">
        <v>1</v>
      </c>
      <c r="F80" t="s">
        <v>106</v>
      </c>
      <c r="G80" s="1" t="s">
        <v>6</v>
      </c>
      <c r="H80" s="1" t="s">
        <v>6</v>
      </c>
      <c r="I80" s="1" t="s">
        <v>6</v>
      </c>
      <c r="K80">
        <v>66.236999999999995</v>
      </c>
      <c r="L80" s="23">
        <v>2.4580000000000002</v>
      </c>
      <c r="M80">
        <f t="shared" si="3"/>
        <v>67.056333333333328</v>
      </c>
      <c r="N80">
        <v>29.11</v>
      </c>
      <c r="O80" s="23">
        <v>28.21</v>
      </c>
      <c r="P80">
        <v>-3.66</v>
      </c>
      <c r="Q80">
        <v>71.260000000000005</v>
      </c>
      <c r="R80" s="23">
        <f t="shared" si="4"/>
        <v>67.600000000000009</v>
      </c>
      <c r="T80" s="9">
        <v>62.4</v>
      </c>
      <c r="U80" s="19">
        <f t="shared" si="5"/>
        <v>-62.4</v>
      </c>
      <c r="V80" s="19">
        <v>4.4400000000000004</v>
      </c>
      <c r="W80" s="19">
        <v>9.9</v>
      </c>
      <c r="X80" s="19">
        <v>94</v>
      </c>
      <c r="Y80" s="19">
        <v>1.19</v>
      </c>
      <c r="Z80">
        <v>250</v>
      </c>
      <c r="AA80">
        <v>256</v>
      </c>
    </row>
    <row r="81" spans="1:33" x14ac:dyDescent="0.2">
      <c r="B81" s="1" t="s">
        <v>25</v>
      </c>
      <c r="C81" s="1" t="s">
        <v>6</v>
      </c>
      <c r="E81">
        <v>1</v>
      </c>
      <c r="F81" t="s">
        <v>106</v>
      </c>
      <c r="G81" s="1" t="s">
        <v>6</v>
      </c>
      <c r="H81" s="1" t="s">
        <v>7</v>
      </c>
      <c r="I81" s="1" t="s">
        <v>6</v>
      </c>
      <c r="K81">
        <v>54.110999999999997</v>
      </c>
      <c r="L81" s="23">
        <v>3.266</v>
      </c>
      <c r="M81">
        <f t="shared" si="3"/>
        <v>55.199666666666666</v>
      </c>
      <c r="N81">
        <v>32.020000000000003</v>
      </c>
      <c r="O81" s="23">
        <v>31.25</v>
      </c>
      <c r="P81">
        <v>1.22</v>
      </c>
      <c r="Q81">
        <v>54.62</v>
      </c>
      <c r="R81" s="23">
        <f t="shared" si="4"/>
        <v>55.839999999999996</v>
      </c>
      <c r="T81" s="9">
        <v>58.42</v>
      </c>
      <c r="U81" s="19">
        <f t="shared" si="5"/>
        <v>-58.42</v>
      </c>
      <c r="V81" s="19">
        <v>-0.9</v>
      </c>
      <c r="W81" s="19"/>
      <c r="X81" s="19"/>
      <c r="Y81" s="19">
        <v>-1.65</v>
      </c>
      <c r="AG81" t="s">
        <v>87</v>
      </c>
    </row>
    <row r="82" spans="1:33" x14ac:dyDescent="0.2">
      <c r="B82" s="1" t="s">
        <v>18</v>
      </c>
      <c r="C82" s="1" t="s">
        <v>6</v>
      </c>
      <c r="E82" s="10" t="s">
        <v>108</v>
      </c>
      <c r="G82" s="1" t="s">
        <v>6</v>
      </c>
      <c r="H82" s="1" t="s">
        <v>6</v>
      </c>
      <c r="I82" s="1" t="s">
        <v>6</v>
      </c>
      <c r="L82" s="23"/>
      <c r="O82" s="23"/>
      <c r="R82" s="23"/>
      <c r="T82" s="9">
        <v>63.84</v>
      </c>
      <c r="U82" s="19">
        <f t="shared" si="5"/>
        <v>-63.84</v>
      </c>
      <c r="V82" s="19">
        <v>0.7</v>
      </c>
      <c r="W82" s="19">
        <v>19.3</v>
      </c>
      <c r="X82" s="19"/>
      <c r="Y82" s="19">
        <v>-0.74</v>
      </c>
      <c r="Z82">
        <v>150</v>
      </c>
      <c r="AA82">
        <v>156</v>
      </c>
    </row>
    <row r="83" spans="1:33" x14ac:dyDescent="0.2">
      <c r="B83" s="1" t="s">
        <v>19</v>
      </c>
      <c r="C83" s="1" t="s">
        <v>6</v>
      </c>
      <c r="E83" s="10">
        <v>1</v>
      </c>
      <c r="F83" t="s">
        <v>106</v>
      </c>
      <c r="G83" s="1" t="s">
        <v>6</v>
      </c>
      <c r="H83" s="1" t="s">
        <v>7</v>
      </c>
      <c r="I83" s="1" t="s">
        <v>6</v>
      </c>
      <c r="K83">
        <v>68.41</v>
      </c>
      <c r="L83" s="23">
        <v>0.63</v>
      </c>
      <c r="M83">
        <f t="shared" si="3"/>
        <v>68.61999999999999</v>
      </c>
      <c r="N83">
        <v>31.73</v>
      </c>
      <c r="O83" s="23">
        <v>30.56</v>
      </c>
      <c r="P83">
        <v>1.21</v>
      </c>
      <c r="Q83">
        <v>74.319999999999993</v>
      </c>
      <c r="R83" s="23">
        <f t="shared" si="4"/>
        <v>75.529999999999987</v>
      </c>
      <c r="T83" s="9">
        <v>69.260000000000005</v>
      </c>
      <c r="U83" s="19">
        <f t="shared" si="5"/>
        <v>-69.260000000000005</v>
      </c>
      <c r="V83" s="19">
        <v>4.09</v>
      </c>
      <c r="W83" s="19">
        <v>17.100000000000001</v>
      </c>
      <c r="X83" s="19">
        <v>130</v>
      </c>
      <c r="Y83" s="19">
        <v>1.07</v>
      </c>
      <c r="Z83">
        <v>275</v>
      </c>
      <c r="AA83">
        <v>274</v>
      </c>
    </row>
    <row r="84" spans="1:33" x14ac:dyDescent="0.2">
      <c r="B84" s="1" t="s">
        <v>53</v>
      </c>
      <c r="C84" s="1" t="s">
        <v>6</v>
      </c>
      <c r="E84" s="10">
        <v>1</v>
      </c>
      <c r="F84" t="s">
        <v>106</v>
      </c>
      <c r="G84" s="1" t="s">
        <v>7</v>
      </c>
      <c r="H84" s="1" t="s">
        <v>7</v>
      </c>
      <c r="I84" s="1" t="s">
        <v>7</v>
      </c>
      <c r="K84">
        <v>54.966999999999999</v>
      </c>
      <c r="L84" s="23">
        <v>2.98</v>
      </c>
      <c r="M84">
        <f t="shared" si="3"/>
        <v>55.960333333333331</v>
      </c>
      <c r="N84">
        <v>25.96</v>
      </c>
      <c r="O84" s="23">
        <v>25.12</v>
      </c>
      <c r="P84">
        <v>-3.95</v>
      </c>
      <c r="Q84">
        <v>55.34</v>
      </c>
      <c r="R84" s="23">
        <f t="shared" si="4"/>
        <v>51.39</v>
      </c>
      <c r="T84" s="9">
        <v>56.93</v>
      </c>
      <c r="U84" s="19">
        <f t="shared" si="5"/>
        <v>-56.93</v>
      </c>
      <c r="V84" s="19">
        <v>1.87</v>
      </c>
      <c r="W84" s="20">
        <v>13.1</v>
      </c>
      <c r="X84" s="19">
        <v>93</v>
      </c>
      <c r="Y84" s="19">
        <v>0.54</v>
      </c>
      <c r="Z84">
        <v>184</v>
      </c>
    </row>
    <row r="85" spans="1:33" x14ac:dyDescent="0.2">
      <c r="A85" t="s">
        <v>88</v>
      </c>
      <c r="B85" s="1" t="s">
        <v>27</v>
      </c>
      <c r="C85" s="1" t="s">
        <v>6</v>
      </c>
      <c r="E85">
        <v>1</v>
      </c>
      <c r="F85" t="s">
        <v>106</v>
      </c>
      <c r="G85" s="1" t="s">
        <v>7</v>
      </c>
      <c r="H85" s="1" t="s">
        <v>7</v>
      </c>
      <c r="I85" s="1" t="s">
        <v>7</v>
      </c>
      <c r="K85">
        <v>50.12</v>
      </c>
      <c r="L85" s="23">
        <v>5.13</v>
      </c>
      <c r="M85">
        <f t="shared" si="3"/>
        <v>51.83</v>
      </c>
      <c r="N85">
        <v>31.42</v>
      </c>
      <c r="O85" s="23">
        <v>30.52</v>
      </c>
      <c r="P85">
        <v>3.53</v>
      </c>
      <c r="Q85">
        <v>50.97</v>
      </c>
      <c r="R85" s="23">
        <f t="shared" si="4"/>
        <v>54.5</v>
      </c>
      <c r="T85">
        <v>65.97</v>
      </c>
      <c r="U85" s="19">
        <f t="shared" si="5"/>
        <v>-65.97</v>
      </c>
      <c r="V85" s="19">
        <v>5.79</v>
      </c>
      <c r="W85" s="20">
        <v>10.7</v>
      </c>
      <c r="X85" s="19"/>
      <c r="Y85" s="19">
        <v>-0.27</v>
      </c>
      <c r="Z85">
        <v>110</v>
      </c>
    </row>
    <row r="86" spans="1:33" x14ac:dyDescent="0.2">
      <c r="B86" s="1" t="s">
        <v>21</v>
      </c>
      <c r="C86" s="1" t="s">
        <v>6</v>
      </c>
      <c r="E86">
        <v>1</v>
      </c>
      <c r="F86" t="s">
        <v>106</v>
      </c>
      <c r="G86" s="1" t="s">
        <v>6</v>
      </c>
      <c r="H86" s="1" t="s">
        <v>6</v>
      </c>
      <c r="I86" s="1" t="s">
        <v>6</v>
      </c>
      <c r="K86">
        <v>67.558999999999997</v>
      </c>
      <c r="L86" s="23">
        <v>5.7759999999999998</v>
      </c>
      <c r="M86">
        <f t="shared" si="3"/>
        <v>69.484333333333325</v>
      </c>
      <c r="N86">
        <v>34.26</v>
      </c>
      <c r="O86" s="23">
        <v>33.200000000000003</v>
      </c>
      <c r="P86">
        <v>-4.7</v>
      </c>
      <c r="Q86">
        <v>69.790000000000006</v>
      </c>
      <c r="R86" s="23">
        <f t="shared" si="4"/>
        <v>65.09</v>
      </c>
      <c r="T86">
        <v>64</v>
      </c>
      <c r="U86" s="19">
        <f t="shared" si="5"/>
        <v>-64</v>
      </c>
      <c r="V86" s="19">
        <v>1.39</v>
      </c>
      <c r="W86" s="20">
        <v>11.3</v>
      </c>
      <c r="X86" s="19">
        <v>95</v>
      </c>
      <c r="Y86" s="19">
        <v>0.75</v>
      </c>
      <c r="Z86">
        <v>240</v>
      </c>
      <c r="AA86">
        <v>221</v>
      </c>
    </row>
    <row r="87" spans="1:33" x14ac:dyDescent="0.2">
      <c r="B87" s="1" t="s">
        <v>5</v>
      </c>
      <c r="C87" s="1" t="s">
        <v>6</v>
      </c>
      <c r="E87">
        <v>1</v>
      </c>
      <c r="F87" t="s">
        <v>106</v>
      </c>
      <c r="G87" s="1" t="s">
        <v>7</v>
      </c>
      <c r="H87" s="1" t="s">
        <v>6</v>
      </c>
      <c r="I87" s="1" t="s">
        <v>6</v>
      </c>
      <c r="K87">
        <v>61.948</v>
      </c>
      <c r="L87" s="23">
        <v>7.0339999999999998</v>
      </c>
      <c r="M87">
        <f t="shared" si="3"/>
        <v>64.292666666666662</v>
      </c>
      <c r="N87">
        <v>47.68</v>
      </c>
      <c r="O87" s="23">
        <v>46.49</v>
      </c>
      <c r="P87">
        <v>-1.19</v>
      </c>
      <c r="Q87">
        <v>66.510000000000005</v>
      </c>
      <c r="R87" s="23">
        <f t="shared" si="4"/>
        <v>65.320000000000007</v>
      </c>
      <c r="T87">
        <v>64.14</v>
      </c>
      <c r="U87" s="19">
        <f t="shared" si="5"/>
        <v>-64.14</v>
      </c>
      <c r="V87" s="19">
        <v>1.33</v>
      </c>
      <c r="W87" s="20">
        <v>10.4</v>
      </c>
      <c r="X87" s="19">
        <v>79</v>
      </c>
      <c r="Y87" s="19">
        <v>0.56000000000000005</v>
      </c>
      <c r="Z87">
        <v>175</v>
      </c>
      <c r="AA87">
        <v>166</v>
      </c>
    </row>
    <row r="88" spans="1:33" x14ac:dyDescent="0.2">
      <c r="B88" s="1" t="s">
        <v>10</v>
      </c>
      <c r="C88" s="1" t="s">
        <v>6</v>
      </c>
      <c r="E88">
        <v>1</v>
      </c>
      <c r="F88" t="s">
        <v>106</v>
      </c>
      <c r="G88" s="1" t="s">
        <v>6</v>
      </c>
      <c r="H88" s="1" t="s">
        <v>6</v>
      </c>
      <c r="I88" s="1" t="s">
        <v>6</v>
      </c>
      <c r="K88">
        <v>68.379000000000005</v>
      </c>
      <c r="L88" s="23">
        <v>1.335</v>
      </c>
      <c r="M88">
        <f t="shared" si="3"/>
        <v>68.823999999999998</v>
      </c>
      <c r="N88">
        <v>25.91</v>
      </c>
      <c r="O88" s="23">
        <v>25.11</v>
      </c>
      <c r="P88">
        <v>0.35</v>
      </c>
      <c r="Q88">
        <v>68.61</v>
      </c>
      <c r="R88" s="23">
        <f t="shared" si="4"/>
        <v>68.959999999999994</v>
      </c>
      <c r="U88" s="19"/>
      <c r="V88" s="19"/>
      <c r="W88" s="20">
        <v>29.5</v>
      </c>
      <c r="X88" s="20"/>
      <c r="Y88" s="19"/>
      <c r="Z88">
        <v>170</v>
      </c>
      <c r="AA88">
        <v>165</v>
      </c>
    </row>
    <row r="89" spans="1:33" x14ac:dyDescent="0.2">
      <c r="B89" s="1" t="s">
        <v>23</v>
      </c>
      <c r="C89" s="1" t="s">
        <v>6</v>
      </c>
      <c r="E89" s="10">
        <v>1</v>
      </c>
      <c r="F89" t="s">
        <v>106</v>
      </c>
      <c r="G89" s="1" t="s">
        <v>6</v>
      </c>
      <c r="H89" s="1" t="s">
        <v>6</v>
      </c>
      <c r="I89" s="1" t="s">
        <v>6</v>
      </c>
      <c r="L89" s="23"/>
      <c r="O89" s="23"/>
      <c r="R89" s="23"/>
      <c r="T89">
        <v>58.05</v>
      </c>
      <c r="U89" s="19">
        <f t="shared" si="5"/>
        <v>-58.05</v>
      </c>
      <c r="V89" s="19">
        <v>1.18</v>
      </c>
      <c r="W89" s="20">
        <v>13.8</v>
      </c>
      <c r="X89" s="20"/>
      <c r="Y89" s="19">
        <v>0.1</v>
      </c>
      <c r="Z89">
        <v>180</v>
      </c>
      <c r="AA89">
        <v>178</v>
      </c>
    </row>
    <row r="90" spans="1:33" x14ac:dyDescent="0.2">
      <c r="B90" s="1" t="s">
        <v>11</v>
      </c>
      <c r="C90" s="1" t="s">
        <v>6</v>
      </c>
      <c r="E90">
        <v>1</v>
      </c>
      <c r="F90" t="s">
        <v>106</v>
      </c>
      <c r="G90" s="1" t="s">
        <v>6</v>
      </c>
      <c r="H90" s="1" t="s">
        <v>6</v>
      </c>
      <c r="I90" s="1" t="s">
        <v>6</v>
      </c>
      <c r="K90">
        <v>56.732999999999997</v>
      </c>
      <c r="L90" s="23">
        <v>2.2749999999999999</v>
      </c>
      <c r="M90">
        <f t="shared" si="3"/>
        <v>57.49133333333333</v>
      </c>
      <c r="N90">
        <v>43.74</v>
      </c>
      <c r="O90" s="23">
        <v>42.59</v>
      </c>
      <c r="P90">
        <v>-1.1599999999999999</v>
      </c>
      <c r="Q90">
        <v>60.6</v>
      </c>
      <c r="R90" s="23">
        <f t="shared" si="4"/>
        <v>59.440000000000005</v>
      </c>
      <c r="T90">
        <v>51.8</v>
      </c>
      <c r="U90" s="19">
        <f t="shared" si="5"/>
        <v>-51.8</v>
      </c>
      <c r="V90" s="19">
        <v>0.57999999999999996</v>
      </c>
      <c r="W90" s="20">
        <v>14.3</v>
      </c>
      <c r="X90" s="19"/>
      <c r="Y90" s="19">
        <v>-0.43</v>
      </c>
      <c r="Z90">
        <v>155</v>
      </c>
      <c r="AA90">
        <v>153</v>
      </c>
    </row>
    <row r="91" spans="1:33" x14ac:dyDescent="0.2">
      <c r="B91" s="1" t="s">
        <v>12</v>
      </c>
      <c r="C91" s="1" t="s">
        <v>6</v>
      </c>
      <c r="E91" t="s">
        <v>108</v>
      </c>
      <c r="G91" s="1" t="s">
        <v>6</v>
      </c>
      <c r="H91" s="1" t="s">
        <v>7</v>
      </c>
      <c r="I91" s="1" t="s">
        <v>6</v>
      </c>
      <c r="L91" s="23"/>
      <c r="O91" s="23"/>
      <c r="R91" s="23"/>
      <c r="U91" s="19"/>
      <c r="V91" s="19"/>
      <c r="W91" s="19"/>
      <c r="X91" s="19"/>
      <c r="Y91" s="19"/>
    </row>
    <row r="92" spans="1:33" x14ac:dyDescent="0.2">
      <c r="B92" s="1" t="s">
        <v>15</v>
      </c>
      <c r="C92" s="1" t="s">
        <v>6</v>
      </c>
      <c r="E92" t="s">
        <v>108</v>
      </c>
      <c r="G92" s="1" t="s">
        <v>6</v>
      </c>
      <c r="H92" s="1" t="s">
        <v>6</v>
      </c>
      <c r="I92" s="1" t="s">
        <v>6</v>
      </c>
      <c r="L92" s="23"/>
      <c r="O92" s="23"/>
      <c r="R92" s="23"/>
      <c r="T92">
        <v>57.12</v>
      </c>
      <c r="U92" s="19">
        <f t="shared" si="5"/>
        <v>-57.12</v>
      </c>
      <c r="V92" s="19">
        <v>1.25</v>
      </c>
      <c r="W92" s="19">
        <v>10.4</v>
      </c>
      <c r="X92" s="19"/>
      <c r="Y92" s="19"/>
      <c r="Z92">
        <v>80</v>
      </c>
    </row>
    <row r="93" spans="1:33" x14ac:dyDescent="0.2">
      <c r="B93" s="1" t="s">
        <v>16</v>
      </c>
      <c r="C93" s="1" t="s">
        <v>6</v>
      </c>
      <c r="E93">
        <v>1</v>
      </c>
      <c r="F93" t="s">
        <v>106</v>
      </c>
      <c r="G93" s="1" t="s">
        <v>6</v>
      </c>
      <c r="H93" s="1" t="s">
        <v>6</v>
      </c>
      <c r="I93" s="1" t="s">
        <v>6</v>
      </c>
      <c r="K93">
        <v>84.188000000000002</v>
      </c>
      <c r="L93" s="23">
        <v>0.60199999999999998</v>
      </c>
      <c r="M93">
        <f t="shared" si="3"/>
        <v>84.388666666666666</v>
      </c>
      <c r="N93">
        <v>32.28</v>
      </c>
      <c r="O93" s="23">
        <v>30.93</v>
      </c>
      <c r="P93">
        <v>-4.6500000000000004</v>
      </c>
      <c r="Q93">
        <v>74.7</v>
      </c>
      <c r="R93" s="23">
        <f t="shared" si="4"/>
        <v>70.05</v>
      </c>
      <c r="T93">
        <v>69.760000000000005</v>
      </c>
      <c r="U93" s="19">
        <f t="shared" si="5"/>
        <v>-69.760000000000005</v>
      </c>
      <c r="V93" s="19">
        <v>1.19</v>
      </c>
      <c r="W93" s="19">
        <v>27.5</v>
      </c>
      <c r="X93" s="19">
        <v>115</v>
      </c>
      <c r="Y93" s="19">
        <v>0.2</v>
      </c>
      <c r="Z93">
        <v>290</v>
      </c>
      <c r="AA93">
        <v>279</v>
      </c>
    </row>
    <row r="94" spans="1:33" x14ac:dyDescent="0.2">
      <c r="B94" s="1" t="s">
        <v>17</v>
      </c>
      <c r="C94" s="1" t="s">
        <v>6</v>
      </c>
      <c r="E94" t="s">
        <v>108</v>
      </c>
      <c r="U94" s="19"/>
    </row>
    <row r="95" spans="1:33" x14ac:dyDescent="0.2">
      <c r="D95" s="30" t="s">
        <v>114</v>
      </c>
      <c r="E95" s="31">
        <f>SUM(E2:E94)</f>
        <v>71</v>
      </c>
      <c r="F95" s="31">
        <f>SUM(F2:F94)</f>
        <v>1</v>
      </c>
      <c r="G95" s="30"/>
      <c r="U95" s="19"/>
    </row>
    <row r="96" spans="1:33" x14ac:dyDescent="0.2">
      <c r="D96" s="30"/>
      <c r="E96" s="30"/>
      <c r="F96" s="32">
        <f>F95/(E95/100)</f>
        <v>1.4084507042253522</v>
      </c>
      <c r="G96" s="30"/>
      <c r="U96" s="19"/>
    </row>
    <row r="99" spans="3:28" x14ac:dyDescent="0.2">
      <c r="K99" s="5"/>
      <c r="L99" s="8"/>
      <c r="M99" s="5"/>
      <c r="N99" s="5"/>
      <c r="O99" s="8"/>
      <c r="P99" s="5"/>
      <c r="Q99" s="5"/>
      <c r="R99" s="5"/>
      <c r="S99" s="5"/>
      <c r="T99" s="5"/>
      <c r="U99" s="8"/>
      <c r="V99" s="8"/>
      <c r="W99" s="8"/>
      <c r="X99" s="8"/>
      <c r="Y99" s="8"/>
      <c r="Z99" s="5"/>
      <c r="AA99" s="8"/>
      <c r="AB99" s="5"/>
    </row>
    <row r="101" spans="3:28" x14ac:dyDescent="0.2">
      <c r="C101" s="30" t="s">
        <v>82</v>
      </c>
      <c r="D101" s="30"/>
      <c r="E101" s="30"/>
      <c r="F101" s="30"/>
      <c r="G101" s="30" t="s">
        <v>84</v>
      </c>
      <c r="H101" s="30"/>
    </row>
    <row r="102" spans="3:28" x14ac:dyDescent="0.2">
      <c r="C102" s="30" t="s">
        <v>83</v>
      </c>
      <c r="D102" s="30"/>
      <c r="E102" s="30"/>
      <c r="F102" s="30"/>
      <c r="G102" s="30" t="s">
        <v>85</v>
      </c>
      <c r="H102" s="30"/>
    </row>
    <row r="197" spans="14:15" x14ac:dyDescent="0.2">
      <c r="N197" t="str">
        <f t="shared" ref="N197" si="6">IF(G100="y",1,"")</f>
        <v/>
      </c>
      <c r="O197" t="str">
        <f t="shared" ref="O197" si="7">IF(G100="n",1,"")</f>
        <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election activeCell="C4" sqref="C4"/>
    </sheetView>
  </sheetViews>
  <sheetFormatPr baseColWidth="10" defaultColWidth="8.83203125" defaultRowHeight="15" x14ac:dyDescent="0.2"/>
  <cols>
    <col min="2" max="2" width="16.33203125" customWidth="1"/>
    <col min="3" max="3" width="15.5" customWidth="1"/>
  </cols>
  <sheetData>
    <row r="1" spans="1:6" x14ac:dyDescent="0.2">
      <c r="B1" t="s">
        <v>122</v>
      </c>
      <c r="C1" t="s">
        <v>123</v>
      </c>
      <c r="D1" t="s">
        <v>119</v>
      </c>
    </row>
    <row r="2" spans="1:6" x14ac:dyDescent="0.2">
      <c r="A2" t="s">
        <v>116</v>
      </c>
      <c r="B2">
        <v>68</v>
      </c>
      <c r="C2">
        <v>14</v>
      </c>
      <c r="D2">
        <f>C2/(B2/100)</f>
        <v>20.588235294117645</v>
      </c>
      <c r="F2">
        <f>B2-C2</f>
        <v>54</v>
      </c>
    </row>
    <row r="3" spans="1:6" x14ac:dyDescent="0.2">
      <c r="A3" t="s">
        <v>117</v>
      </c>
      <c r="B3">
        <v>72</v>
      </c>
      <c r="C3">
        <v>2</v>
      </c>
      <c r="D3">
        <f t="shared" ref="D3:D5" si="0">C3/(B3/100)</f>
        <v>2.7777777777777777</v>
      </c>
      <c r="F3">
        <f t="shared" ref="F3:F4" si="1">B3-C3</f>
        <v>70</v>
      </c>
    </row>
    <row r="4" spans="1:6" x14ac:dyDescent="0.2">
      <c r="A4" t="s">
        <v>118</v>
      </c>
      <c r="B4">
        <v>71</v>
      </c>
      <c r="C4">
        <v>1</v>
      </c>
      <c r="D4">
        <f t="shared" si="0"/>
        <v>1.4084507042253522</v>
      </c>
      <c r="F4">
        <f t="shared" si="1"/>
        <v>70</v>
      </c>
    </row>
    <row r="5" spans="1:6" x14ac:dyDescent="0.2">
      <c r="A5" t="s">
        <v>120</v>
      </c>
      <c r="B5">
        <f>SUM(B2:B4)</f>
        <v>211</v>
      </c>
      <c r="C5">
        <f t="shared" ref="C5" si="2">SUM(C2:C4)</f>
        <v>17</v>
      </c>
      <c r="D5">
        <f t="shared" si="0"/>
        <v>8.0568720379146921</v>
      </c>
    </row>
    <row r="9" spans="1:6" x14ac:dyDescent="0.2">
      <c r="A9" t="s">
        <v>124</v>
      </c>
    </row>
    <row r="10" spans="1:6" x14ac:dyDescent="0.2">
      <c r="A10" t="s">
        <v>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9"/>
  <sheetViews>
    <sheetView tabSelected="1" workbookViewId="0">
      <selection activeCell="I21" sqref="I21"/>
    </sheetView>
  </sheetViews>
  <sheetFormatPr baseColWidth="10" defaultColWidth="8.83203125" defaultRowHeight="15" x14ac:dyDescent="0.2"/>
  <sheetData>
    <row r="3" spans="1:1" x14ac:dyDescent="0.2">
      <c r="A3" t="s">
        <v>144</v>
      </c>
    </row>
    <row r="4" spans="1:1" x14ac:dyDescent="0.2">
      <c r="A4" t="s">
        <v>149</v>
      </c>
    </row>
    <row r="5" spans="1:1" x14ac:dyDescent="0.2">
      <c r="A5" t="s">
        <v>152</v>
      </c>
    </row>
    <row r="6" spans="1:1" x14ac:dyDescent="0.2">
      <c r="A6" t="s">
        <v>145</v>
      </c>
    </row>
    <row r="7" spans="1:1" x14ac:dyDescent="0.2">
      <c r="A7" t="s">
        <v>146</v>
      </c>
    </row>
    <row r="8" spans="1:1" x14ac:dyDescent="0.2">
      <c r="A8" t="s">
        <v>150</v>
      </c>
    </row>
    <row r="9" spans="1:1" x14ac:dyDescent="0.2">
      <c r="A9"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Littermate control</vt:lpstr>
      <vt:lpstr>pre-symptomatic</vt:lpstr>
      <vt:lpstr>symptomatic</vt:lpstr>
      <vt:lpstr>8kH ramps</vt:lpstr>
      <vt:lpstr>additional notes</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Bo Jensen</dc:creator>
  <cp:lastModifiedBy>Xu, Nuo</cp:lastModifiedBy>
  <dcterms:created xsi:type="dcterms:W3CDTF">2018-05-01T08:36:20Z</dcterms:created>
  <dcterms:modified xsi:type="dcterms:W3CDTF">2021-02-24T14:23:41Z</dcterms:modified>
</cp:coreProperties>
</file>