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uapt33090.sharepoint.com/sites/OP_POAT_MonPIICIE/Shared Documents/01_Bases_de_dados/2_Plataformas/Regionais/piicie/data-raw/Cofinanciamento/"/>
    </mc:Choice>
  </mc:AlternateContent>
  <xr:revisionPtr revIDLastSave="40" documentId="8_{B15A22F2-3E09-4A05-95D6-67D2B1F00374}" xr6:coauthVersionLast="47" xr6:coauthVersionMax="47" xr10:uidLastSave="{EAE08060-5D91-4C21-94BF-4EA9AE87F7B8}"/>
  <bookViews>
    <workbookView xWindow="-108" yWindow="-108" windowWidth="23256" windowHeight="13176" activeTab="7" xr2:uid="{00000000-000D-0000-FFFF-FFFF00000000}"/>
  </bookViews>
  <sheets>
    <sheet name="PIICIE_ju" sheetId="5" r:id="rId1"/>
    <sheet name="Calculos" sheetId="2" r:id="rId2"/>
    <sheet name="Regioes" sheetId="11" r:id="rId3"/>
    <sheet name="gisRegioes" sheetId="12" r:id="rId4"/>
    <sheet name="NUTSIII" sheetId="7" r:id="rId5"/>
    <sheet name="gisNUTSIII" sheetId="8" r:id="rId6"/>
    <sheet name="MUNICIPIOS" sheetId="9" r:id="rId7"/>
    <sheet name="gisMUNICIPIOS" sheetId="10" r:id="rId8"/>
    <sheet name="Planilha2" sheetId="14" r:id="rId9"/>
  </sheets>
  <definedNames>
    <definedName name="_xlnm._FilterDatabase" localSheetId="7" hidden="1">gisMUNICIPIOS!$A$1:$H$132</definedName>
    <definedName name="_xlnm._FilterDatabase" localSheetId="6" hidden="1">MUNICIPIOS!#REF!</definedName>
    <definedName name="_xlnm._FilterDatabase" localSheetId="0" hidden="1">PIICIE_ju!$A$1:$U$220</definedName>
  </definedNames>
  <calcPr calcId="191029"/>
  <pivotCaches>
    <pivotCache cacheId="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11" l="1"/>
  <c r="L6" i="11"/>
  <c r="L5" i="11"/>
  <c r="A5" i="11"/>
  <c r="L4" i="11"/>
  <c r="A4" i="11"/>
  <c r="L3" i="11"/>
  <c r="A3" i="11"/>
  <c r="L2" i="11"/>
  <c r="A2" i="11"/>
  <c r="L3" i="7"/>
  <c r="L4" i="7"/>
  <c r="L5" i="7"/>
  <c r="L6" i="7"/>
  <c r="L7" i="7"/>
  <c r="L8" i="7"/>
  <c r="L9" i="7"/>
  <c r="L10" i="7"/>
  <c r="L11" i="7"/>
  <c r="L12" i="7"/>
  <c r="L13" i="7"/>
  <c r="L14" i="7"/>
  <c r="L15" i="7"/>
  <c r="L16" i="7"/>
  <c r="L17" i="7"/>
  <c r="L18" i="7"/>
  <c r="L19" i="7"/>
  <c r="L20" i="7"/>
  <c r="L21" i="7"/>
  <c r="L22" i="7"/>
  <c r="L23" i="7"/>
  <c r="L24" i="7"/>
  <c r="L2" i="7"/>
  <c r="A3" i="7"/>
  <c r="A4" i="7"/>
  <c r="A5" i="7"/>
  <c r="A6" i="7"/>
  <c r="A7" i="7"/>
  <c r="A8" i="7"/>
  <c r="A9" i="7"/>
  <c r="A10" i="7"/>
  <c r="A11" i="7"/>
  <c r="A12" i="7"/>
  <c r="A13" i="7"/>
  <c r="A14" i="7"/>
  <c r="A15" i="7"/>
  <c r="A16" i="7"/>
  <c r="A17" i="7"/>
  <c r="A18" i="7"/>
  <c r="A19" i="7"/>
  <c r="A20" i="7"/>
  <c r="A21" i="7"/>
  <c r="A22" i="7"/>
  <c r="A23" i="7"/>
  <c r="A24" i="7"/>
  <c r="A2" i="7"/>
  <c r="I17" i="2"/>
  <c r="I18" i="2"/>
  <c r="I20" i="2" s="1"/>
  <c r="I19" i="2"/>
  <c r="H17" i="2"/>
  <c r="H18" i="2"/>
  <c r="H19" i="2"/>
  <c r="G17" i="2"/>
  <c r="G18" i="2"/>
  <c r="G19" i="2"/>
  <c r="F17" i="2"/>
  <c r="F18" i="2"/>
  <c r="F19" i="2"/>
  <c r="E17" i="2"/>
  <c r="E18" i="2"/>
  <c r="E19" i="2"/>
  <c r="I16" i="2"/>
  <c r="H16" i="2"/>
  <c r="H15" i="2" s="1"/>
  <c r="G16" i="2"/>
  <c r="F16" i="2"/>
  <c r="E16" i="2"/>
  <c r="C17" i="2"/>
  <c r="C18" i="2"/>
  <c r="C19" i="2"/>
  <c r="C16" i="2"/>
  <c r="C20" i="2"/>
  <c r="B17" i="2"/>
  <c r="B18" i="2"/>
  <c r="B19" i="2"/>
  <c r="B16" i="2"/>
  <c r="A11"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53" i="2"/>
  <c r="I184" i="2" s="1"/>
  <c r="I52" i="2" s="1"/>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53" i="2"/>
  <c r="H184" i="2" s="1"/>
  <c r="H52" i="2" s="1"/>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53" i="2"/>
  <c r="G184" i="2" s="1"/>
  <c r="G52" i="2" s="1"/>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53" i="2"/>
  <c r="F184" i="2" s="1"/>
  <c r="F52" i="2" s="1"/>
  <c r="E183" i="2"/>
  <c r="E163" i="2"/>
  <c r="E164" i="2"/>
  <c r="E165" i="2"/>
  <c r="E166" i="2"/>
  <c r="E167" i="2"/>
  <c r="E168" i="2"/>
  <c r="E169" i="2"/>
  <c r="E170" i="2"/>
  <c r="E171" i="2"/>
  <c r="E172" i="2"/>
  <c r="E173" i="2"/>
  <c r="E174" i="2"/>
  <c r="E175" i="2"/>
  <c r="E176" i="2"/>
  <c r="E177" i="2"/>
  <c r="E178" i="2"/>
  <c r="E179" i="2"/>
  <c r="E180" i="2"/>
  <c r="E181" i="2"/>
  <c r="E182" i="2"/>
  <c r="E141" i="2"/>
  <c r="E142" i="2"/>
  <c r="E143" i="2"/>
  <c r="E144" i="2"/>
  <c r="E145" i="2"/>
  <c r="E146" i="2"/>
  <c r="E147" i="2"/>
  <c r="E148" i="2"/>
  <c r="E149" i="2"/>
  <c r="E150" i="2"/>
  <c r="E151" i="2"/>
  <c r="E152" i="2"/>
  <c r="E153" i="2"/>
  <c r="E154" i="2"/>
  <c r="E155" i="2"/>
  <c r="E156" i="2"/>
  <c r="E157" i="2"/>
  <c r="E158" i="2"/>
  <c r="E159" i="2"/>
  <c r="E160" i="2"/>
  <c r="E161" i="2"/>
  <c r="E162"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54" i="2"/>
  <c r="E55" i="2"/>
  <c r="E56" i="2"/>
  <c r="E57" i="2"/>
  <c r="E58" i="2"/>
  <c r="E59" i="2"/>
  <c r="E60" i="2"/>
  <c r="E61" i="2"/>
  <c r="E62" i="2"/>
  <c r="E63" i="2"/>
  <c r="E64" i="2"/>
  <c r="E65" i="2"/>
  <c r="E66" i="2"/>
  <c r="E67" i="2"/>
  <c r="E68" i="2"/>
  <c r="E69" i="2"/>
  <c r="E70" i="2"/>
  <c r="E71" i="2"/>
  <c r="E72" i="2"/>
  <c r="E73" i="2"/>
  <c r="E74" i="2"/>
  <c r="E75" i="2"/>
  <c r="E76" i="2"/>
  <c r="E77" i="2"/>
  <c r="E78" i="2"/>
  <c r="E53" i="2"/>
  <c r="J184" i="2" s="1"/>
  <c r="I28" i="2"/>
  <c r="I47" i="2" s="1"/>
  <c r="I26" i="2" s="1"/>
  <c r="I29" i="2"/>
  <c r="I30" i="2"/>
  <c r="I31" i="2"/>
  <c r="I32" i="2"/>
  <c r="I33" i="2"/>
  <c r="I34" i="2"/>
  <c r="I35" i="2"/>
  <c r="I36" i="2"/>
  <c r="I37" i="2"/>
  <c r="I38" i="2"/>
  <c r="I39" i="2"/>
  <c r="I40" i="2"/>
  <c r="I41" i="2"/>
  <c r="I42" i="2"/>
  <c r="I43" i="2"/>
  <c r="I44" i="2"/>
  <c r="I45" i="2"/>
  <c r="I46" i="2"/>
  <c r="I27" i="2"/>
  <c r="H28" i="2"/>
  <c r="H29" i="2"/>
  <c r="H30" i="2"/>
  <c r="H31" i="2"/>
  <c r="H32" i="2"/>
  <c r="H33" i="2"/>
  <c r="H34" i="2"/>
  <c r="H35" i="2"/>
  <c r="H36" i="2"/>
  <c r="H37" i="2"/>
  <c r="H38" i="2"/>
  <c r="H39" i="2"/>
  <c r="H40" i="2"/>
  <c r="H41" i="2"/>
  <c r="H42" i="2"/>
  <c r="H43" i="2"/>
  <c r="H44" i="2"/>
  <c r="H45" i="2"/>
  <c r="H46" i="2"/>
  <c r="H27" i="2"/>
  <c r="H47" i="2" s="1"/>
  <c r="H26" i="2" s="1"/>
  <c r="G28" i="2"/>
  <c r="G29" i="2"/>
  <c r="G30" i="2"/>
  <c r="G31" i="2"/>
  <c r="G32" i="2"/>
  <c r="G33" i="2"/>
  <c r="G34" i="2"/>
  <c r="G35" i="2"/>
  <c r="G36" i="2"/>
  <c r="G37" i="2"/>
  <c r="G38" i="2"/>
  <c r="G39" i="2"/>
  <c r="G40" i="2"/>
  <c r="G41" i="2"/>
  <c r="G42" i="2"/>
  <c r="G43" i="2"/>
  <c r="G44" i="2"/>
  <c r="G45" i="2"/>
  <c r="G46" i="2"/>
  <c r="G27" i="2"/>
  <c r="F28" i="2"/>
  <c r="F29" i="2"/>
  <c r="F30" i="2"/>
  <c r="F31" i="2"/>
  <c r="F32" i="2"/>
  <c r="F33" i="2"/>
  <c r="F34" i="2"/>
  <c r="F47" i="2" s="1"/>
  <c r="F26" i="2" s="1"/>
  <c r="F35" i="2"/>
  <c r="F36" i="2"/>
  <c r="F37" i="2"/>
  <c r="F38" i="2"/>
  <c r="F39" i="2"/>
  <c r="F40" i="2"/>
  <c r="F41" i="2"/>
  <c r="F42" i="2"/>
  <c r="F43" i="2"/>
  <c r="F44" i="2"/>
  <c r="F45" i="2"/>
  <c r="F46" i="2"/>
  <c r="F27" i="2"/>
  <c r="E28" i="2"/>
  <c r="E29" i="2"/>
  <c r="E30" i="2"/>
  <c r="J47" i="2" s="1"/>
  <c r="E31" i="2"/>
  <c r="E32" i="2"/>
  <c r="E33" i="2"/>
  <c r="E34" i="2"/>
  <c r="E35" i="2"/>
  <c r="E36" i="2"/>
  <c r="E37" i="2"/>
  <c r="E38" i="2"/>
  <c r="E39" i="2"/>
  <c r="E40" i="2"/>
  <c r="E41" i="2"/>
  <c r="E42" i="2"/>
  <c r="E43" i="2"/>
  <c r="E44" i="2"/>
  <c r="E45" i="2"/>
  <c r="E46" i="2"/>
  <c r="E27" i="2"/>
  <c r="E47" i="2" s="1"/>
  <c r="E26" i="2" s="1"/>
  <c r="C3" i="2"/>
  <c r="C4" i="2"/>
  <c r="C5" i="2"/>
  <c r="C6" i="2"/>
  <c r="C2" i="2"/>
  <c r="C7" i="2" s="1"/>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53" i="2"/>
  <c r="C184" i="2" s="1"/>
  <c r="C52" i="2" s="1"/>
  <c r="C28" i="2"/>
  <c r="C29" i="2"/>
  <c r="C30" i="2"/>
  <c r="C31" i="2"/>
  <c r="C32" i="2"/>
  <c r="C33" i="2"/>
  <c r="C34" i="2"/>
  <c r="C35" i="2"/>
  <c r="C47" i="2" s="1"/>
  <c r="C26" i="2" s="1"/>
  <c r="C8" i="2" s="1"/>
  <c r="C36" i="2"/>
  <c r="C37" i="2"/>
  <c r="C38" i="2"/>
  <c r="C39" i="2"/>
  <c r="C40" i="2"/>
  <c r="C41" i="2"/>
  <c r="C42" i="2"/>
  <c r="C43" i="2"/>
  <c r="C44" i="2"/>
  <c r="C45" i="2"/>
  <c r="C46" i="2"/>
  <c r="C27" i="2"/>
  <c r="B3" i="2"/>
  <c r="B4" i="2"/>
  <c r="B5" i="2"/>
  <c r="B7" i="2" s="1"/>
  <c r="B6" i="2"/>
  <c r="B2" i="2"/>
  <c r="B28" i="2"/>
  <c r="B29" i="2"/>
  <c r="B30" i="2"/>
  <c r="B31" i="2"/>
  <c r="B32" i="2"/>
  <c r="B33" i="2"/>
  <c r="B34" i="2"/>
  <c r="B35" i="2"/>
  <c r="B36" i="2"/>
  <c r="B37" i="2"/>
  <c r="B38" i="2"/>
  <c r="B39" i="2"/>
  <c r="B40" i="2"/>
  <c r="B41" i="2"/>
  <c r="B42" i="2"/>
  <c r="B43" i="2"/>
  <c r="B44" i="2"/>
  <c r="B45" i="2"/>
  <c r="B46" i="2"/>
  <c r="A23" i="2"/>
  <c r="A49" i="2"/>
  <c r="B27" i="2"/>
  <c r="B47" i="2" s="1"/>
  <c r="A26" i="2" s="1"/>
  <c r="B8" i="2" s="1"/>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53" i="2"/>
  <c r="B184" i="2" s="1"/>
  <c r="A52" i="2" s="1"/>
  <c r="G15" i="2"/>
  <c r="F15" i="2"/>
  <c r="B20" i="2"/>
  <c r="E20" i="2"/>
  <c r="G20" i="2"/>
  <c r="G47" i="2"/>
  <c r="G26" i="2" s="1"/>
  <c r="F20" i="2"/>
  <c r="C15" i="2"/>
  <c r="E15" i="2"/>
  <c r="J26" i="2" l="1"/>
  <c r="H20" i="2"/>
  <c r="E184" i="2"/>
  <c r="E52" i="2" s="1"/>
  <c r="J52" i="2" s="1"/>
  <c r="J20" i="2"/>
  <c r="I15" i="2"/>
  <c r="J15" i="2" s="1"/>
</calcChain>
</file>

<file path=xl/sharedStrings.xml><?xml version="1.0" encoding="utf-8"?>
<sst xmlns="http://schemas.openxmlformats.org/spreadsheetml/2006/main" count="5941" uniqueCount="1214">
  <si>
    <t>Prioridade/Priority</t>
  </si>
  <si>
    <t>Tipologia da Operação/Operation typology</t>
  </si>
  <si>
    <t>Código da Operação/ Operation Code</t>
  </si>
  <si>
    <t>Nome da Operação/Operation Name</t>
  </si>
  <si>
    <t>Nome do Beneficiário/Beneficiary Name</t>
  </si>
  <si>
    <t>Investimento Elegível Aprovado/Total Eligible Costs</t>
  </si>
  <si>
    <t>Fundo Aprovado/Approved Fund</t>
  </si>
  <si>
    <t>FEEI/ESIF</t>
  </si>
  <si>
    <t>Concelho/County</t>
  </si>
  <si>
    <t>Data Início da Operação /Operation start date</t>
  </si>
  <si>
    <t>Data Fim da Operação /Operation end date</t>
  </si>
  <si>
    <t>PI 10.1</t>
  </si>
  <si>
    <t>FSE</t>
  </si>
  <si>
    <t>Douro</t>
  </si>
  <si>
    <t>MURÇA</t>
  </si>
  <si>
    <t>Não aplicável</t>
  </si>
  <si>
    <t>TAROUCA</t>
  </si>
  <si>
    <t>Área Metropolitana do Porto</t>
  </si>
  <si>
    <t>PAREDES</t>
  </si>
  <si>
    <t>Cávado</t>
  </si>
  <si>
    <t>BRAGA</t>
  </si>
  <si>
    <t>Tâmega e Sousa</t>
  </si>
  <si>
    <t>MATOSINHOS</t>
  </si>
  <si>
    <t>PORTO</t>
  </si>
  <si>
    <t>VILA REAL</t>
  </si>
  <si>
    <t>Ave</t>
  </si>
  <si>
    <t>GUIMARÃES</t>
  </si>
  <si>
    <t>VILA NOVA DE GAIA</t>
  </si>
  <si>
    <t>GONDOMAR</t>
  </si>
  <si>
    <t>OLIVEIRA DE AZEMÉIS</t>
  </si>
  <si>
    <t>Freixo de Espada à Cinta</t>
  </si>
  <si>
    <t>MESÃO FRIO</t>
  </si>
  <si>
    <t>VILA NOVA DE FOZ CÔA</t>
  </si>
  <si>
    <t>VILA NOVA DE FAMALICÃO</t>
  </si>
  <si>
    <t>Terras de Trás-os-Montes</t>
  </si>
  <si>
    <t>MOGADOURO</t>
  </si>
  <si>
    <t>Alto Minho</t>
  </si>
  <si>
    <t>VIANA DO CASTELO</t>
  </si>
  <si>
    <t>MAIA</t>
  </si>
  <si>
    <t>PESO DA RÉGUA</t>
  </si>
  <si>
    <t>PLANOS INTEGRADOS E INOVADORES DE COMBATE AO INSUCESSO ESCOLAR - PROJETOS</t>
  </si>
  <si>
    <t>NORTE-08-5266-FSE-000051</t>
  </si>
  <si>
    <t>MUNICÍPIO DE BARCELOS</t>
  </si>
  <si>
    <t>BARCELOS</t>
  </si>
  <si>
    <t>NORTE-08-5266-FSE-000052</t>
  </si>
  <si>
    <t>MUNICÍPIO DE ESPOSENDE</t>
  </si>
  <si>
    <t>ESPOSENDE</t>
  </si>
  <si>
    <t>NORTE-08-5266-FSE-000053</t>
  </si>
  <si>
    <t>CIM DO AVE - COMUNIDADE INTERMUNICIPAL DO AVE</t>
  </si>
  <si>
    <t>Não regionalizável por Concelho</t>
  </si>
  <si>
    <t>NORTE-08-5266-FSE-000054</t>
  </si>
  <si>
    <t>MUNICÍPIO DE VILA NOVA DE FAMALICÃO</t>
  </si>
  <si>
    <t>NORTE-08-5266-FSE-000055</t>
  </si>
  <si>
    <t>NORTE-08-5266-FSE-000057</t>
  </si>
  <si>
    <t>NORTE-08-5266-FSE-000058</t>
  </si>
  <si>
    <t>NORTE-08-5266-FSE-000059</t>
  </si>
  <si>
    <t>MUNICÍPIO DA PÓVOA DE LANHOSO</t>
  </si>
  <si>
    <t>PÓVOA DE LANHOSO</t>
  </si>
  <si>
    <t>NORTE-08-5266-FSE-000060</t>
  </si>
  <si>
    <t>NORTE-08-5266-FSE-000061</t>
  </si>
  <si>
    <t>NORTE-08-5266-FSE-000062</t>
  </si>
  <si>
    <t>NORTE-08-5266-FSE-000063</t>
  </si>
  <si>
    <t>NORTE-08-5266-FSE-000064</t>
  </si>
  <si>
    <t>MUNICÍPIO DE AMARES</t>
  </si>
  <si>
    <t>AMARES</t>
  </si>
  <si>
    <t>NORTE-08-5266-FSE-000065</t>
  </si>
  <si>
    <t>COMUNIDADE INTERMUNICIPAL DO CÁVADO</t>
  </si>
  <si>
    <t>NORTE-08-5266-FSE-000067</t>
  </si>
  <si>
    <t>NORTE-08-5266-FSE-000068</t>
  </si>
  <si>
    <t>MUNICÍPIO DE VILA VERDE</t>
  </si>
  <si>
    <t>VILA VERDE</t>
  </si>
  <si>
    <t>NORTE-08-5266-FSE-000069</t>
  </si>
  <si>
    <t>MUNICÍPIO DE MONDIM DE BASTO</t>
  </si>
  <si>
    <t>MONDIM DE BASTO</t>
  </si>
  <si>
    <t>NORTE-08-5266-FSE-000070</t>
  </si>
  <si>
    <t>NORTE-08-5266-FSE-000071</t>
  </si>
  <si>
    <t>MUNICÍPIO DE FAFE</t>
  </si>
  <si>
    <t>FAFE</t>
  </si>
  <si>
    <t>NORTE-08-5266-FSE-000072</t>
  </si>
  <si>
    <t>MUNICIPIO DE MATOSINHOS</t>
  </si>
  <si>
    <t>NORTE-08-5266-FSE-000073</t>
  </si>
  <si>
    <t>MUNICÍPIO DE VILA NOVA DE CERVEIRA</t>
  </si>
  <si>
    <t>VILA NOVA DE CERVEIRA</t>
  </si>
  <si>
    <t>NORTE-08-5266-FSE-000074</t>
  </si>
  <si>
    <t>MUNICÍPIO DE VALENÇA</t>
  </si>
  <si>
    <t>VALENÇA</t>
  </si>
  <si>
    <t>NORTE-08-5266-FSE-000075</t>
  </si>
  <si>
    <t>MUNICÍPIO DE VIMIOSO</t>
  </si>
  <si>
    <t>VIMIOSO</t>
  </si>
  <si>
    <t>NORTE-08-5266-FSE-000076</t>
  </si>
  <si>
    <t>MUNICIPIO DE MONÇÃO</t>
  </si>
  <si>
    <t>MONÇÃO</t>
  </si>
  <si>
    <t>NORTE-08-5266-FSE-000077</t>
  </si>
  <si>
    <t>MUNICIPIO DA MAIA</t>
  </si>
  <si>
    <t>NORTE-08-5266-FSE-000078</t>
  </si>
  <si>
    <t>MUNICÍPIO DE MELGAÇO</t>
  </si>
  <si>
    <t>MELGAÇO</t>
  </si>
  <si>
    <t>NORTE-08-5266-FSE-000079</t>
  </si>
  <si>
    <t>COMUNIDADE INTERMUNICIPAL DO ALTO MINHO</t>
  </si>
  <si>
    <t>NORTE-08-5266-FSE-000080</t>
  </si>
  <si>
    <t>MUNICIPIO DE SANTO TIRSO</t>
  </si>
  <si>
    <t>SANTO TIRSO</t>
  </si>
  <si>
    <t>NORTE-08-5266-FSE-000081</t>
  </si>
  <si>
    <t>NORTE-08-5266-FSE-000082</t>
  </si>
  <si>
    <t>MUNICÍPIO DE SÃO JOÃO DA MADEIRA</t>
  </si>
  <si>
    <t>SÃO JOÃO DA MADEIRA</t>
  </si>
  <si>
    <t>NORTE-08-5266-FSE-000083</t>
  </si>
  <si>
    <t>MUNICÍPIO DE TERRAS DE BOURO</t>
  </si>
  <si>
    <t>TERRAS DE BOURO</t>
  </si>
  <si>
    <t>NORTE-08-5266-FSE-000084</t>
  </si>
  <si>
    <t>COMUNIDADE INTERMUNICIPAL DO TÂMEGA E SOUSA</t>
  </si>
  <si>
    <t>NORTE-08-5266-FSE-000085</t>
  </si>
  <si>
    <t>NORTE-08-5266-FSE-000086</t>
  </si>
  <si>
    <t>NORTE-08-5266-FSE-000087</t>
  </si>
  <si>
    <t>NORTE-08-5266-FSE-000088</t>
  </si>
  <si>
    <t>NORTE-08-5266-FSE-000089</t>
  </si>
  <si>
    <t>NORTE-08-5266-FSE-000090</t>
  </si>
  <si>
    <t>NORTE-08-5266-FSE-000091</t>
  </si>
  <si>
    <t>NORTE-08-5266-FSE-000092</t>
  </si>
  <si>
    <t>NORTE-08-5266-FSE-000093</t>
  </si>
  <si>
    <t>NORTE-08-5266-FSE-000094</t>
  </si>
  <si>
    <t>NORTE-08-5266-FSE-000095</t>
  </si>
  <si>
    <t>MUNICIPIO DO PORTO</t>
  </si>
  <si>
    <t>NORTE-08-5266-FSE-000096</t>
  </si>
  <si>
    <t>MUNICIPIO DE ESPINHO</t>
  </si>
  <si>
    <t>ESPINHO</t>
  </si>
  <si>
    <t>NORTE-08-5266-FSE-000097</t>
  </si>
  <si>
    <t>MUNICÍPIO DE VILA DO CONDE</t>
  </si>
  <si>
    <t>VILA DO CONDE</t>
  </si>
  <si>
    <t>NORTE-08-5266-FSE-000098</t>
  </si>
  <si>
    <t>NORTE-08-5266-FSE-000099</t>
  </si>
  <si>
    <t>MUNICIPIO DE SANTA MARIA DA FEIRA</t>
  </si>
  <si>
    <t>SANTA MARIA DA FEIRA</t>
  </si>
  <si>
    <t>NORTE-08-5266-FSE-000100</t>
  </si>
  <si>
    <t>MUNICÍPIO DE PAREDES DE COURA</t>
  </si>
  <si>
    <t>PAREDES DE COURA</t>
  </si>
  <si>
    <t>NORTE-08-5266-FSE-000101</t>
  </si>
  <si>
    <t>MUNICÍPIO DE PONTE DE LIMA</t>
  </si>
  <si>
    <t>PONTE DE LIMA</t>
  </si>
  <si>
    <t>NORTE-08-5266-FSE-000102</t>
  </si>
  <si>
    <t>MUNICÍPIO DE VIANA DO CASTELO</t>
  </si>
  <si>
    <t>NORTE-08-5266-FSE-000103</t>
  </si>
  <si>
    <t>MUNICÍPIO DE GONDOMAR</t>
  </si>
  <si>
    <t>NORTE-08-5266-FSE-000104</t>
  </si>
  <si>
    <t>MUNICÍPIO DE MIRANDA DO DOURO</t>
  </si>
  <si>
    <t>MIRANDA DO DOURO</t>
  </si>
  <si>
    <t>NORTE-08-5266-FSE-000105</t>
  </si>
  <si>
    <t>MUNICÍPIO DE ALFÂNDEGA DA FÉ</t>
  </si>
  <si>
    <t>ALFÂNDEGA DA FÉ</t>
  </si>
  <si>
    <t>NORTE-08-5266-FSE-000106</t>
  </si>
  <si>
    <t>NORTE-08-5266-FSE-000107</t>
  </si>
  <si>
    <t>MUNICIPIO DE VALONGO</t>
  </si>
  <si>
    <t>VALONGO</t>
  </si>
  <si>
    <t>NORTE-08-5266-FSE-000108</t>
  </si>
  <si>
    <t>MUNICÍPIO DE VILA FLOR</t>
  </si>
  <si>
    <t>VILA FLOR</t>
  </si>
  <si>
    <t>NORTE-08-5266-FSE-000109</t>
  </si>
  <si>
    <t>NORTE-08-5266-FSE-000110</t>
  </si>
  <si>
    <t>NORTE-08-5266-FSE-000111</t>
  </si>
  <si>
    <t>MUNICÍPIO DE BRAGA</t>
  </si>
  <si>
    <t>NORTE-08-5266-FSE-000112</t>
  </si>
  <si>
    <t>NORTE-08-5266-FSE-000113</t>
  </si>
  <si>
    <t>MUNICÍPIO DE VILA NOVA DE GAIA</t>
  </si>
  <si>
    <t>NORTE-08-5266-FSE-000114</t>
  </si>
  <si>
    <t>MUNICÍPIO DE MIRANDELA</t>
  </si>
  <si>
    <t>MIRANDELA</t>
  </si>
  <si>
    <t>NORTE-08-5266-FSE-000115</t>
  </si>
  <si>
    <t>NORTE-08-5266-FSE-000116</t>
  </si>
  <si>
    <t>MUNICÍPIO DE MACEDO DE CAVALEIROS</t>
  </si>
  <si>
    <t>MACEDO DE CAVALEIROS</t>
  </si>
  <si>
    <t>NORTE-08-5266-FSE-000117</t>
  </si>
  <si>
    <t>NORTE-08-5266-FSE-000118</t>
  </si>
  <si>
    <t>COMUNIDADE INTERMUNICIPAL DAS TERRAS DE TRÁS-OS-MONTES</t>
  </si>
  <si>
    <t>NORTE-08-5266-FSE-000119</t>
  </si>
  <si>
    <t>MUNICÍPIO DE MOGADOURO</t>
  </si>
  <si>
    <t>NORTE-08-5266-FSE-000120</t>
  </si>
  <si>
    <t>NORTE-08-5266-FSE-000121</t>
  </si>
  <si>
    <t>NORTE-08-5266-FSE-000122</t>
  </si>
  <si>
    <t>MUNICÍPIO DE CAMINHA</t>
  </si>
  <si>
    <t>CAMINHA</t>
  </si>
  <si>
    <t>NORTE-08-5266-FSE-000123</t>
  </si>
  <si>
    <t>NORTE-08-5266-FSE-000124</t>
  </si>
  <si>
    <t>ÁREA METROPOLITANA DO PORTO</t>
  </si>
  <si>
    <t>NORTE-08-5266-FSE-000125</t>
  </si>
  <si>
    <t>NORTE-08-5266-FSE-000126</t>
  </si>
  <si>
    <t>MUNICÍPIO DE VILA POUCA DE AGUIAR</t>
  </si>
  <si>
    <t>Alto Tâmega</t>
  </si>
  <si>
    <t>VILA POUCA DE AGUIAR</t>
  </si>
  <si>
    <t>NORTE-08-5266-FSE-000127</t>
  </si>
  <si>
    <t>MUNICÍPIO DE ARCOS DE VALDEVEZ</t>
  </si>
  <si>
    <t>ARCOS DE VALDEVEZ</t>
  </si>
  <si>
    <t>NORTE-08-5266-FSE-000128</t>
  </si>
  <si>
    <t>NORTE-08-5266-FSE-000129</t>
  </si>
  <si>
    <t>NORTE-08-5266-FSE-000131</t>
  </si>
  <si>
    <t>NORTE-08-5266-FSE-000132</t>
  </si>
  <si>
    <t>MUNICÍPIO DA TROFA</t>
  </si>
  <si>
    <t>TROFA</t>
  </si>
  <si>
    <t>NORTE-08-5266-FSE-000133</t>
  </si>
  <si>
    <t>NORTE-08-5266-FSE-000134</t>
  </si>
  <si>
    <t>MUNICÍPIO DE VILA NOVA DE FOZ CÔA</t>
  </si>
  <si>
    <t>NORTE-08-5266-FSE-000135</t>
  </si>
  <si>
    <t>COMUNIDADE INTERMUNICIPAL DO ALTO TÂMEGA</t>
  </si>
  <si>
    <t>NORTE-08-5266-FSE-000136</t>
  </si>
  <si>
    <t>NORTE-08-5266-FSE-000137</t>
  </si>
  <si>
    <t>MUNICÍPIO DA PÓVOA DE VARZIM</t>
  </si>
  <si>
    <t>PÓVOA DE VARZIM</t>
  </si>
  <si>
    <t>NORTE-08-5266-FSE-000138</t>
  </si>
  <si>
    <t>MUNICIPIO DE VINHAIS</t>
  </si>
  <si>
    <t>VINHAIS</t>
  </si>
  <si>
    <t>NORTE-08-5266-FSE-000139</t>
  </si>
  <si>
    <t>NORTE-08-5266-FSE-000140</t>
  </si>
  <si>
    <t>MUNICIPIO DE TORRE DE MONCORVO</t>
  </si>
  <si>
    <t>TORRE DE MONCORVO</t>
  </si>
  <si>
    <t>NORTE-08-5266-FSE-000141</t>
  </si>
  <si>
    <t>MUNICIPIO DE GUIMARÃES</t>
  </si>
  <si>
    <t>NORTE-08-5266-FSE-000142</t>
  </si>
  <si>
    <t>NORTE-08-5266-FSE-000143</t>
  </si>
  <si>
    <t>MUNICÍPIO DE PAREDES</t>
  </si>
  <si>
    <t>NORTE-08-5266-FSE-000144</t>
  </si>
  <si>
    <t>MUNICÍPIO DE CHAVES</t>
  </si>
  <si>
    <t>CHAVES</t>
  </si>
  <si>
    <t>NORTE-08-5266-FSE-000145</t>
  </si>
  <si>
    <t>MUNICÍPIO DE SERNANCELHE</t>
  </si>
  <si>
    <t>SERNANCELHE</t>
  </si>
  <si>
    <t>NORTE-08-5266-FSE-000146</t>
  </si>
  <si>
    <t>NORTE-08-5266-FSE-000147</t>
  </si>
  <si>
    <t>NORTE-08-5266-FSE-000148</t>
  </si>
  <si>
    <t>MUNICÍPIO DE MONTALEGRE</t>
  </si>
  <si>
    <t>MONTALEGRE</t>
  </si>
  <si>
    <t>NORTE-08-5266-FSE-000149</t>
  </si>
  <si>
    <t>NORTE-08-5266-FSE-000150</t>
  </si>
  <si>
    <t>NORTE-08-5266-FSE-000151</t>
  </si>
  <si>
    <t>NORTE-08-5266-FSE-000152</t>
  </si>
  <si>
    <t>NORTE-08-5266-FSE-000153</t>
  </si>
  <si>
    <t>MUNICÍPIO DE VILA REAL</t>
  </si>
  <si>
    <t>NORTE-08-5266-FSE-000154</t>
  </si>
  <si>
    <t>MUNICÍPIO DE VIEIRA DO MINHO</t>
  </si>
  <si>
    <t>VIEIRA DO MINHO</t>
  </si>
  <si>
    <t>NORTE-08-5266-FSE-000155</t>
  </si>
  <si>
    <t>NORTE-08-5266-FSE-000156</t>
  </si>
  <si>
    <t>MUNICÍPIO DE VALE DE CAMBRA</t>
  </si>
  <si>
    <t>VALE DE CAMBRA</t>
  </si>
  <si>
    <t>NORTE-08-5266-FSE-000157</t>
  </si>
  <si>
    <t>MUNICÍPIO DE SABROSA</t>
  </si>
  <si>
    <t>SABROSA</t>
  </si>
  <si>
    <t>NORTE-08-5266-FSE-000158</t>
  </si>
  <si>
    <t>NORTE-08-5266-FSE-000159</t>
  </si>
  <si>
    <t>MUNICÍPIO DE AROUCA</t>
  </si>
  <si>
    <t>AROUCA</t>
  </si>
  <si>
    <t>NORTE-08-5266-FSE-000160</t>
  </si>
  <si>
    <t>NORTE-08-5266-FSE-000161</t>
  </si>
  <si>
    <t>MUNICÍPIO DE OLIVEIRA DE AZEMÉIS</t>
  </si>
  <si>
    <t>NORTE-08-5266-FSE-000162</t>
  </si>
  <si>
    <t>NORTE-08-5266-FSE-000163</t>
  </si>
  <si>
    <t>NORTE-08-5266-FSE-000164</t>
  </si>
  <si>
    <t>MUNICIPIO DE BRAGANÇA</t>
  </si>
  <si>
    <t>BRAGANÇA</t>
  </si>
  <si>
    <t>NORTE-08-5266-FSE-000165</t>
  </si>
  <si>
    <t>MUNICÍPIO DE FREIXO DE ESPADA À CINTA</t>
  </si>
  <si>
    <t>NORTE-08-5266-FSE-000166</t>
  </si>
  <si>
    <t>MUNICIPIO DE CABECEIRAS DE BASTO</t>
  </si>
  <si>
    <t>CABECEIRAS DE BASTO</t>
  </si>
  <si>
    <t>NORTE-08-5266-FSE-000167</t>
  </si>
  <si>
    <t>MUNICÍPIO DE BOTICAS</t>
  </si>
  <si>
    <t>BOTICAS</t>
  </si>
  <si>
    <t>NORTE-08-5266-FSE-000168</t>
  </si>
  <si>
    <t>MUNICÍPIO DE TABUAÇO</t>
  </si>
  <si>
    <t>TABUAÇO</t>
  </si>
  <si>
    <t>NORTE-08-5266-FSE-000169</t>
  </si>
  <si>
    <t>COMUNIDADE INTERMUNICIPAL DO DOURO</t>
  </si>
  <si>
    <t>NORTE-08-5266-FSE-000170</t>
  </si>
  <si>
    <t>NORTE-08-5266-FSE-000171</t>
  </si>
  <si>
    <t>MUNICÍPIO DE CARRAZEDA DE ANSIÃES</t>
  </si>
  <si>
    <t>CARRAZEDA DE ANSIÃES</t>
  </si>
  <si>
    <t>NORTE-08-5266-FSE-000172</t>
  </si>
  <si>
    <t>MUNICÍPIO DE ARMAMAR</t>
  </si>
  <si>
    <t>ARMAMAR</t>
  </si>
  <si>
    <t>NORTE-08-5266-FSE-000173</t>
  </si>
  <si>
    <t>MUNICÍPIO DE PESO DA RÉGUA</t>
  </si>
  <si>
    <t>NORTE-08-5266-FSE-000174</t>
  </si>
  <si>
    <t>MUNICÍPIO DE RIBEIRA DE PENA</t>
  </si>
  <si>
    <t>RIBEIRA DE PENA</t>
  </si>
  <si>
    <t>NORTE-08-5266-FSE-000175</t>
  </si>
  <si>
    <t>MUNICÍPIO DE SANTA MARTA DE PENAGUIÃO</t>
  </si>
  <si>
    <t>SANTA MARTA DE PENAGUIÃO</t>
  </si>
  <si>
    <t>NORTE-08-5266-FSE-000176</t>
  </si>
  <si>
    <t>NORTE-08-5266-FSE-000177</t>
  </si>
  <si>
    <t>NORTE-08-5266-FSE-000178</t>
  </si>
  <si>
    <t>MUNICÍPIO DE VALPAÇOS</t>
  </si>
  <si>
    <t>VALPAÇOS</t>
  </si>
  <si>
    <t>NORTE-08-5266-FSE-000179</t>
  </si>
  <si>
    <t>MUNICÍPIO DE SÃO JOÃO DA PESQUEIRA</t>
  </si>
  <si>
    <t>SÃO JOÃO DA PESQUEIRA</t>
  </si>
  <si>
    <t>NORTE-08-5266-FSE-000180</t>
  </si>
  <si>
    <t>NORTE-08-5266-FSE-000181</t>
  </si>
  <si>
    <t>NORTE-08-5266-FSE-000182</t>
  </si>
  <si>
    <t>MUNICÍPIO DE PONTE DA BARCA</t>
  </si>
  <si>
    <t>PONTE DA BARCA</t>
  </si>
  <si>
    <t>NORTE-08-5266-FSE-000183</t>
  </si>
  <si>
    <t>MUNICIPIO DE LAMEGO</t>
  </si>
  <si>
    <t>LAMEGO</t>
  </si>
  <si>
    <t>NORTE-08-5266-FSE-000184</t>
  </si>
  <si>
    <t>NORTE-08-5266-FSE-000185</t>
  </si>
  <si>
    <t>MUNICÍPIO DE MESÃO FRIO</t>
  </si>
  <si>
    <t>NORTE-08-5266-FSE-000186</t>
  </si>
  <si>
    <t>MUNICÍPIO DE MOIMENTA DA BEIRA</t>
  </si>
  <si>
    <t>MOIMENTA DA BEIRA</t>
  </si>
  <si>
    <t>NORTE-08-5266-FSE-000187</t>
  </si>
  <si>
    <t>MUNICÍPIO DE ALIJÓ</t>
  </si>
  <si>
    <t>ALIJÓ</t>
  </si>
  <si>
    <t>NORTE-08-5266-FSE-000188</t>
  </si>
  <si>
    <t>MUNICÍPIO DE PENEDONO</t>
  </si>
  <si>
    <t>PENEDONO</t>
  </si>
  <si>
    <t>NORTE-08-5266-FSE-000189</t>
  </si>
  <si>
    <t>MUNICÍPIO DE MURÇA</t>
  </si>
  <si>
    <t>NORTE-08-5266-FSE-000190</t>
  </si>
  <si>
    <t>MUNICÍPIO DE TAROUCA</t>
  </si>
  <si>
    <t>CENTRO-03-5266-FSE-000020</t>
  </si>
  <si>
    <t>CENTRO-03-5266-FSE-000024</t>
  </si>
  <si>
    <t>CENTRO-03-5266-FSE-000021</t>
  </si>
  <si>
    <t>CENTRO-03-5266-FSE-000015</t>
  </si>
  <si>
    <t>CENTRO-03-5266-FSE-000023</t>
  </si>
  <si>
    <t>CENTRO-03-5266-FSE-000022</t>
  </si>
  <si>
    <t>CENTRO-03-5266-FSE-000017</t>
  </si>
  <si>
    <t>CENTRO-03-5266-FSE-000019</t>
  </si>
  <si>
    <t>Planos Inovadores de Combate ao Insucesso Escolar</t>
  </si>
  <si>
    <t>COMUNIDADE INTERMUNICIPAL DO OESTE</t>
  </si>
  <si>
    <t>COMUNIDADE INTERMUNICIPAL DA REGIÃO DE AVEIRO</t>
  </si>
  <si>
    <t>COMUNIDADE INTERMUNICIPAL DA BEIRA BAIXA (CIMBB)</t>
  </si>
  <si>
    <t>COMUNIDADE INTERMUNICIPAL DO MÉDIO TEJO</t>
  </si>
  <si>
    <t>CIMRL - COMUNIDADE INTERMUNICIPAL DA REGIÃO DE LEIRIA</t>
  </si>
  <si>
    <t>COMUNIDADE INTERMUNICIPAL DAS BEIRAS E SERRA DA ESTRELA</t>
  </si>
  <si>
    <t>COMUNIDADE INTERMUNICIPAL DA REGIÃO DE COIMBRA</t>
  </si>
  <si>
    <t>COMUNIDADE INTERMUNICIPAL VISEU DÃO LAFÕES</t>
  </si>
  <si>
    <t xml:space="preserve">FSE       </t>
  </si>
  <si>
    <t>Oeste</t>
  </si>
  <si>
    <t>Viseu Dão Lafões</t>
  </si>
  <si>
    <t>Região de Coimbra</t>
  </si>
  <si>
    <t>Médio Tejo</t>
  </si>
  <si>
    <t>Região de Aveiro</t>
  </si>
  <si>
    <t>Beiras e Serra da Estrela</t>
  </si>
  <si>
    <t>Região de Leiria</t>
  </si>
  <si>
    <t>Beira Baixa</t>
  </si>
  <si>
    <t>01/09/2016</t>
  </si>
  <si>
    <t>01/02/2019</t>
  </si>
  <si>
    <t>20/07/2017</t>
  </si>
  <si>
    <t>01/09/2017</t>
  </si>
  <si>
    <t>04/11/2016</t>
  </si>
  <si>
    <t>26/04/2016</t>
  </si>
  <si>
    <t>31/08/2017</t>
  </si>
  <si>
    <t>04/12/2017</t>
  </si>
  <si>
    <t>31/12/2021</t>
  </si>
  <si>
    <t>31/08/2019</t>
  </si>
  <si>
    <t>31/08/2020</t>
  </si>
  <si>
    <t>19/07/2020</t>
  </si>
  <si>
    <t>30/10/2019</t>
  </si>
  <si>
    <t>25/04/2019</t>
  </si>
  <si>
    <t>28/02/2020</t>
  </si>
  <si>
    <t>03/12/2020</t>
  </si>
  <si>
    <t>Redução e prevenção do abandono escolar e estabelecimento de condições de igualdade no acesso à educação infantil, primária e secundária, incluindo percursos de aprendizagem formais, não formais e informais, para a reintegração no ensino e formação</t>
  </si>
  <si>
    <t>Taxa de cofinanciamento | Union co-financing rate, as per priority axis</t>
  </si>
  <si>
    <t>0,8</t>
  </si>
  <si>
    <t>Resumo da operação</t>
  </si>
  <si>
    <t>LISBOA-07-5266-FSE-000047</t>
  </si>
  <si>
    <t>LISBOA-07-5266-FSE-000048</t>
  </si>
  <si>
    <t>LISBOA-07-5266-FSE-000049</t>
  </si>
  <si>
    <t>LISBOA-07-5266-FSE-000050</t>
  </si>
  <si>
    <t>LISBOA-07-5266-FSE-000051</t>
  </si>
  <si>
    <t>LISBOA-07-5266-FSE-000052</t>
  </si>
  <si>
    <t>LISBOA-07-5266-FSE-000053</t>
  </si>
  <si>
    <t>LISBOA-07-5266-FSE-000054</t>
  </si>
  <si>
    <t>LISBOA-07-5266-FSE-000055</t>
  </si>
  <si>
    <t>LISBOA-07-5266-FSE-000056</t>
  </si>
  <si>
    <t>LISBOA-07-5266-FSE-000057</t>
  </si>
  <si>
    <t>LISBOA-07-5266-FSE-000058</t>
  </si>
  <si>
    <t>LISBOA-07-5266-FSE-000085</t>
  </si>
  <si>
    <t>LISBOA-07-5266-FSE-000086</t>
  </si>
  <si>
    <t>LISBOA-07-5266-FSE-000087</t>
  </si>
  <si>
    <t>LISBOA-07-5266-FSE-000088</t>
  </si>
  <si>
    <t>LISBOA-07-5266-FSE-000089</t>
  </si>
  <si>
    <t>LISBOA-07-5266-FSE-000090</t>
  </si>
  <si>
    <t>LISBOA-07-5266-FSE-000092</t>
  </si>
  <si>
    <t>LISBOA-07-5266-FSE-000093</t>
  </si>
  <si>
    <t>LISBOA-07-5266-FSE-000094</t>
  </si>
  <si>
    <t>LISBOA-07-5266-FSE-000095</t>
  </si>
  <si>
    <t>LISBOA-07-5266-FSE-000096</t>
  </si>
  <si>
    <t>50,00</t>
  </si>
  <si>
    <t>10.01</t>
  </si>
  <si>
    <t>MUNICÍPIO DE MAFRA</t>
  </si>
  <si>
    <t>MUNICÍPIO DE ODIVELAS</t>
  </si>
  <si>
    <t>MUNICIPIO DE LOURES</t>
  </si>
  <si>
    <t>MUNICÍPIO DA AMADORA</t>
  </si>
  <si>
    <t>MUNICIPIO DE MONTIJO</t>
  </si>
  <si>
    <t>MUNICÍPIO DO SEIXAL</t>
  </si>
  <si>
    <t>MUNICÍPIO DE VILA FRANCA DE XIRA</t>
  </si>
  <si>
    <t>MUNICÍPIO DE SINTRA</t>
  </si>
  <si>
    <t>MUNICÍPIO DE ALMADA</t>
  </si>
  <si>
    <t>MUNICIPIO DE SESIMBRA</t>
  </si>
  <si>
    <t>MUNICÍPIO DE CASCAIS</t>
  </si>
  <si>
    <t>MUNICIPIO DE SETUBAL</t>
  </si>
  <si>
    <t>MUNICÍPIO DE PALMELA</t>
  </si>
  <si>
    <t>MUNICIPIO DE OEIRAS</t>
  </si>
  <si>
    <t>MUNICÍPIO DE ALCOCHETE</t>
  </si>
  <si>
    <t>MUNICÍPIO DA MOITA</t>
  </si>
  <si>
    <t>MUNICÍPIO DO BARREIRO</t>
  </si>
  <si>
    <t>MUNICIPIO DE LISBOA</t>
  </si>
  <si>
    <t>Planos inovadores de Combate ao insucesso Escolar</t>
  </si>
  <si>
    <t>A Câmara Municipal de Loures, em convergência/complementaridade com os Agrupamentos de Escolas e com as Associações de Pais e Encarregados de Educação do concelho e numa lógica educativa territorial em prol da promoção do sucesso e integração sócio escolar, assim como de combate ao abandono escolar, definiu uma Intervenção Municipal Integrada de Promoção do Sucesso Escolar, para o horizonte temporal 2017-2020.</t>
  </si>
  <si>
    <t>O projeto 12-15 é um piloto local de transformação do paradigma educativo, de combate ao AEP e exclusão social. Assenta numa abordagem escolar integrada centrada no aluno, suas necessidades educativas e condicionantes socioeconómicas. Envolve uma amostra de cerca de 250 indivíduos donde se extrairá o grupo de controlo e de teste usando um RCT. Fomenta a cooperação em rede a partilha de soluções e conhecimento. Visa a certificação do 2º ciclo.</t>
  </si>
  <si>
    <t>A Operação converge com o PNPSE. Pretende minimizar as assimetrias territoriais, socioeconómicas e culturais do Município e promover a igualdade de oportunidades aos alunos, através de ações de diagnóstico precoce e apoio multidisciplinar e de promoção do conhecimento científico, tecnológico e empreendedor, envolvendo as famílias na escola e contribuindo para capacitar docentes para práticas colaborativas e pedagogias diferenciadas e inovadoras.</t>
  </si>
  <si>
    <t>O Plano Educativo Municipal, no seu papel de coadjuvação e complementaridade à actividade lectiva, contribui para a educação e o ensino de crianças e jovens do Município do Seixal e apoia de diversas formas e com recurso a várias propostas, a prevenção do abandono precoce da vida escolar e a promoção do sucesso educativo.</t>
  </si>
  <si>
    <t>A Operação Candidata CALEIDOSCÓPIO pretende desenvolver estratégias de promoção do sucesso escolar, de combate ao insucesso escolar precoce e à exclusão social das crianças, jovens e famílias do concelho de Vila Franca de Xira, em sinergia com as unidades orgânicas escolares e entidades locais, através de atividades estruturantes e contentoras, perspetivando a capacitação e o empoderamento da comunidade educativa.</t>
  </si>
  <si>
    <t>Este projeto representa um trabalho de articulação e participação da comunidade educativa de Sintra, organizado em sete grandes áreas de intervenção, com várias ações do município e todas as unidades educativas da rede pública, com vista à melhoria do sucesso educativo dos alunos, através da transformação e inovação das práticas dos diferentes parceiros educativos: docentes, não docentes, técnicos, famílias e outras entidades da comunidade.</t>
  </si>
  <si>
    <t>Investir na educação, na formação e na formação profissional para a aquisição de competências e na aprendizagem ao longo da vida. Redução e prevenção do abandono escolar precoce e estabelecimento de condições de igualdade no acesso à educação infantil primária e secundário, incluindo percursos de aprendizagem formais, não formais e informais, para a reintegração no ensino e formação.</t>
  </si>
  <si>
    <t>A operação visa apoiar percursos escolares bem-sucedidos, apostando na prevenção do insucesso e na melhoria do desempenho através de uma intervenção precoce, que abrange os Agrupamentos de Escolas nos diferentes Ciclos do Ensino Básico, com o objetivo de reduzir taxas de retenção e desistência mediante atividades de reforço e apoio aos primeiros sinais de dificuldades, seja de potenciação no 1.º ciclo ou de capacitação no 2.º e 3.º Ciclos.</t>
  </si>
  <si>
    <t xml:space="preserve">A proposta insere-se no tipo de “acções de informação, monitorização e avaliação”, com vista à criação de um Observatório para a promoção do sucesso escolar e da construção de um referencial comum aos projectos educativos obrigando à Implementação de acções de capacitação, dos actores escolares e da articulação de estratégias em função das prioridades e objectivos consensualizados e de espaços permanentes de participação e divulgação. </t>
  </si>
  <si>
    <t>A operação visa o envolvimento e sensibilização da comunidade educativa para a importância da educação e da relação escola-comunidade, como meio de alcançar o sucesso pessoal, social e profissional, consolidando as sinergias necessárias para a implementação de um projeto comum, baseado num diagnóstico fidedigno da realidade educativa, que permita uma avaliação e reajuste contínuos.</t>
  </si>
  <si>
    <t>O projeto visa proporcionar aos jovens um percurso escolar, com um currículo em que as diversas componentes de formação (Sociocultural, Científica e Técnica) se desenvolvem de forma articulada em contexto escolar e de empresa, usando metodologias e estratégias de ensino ajustadas às suas expectativas e necessidades, garantindo-lhes uma formação sólida que lhes abra caminho para o prosseguimento de estudos e/ou a integração no mercado de trabalho</t>
  </si>
  <si>
    <t>As operações a apoiar ao abrigo do presente aviso referem-se aos Cursos de Educação e Formação de Jovens (CEF), que têm por objetivos criar condições para o cumprimento da escolaridade obrigatória, impulsionando medidas que promovam a qualidade do ensino, o sucesso escolar e a redução do abandono escolar; criar ofertas mais adaptadas aos jovens que procuram um ensino mais prático, mais técnico e mais ligado ao mundo das empresas.</t>
  </si>
  <si>
    <t>A Operação converge com o PNPSE. Visa minimizar assimetrias territoriais, socioeconómicas e culturais e promover a igualdade de oportunidades, através de ações de reforço do apoio aos alunos, de “enriquecimento curricular” complementar ao existente e de promoção do conhecimento científico, tecnológico e empreendedor, contribuindo para envolver famílias e para motivar e capacitar docentes para práticas colaborativas e pedagogias diferenciadas.</t>
  </si>
  <si>
    <t>A operação tem como objetivos gerais a promoção do sucesso escolar, a recuperação de jovens em situação de abandono escolar precoce, a promoção da disciplina, a promoção da leitura, da literacia e da inclusão digital e a melhoria dos processos de monitorização do sucesso escolar. A componente inovadora é evidenciada pelo facto do plano visar a promoção da identidade local, através do envolvimento da comunidade escolar, parceiros e pais e família</t>
  </si>
  <si>
    <t>Realização de atividades orientadas para a promoção da inclusão, do sucesso educativo e para a prevenção do abandono escolar que se consubstanciam em ações de capacitação pela cultura e as artes; promoção de atividades físico-motoras; formação parental; encontros, seminários, workshops, ações de divulgação e sensibilização para a cidadania e igualdade de género intercâmbio de experiências e boas práticas; estudos de monitorização e de avaliação.</t>
  </si>
  <si>
    <t xml:space="preserve">O Projeto Educativo Municipal de Prevenção e de Redução do Abandono Escolar engloba um conjunto de actividades que visam despertar a curiosidade dos alunos enquanto melhoram os seus conhecimentos a Português, Matemática, Ciências e novas tecnologias. Este projecto terá como alicerce fundamental a criação de um gabinete de apoio ao estudante e o uso de metodologias inovadoras para monitorizar e actuar em caso de risco de insucesso escolar. </t>
  </si>
  <si>
    <t xml:space="preserve">O Projeto Piloto Educação Inclusiva visa: Construir e implementar um modelo de acompanhamento e avaliação de impacto das políticas públicas diferenciador e inovador;Implementar um modelo de acompanhamento e avaliação que é co-construindo com a tutela, com os operadores, com os alunos e famílias;Promover um processo interativo que garanta uma maior e melhor proximidade entre as orientações e a sua efetiva aplicabilidade.
</t>
  </si>
  <si>
    <t>A operação visa a capacitação de docentes com novas práticas pedagógicas, através da educação pelas artes e pelas ciências experimentais. Visa estimular nos alunos o pensamento crítico e abstrato, a criatividade, a curiosidade e o interesse cientifico. Intervém nos anos precoces de escolaridade: pré-escolar e 1º CEB, níveis de ensino em que são adquiridas aprendizagens estruturantes para o percurso pessoal, social e educativo dos alunos.</t>
  </si>
  <si>
    <t xml:space="preserve">O Programa consiste na realização de intervenções integradas de "empowerment" das estratégias das escolas/agrupamentos prioritários que visam a inclusão e sucesso educativo; na Promoção do ensino experimental das ciências; na Inovação nas práticas educativas, com suporte numa rede de prestadores de serviços de interesse educativo; na Sensibilização da sociedade para a inovação educativa e a disseminação dos produtos desenvolvidos no programa. </t>
  </si>
  <si>
    <t>Valorização das AEC, respostas psicossociais da comunidade e a criação de novas metodologias de aprendizagem. Visam a oportunidade de “descontinuar” o currículo,promover o desenvolvimento pessoal,socioemocional e cognitivo,assentes numa pedagogia diferenciada.Pretende a promoção do sucesso reforçando a autonomia, apoio aos alunos, atuação multinível, diversidade de contextos, para um reforço de competências definidas para o perfil do seculo XXI.</t>
  </si>
  <si>
    <t xml:space="preserve">O projeto “Escol@s Digitais” tem como objetivo geral reconhecer, monitorizar e avaliar as aquisições tecnológicas dos alunos das escolas do 1º ciclo do ensino básico da rede pública municipal da Amadora , compreendendo a evolução dos alunos e o impacto na dinâmica escolar, quer ao nível das aprendizagens, quer ao nível da motivação e sucesso. </t>
  </si>
  <si>
    <t>A nossa ação incidirá sobre: Adultos em risco de exclusão social, em particular jovens adultos com baixas qualificações e "séniores" (DLD); Jovens NEET (orientação vocacional e qualificação e/ou inserção profissional; Parcerias com empresas (balanço de competências e motivação dos trabalhadores para reforço das qualificações e procura de formação;  Orientação para projetos de empreendedorismo e de criação do próprio emprego.</t>
  </si>
  <si>
    <t>O CQ Arrábida, promovido pelo Agrupamento Lima de Freitas, propõe-se a melhorar as qualificações da população da área de abrangência, incidindo na Aprendizagem ao Longo da Vida. Desenvolverá processos de OLV, proporcionando orientação profissional e escolar, definindo percursos formativos flexíveis e adaptados ao perfil de cada candidato. Promoverá processos de RVCC, validando competências adquiridas, a nível escolar e/ou profissional.</t>
  </si>
  <si>
    <t>Área Metropolitana de Lisboa</t>
  </si>
  <si>
    <t>Moita</t>
  </si>
  <si>
    <t>Mafra</t>
  </si>
  <si>
    <t>Odivelas</t>
  </si>
  <si>
    <t>Loures</t>
  </si>
  <si>
    <t>Amadora</t>
  </si>
  <si>
    <t>Montijo</t>
  </si>
  <si>
    <t>Seixal</t>
  </si>
  <si>
    <t>Vila Franca de Xira</t>
  </si>
  <si>
    <t>Sintra</t>
  </si>
  <si>
    <t>Almada</t>
  </si>
  <si>
    <t>Sesimbra</t>
  </si>
  <si>
    <t>Cascais</t>
  </si>
  <si>
    <t>Setúbal</t>
  </si>
  <si>
    <t>Lisboa</t>
  </si>
  <si>
    <t>Oeiras</t>
  </si>
  <si>
    <t>Palmela</t>
  </si>
  <si>
    <t>Alcochete</t>
  </si>
  <si>
    <t>Barreiro</t>
  </si>
  <si>
    <t>ALT20-02-5266-FSE-000019</t>
  </si>
  <si>
    <t>ALT20-02-5266-FSE-000020</t>
  </si>
  <si>
    <t>ALT20-02-5266-FSE-000021</t>
  </si>
  <si>
    <t>ALT20-02-5266-FSE-000022</t>
  </si>
  <si>
    <t>ALT20-02-5266-FSE-000023</t>
  </si>
  <si>
    <t>ALT20-02-5266-FSE-000024</t>
  </si>
  <si>
    <t>ALT20-02-5266-FSE-000027</t>
  </si>
  <si>
    <t>ALT20-02-5266-FSE-000028</t>
  </si>
  <si>
    <t>ALT20-02-5266-FSE-000029</t>
  </si>
  <si>
    <t>ALT20-02-5266-FSE-000030</t>
  </si>
  <si>
    <t>ALT20-02-5266-FSE-000031</t>
  </si>
  <si>
    <t>ALT20-02-5266-FSE-000032</t>
  </si>
  <si>
    <t>ALT20-02-5266-FSE-000033</t>
  </si>
  <si>
    <t>ALT20-02-5266-FSE-000034</t>
  </si>
  <si>
    <t>ALT20-02-5266-FSE-000035</t>
  </si>
  <si>
    <t>ALT20-02-5266-FSE-000036</t>
  </si>
  <si>
    <t>ALT20-02-5266-FSE-000037</t>
  </si>
  <si>
    <t>ALT20-02-5266-FSE-000038</t>
  </si>
  <si>
    <t>ALT20-02-5266-FSE-000039</t>
  </si>
  <si>
    <t>ALT20-02-5266-FSE-000040</t>
  </si>
  <si>
    <t>ALT20-02-5266-FSE-000041</t>
  </si>
  <si>
    <t>ALT20-02-5266-FSE-000042</t>
  </si>
  <si>
    <t>ALT20-02-5266-FSE-000043</t>
  </si>
  <si>
    <t>ALT20-02-5266-FSE-000044</t>
  </si>
  <si>
    <t>ALT20-02-5266-FSE-000045</t>
  </si>
  <si>
    <t>ALT20-02-5266-FSE-000046</t>
  </si>
  <si>
    <t>ALT20-02-5266-FSE-000047</t>
  </si>
  <si>
    <t>ALT20-02-5266-FSE-000048</t>
  </si>
  <si>
    <t>ALT20-02-5266-FSE-000049</t>
  </si>
  <si>
    <t>ALT20-02-5266-FSE-000050</t>
  </si>
  <si>
    <t>ALT20-02-5266-FSE-000051</t>
  </si>
  <si>
    <t>ALT20-02-5266-FSE-000052</t>
  </si>
  <si>
    <t>ALT20-02-5266-FSE-000053</t>
  </si>
  <si>
    <t>ALT20-02-5266-FSE-000054</t>
  </si>
  <si>
    <t>ALT20-02-5266-FSE-000055</t>
  </si>
  <si>
    <t>ALT20-02-5266-FSE-000056</t>
  </si>
  <si>
    <t>ALT20-02-5266-FSE-000058</t>
  </si>
  <si>
    <t>ALT20-02-5266-FSE-000061</t>
  </si>
  <si>
    <t>ALT20-02-5266-FSE-000063</t>
  </si>
  <si>
    <t>ALT20-02-5266-FSE-000064</t>
  </si>
  <si>
    <t>ALT20-02-5266-FSE-000065</t>
  </si>
  <si>
    <t>ALT20-02-5266-FSE-000066</t>
  </si>
  <si>
    <t>ALT20-02-5266-FSE-000067</t>
  </si>
  <si>
    <t>ALT20-02-5266-FSE-000068</t>
  </si>
  <si>
    <t>ALT20-02-5266-FSE-000069</t>
  </si>
  <si>
    <t>ALT20-02-5266-FSE-000082</t>
  </si>
  <si>
    <t>ALT20-02-5266-FSE-000083</t>
  </si>
  <si>
    <t>ALT20-02-5266-FSE-000084</t>
  </si>
  <si>
    <t>ALT20-02-5266-FSE-000086</t>
  </si>
  <si>
    <t>ALT20-02-5266-FSE-000087</t>
  </si>
  <si>
    <t>ALT20-02-5266-FSE-000088</t>
  </si>
  <si>
    <t>277-Planos integrados e inovadores de combate ao insucesso escolar</t>
  </si>
  <si>
    <t>MUNICÍPIO DE RIO MAIOR</t>
  </si>
  <si>
    <t>MUNICIPIO DE ALJUSTREL</t>
  </si>
  <si>
    <t>MUNICIPIO DE VIDIGUEIRA</t>
  </si>
  <si>
    <t>MUNICIPIO DE CASTRO VERDE</t>
  </si>
  <si>
    <t>MUNICIPIO DE SERPA</t>
  </si>
  <si>
    <t>MUNICIPIO DE ALVITO</t>
  </si>
  <si>
    <t>MUNICÍPIO DE OURIQUE</t>
  </si>
  <si>
    <t>MUNICÍPIO DE ALCÁCER DO SAL</t>
  </si>
  <si>
    <t>MUNICÍPIO DE ÉVORA</t>
  </si>
  <si>
    <t>MUNICIPIO DE PORTALEGRE</t>
  </si>
  <si>
    <t>MUNICÍPIO DE VENDAS NOVAS</t>
  </si>
  <si>
    <t>MUNICÍPIO DE NISA</t>
  </si>
  <si>
    <t>CIMAC - COMUNIDADE INTERMUNICIPAL DO ALENTEJO CENTRAL</t>
  </si>
  <si>
    <t>MUNICIPIO DE ELVAS</t>
  </si>
  <si>
    <t>MUNICIPIO DE PORTEL</t>
  </si>
  <si>
    <t>MUNICIPIO DE MOURA</t>
  </si>
  <si>
    <t>MUNICÍPIO DO CRATO</t>
  </si>
  <si>
    <t>MUNICIPIO DE MOURAO</t>
  </si>
  <si>
    <t>MUNICIPIO DE MORA</t>
  </si>
  <si>
    <t>COMUNIDADE INTERMUNICIPAL DO ALTO ALENTEJO</t>
  </si>
  <si>
    <t>MUNICÍPIO DE MONTEMOR-O-NOVO</t>
  </si>
  <si>
    <t>MUNICIPIO DE SINES</t>
  </si>
  <si>
    <t>MUNICÍPIO DE GRÂNDOLA</t>
  </si>
  <si>
    <t>MUNICÍPIO DE ODEMIRA</t>
  </si>
  <si>
    <t>MUNICIPIO DE BORBA</t>
  </si>
  <si>
    <t>COMUNIDADE INTERMUNICIPAL DA LEZÍRIA DO TEJO</t>
  </si>
  <si>
    <t>MUNICÍPIO DE CASTELO DE VIDE</t>
  </si>
  <si>
    <t>MUNICÍPIO DE PONTE DE SOR</t>
  </si>
  <si>
    <t>MUNICIPIO DE BEJA</t>
  </si>
  <si>
    <t>MUNICIPIO DE SANTIAGO DO CACEM</t>
  </si>
  <si>
    <t>MUNICÍPIO DE ESTREMOZ</t>
  </si>
  <si>
    <t>MUNICÍPIO DE GAVIÃO</t>
  </si>
  <si>
    <t>MUNICÍPIO DE VIANA DO ALENTEJO</t>
  </si>
  <si>
    <t>MUNICÍPIO DE REGUENGOS DE MONSARAZ</t>
  </si>
  <si>
    <t>MUNICÍPIO DE MÉRTOLA</t>
  </si>
  <si>
    <t>MUNICÍPIO DE ALANDROAL</t>
  </si>
  <si>
    <t>MUNICIPIO DO REDONDO</t>
  </si>
  <si>
    <t>MUNICIPIO DE AVIS</t>
  </si>
  <si>
    <t>MUNICÍPIO DE ALMODÔVAR</t>
  </si>
  <si>
    <t>MUNICIPIO DE BARRANCOS</t>
  </si>
  <si>
    <t>CIMBAL - COMUNIDADE INTERMUNICIPAL DO BAIXO ALENTEJO</t>
  </si>
  <si>
    <t>MUNICIPIO DE FERREIRA DO ALENTEJO</t>
  </si>
  <si>
    <t>MUNICIPIO DE CUBA</t>
  </si>
  <si>
    <t>Redução do abandono escolar - Planos integrados e inovadores de combate ao insucesso escolar</t>
  </si>
  <si>
    <t xml:space="preserve">Promover o sucesso, combater o insucesso e reduzir o abandono escolar: reforçando a igualdade de acesso, qualidade e eficiência da educação e formação. Melhorar resultados da aprendizagem/académicos e relevância dos conhecimentos desenvolvendo competências como: motivação para a aprendizagem, aquisição/aprofundamento de conhecimentos, comunicação escrita e verbal, aplicação de competências e conhecimentos, pensamento crítico e inovador). </t>
  </si>
  <si>
    <t>Esta operação materializa o contributo específico que o Município de Aljustrel, de forma complementar e articulada com a ação do Agrupamento de Escolas, se propõe desenvolver com vista a promover a igualdade no acesso ao ensino, a melhoria do sucesso educativo dos alunos e a qualidade e eficiência do sistema de educação a nível local.</t>
  </si>
  <si>
    <t>Esta operação materializa o contributo específico que o Município de Vidigueira, de forma complementar e articulada com a ação do Agrupamento de Escolas e da Escola Profissional, se propõe desenvolver com vista a promover a igualdade no acesso ao ensino, a melhoria do sucesso educativo dos alunos e a qualidade e eficiência do sistema de educação a nível local.</t>
  </si>
  <si>
    <t>Esta operação materializa o contributo específico que o Município de Castro Verde, de forma complementar e articulada com a ação do Agrupamento de Escolas, se propõe desenvolver com vista a promover a igualdade no acesso ao ensino, a melhoria do sucesso educativo dos alunos e a qualidade e eficiência do sistema de educação a nível local.</t>
  </si>
  <si>
    <t>Esta operação materializa o contributo específico que o Município de Serpa, de forma complementar e articulada com a ação dos Agrupamentos de Escolas e da Escola Profissional, se propõe desenvolver com vista a promover a igualdade no acesso ao ensino, a melhoria do sucesso educativo dos alunos e a qualidade e eficiência do sistema de educação a nível local.</t>
  </si>
  <si>
    <t>Esta operação materializa o contributo específico que o Município de Alvito, de forma complementar e articulada com a ação do Agrupamento de Escolas e da Escola Profissional, se propõe desenvolver com vista a promover a igualdade no acesso ao ensino, a melhoria do sucesso educativo dos alunos e a qualidade e eficiência do sistema de educação a nível local.</t>
  </si>
  <si>
    <t>Através de uma metodologia de educação ativa os alunos são convidados a experienciar atividades lúdico-criativas e dinâmicas que irão de encontro às suas maiores dificuldades escolares e que, através da aplicação de práticas educativas inovadoras perspetiva-se uma alteração nos resultados de desempenho escolar. Este projeto pretende ainda fortalecer a comunicação e proximidade entre os vários atores educativos, o aluno, a escola e a família.</t>
  </si>
  <si>
    <t>Esta operação materializa o contributo específico que o Município de Alcácer do Sal, de forma complementar e articulada com a ação dos Agrupamentos de Escolas, se propõe desenvolver com vista a promover a igualdade no acesso ao ensino, a melhoria do sucesso educativo dos alunos e a qualidade e eficiência do sistema de educação a nível local.</t>
  </si>
  <si>
    <t>Perspectiva uma dinâmica educadora que implica toda a comunidade educativa e que se ocupa com o desenvolvimento de estratégias/acções conducentes a aprendizagens significativas por parte de cada um e de Todos. Estes pressupostos serão preconizados através de metodologias activa de intervenção cíclica que centram a atenção na observação, avaliação e revisão, objectivando o desenvolvimento integrado de competências cognitivas, emocionais e sociais</t>
  </si>
  <si>
    <t xml:space="preserve">A operação como principal objectivo a implementação de um conjunto de actividade que promovam, de forma articulada e integradora, o conceito de Portalegre Cidade Educadora, fomentando o sucesso escolar e contribuindo para a definição e implementação de mecanismos que assegurem a aprendizagem, a troca de experiências, a partilha e a cooperação entre a escola, os alunos, a família e a comunidade. </t>
  </si>
  <si>
    <t>O Município de Vendas Novas decidiu apostar no desenvolvimento de uma abordagem de intervenção sistémica e holística do aluno e da problemática do insucesso e abandono escolar.Foi assim delineado um plano integrado de combate ao insucesso que integra a estruturação de uma equipa multidisciplinar e promove o desenvolvimento de novas metodologias e conteúdos pedagógicos,bem como a construção de uma ferramenta de monitorização de todo o meio escola</t>
  </si>
  <si>
    <t xml:space="preserve">Promoção do sucesso educativo e prevenção do abandono escolar, desenvolvendo fatores motivacionais capazes de sensibilizar os alunos para a importância da escola. </t>
  </si>
  <si>
    <t xml:space="preserve">A Comunidade Intermunicipal do Alentejo Central, desenha no seu Programa Intermunicipal de Combate ao Insucesso Escolar, ações promotoras de conhecimento e de partilha de conhecimento, sobre a problemática do Insucesso Escolar, como um todo, e no seu território de intervenção em especial. Aposta ainda no desenvolvimento de novas metodologias e conteúdos pedagógicos, direcionados para todos os alunos do 1º Ciclo, do Alentejo Central. </t>
  </si>
  <si>
    <t>A comunidade educativa de Elvas aposta no desenvolvimento e consolidação de uma abordagem de intervenção do aluno e da problemática do insucesso escolar. Foi delineado um plano integrado de combate ao insucesso escolar para o 1º ciclo,  que integra a criação de uma equipa multidisciplinar, o desenvolvimento do projeto + sucesso escolar (aprendizagem, colaboração e partilha) e a criação do Observatório Municipal da Educação.</t>
  </si>
  <si>
    <t>O projeto “CREMILDE – Conhecimento sobre Rodas”  é um projeto municipal integrado no Plano Municipal de Combate ao Insucesso Escolar (PICIE), que visa promover o conhecimento científico na comunidade escolar do concelho, fomentando a igualdade de oportunidades nos diferentes estabelecimentos de ensino existentes e criando condições para a inversão do ciclo do abandono e insucesso escolar desta comunidade.</t>
  </si>
  <si>
    <t>O sucesso educativo conduz a que futuro? Este projeto pretende desenvolver metodologias inovadoras de aprendizagem e capacitação de alunos e agentes educativos, no sentido de reforçar a participação cívica, melhorar e diversificar as abordagens de ensino, criar novas oportunidades de integração laboral e estimular a consciência coletiva da comunidade para a construção de modelos de sucesso educativo.</t>
  </si>
  <si>
    <t>O Município de Crato decidiu apostar no desenvolvimento de uma abordagem de intervenção sistémica e holística do aluno e da problemática do insucesso e abandono escolar. Foi assim delineado um plano integrado de combate ao insucesso que integra a estruturação de uma equipa multidisciplinar e promove o desenvolvimento de novas metodologias e conteúdos pedagógicos, bem como a construção de uma ferramenta de monitorização de todo o meio escolar.</t>
  </si>
  <si>
    <t>O Município de Mourão decidiu apostar no desenvolvimento de uma abordagem de intervenção sistémica e holística do aluno e da problemática do insucesso e abandono escolar.Foi assim delineado um plano integrado de combate ao insucesso que integra um técnico pedagógico e promove o desenvolvimento de novas metodologias e conteúdos pedagógicos,bem como a construção de uma ferramenta de monitorização de todo o meio escolar</t>
  </si>
  <si>
    <t xml:space="preserve">Ancorado numa visão para o território e para a promoção do sucesso escolar, coerente com a estratégia do município e com a definida para o Alentejo Central (EIDT e PDCT) e assegurando a complementaridade, e coerência, com o Plano de Ação Estratégica do Agrupamento de Escolas/ PNPSE, o Projeto Inovador de Combate ao Insucesso Escolar de Mora (PICIE Mora) 
</t>
  </si>
  <si>
    <t xml:space="preserve">A Rede de Promoção do Sucesso Educativo no Alto Alentejo tem como principal objetivo a implementação de um conjunto de atividades que promovam, de forma articulada e integradora, o sucesso escolar e contribuindo para a definição e implementação de mecanismos que assegurem a aprendizagem, a troca de experiências, a partilha e a cooperação entre a escola, os alunos, a família e a comunidade. </t>
  </si>
  <si>
    <t>Projetos de desenvolvimento de ateliers e workshops na criação de cidadãos ativos – enriquecimento da criança, do jovem e do adulto agente educativo. Promoção e desenvolvimento de programas desportivos nas áreas das escolas e escolinhas de desporto, e em várias modalidades desportivas e de promoção da saúde. Promoção de formação técnica com auxílio às novas tecnologias, laboratórios de ciência, tecnologia e criação artística.</t>
  </si>
  <si>
    <t>Esta candidatura tem como objetivo a melhoria do sucesso educativo e a redução do abandono escolar no Concelho de Sines, promover a igualdade no acesso ao ensino, a melhoria do sucesso educativo dos alunos e a qualidade e eficiência do sistema de educação, através de um conjunto de atividades/ações que visam especificamente a prevenção do abandono e absentismo e a melhoria do sucesso escolar.</t>
  </si>
  <si>
    <t>Implementação do programa mediadores do sucesso escolar que desenvolvem metodologia inovadoras no combate ao abandono e insucesso escolar, na capacitação e competências parentais, no apoio ao processo ensino/aprendizagem dos alunos do projeto, no trabalho de parceria com os diretores de turma e na dinamização dos momentos problemáticos do dia-a-dia da escola.</t>
  </si>
  <si>
    <t>É um projeto com profundidade e densidade pedagógica que envolve todos os atores num mesmo desígnio: a promoção do sucesso escolar como base num “território educador” que tem como ideia mobilizadora “uma adaptação emergente e uma mitigação do desperdício com vista à vitalidade do futuro”.</t>
  </si>
  <si>
    <t>O Projeto visa dotar o concelho de unidades de apoio e complementaridade ao trabalho realizado pelo Agrupamento de Escolas na promoção do sucesso escolar das crianças e jovens de Borba.
Através da estruturas - Oficina da Criança e Centro de Valorização e Ocupação da Juventude - pretende-se dinamizar ações que potenciem o sucesso escolar e a realização educativa da nossa comunidade.</t>
  </si>
  <si>
    <t>Promover o sucesso educativo dos alunos e a qualidade e eficiência do sistema de educação e formação, reduzir o abandono escolar e combater o insucesso, promovendo uma igualdade no acesso ao ensino. Favorecer o desenvolvimento de competências psicossociais, potenciar a motivação para a aprendizagem, aquisição de conhecimentos,  melhorar resultados de aprendizagem e académicos, comunicação escrita e verbal, cidadania ativa, criatividade e inovaçã</t>
  </si>
  <si>
    <t>Esta candidatura, de âmbito social, visa tirar partido das sinergias existentes na comunidade como instrumento de prevenção ao abandono escolar e promoção do sucesso educativo  estruturando-se ações em domínios do conhecimento que são cruciais para a integridade dos indivíduos. Pretende-se um amplo envolvimento comunitário em torno deste projeto no qual a componente de territorialidade é determinante para implementação e sucesso da iniciativa.</t>
  </si>
  <si>
    <t>Empreender para o Sucesso constitui um projeto inovador que visa a promoção do sucesso escolar e as competências para o Sec. XXI através de uma ação integrada e multinível, em contexto de educação não formal, focalizada no 1º CEB, com base numa equipa multidisciplinar que atua em 4 níveis complementares que visam a prevenção do insucesso, a capacitação das crianças e agentes educadores e a monitorização da intervenção, num processo de melhoria.</t>
  </si>
  <si>
    <t>O projecto consiste numa intervenção multifacetada tendente ao desenvolvimento de práticas socializadoras, identitárias e potenciadoras do desenvolvimento pessoal das crianças e jovens, que contribuam para a redução do insucesso e abandono escolar, melhorando as questões da disciplina em contexto escolar.</t>
  </si>
  <si>
    <t>Numa perspetiva preventiva face ao insucesso escolar, integram-se atividades para melhorar as condições de ensino/ aprendizagem nas escolas do 1º CEB, proporcionar espaços de educação informal, capacitar famílias para envolvimento nos percursos escolares, promover a cidadania, envolver a comunidade na problemática da educação e do sucesso escolar e valorizar as competências adquiridas na escola</t>
  </si>
  <si>
    <t>O Município de Estremoz considera importante o desenvolvimento de uma abordagem e intervenção em ações e atividades que favoreçam a melhoria do sucesso educativo no concelho de Estremoz tendo em vista a redução do abandono escolar, mas que promova também a igualdade no acesso ao ensino, a melhoria do sucesso educativo dos alunos e a qualidade e eficiência do sistema de educação concelhia, que constam do plano integrado elaborado.</t>
  </si>
  <si>
    <t>O Município de Gavião decidiu apostar no desenvolvimento de uma abordagem de intervenção sistémica e holística do aluno e da problemática do insucesso e abandono escolar.Foi assim delineado um plano integrado de combate ao insucesso que integra a estruturação de uma equipa multidisciplinar e promove o desenvolvimento de novas metodologias e conteúdos pedagógicos,bem como a construção de uma ferramenta de monitorização de todo o meio escolar.</t>
  </si>
  <si>
    <t>O Município de Viana do Alentejo decidiu apostar no desenvolvimento de uma abordagem de intervenção sistémica e holística do aluno e da problemática do insucesso e abandono escolar.Foi assim delineado um plano integrado de combate ao insucesso que integra a estruturação de uma equipa multidisciplinar e promove o desenvolvimento de novas metodologias e conteúdos pedagógicos,bem como a construção de uma ferramenta de monitorização do meio escolar.</t>
  </si>
  <si>
    <t>O Projeto + Sucesso visa, através de metodologias diversas e diferenciadas, promover o sucesso escolar dos alunos desde o 1.º Ciclo do Ensino Básico até ao Ensino Secundário. Para tal o envolvimento das famílias é fulcral, na medida em que as mesmas devem estar capacitadas para acompanhar o percurso escolar dos seus educandos.</t>
  </si>
  <si>
    <t xml:space="preserve">A operação “Plano Municipal de Combate ao Insucesso Escolar do Concelho de Mértola” visa operacionalizar um conjunto de medidas identificadas nos planos de ação estratégicos do Agrupamento de Escolas do Concelho, da Escola Profissional Alsud e da própria autarquia, com vista à melhoria do sucesso dos alunos e suas famílias, à promoção da igualdade de oportunidades de acesso à educação.
</t>
  </si>
  <si>
    <t>A presente candidatura tem como principal finalidade a promoção do sucesso educativo das crianças e jovens do concelho, desenvolvendo condições de igualdade de oportunidades e equidade educativa, através de dois projetos que incluem diversas atividades, contribuindo para a redução ou eliminação de assimetrias e fatores de insucesso</t>
  </si>
  <si>
    <t xml:space="preserve">A escola tem de refletir uma matriz plural que permita, a TODOS, uma educação e formação não formal, flexível, dinâmica e adaptada às especificidades de cada aluno. 
O Município de Redondo entendeu apostar no desenvolvimento e consolidação de uma abordagem de intervenção sistémica e holística do aluno e da problemática do insucesso e abandono escolar, promovendo o desenvolvimento de novas metodologias.
</t>
  </si>
  <si>
    <t xml:space="preserve">A operação apresentada assenta na aplicação de métodos e práticas pedagógicas de carácter ativo, lúdico, artístico e prático, gerando um grau de inovação nas práticas educativas e na forma de articulação entre a escola, a família e as várias entidades intervenientes. Para além disso, a operação permitirá disponibilizar aos alunos o acesso a apoios terapêuticos e educativos fundamentais para a melhoria do seu desempenho escolar. </t>
  </si>
  <si>
    <t>O Município de Avis possui plena consciência da importância do desenvolvimento de uma intervenção holística e diversificada, baseada em atividades que promovam a melhoria do sucesso educativo, tendo em vista o incremento dos níveis positivos, e a redução do abandono escolar e da retenção, nos alunos do 1º, 2º e 3º ciclo do concelho, além da igualdade de acesso ao ensino e do aumento da qualidade/eficiência do sistema educativo local.</t>
  </si>
  <si>
    <t>Esta operação materializa o contributo específico que o Município de Almodôvar, de forma complementar e articulada com a ação do Agrupamento de Escolas, se propõe desenvolver com vista a promover a igualdade no acesso ao ensino, a melhoria do sucesso educativo dos alunos e a qualidade e eficiência do sistema de educação a nível local.</t>
  </si>
  <si>
    <t>O Município de Barrancos apostou na implementação de técnicas e estratégias que permitam o acompanhamento dos alunos de 1º, 2º e 3º ciclo e da problemática do insucesso e abandono escolar. Foi assim delineado um plano de combate ao insucesso que integra a estruturação de uma equipa multidisciplinar para promover o desenvolvimento social, emocional e cognitivo, ajustando o seu processo de aprendizagem para aumentar os níveis de sucesso escolar.</t>
  </si>
  <si>
    <t>Assente numa lógica de trabalho interdisciplinar e transversal entre as atividades, a candidatura propõe uma oferta diversificada de oportunidades de aprendizagem e reflexão dirigidas aos alunos, profissionais e famílias, que envolvendo os stakeholders regionais, procura contribuir para a criar um território mais coeso e uniforme nas políticas educativas e potenciar as oportunidades de sucesso escolar e respetiva qualidade no Baixo Alentejo.</t>
  </si>
  <si>
    <t>Criar condições pedagógicas que levem à melhoria efetiva das aprendizagens e dos resultados escolares dos alunos, apostando na prevenção e redução do insucesso escolar desde o pré escolar até ao 3º ciclo.</t>
  </si>
  <si>
    <t>O CUBA EDUCA +:Plano d Combate ao Insuc Esc do Município d Cuba contem um conjunto d medidas q visam promover o sucesso escolar dos/as alunos/as do ens básico do Agrupamento d Escolas d Cuba, apostando em metodologias d trabalho alternativas,com vista a fomentar as competências transversais, fundamentais para o sucesso escolar, mas também a inclusão social dos/as alunos e a articulação entre escola, famílias e comunidade, estimulando a partilha.</t>
  </si>
  <si>
    <t>Esta operação materializa o contributo específico que o Município de Serpa, de forma complementar e articulada com a ação dos Agrupamentos de Escolas do concelho e da Escola Profissional de Desenvolvimento Rural de Serpa, se propõe desenvolver com vista a promover a igualdade no acesso ao ensino, a melhoria do sucesso educativo dos alunos e a qualidade e eficiência do sistema de educação a nível local.</t>
  </si>
  <si>
    <t>A operação visa a implementação de um conjunto de actividade que promovam o sucesso escolar, contribuindo para a definição e implementação de mecanismos que assegurem a aprendizagem, a troca de experiências, a partilha e a cooperação entre a escola, os alunos, a família e a comunidade, dando continuidade à 1ª Fase da operação ALT20-02-5266-FSE-000030 – Planos integrados e inovadores de combate ao insucesso escolar.</t>
  </si>
  <si>
    <t xml:space="preserve">O projeto acenta no combate ao insucesso e ao abandono escolar precoce e a persecução da igualdade de acesso a oportunidades, por todos os alunos, independentemente da sua condição de partida, através da inovação, cultura e intervenção social. Valorizar a Escola como elemento fundamental para o desenvolvimento socioeconómico e cultural do Município, da Região e do País. A educação e o sucesso escolar dos jovens bejenses são uma prioridade.
</t>
  </si>
  <si>
    <t>Esta operação materializa o contributo específico que o Município de Alvito, de forma complementar e articulada com a ação do Agrupamento de Escolas e da Escola Profissional, se propõe desenvolver com vista a promover a melhoria do sucesso educativo dos alunos e a qualidade e eficiência do sistema de educação a nível local através de sessões de capacitação e reforçar a capacidade de apoio socioeducativo.</t>
  </si>
  <si>
    <t>“Kiitos 4All” é um projeto inovador de educação Bilingue no pré-escolar, que visa reforçar as competências base para as aprendizagens essenciais no âmbito do perfil do aluno do Séc. XXI, através do trabalho interdisciplinar das equipas pedagógicas e da capacitação parental, num ambiente educativo centrado no desenvolvimento socioemocional da criança, nas áreas da comunicação e linguagem da expressão artística e do conhecimento do mundo.</t>
  </si>
  <si>
    <t>Alto Alentejo</t>
  </si>
  <si>
    <t>Portalegre</t>
  </si>
  <si>
    <t>Lezíria do Tejo</t>
  </si>
  <si>
    <t>Rio Maior</t>
  </si>
  <si>
    <t>Baixo Alentejo</t>
  </si>
  <si>
    <t>Aljustrel</t>
  </si>
  <si>
    <t>Vidigueira</t>
  </si>
  <si>
    <t>Castro Verde</t>
  </si>
  <si>
    <t>Serpa</t>
  </si>
  <si>
    <t>Alvito</t>
  </si>
  <si>
    <t>Ourique</t>
  </si>
  <si>
    <t>Alentejo Litoral</t>
  </si>
  <si>
    <t>Alcácer do Sal</t>
  </si>
  <si>
    <t>Alentejo Central</t>
  </si>
  <si>
    <t>Évora</t>
  </si>
  <si>
    <t>Vendas Novas</t>
  </si>
  <si>
    <t>Nisa</t>
  </si>
  <si>
    <t>Elvas</t>
  </si>
  <si>
    <t>Portel</t>
  </si>
  <si>
    <t>Moura</t>
  </si>
  <si>
    <t>Crato</t>
  </si>
  <si>
    <t>Mourão</t>
  </si>
  <si>
    <t>Mora</t>
  </si>
  <si>
    <t>Montemor-o-Novo</t>
  </si>
  <si>
    <t>Sines</t>
  </si>
  <si>
    <t>Grândola</t>
  </si>
  <si>
    <t>Odemira</t>
  </si>
  <si>
    <t>Borba</t>
  </si>
  <si>
    <t>Castelo de Vide</t>
  </si>
  <si>
    <t>Ponte de Sor</t>
  </si>
  <si>
    <t>Beja</t>
  </si>
  <si>
    <t>Santiago do Cacém</t>
  </si>
  <si>
    <t>Estremoz</t>
  </si>
  <si>
    <t>Gavião</t>
  </si>
  <si>
    <t>Viana do Alentejo</t>
  </si>
  <si>
    <t>Reguengos de Monsaraz</t>
  </si>
  <si>
    <t>Mértola</t>
  </si>
  <si>
    <t>Alandroal</t>
  </si>
  <si>
    <t>Redondo</t>
  </si>
  <si>
    <t>Avis</t>
  </si>
  <si>
    <t>Almodôvar</t>
  </si>
  <si>
    <t>Barrancos</t>
  </si>
  <si>
    <t>Ferreira do Alentejo</t>
  </si>
  <si>
    <t>Cuba</t>
  </si>
  <si>
    <t>PO NORTE</t>
  </si>
  <si>
    <t>PO CENTRO
Eixo Prioritário
03 - Desenvolver o potencial humano (APRENDER)</t>
  </si>
  <si>
    <t>NUTS III</t>
  </si>
  <si>
    <t>NUTS II</t>
  </si>
  <si>
    <t>PO LISBOA</t>
  </si>
  <si>
    <t>PO ALENTEJO</t>
  </si>
  <si>
    <t xml:space="preserve">Planos Inovadores de Combate ao Insucesso Escolar </t>
  </si>
  <si>
    <t>ID</t>
  </si>
  <si>
    <t>Data_Inicio</t>
  </si>
  <si>
    <t>quantas CIM diferentes?</t>
  </si>
  <si>
    <t>total operações CIM?</t>
  </si>
  <si>
    <t>quantos MUNICIPIOS diferentes?</t>
  </si>
  <si>
    <t>total operações MUNICIPIOS?</t>
  </si>
  <si>
    <t>controlo</t>
  </si>
  <si>
    <t>Auxilio</t>
  </si>
  <si>
    <t>total operacoes PIICIE?
Exclui AE (6), Centros de Formação (1) e repetições (1)</t>
  </si>
  <si>
    <t>total Fundo Aprovado €?</t>
  </si>
  <si>
    <t>total de Fundo Aprovado € p/ano?</t>
  </si>
  <si>
    <t>PO CENTRO</t>
  </si>
  <si>
    <t>total_FA</t>
  </si>
  <si>
    <t>FA_2016</t>
  </si>
  <si>
    <t>FA_2017</t>
  </si>
  <si>
    <t>FA_2018</t>
  </si>
  <si>
    <t>FA_2019</t>
  </si>
  <si>
    <t>FA_2020</t>
  </si>
  <si>
    <t>COD_JU</t>
  </si>
  <si>
    <t>NUTSIII_JU</t>
  </si>
  <si>
    <t>BAIXO ALENTEJO</t>
  </si>
  <si>
    <t>ALENTEJO CENTRAL</t>
  </si>
  <si>
    <t>ALENTEJO LITORAL</t>
  </si>
  <si>
    <t>ALGARVE</t>
  </si>
  <si>
    <t>ALTO ALENTEJO</t>
  </si>
  <si>
    <t>ALTO MINHO</t>
  </si>
  <si>
    <t>ALTO TÂMEGA</t>
  </si>
  <si>
    <t>11B</t>
  </si>
  <si>
    <t>ÁREA METROPOLITANA DE LISBOA</t>
  </si>
  <si>
    <t>11A</t>
  </si>
  <si>
    <t>AVE</t>
  </si>
  <si>
    <t>BEIRA BAIXA</t>
  </si>
  <si>
    <t>16H</t>
  </si>
  <si>
    <t>BEIRAS E SERRA DA ESTRELA</t>
  </si>
  <si>
    <t>16J</t>
  </si>
  <si>
    <t>CÁVADO</t>
  </si>
  <si>
    <t>DOURO</t>
  </si>
  <si>
    <t>11D</t>
  </si>
  <si>
    <t>LEZÍRIA DO TEJO</t>
  </si>
  <si>
    <t>MÉDIO TEJO</t>
  </si>
  <si>
    <t>16I</t>
  </si>
  <si>
    <t>OESTE</t>
  </si>
  <si>
    <t>16B</t>
  </si>
  <si>
    <t>REGIÃO DE AVEIRO</t>
  </si>
  <si>
    <t>16D</t>
  </si>
  <si>
    <t>REGIÃO DE COIMBRA</t>
  </si>
  <si>
    <t>16E</t>
  </si>
  <si>
    <t>REGIÃO DE LEIRIA</t>
  </si>
  <si>
    <t>16F</t>
  </si>
  <si>
    <t>TÂMEGA E SOUSA</t>
  </si>
  <si>
    <t>11C</t>
  </si>
  <si>
    <t>TERRAS DE TRÁS-OS-MONTES</t>
  </si>
  <si>
    <t>11E</t>
  </si>
  <si>
    <t>VISEU DÃO LAFÕES</t>
  </si>
  <si>
    <t>16G</t>
  </si>
  <si>
    <t>NUTSIII_DSG</t>
  </si>
  <si>
    <t>CIM</t>
  </si>
  <si>
    <t>NUTSIII_COD</t>
  </si>
  <si>
    <t>MUNICIPIOS</t>
  </si>
  <si>
    <t>ABRANTES</t>
  </si>
  <si>
    <t>ÁGUEDA</t>
  </si>
  <si>
    <t>AGUIAR DA BEIRA</t>
  </si>
  <si>
    <t>ALANDROAL</t>
  </si>
  <si>
    <t>ALBERGARIA-A-VELHA</t>
  </si>
  <si>
    <t>ALBUFEIRA</t>
  </si>
  <si>
    <t>ALCÁCER DO SAL</t>
  </si>
  <si>
    <t>ALCANENA</t>
  </si>
  <si>
    <t>ALCOBAÇA</t>
  </si>
  <si>
    <t>ALCOCHETE</t>
  </si>
  <si>
    <t>ALCOUTIM</t>
  </si>
  <si>
    <t>ALENQUER</t>
  </si>
  <si>
    <t>ALJEZUR</t>
  </si>
  <si>
    <t>ALJUSTREL</t>
  </si>
  <si>
    <t>ALMADA</t>
  </si>
  <si>
    <t>ALMEIDA</t>
  </si>
  <si>
    <t>ALMEIRIM</t>
  </si>
  <si>
    <t>ALMODÔVAR</t>
  </si>
  <si>
    <t>ALPIARÇA</t>
  </si>
  <si>
    <t>ALTER DO CHÃO</t>
  </si>
  <si>
    <t>ALVAIÁZERE</t>
  </si>
  <si>
    <t>ALVITO</t>
  </si>
  <si>
    <t>AMADORA</t>
  </si>
  <si>
    <t>AMARANTE</t>
  </si>
  <si>
    <t>ANADIA</t>
  </si>
  <si>
    <t>ANSIÃO</t>
  </si>
  <si>
    <t>ARGANIL</t>
  </si>
  <si>
    <t>ARRAIOLOS</t>
  </si>
  <si>
    <t>ARRONCHES</t>
  </si>
  <si>
    <t>ARRUDA DOS VINHOS</t>
  </si>
  <si>
    <t>AVEIRO</t>
  </si>
  <si>
    <t>AVIS</t>
  </si>
  <si>
    <t>AZAMBUJA</t>
  </si>
  <si>
    <t>BAIÃO</t>
  </si>
  <si>
    <t>BARRANCOS</t>
  </si>
  <si>
    <t>BARREIRO</t>
  </si>
  <si>
    <t>BATALHA</t>
  </si>
  <si>
    <t>BEJA</t>
  </si>
  <si>
    <t>BELMONTE</t>
  </si>
  <si>
    <t>BENAVENTE</t>
  </si>
  <si>
    <t>BOMBARRAL</t>
  </si>
  <si>
    <t>BORBA</t>
  </si>
  <si>
    <t>CADAVAL</t>
  </si>
  <si>
    <t>CALDAS DA RAINHA</t>
  </si>
  <si>
    <t>FREIXO DE ESPADA À CINTA</t>
  </si>
  <si>
    <t>CAMPO MAIOR</t>
  </si>
  <si>
    <t>CANTANHEDE</t>
  </si>
  <si>
    <t>CARREGAL DO SAL</t>
  </si>
  <si>
    <t>CARTAXO</t>
  </si>
  <si>
    <t>CASCAIS</t>
  </si>
  <si>
    <t>CASTANHEIRA DE PÊRA</t>
  </si>
  <si>
    <t>CASTELO BRANCO</t>
  </si>
  <si>
    <t>CASTELO DE PAIVA</t>
  </si>
  <si>
    <t>CASTELO DE VIDE</t>
  </si>
  <si>
    <t>CASTRO DAIRE</t>
  </si>
  <si>
    <t>CASTRO MARIM</t>
  </si>
  <si>
    <t>CASTRO VERDE</t>
  </si>
  <si>
    <t>CELORICO DA BEIRA</t>
  </si>
  <si>
    <t>CELORICO DE BASTO</t>
  </si>
  <si>
    <t>CHAMUSCA</t>
  </si>
  <si>
    <t>CINFÃES</t>
  </si>
  <si>
    <t>MAFRA</t>
  </si>
  <si>
    <t>COIMBRA</t>
  </si>
  <si>
    <t>ODIVELAS</t>
  </si>
  <si>
    <t>CONDEIXA-A-NOVA</t>
  </si>
  <si>
    <t>LOURES</t>
  </si>
  <si>
    <t>CONSTÂNCIA</t>
  </si>
  <si>
    <t>CORUCHE</t>
  </si>
  <si>
    <t>MONTIJO</t>
  </si>
  <si>
    <t>COVILHÃ</t>
  </si>
  <si>
    <t>SEIXAL</t>
  </si>
  <si>
    <t>CRATO</t>
  </si>
  <si>
    <t>VILA FRANCA DE XIRA</t>
  </si>
  <si>
    <t>CUBA</t>
  </si>
  <si>
    <t>SINTRA</t>
  </si>
  <si>
    <t>ELVAS</t>
  </si>
  <si>
    <t>ENTRONCAMENTO</t>
  </si>
  <si>
    <t>SESIMBRA</t>
  </si>
  <si>
    <t>ESTARREJA</t>
  </si>
  <si>
    <t>PALMELA</t>
  </si>
  <si>
    <t>ESTREMOZ</t>
  </si>
  <si>
    <t>OEIRAS</t>
  </si>
  <si>
    <t>ÉVORA</t>
  </si>
  <si>
    <t>MOITA</t>
  </si>
  <si>
    <t>FARO</t>
  </si>
  <si>
    <t>FELGUEIRAS</t>
  </si>
  <si>
    <t>LISBOA</t>
  </si>
  <si>
    <t>FERREIRA DO ALENTEJO</t>
  </si>
  <si>
    <t>RIO MAIOR</t>
  </si>
  <si>
    <t>FERREIRA DO ZÊZERE</t>
  </si>
  <si>
    <t>FIGUEIRA DA FOZ</t>
  </si>
  <si>
    <t>VIDIGUEIRA</t>
  </si>
  <si>
    <t>FIGUEIRA DE CASTELO RODRIGO</t>
  </si>
  <si>
    <t>FIGUEIRÓ DOS VINHOS</t>
  </si>
  <si>
    <t>SERPA</t>
  </si>
  <si>
    <t>FORNOS DE ALGODRES</t>
  </si>
  <si>
    <t>OURIQUE</t>
  </si>
  <si>
    <t>FRONTEIRA</t>
  </si>
  <si>
    <t>FUNDÃO</t>
  </si>
  <si>
    <t>GAVIÃO</t>
  </si>
  <si>
    <t>PORTALEGRE</t>
  </si>
  <si>
    <t>GÓIS</t>
  </si>
  <si>
    <t>VENDAS NOVAS</t>
  </si>
  <si>
    <t>GOLEGÃ</t>
  </si>
  <si>
    <t>NISA</t>
  </si>
  <si>
    <t>GOUVEIA</t>
  </si>
  <si>
    <t>PORTEL</t>
  </si>
  <si>
    <t>GRÂNDOLA</t>
  </si>
  <si>
    <t>MOURA</t>
  </si>
  <si>
    <t>GUARDA</t>
  </si>
  <si>
    <t>IDANHA-A-NOVA</t>
  </si>
  <si>
    <t>MORA</t>
  </si>
  <si>
    <t>ÍLHAVO</t>
  </si>
  <si>
    <t>MONTEMOR-O-NOVO</t>
  </si>
  <si>
    <t>LAGOA</t>
  </si>
  <si>
    <t>SINES</t>
  </si>
  <si>
    <t>LAGOS</t>
  </si>
  <si>
    <t>ODEMIRA</t>
  </si>
  <si>
    <t>LEIRIA</t>
  </si>
  <si>
    <t>LOULÉ</t>
  </si>
  <si>
    <t>PONTE DE SOR</t>
  </si>
  <si>
    <t>LOURINHÃ</t>
  </si>
  <si>
    <t>LOUSÃ</t>
  </si>
  <si>
    <t>LOUSADA</t>
  </si>
  <si>
    <t>MAÇÃO</t>
  </si>
  <si>
    <t>VIANA DO ALENTEJO</t>
  </si>
  <si>
    <t>REGUENGOS DE MONSARAZ</t>
  </si>
  <si>
    <t>MÉRTOLA</t>
  </si>
  <si>
    <t>MANGUALDE</t>
  </si>
  <si>
    <t>REDONDO</t>
  </si>
  <si>
    <t>MANTEIGAS</t>
  </si>
  <si>
    <t>MARCO DE CANAVESES</t>
  </si>
  <si>
    <t>MARINHA GRANDE</t>
  </si>
  <si>
    <t>MARVÃO</t>
  </si>
  <si>
    <t>MEALHADA</t>
  </si>
  <si>
    <t>MÊDA</t>
  </si>
  <si>
    <t>MIRA</t>
  </si>
  <si>
    <t>MIRANDA DO CORVO</t>
  </si>
  <si>
    <t>MONCHIQUE</t>
  </si>
  <si>
    <t>MONFORTE</t>
  </si>
  <si>
    <t>MONTEMOR-O-VELHO</t>
  </si>
  <si>
    <t>MORTÁGUA</t>
  </si>
  <si>
    <t>MOURÃO</t>
  </si>
  <si>
    <t>MURTOSA</t>
  </si>
  <si>
    <t>NAZARÉ</t>
  </si>
  <si>
    <t>NELAS</t>
  </si>
  <si>
    <t>ÓBIDOS</t>
  </si>
  <si>
    <t>OLEIROS</t>
  </si>
  <si>
    <t>OLHÃO</t>
  </si>
  <si>
    <t>OLIVEIRA DE FRADES</t>
  </si>
  <si>
    <t>OLIVEIRA DO BAIRRO</t>
  </si>
  <si>
    <t>OLIVEIRA DO HOSPITAL</t>
  </si>
  <si>
    <t>OURÉM</t>
  </si>
  <si>
    <t>OVAR</t>
  </si>
  <si>
    <t>PAÇOS DE FERREIRA</t>
  </si>
  <si>
    <t>PAMPILHOSA DA SERRA</t>
  </si>
  <si>
    <t>PEDRÓGÃO GRANDE</t>
  </si>
  <si>
    <t>PENACOVA</t>
  </si>
  <si>
    <t>PENAFIEL</t>
  </si>
  <si>
    <t>PENALVA DO CASTELO</t>
  </si>
  <si>
    <t>PENAMACOR</t>
  </si>
  <si>
    <t>PENELA</t>
  </si>
  <si>
    <t>PENICHE</t>
  </si>
  <si>
    <t>PINHEL</t>
  </si>
  <si>
    <t>POMBAL</t>
  </si>
  <si>
    <t>PORTIMÃO</t>
  </si>
  <si>
    <t>PORTO DE MÓS</t>
  </si>
  <si>
    <t>PROENÇA-A-NOVA</t>
  </si>
  <si>
    <t>RESENDE</t>
  </si>
  <si>
    <t>SABUGAL</t>
  </si>
  <si>
    <t>SALVATERRA DE MAGOS</t>
  </si>
  <si>
    <t>SANTA COMBA DÃO</t>
  </si>
  <si>
    <t>SANTARÉM</t>
  </si>
  <si>
    <t>SANTIAGO DO CACÉM</t>
  </si>
  <si>
    <t>SÃO BRÁS DE ALPORTEL</t>
  </si>
  <si>
    <t>SÃO PEDRO DO SUL</t>
  </si>
  <si>
    <t>SARDOAL</t>
  </si>
  <si>
    <t>SÁTÃO</t>
  </si>
  <si>
    <t>SEIA</t>
  </si>
  <si>
    <t>SERTÃ</t>
  </si>
  <si>
    <t>SETÚBAL</t>
  </si>
  <si>
    <t>SEVER DO VOUGA</t>
  </si>
  <si>
    <t>SILVES</t>
  </si>
  <si>
    <t>SOBRAL DE MONTE AGRAÇO</t>
  </si>
  <si>
    <t>SOURE</t>
  </si>
  <si>
    <t>SOUSEL</t>
  </si>
  <si>
    <t>TÁBUA</t>
  </si>
  <si>
    <t>TAVIRA</t>
  </si>
  <si>
    <t>TOMAR</t>
  </si>
  <si>
    <t>TONDELA</t>
  </si>
  <si>
    <t>TORRES NOVAS</t>
  </si>
  <si>
    <t>TORRES VEDRAS</t>
  </si>
  <si>
    <t>TRANCOSO</t>
  </si>
  <si>
    <t>VAGOS</t>
  </si>
  <si>
    <t>VILA DE REI</t>
  </si>
  <si>
    <t>VILA DO BISPO</t>
  </si>
  <si>
    <t>VILA NOVA DA BARQUINHA</t>
  </si>
  <si>
    <t>VILA NOVA DE PAIVA</t>
  </si>
  <si>
    <t>VILA NOVA DE POIARES</t>
  </si>
  <si>
    <t>VILA REAL DE SANTO ANTÓNIO</t>
  </si>
  <si>
    <t>VILA VELHA DE RÓDÃO</t>
  </si>
  <si>
    <t>VILA VIÇOSA</t>
  </si>
  <si>
    <t>VISEU</t>
  </si>
  <si>
    <t>VIZELA</t>
  </si>
  <si>
    <t>VOUZELA</t>
  </si>
  <si>
    <t>MUNICIPIOS_JU</t>
  </si>
  <si>
    <t>1401</t>
  </si>
  <si>
    <t>0101</t>
  </si>
  <si>
    <t>0901</t>
  </si>
  <si>
    <t>0701</t>
  </si>
  <si>
    <t>0102</t>
  </si>
  <si>
    <t>0801</t>
  </si>
  <si>
    <t>1501</t>
  </si>
  <si>
    <t>1402</t>
  </si>
  <si>
    <t>1001</t>
  </si>
  <si>
    <t>1502</t>
  </si>
  <si>
    <t>0802</t>
  </si>
  <si>
    <t>1101</t>
  </si>
  <si>
    <t>0401</t>
  </si>
  <si>
    <t>1701</t>
  </si>
  <si>
    <t>0803</t>
  </si>
  <si>
    <t>0201</t>
  </si>
  <si>
    <t>1503</t>
  </si>
  <si>
    <t>0902</t>
  </si>
  <si>
    <t>1403</t>
  </si>
  <si>
    <t>0202</t>
  </si>
  <si>
    <t>1404</t>
  </si>
  <si>
    <t>1201</t>
  </si>
  <si>
    <t>1002</t>
  </si>
  <si>
    <t>0203</t>
  </si>
  <si>
    <t>1115</t>
  </si>
  <si>
    <t>1301</t>
  </si>
  <si>
    <t>0301</t>
  </si>
  <si>
    <t>0103</t>
  </si>
  <si>
    <t>1003</t>
  </si>
  <si>
    <t>1601</t>
  </si>
  <si>
    <t>0601</t>
  </si>
  <si>
    <t>1801</t>
  </si>
  <si>
    <t>0104</t>
  </si>
  <si>
    <t>0702</t>
  </si>
  <si>
    <t>1202</t>
  </si>
  <si>
    <t>1102</t>
  </si>
  <si>
    <t>0105</t>
  </si>
  <si>
    <t>1203</t>
  </si>
  <si>
    <t>1103</t>
  </si>
  <si>
    <t>1302</t>
  </si>
  <si>
    <t>0302</t>
  </si>
  <si>
    <t>0204</t>
  </si>
  <si>
    <t>1504</t>
  </si>
  <si>
    <t>1004</t>
  </si>
  <si>
    <t>0205</t>
  </si>
  <si>
    <t>0501</t>
  </si>
  <si>
    <t>1405</t>
  </si>
  <si>
    <t>1005</t>
  </si>
  <si>
    <t>0703</t>
  </si>
  <si>
    <t>1702</t>
  </si>
  <si>
    <t>0303</t>
  </si>
  <si>
    <t>0402</t>
  </si>
  <si>
    <t>0304</t>
  </si>
  <si>
    <t>1104</t>
  </si>
  <si>
    <t>1006</t>
  </si>
  <si>
    <t>1602</t>
  </si>
  <si>
    <t>1204</t>
  </si>
  <si>
    <t>0602</t>
  </si>
  <si>
    <t>0403</t>
  </si>
  <si>
    <t>1802</t>
  </si>
  <si>
    <t>1406</t>
  </si>
  <si>
    <t>1105</t>
  </si>
  <si>
    <t>1007</t>
  </si>
  <si>
    <t>0502</t>
  </si>
  <si>
    <t>0106</t>
  </si>
  <si>
    <t>1205</t>
  </si>
  <si>
    <t>1803</t>
  </si>
  <si>
    <t>0804</t>
  </si>
  <si>
    <t>0206</t>
  </si>
  <si>
    <t>0903</t>
  </si>
  <si>
    <t>0305</t>
  </si>
  <si>
    <t>1407</t>
  </si>
  <si>
    <t>1703</t>
  </si>
  <si>
    <t>1804</t>
  </si>
  <si>
    <t>0603</t>
  </si>
  <si>
    <t>0604</t>
  </si>
  <si>
    <t>1408</t>
  </si>
  <si>
    <t>1409</t>
  </si>
  <si>
    <t>0503</t>
  </si>
  <si>
    <t>1206</t>
  </si>
  <si>
    <t>0207</t>
  </si>
  <si>
    <t>1207</t>
  </si>
  <si>
    <t>1410</t>
  </si>
  <si>
    <t>0107</t>
  </si>
  <si>
    <t>0306</t>
  </si>
  <si>
    <t>0108</t>
  </si>
  <si>
    <t>0704</t>
  </si>
  <si>
    <t>0705</t>
  </si>
  <si>
    <t>0307</t>
  </si>
  <si>
    <t>0805</t>
  </si>
  <si>
    <t>1303</t>
  </si>
  <si>
    <t>0208</t>
  </si>
  <si>
    <t>1411</t>
  </si>
  <si>
    <t>0605</t>
  </si>
  <si>
    <t>0904</t>
  </si>
  <si>
    <t>1008</t>
  </si>
  <si>
    <t>0905</t>
  </si>
  <si>
    <t>0404</t>
  </si>
  <si>
    <t>1208</t>
  </si>
  <si>
    <t>0504</t>
  </si>
  <si>
    <t>1209</t>
  </si>
  <si>
    <t>0606</t>
  </si>
  <si>
    <t>1412</t>
  </si>
  <si>
    <t>1304</t>
  </si>
  <si>
    <t>0906</t>
  </si>
  <si>
    <t>1505</t>
  </si>
  <si>
    <t>0907</t>
  </si>
  <si>
    <t>0308</t>
  </si>
  <si>
    <t>0505</t>
  </si>
  <si>
    <t>0110</t>
  </si>
  <si>
    <t>0806</t>
  </si>
  <si>
    <t>0807</t>
  </si>
  <si>
    <t>1805</t>
  </si>
  <si>
    <t>1009</t>
  </si>
  <si>
    <t>1106</t>
  </si>
  <si>
    <t>0808</t>
  </si>
  <si>
    <t>1107</t>
  </si>
  <si>
    <t>1108</t>
  </si>
  <si>
    <t>0607</t>
  </si>
  <si>
    <t>1305</t>
  </si>
  <si>
    <t>1413</t>
  </si>
  <si>
    <t>0405</t>
  </si>
  <si>
    <t>1109</t>
  </si>
  <si>
    <t>1306</t>
  </si>
  <si>
    <t>1806</t>
  </si>
  <si>
    <t>0908</t>
  </si>
  <si>
    <t>1307</t>
  </si>
  <si>
    <t>1010</t>
  </si>
  <si>
    <t>1210</t>
  </si>
  <si>
    <t>1308</t>
  </si>
  <si>
    <t>0111</t>
  </si>
  <si>
    <t>0909</t>
  </si>
  <si>
    <t>1603</t>
  </si>
  <si>
    <t>0209</t>
  </si>
  <si>
    <t>1704</t>
  </si>
  <si>
    <t>0608</t>
  </si>
  <si>
    <t>0609</t>
  </si>
  <si>
    <t>0406</t>
  </si>
  <si>
    <t>0407</t>
  </si>
  <si>
    <t>0408</t>
  </si>
  <si>
    <t>1807</t>
  </si>
  <si>
    <t>1506</t>
  </si>
  <si>
    <t>1604</t>
  </si>
  <si>
    <t>0809</t>
  </si>
  <si>
    <t>1705</t>
  </si>
  <si>
    <t>1211</t>
  </si>
  <si>
    <t>1706</t>
  </si>
  <si>
    <t>0706</t>
  </si>
  <si>
    <t>0610</t>
  </si>
  <si>
    <t>1507</t>
  </si>
  <si>
    <t>0707</t>
  </si>
  <si>
    <t>1808</t>
  </si>
  <si>
    <t>0210</t>
  </si>
  <si>
    <t>0708</t>
  </si>
  <si>
    <t>1707</t>
  </si>
  <si>
    <t>0112</t>
  </si>
  <si>
    <t>1011</t>
  </si>
  <si>
    <t>1809</t>
  </si>
  <si>
    <t>1212</t>
  </si>
  <si>
    <t>1012</t>
  </si>
  <si>
    <t>0211</t>
  </si>
  <si>
    <t>1116</t>
  </si>
  <si>
    <t>1110</t>
  </si>
  <si>
    <t>0506</t>
  </si>
  <si>
    <t>0810</t>
  </si>
  <si>
    <t>0113</t>
  </si>
  <si>
    <t>1810</t>
  </si>
  <si>
    <t>0114</t>
  </si>
  <si>
    <t>0611</t>
  </si>
  <si>
    <t>1421</t>
  </si>
  <si>
    <t>0212</t>
  </si>
  <si>
    <t>0115</t>
  </si>
  <si>
    <t>1309</t>
  </si>
  <si>
    <t>1508</t>
  </si>
  <si>
    <t>0612</t>
  </si>
  <si>
    <t>1310</t>
  </si>
  <si>
    <t>1605</t>
  </si>
  <si>
    <t>1013</t>
  </si>
  <si>
    <t>0613</t>
  </si>
  <si>
    <t>1311</t>
  </si>
  <si>
    <t>1811</t>
  </si>
  <si>
    <t>0507</t>
  </si>
  <si>
    <t>1812</t>
  </si>
  <si>
    <t>0614</t>
  </si>
  <si>
    <t>1014</t>
  </si>
  <si>
    <t>1708</t>
  </si>
  <si>
    <t>0910</t>
  </si>
  <si>
    <t>1015</t>
  </si>
  <si>
    <t>1606</t>
  </si>
  <si>
    <t>1607</t>
  </si>
  <si>
    <t>1213</t>
  </si>
  <si>
    <t>1214</t>
  </si>
  <si>
    <t>0709</t>
  </si>
  <si>
    <t>0811</t>
  </si>
  <si>
    <t>1312</t>
  </si>
  <si>
    <t>1016</t>
  </si>
  <si>
    <t>0309</t>
  </si>
  <si>
    <t>1313</t>
  </si>
  <si>
    <t>0508</t>
  </si>
  <si>
    <t>0710</t>
  </si>
  <si>
    <t>0711</t>
  </si>
  <si>
    <t>1813</t>
  </si>
  <si>
    <t>1709</t>
  </si>
  <si>
    <t>1414</t>
  </si>
  <si>
    <t>1710</t>
  </si>
  <si>
    <t>0911</t>
  </si>
  <si>
    <t>1415</t>
  </si>
  <si>
    <t>1814</t>
  </si>
  <si>
    <t>0109</t>
  </si>
  <si>
    <t>1711</t>
  </si>
  <si>
    <t>1416</t>
  </si>
  <si>
    <t>1509</t>
  </si>
  <si>
    <t>1314</t>
  </si>
  <si>
    <t>0812</t>
  </si>
  <si>
    <t>0116</t>
  </si>
  <si>
    <t>1815</t>
  </si>
  <si>
    <t>1816</t>
  </si>
  <si>
    <t>1417</t>
  </si>
  <si>
    <t>1817</t>
  </si>
  <si>
    <t>0912</t>
  </si>
  <si>
    <t>1510</t>
  </si>
  <si>
    <t>1818</t>
  </si>
  <si>
    <t>0213</t>
  </si>
  <si>
    <t>0509</t>
  </si>
  <si>
    <t>1511</t>
  </si>
  <si>
    <t>1512</t>
  </si>
  <si>
    <t>0117</t>
  </si>
  <si>
    <t>0813</t>
  </si>
  <si>
    <t>1513</t>
  </si>
  <si>
    <t>1111</t>
  </si>
  <si>
    <t>1112</t>
  </si>
  <si>
    <t>0615</t>
  </si>
  <si>
    <t>1215</t>
  </si>
  <si>
    <t>0616</t>
  </si>
  <si>
    <t>1819</t>
  </si>
  <si>
    <t>1820</t>
  </si>
  <si>
    <t>0814</t>
  </si>
  <si>
    <t>0310</t>
  </si>
  <si>
    <t>1418</t>
  </si>
  <si>
    <t>1821</t>
  </si>
  <si>
    <t>0409</t>
  </si>
  <si>
    <t>1419</t>
  </si>
  <si>
    <t>1113</t>
  </si>
  <si>
    <t>0913</t>
  </si>
  <si>
    <t>1318</t>
  </si>
  <si>
    <t>0118</t>
  </si>
  <si>
    <t>0119</t>
  </si>
  <si>
    <t>1608</t>
  </si>
  <si>
    <t>1315</t>
  </si>
  <si>
    <t>1712</t>
  </si>
  <si>
    <t>0712</t>
  </si>
  <si>
    <t>0713</t>
  </si>
  <si>
    <t>1609</t>
  </si>
  <si>
    <t>0214</t>
  </si>
  <si>
    <t>0311</t>
  </si>
  <si>
    <t>0510</t>
  </si>
  <si>
    <t>0815</t>
  </si>
  <si>
    <t>1316</t>
  </si>
  <si>
    <t>0410</t>
  </si>
  <si>
    <t>1114</t>
  </si>
  <si>
    <t>1420</t>
  </si>
  <si>
    <t>1610</t>
  </si>
  <si>
    <t>0312</t>
  </si>
  <si>
    <t>0914</t>
  </si>
  <si>
    <t>1317</t>
  </si>
  <si>
    <t>1822</t>
  </si>
  <si>
    <t>0617</t>
  </si>
  <si>
    <t>1713</t>
  </si>
  <si>
    <t>1714</t>
  </si>
  <si>
    <t>0816</t>
  </si>
  <si>
    <t>0511</t>
  </si>
  <si>
    <t>0313</t>
  </si>
  <si>
    <t>0714</t>
  </si>
  <si>
    <t>0411</t>
  </si>
  <si>
    <t>0412</t>
  </si>
  <si>
    <t>1823</t>
  </si>
  <si>
    <t>0314</t>
  </si>
  <si>
    <t>1824</t>
  </si>
  <si>
    <t>controlo excluidos</t>
  </si>
  <si>
    <t>131 do total de Municipios do Continente (278)</t>
  </si>
  <si>
    <t>MUNICIPIOS_DSG</t>
  </si>
  <si>
    <t>MUNICIPIOS_COD</t>
  </si>
  <si>
    <t>CENTRO</t>
  </si>
  <si>
    <t>ALENTEJO</t>
  </si>
  <si>
    <t>NORTE</t>
  </si>
  <si>
    <t>NUTSII_JU</t>
  </si>
  <si>
    <t>NUTSII_DSG</t>
  </si>
  <si>
    <t>NUTSII_COD</t>
  </si>
  <si>
    <t>CONCELHO_DSG</t>
  </si>
  <si>
    <t>NUTSII_Select</t>
  </si>
  <si>
    <t>NUTSIII_Select</t>
  </si>
  <si>
    <t>2016/2017</t>
  </si>
  <si>
    <t>2017/2018</t>
  </si>
  <si>
    <t>2018/2019</t>
  </si>
  <si>
    <t>2019/2020</t>
  </si>
  <si>
    <t>2020/2021</t>
  </si>
  <si>
    <t/>
  </si>
  <si>
    <t>DICO</t>
  </si>
  <si>
    <t>Rótulos de Linha</t>
  </si>
  <si>
    <t>Total Geral</t>
  </si>
  <si>
    <t>Soma de total_FA</t>
  </si>
  <si>
    <t>ORIGEM</t>
  </si>
  <si>
    <t>FA</t>
  </si>
  <si>
    <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</si>
</sst>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43" formatCode="_-* #,##0.00_-;\-* #,##0.00_-;_-* &quot;-&quot;??_-;_-@_-"/>
    <numFmt numFmtId="164" formatCode="#,##0.00\ &quot;€&quot;"/>
  </numFmts>
  <fonts count="23" x14ac:knownFonts="1">
    <font>
      <sz val="11"/>
      <color theme="1"/>
      <name val="Calibri"/>
      <family val="2"/>
      <scheme val="minor"/>
    </font>
    <font>
      <sz val="11"/>
      <name val="Calibri"/>
      <family val="2"/>
    </font>
    <font>
      <sz val="10"/>
      <color indexed="8"/>
      <name val="Arial"/>
      <family val="2"/>
    </font>
    <font>
      <sz val="11"/>
      <color theme="1"/>
      <name val="Calibri"/>
      <family val="2"/>
      <scheme val="minor"/>
    </font>
    <font>
      <sz val="10"/>
      <name val="Calibri"/>
      <family val="2"/>
      <scheme val="minor"/>
    </font>
    <font>
      <sz val="10"/>
      <color theme="1"/>
      <name val="Calibri"/>
      <family val="2"/>
      <scheme val="minor"/>
    </font>
    <font>
      <b/>
      <sz val="10"/>
      <color theme="0"/>
      <name val="Calibri"/>
      <family val="2"/>
      <scheme val="minor"/>
    </font>
    <font>
      <b/>
      <sz val="10"/>
      <color rgb="FFFFFFFF"/>
      <name val="Calibri"/>
      <family val="2"/>
      <scheme val="minor"/>
    </font>
    <font>
      <sz val="10"/>
      <color theme="0"/>
      <name val="Calibri"/>
      <family val="2"/>
      <scheme val="minor"/>
    </font>
    <font>
      <sz val="10"/>
      <color rgb="FFFF0000"/>
      <name val="Calibri"/>
      <family val="2"/>
      <scheme val="minor"/>
    </font>
    <font>
      <sz val="10"/>
      <color theme="5"/>
      <name val="Calibri"/>
      <family val="2"/>
      <scheme val="minor"/>
    </font>
    <font>
      <b/>
      <sz val="10"/>
      <color theme="1"/>
      <name val="Calibri"/>
      <family val="2"/>
      <scheme val="minor"/>
    </font>
    <font>
      <b/>
      <sz val="9"/>
      <name val="Calibri Light"/>
      <family val="2"/>
      <scheme val="major"/>
    </font>
    <font>
      <sz val="10"/>
      <color theme="1"/>
      <name val="Calibri Light"/>
      <family val="2"/>
      <scheme val="major"/>
    </font>
    <font>
      <sz val="9"/>
      <name val="Calibri Light"/>
      <family val="2"/>
      <scheme val="major"/>
    </font>
    <font>
      <sz val="8"/>
      <name val="Calibri Light"/>
      <family val="2"/>
      <scheme val="major"/>
    </font>
    <font>
      <b/>
      <sz val="8"/>
      <name val="Calibri Light"/>
      <family val="2"/>
      <scheme val="major"/>
    </font>
    <font>
      <sz val="8"/>
      <color theme="1"/>
      <name val="Calibri Light"/>
      <family val="2"/>
      <scheme val="major"/>
    </font>
    <font>
      <b/>
      <sz val="9"/>
      <color rgb="FFFF0000"/>
      <name val="Calibri Light"/>
      <family val="2"/>
      <scheme val="major"/>
    </font>
    <font>
      <sz val="10"/>
      <name val="Calibri Light"/>
      <family val="2"/>
      <scheme val="major"/>
    </font>
    <font>
      <sz val="11"/>
      <color theme="1"/>
      <name val="Calibri Light"/>
      <family val="2"/>
      <scheme val="major"/>
    </font>
    <font>
      <sz val="9"/>
      <color theme="1"/>
      <name val="Calibri Light"/>
      <family val="2"/>
      <scheme val="major"/>
    </font>
    <font>
      <u/>
      <sz val="11"/>
      <color theme="1"/>
      <name val="Calibri"/>
      <family val="2"/>
      <scheme val="minor"/>
    </font>
  </fonts>
  <fills count="12">
    <fill>
      <patternFill patternType="none"/>
    </fill>
    <fill>
      <patternFill patternType="gray125"/>
    </fill>
    <fill>
      <patternFill patternType="solid">
        <fgColor indexed="22"/>
      </patternFill>
    </fill>
    <fill>
      <patternFill patternType="solid">
        <fgColor theme="0"/>
        <bgColor indexed="64"/>
      </patternFill>
    </fill>
    <fill>
      <patternFill patternType="solid">
        <fgColor theme="4" tint="-0.249977111117893"/>
        <bgColor indexed="64"/>
      </patternFill>
    </fill>
    <fill>
      <patternFill patternType="solid">
        <fgColor rgb="FF2F75B5"/>
        <bgColor indexed="64"/>
      </patternFill>
    </fill>
    <fill>
      <patternFill patternType="solid">
        <fgColor theme="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7E7FF"/>
        <bgColor indexed="64"/>
      </patternFill>
    </fill>
  </fills>
  <borders count="1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right style="thin">
        <color theme="0" tint="-0.34998626667073579"/>
      </right>
      <top/>
      <bottom style="thin">
        <color theme="0" tint="-0.34998626667073579"/>
      </bottom>
      <diagonal/>
    </border>
    <border>
      <left style="thin">
        <color theme="0" tint="-0.34998626667073579"/>
      </left>
      <right/>
      <top/>
      <bottom/>
      <diagonal/>
    </border>
  </borders>
  <cellStyleXfs count="7">
    <xf numFmtId="0" fontId="0" fillId="0" borderId="0"/>
    <xf numFmtId="0" fontId="3" fillId="0" borderId="0"/>
    <xf numFmtId="0" fontId="1" fillId="0" borderId="0"/>
    <xf numFmtId="0" fontId="2" fillId="0" borderId="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cellStyleXfs>
  <cellXfs count="162">
    <xf numFmtId="0" fontId="0" fillId="0" borderId="0" xfId="0"/>
    <xf numFmtId="0" fontId="0" fillId="3" borderId="0" xfId="0" applyFill="1"/>
    <xf numFmtId="0" fontId="0" fillId="0" borderId="0" xfId="0" applyAlignment="1">
      <alignment horizontal="center" vertical="center"/>
    </xf>
    <xf numFmtId="0" fontId="0" fillId="0" borderId="0" xfId="0" applyAlignment="1">
      <alignment vertical="top"/>
    </xf>
    <xf numFmtId="0" fontId="4" fillId="0" borderId="0" xfId="0" applyFont="1" applyFill="1" applyBorder="1" applyAlignment="1">
      <alignment vertical="center" wrapText="1"/>
    </xf>
    <xf numFmtId="0" fontId="4" fillId="0" borderId="0" xfId="0" applyFont="1" applyBorder="1" applyAlignment="1">
      <alignment vertical="center" wrapText="1"/>
    </xf>
    <xf numFmtId="0" fontId="4" fillId="0" borderId="0" xfId="0" applyFont="1" applyFill="1" applyBorder="1" applyAlignment="1">
      <alignment horizontal="left" vertical="center" wrapText="1"/>
    </xf>
    <xf numFmtId="0" fontId="4" fillId="0" borderId="0" xfId="0" applyFont="1" applyBorder="1" applyAlignment="1">
      <alignment horizontal="center" vertical="center" wrapText="1"/>
    </xf>
    <xf numFmtId="0" fontId="4" fillId="0" borderId="7" xfId="0" applyFont="1" applyBorder="1" applyAlignment="1">
      <alignment horizontal="center" vertical="center" wrapText="1"/>
    </xf>
    <xf numFmtId="0" fontId="5" fillId="0" borderId="8" xfId="0" applyFont="1" applyBorder="1" applyAlignment="1">
      <alignment vertical="top"/>
    </xf>
    <xf numFmtId="49" fontId="6" fillId="4" borderId="9" xfId="0" applyNumberFormat="1" applyFont="1" applyFill="1" applyBorder="1" applyAlignment="1">
      <alignment horizontal="center" vertical="center" wrapText="1"/>
    </xf>
    <xf numFmtId="164" fontId="6" fillId="4" borderId="9" xfId="0" applyNumberFormat="1" applyFont="1" applyFill="1" applyBorder="1" applyAlignment="1">
      <alignment horizontal="center" vertical="center" wrapText="1"/>
    </xf>
    <xf numFmtId="0" fontId="7" fillId="5" borderId="9"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4" borderId="10" xfId="0" applyFont="1" applyFill="1" applyBorder="1" applyAlignment="1">
      <alignment horizontal="center" vertical="center" wrapText="1"/>
    </xf>
    <xf numFmtId="49" fontId="4" fillId="0" borderId="0" xfId="0" applyNumberFormat="1" applyFont="1" applyFill="1" applyBorder="1" applyAlignment="1">
      <alignment horizontal="center" vertical="center" wrapText="1"/>
    </xf>
    <xf numFmtId="164" fontId="4" fillId="0" borderId="0" xfId="0" applyNumberFormat="1" applyFont="1" applyFill="1" applyBorder="1" applyAlignment="1">
      <alignment vertical="center"/>
    </xf>
    <xf numFmtId="49" fontId="4" fillId="0" borderId="0" xfId="0" applyNumberFormat="1" applyFont="1" applyFill="1" applyBorder="1" applyAlignment="1">
      <alignment horizontal="center" vertical="center"/>
    </xf>
    <xf numFmtId="0" fontId="5" fillId="0" borderId="0" xfId="0" applyFont="1" applyFill="1" applyBorder="1" applyAlignment="1">
      <alignment horizontal="center" vertical="center" wrapText="1"/>
    </xf>
    <xf numFmtId="14" fontId="5" fillId="0" borderId="0" xfId="0" applyNumberFormat="1" applyFont="1" applyFill="1" applyBorder="1" applyAlignment="1">
      <alignment horizontal="center" vertical="center"/>
    </xf>
    <xf numFmtId="14" fontId="5" fillId="0" borderId="11" xfId="0" applyNumberFormat="1" applyFont="1" applyFill="1" applyBorder="1" applyAlignment="1">
      <alignment horizontal="center" vertical="center"/>
    </xf>
    <xf numFmtId="0" fontId="5" fillId="0" borderId="0" xfId="0" applyFont="1"/>
    <xf numFmtId="0" fontId="4" fillId="0" borderId="0" xfId="2" applyNumberFormat="1" applyFont="1" applyFill="1" applyBorder="1" applyAlignment="1">
      <alignment horizontal="justify" vertical="center" wrapText="1"/>
    </xf>
    <xf numFmtId="0" fontId="4" fillId="0" borderId="0" xfId="2" applyNumberFormat="1" applyFont="1" applyFill="1" applyBorder="1" applyAlignment="1">
      <alignment horizontal="center" vertical="center"/>
    </xf>
    <xf numFmtId="0" fontId="4" fillId="0" borderId="0" xfId="0" applyNumberFormat="1" applyFont="1" applyFill="1" applyBorder="1" applyAlignment="1">
      <alignment horizontal="center" vertical="center"/>
    </xf>
    <xf numFmtId="43" fontId="4" fillId="0" borderId="0" xfId="5" applyFont="1" applyFill="1" applyBorder="1" applyAlignment="1">
      <alignment vertical="center"/>
    </xf>
    <xf numFmtId="0" fontId="4" fillId="0" borderId="0" xfId="0" applyFont="1" applyBorder="1" applyAlignment="1" applyProtection="1">
      <alignment horizontal="center" vertical="center" wrapText="1"/>
      <protection locked="0"/>
    </xf>
    <xf numFmtId="14" fontId="4" fillId="0" borderId="0" xfId="2" applyNumberFormat="1" applyFont="1" applyFill="1" applyBorder="1" applyAlignment="1">
      <alignment horizontal="center" vertical="center" wrapText="1"/>
    </xf>
    <xf numFmtId="14" fontId="4" fillId="0" borderId="0" xfId="2" applyNumberFormat="1" applyFont="1" applyFill="1" applyBorder="1" applyAlignment="1">
      <alignment horizontal="center" vertical="center"/>
    </xf>
    <xf numFmtId="14" fontId="4" fillId="0" borderId="11" xfId="2" applyNumberFormat="1" applyFont="1" applyFill="1" applyBorder="1" applyAlignment="1">
      <alignment horizontal="center" vertical="center"/>
    </xf>
    <xf numFmtId="0" fontId="4" fillId="0" borderId="7" xfId="2" applyNumberFormat="1" applyFont="1" applyFill="1" applyBorder="1" applyAlignment="1">
      <alignment horizontal="center" vertical="center"/>
    </xf>
    <xf numFmtId="0" fontId="4" fillId="0" borderId="7" xfId="0" applyNumberFormat="1" applyFont="1" applyFill="1" applyBorder="1" applyAlignment="1">
      <alignment horizontal="center" vertical="center"/>
    </xf>
    <xf numFmtId="0" fontId="4" fillId="0" borderId="7" xfId="2" applyNumberFormat="1" applyFont="1" applyFill="1" applyBorder="1" applyAlignment="1">
      <alignment horizontal="justify" vertical="center" wrapText="1"/>
    </xf>
    <xf numFmtId="43" fontId="4" fillId="0" borderId="7" xfId="5" applyFont="1" applyFill="1" applyBorder="1" applyAlignment="1">
      <alignment vertical="center"/>
    </xf>
    <xf numFmtId="0" fontId="4" fillId="0" borderId="7" xfId="0" applyFont="1" applyBorder="1" applyAlignment="1" applyProtection="1">
      <alignment horizontal="center" vertical="center" wrapText="1"/>
      <protection locked="0"/>
    </xf>
    <xf numFmtId="14" fontId="4" fillId="0" borderId="7" xfId="2" applyNumberFormat="1" applyFont="1" applyFill="1" applyBorder="1" applyAlignment="1">
      <alignment horizontal="center" vertical="center" wrapText="1"/>
    </xf>
    <xf numFmtId="14" fontId="4" fillId="0" borderId="7" xfId="2" applyNumberFormat="1" applyFont="1" applyFill="1" applyBorder="1" applyAlignment="1">
      <alignment horizontal="center" vertical="center"/>
    </xf>
    <xf numFmtId="14" fontId="4" fillId="0" borderId="12" xfId="2" applyNumberFormat="1" applyFont="1" applyFill="1" applyBorder="1" applyAlignment="1">
      <alignment horizontal="center" vertical="center"/>
    </xf>
    <xf numFmtId="0" fontId="5" fillId="0" borderId="0" xfId="0" applyFont="1" applyFill="1" applyBorder="1" applyAlignment="1">
      <alignment vertical="center" wrapText="1"/>
    </xf>
    <xf numFmtId="2" fontId="5" fillId="0" borderId="0" xfId="0" applyNumberFormat="1" applyFont="1" applyFill="1" applyBorder="1" applyAlignment="1">
      <alignment vertical="center" wrapText="1"/>
    </xf>
    <xf numFmtId="4" fontId="5" fillId="0" borderId="0" xfId="0" applyNumberFormat="1" applyFont="1" applyFill="1" applyBorder="1" applyAlignment="1">
      <alignment vertical="center" wrapText="1"/>
    </xf>
    <xf numFmtId="9" fontId="5" fillId="0" borderId="0" xfId="4"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0" fontId="5" fillId="0" borderId="0" xfId="0" applyFont="1" applyFill="1" applyBorder="1" applyAlignment="1">
      <alignment horizontal="left" vertical="center" wrapText="1"/>
    </xf>
    <xf numFmtId="14" fontId="5" fillId="0" borderId="0" xfId="0" applyNumberFormat="1" applyFont="1" applyFill="1" applyBorder="1" applyAlignment="1">
      <alignment horizontal="center" vertical="center" wrapText="1"/>
    </xf>
    <xf numFmtId="14" fontId="5" fillId="0" borderId="11" xfId="0"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49" fontId="6" fillId="6" borderId="9" xfId="0" applyNumberFormat="1" applyFont="1" applyFill="1" applyBorder="1" applyAlignment="1">
      <alignment horizontal="center" vertical="center" wrapText="1"/>
    </xf>
    <xf numFmtId="1" fontId="7" fillId="6" borderId="9" xfId="0" applyNumberFormat="1" applyFont="1" applyFill="1" applyBorder="1" applyAlignment="1">
      <alignment horizontal="center" vertical="center" wrapText="1"/>
    </xf>
    <xf numFmtId="1" fontId="5" fillId="0" borderId="0" xfId="0" applyNumberFormat="1" applyFont="1" applyFill="1" applyBorder="1" applyAlignment="1">
      <alignment horizontal="center" vertical="center"/>
    </xf>
    <xf numFmtId="1" fontId="0" fillId="0" borderId="0" xfId="0" applyNumberFormat="1"/>
    <xf numFmtId="2" fontId="4" fillId="0" borderId="0" xfId="0" applyNumberFormat="1" applyFont="1" applyFill="1" applyBorder="1" applyAlignment="1">
      <alignment horizontal="right" vertical="center"/>
    </xf>
    <xf numFmtId="0" fontId="4" fillId="0" borderId="0" xfId="0" applyFont="1" applyFill="1" applyBorder="1" applyAlignment="1">
      <alignment horizontal="right" vertical="center"/>
    </xf>
    <xf numFmtId="0" fontId="4" fillId="0" borderId="0" xfId="0" applyFont="1" applyFill="1" applyBorder="1" applyAlignment="1">
      <alignment vertical="center"/>
    </xf>
    <xf numFmtId="1" fontId="4" fillId="0" borderId="0" xfId="0" applyNumberFormat="1"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1" xfId="0" applyFont="1" applyFill="1" applyBorder="1" applyAlignment="1">
      <alignment vertical="center" wrapText="1"/>
    </xf>
    <xf numFmtId="2" fontId="4" fillId="0" borderId="0" xfId="0" applyNumberFormat="1" applyFont="1" applyBorder="1" applyAlignment="1">
      <alignment horizontal="right" vertical="center"/>
    </xf>
    <xf numFmtId="0" fontId="4" fillId="0" borderId="0" xfId="0" applyFont="1" applyBorder="1" applyAlignment="1">
      <alignment horizontal="right" vertical="center"/>
    </xf>
    <xf numFmtId="0" fontId="4" fillId="0" borderId="0" xfId="0" applyFont="1" applyBorder="1" applyAlignment="1">
      <alignment vertical="center"/>
    </xf>
    <xf numFmtId="0" fontId="4" fillId="0" borderId="11" xfId="0" applyFont="1" applyBorder="1" applyAlignment="1">
      <alignment vertical="center" wrapText="1"/>
    </xf>
    <xf numFmtId="1" fontId="4" fillId="0" borderId="0" xfId="0" applyNumberFormat="1" applyFont="1" applyBorder="1" applyAlignment="1">
      <alignment horizontal="center" vertical="center" wrapText="1"/>
    </xf>
    <xf numFmtId="0" fontId="4" fillId="0" borderId="11" xfId="0" applyFont="1" applyBorder="1" applyAlignment="1">
      <alignment horizontal="center" vertical="center" wrapText="1"/>
    </xf>
    <xf numFmtId="0" fontId="4" fillId="0" borderId="7" xfId="0" applyFont="1" applyBorder="1" applyAlignment="1">
      <alignment vertical="center" wrapText="1"/>
    </xf>
    <xf numFmtId="0" fontId="4" fillId="0" borderId="7" xfId="0" applyFont="1" applyFill="1" applyBorder="1" applyAlignment="1">
      <alignment vertical="center" wrapText="1"/>
    </xf>
    <xf numFmtId="2" fontId="4" fillId="0" borderId="7" xfId="0" applyNumberFormat="1" applyFont="1" applyFill="1" applyBorder="1" applyAlignment="1">
      <alignment horizontal="right" vertical="center"/>
    </xf>
    <xf numFmtId="2" fontId="4" fillId="0" borderId="7" xfId="0" applyNumberFormat="1" applyFont="1" applyBorder="1" applyAlignment="1">
      <alignment horizontal="right" vertical="center"/>
    </xf>
    <xf numFmtId="0" fontId="4" fillId="0" borderId="7" xfId="0" applyFont="1" applyBorder="1" applyAlignment="1">
      <alignment horizontal="right" vertical="center"/>
    </xf>
    <xf numFmtId="0" fontId="4" fillId="0" borderId="7" xfId="0" applyFont="1" applyBorder="1" applyAlignment="1">
      <alignment vertical="center"/>
    </xf>
    <xf numFmtId="0" fontId="4" fillId="0" borderId="12" xfId="0" applyFont="1" applyBorder="1" applyAlignment="1">
      <alignment vertical="center" wrapText="1"/>
    </xf>
    <xf numFmtId="0" fontId="5" fillId="0" borderId="0" xfId="0" applyFont="1" applyBorder="1" applyAlignment="1">
      <alignment vertical="center"/>
    </xf>
    <xf numFmtId="0" fontId="5" fillId="0" borderId="7" xfId="0" applyFont="1" applyBorder="1" applyAlignment="1">
      <alignment vertical="center"/>
    </xf>
    <xf numFmtId="3" fontId="5" fillId="0" borderId="0" xfId="0" applyNumberFormat="1" applyFont="1" applyFill="1" applyBorder="1" applyAlignment="1">
      <alignment horizontal="right" vertical="center" wrapText="1"/>
    </xf>
    <xf numFmtId="0" fontId="4" fillId="0" borderId="0" xfId="0" applyFont="1" applyFill="1" applyBorder="1" applyAlignment="1">
      <alignment horizontal="right" vertical="center" wrapText="1"/>
    </xf>
    <xf numFmtId="0" fontId="4" fillId="0" borderId="0" xfId="2" applyNumberFormat="1" applyFont="1" applyFill="1" applyBorder="1" applyAlignment="1">
      <alignment horizontal="right" vertical="center" wrapText="1"/>
    </xf>
    <xf numFmtId="4" fontId="5" fillId="0" borderId="0" xfId="0" applyNumberFormat="1" applyFont="1" applyFill="1" applyBorder="1" applyAlignment="1">
      <alignment horizontal="right" vertical="center" wrapText="1"/>
    </xf>
    <xf numFmtId="4" fontId="5" fillId="0" borderId="7" xfId="0" applyNumberFormat="1" applyFont="1" applyFill="1" applyBorder="1" applyAlignment="1">
      <alignment horizontal="right" vertical="center" wrapText="1"/>
    </xf>
    <xf numFmtId="0" fontId="5" fillId="0" borderId="0" xfId="0" applyFont="1" applyAlignment="1">
      <alignment horizontal="right"/>
    </xf>
    <xf numFmtId="0" fontId="4" fillId="0" borderId="0" xfId="0" applyFont="1" applyBorder="1" applyAlignment="1">
      <alignment horizontal="right" vertical="center" wrapText="1"/>
    </xf>
    <xf numFmtId="0" fontId="5" fillId="6" borderId="0" xfId="0" applyFont="1" applyFill="1"/>
    <xf numFmtId="0" fontId="9" fillId="0" borderId="0" xfId="0" applyFont="1"/>
    <xf numFmtId="0" fontId="5" fillId="6" borderId="0" xfId="0" applyFont="1" applyFill="1" applyAlignment="1">
      <alignment wrapText="1"/>
    </xf>
    <xf numFmtId="43" fontId="5" fillId="0" borderId="0" xfId="5" applyFont="1"/>
    <xf numFmtId="43" fontId="5" fillId="0" borderId="0" xfId="0" applyNumberFormat="1" applyFont="1"/>
    <xf numFmtId="0" fontId="5" fillId="6" borderId="0" xfId="0" applyFont="1" applyFill="1" applyAlignment="1">
      <alignment vertical="center"/>
    </xf>
    <xf numFmtId="43" fontId="5" fillId="7" borderId="0" xfId="0" applyNumberFormat="1" applyFont="1" applyFill="1"/>
    <xf numFmtId="43" fontId="10" fillId="0" borderId="0" xfId="5" applyFont="1"/>
    <xf numFmtId="0" fontId="5" fillId="0" borderId="0" xfId="0" applyFont="1" applyFill="1"/>
    <xf numFmtId="0" fontId="11" fillId="0" borderId="0" xfId="0" applyFont="1" applyFill="1"/>
    <xf numFmtId="0" fontId="11" fillId="0" borderId="0" xfId="0" applyFont="1"/>
    <xf numFmtId="43" fontId="5" fillId="0" borderId="0" xfId="0" applyNumberFormat="1" applyFont="1" applyFill="1"/>
    <xf numFmtId="0" fontId="11" fillId="8" borderId="0" xfId="0" applyFont="1" applyFill="1" applyBorder="1" applyAlignment="1">
      <alignment horizontal="center" vertical="top"/>
    </xf>
    <xf numFmtId="0" fontId="11" fillId="9" borderId="0" xfId="0" applyFont="1" applyFill="1" applyBorder="1" applyAlignment="1">
      <alignment horizontal="center" vertical="top" wrapText="1"/>
    </xf>
    <xf numFmtId="0" fontId="11" fillId="10" borderId="0" xfId="0" applyFont="1" applyFill="1" applyBorder="1" applyAlignment="1">
      <alignment horizontal="center" vertical="top"/>
    </xf>
    <xf numFmtId="0" fontId="11" fillId="11" borderId="0" xfId="0" applyFont="1" applyFill="1" applyBorder="1" applyAlignment="1">
      <alignment horizontal="center" vertical="top"/>
    </xf>
    <xf numFmtId="43" fontId="5" fillId="0" borderId="0" xfId="5" applyFont="1" applyFill="1"/>
    <xf numFmtId="0" fontId="0" fillId="0" borderId="0" xfId="0" applyFill="1"/>
    <xf numFmtId="0" fontId="12" fillId="2" borderId="0" xfId="0" applyFont="1" applyFill="1" applyBorder="1" applyAlignment="1" applyProtection="1">
      <alignment horizontal="center"/>
    </xf>
    <xf numFmtId="0" fontId="13" fillId="0" borderId="1" xfId="0" applyFont="1" applyBorder="1" applyAlignment="1">
      <alignment horizontal="right"/>
    </xf>
    <xf numFmtId="0" fontId="13" fillId="0" borderId="2" xfId="0" applyFont="1" applyBorder="1"/>
    <xf numFmtId="0" fontId="13" fillId="0" borderId="0" xfId="0" applyFont="1" applyAlignment="1">
      <alignment horizontal="right"/>
    </xf>
    <xf numFmtId="1" fontId="13" fillId="0" borderId="0" xfId="0" applyNumberFormat="1" applyFont="1"/>
    <xf numFmtId="0" fontId="14" fillId="0" borderId="0" xfId="0" applyFont="1" applyFill="1" applyBorder="1" applyAlignment="1" applyProtection="1"/>
    <xf numFmtId="0" fontId="14" fillId="0" borderId="0" xfId="0" applyNumberFormat="1" applyFont="1" applyFill="1" applyBorder="1" applyAlignment="1" applyProtection="1">
      <alignment horizontal="right"/>
    </xf>
    <xf numFmtId="0" fontId="13" fillId="0" borderId="3" xfId="0" applyFont="1" applyBorder="1" applyAlignment="1">
      <alignment horizontal="right"/>
    </xf>
    <xf numFmtId="0" fontId="13" fillId="0" borderId="4" xfId="0" applyFont="1" applyBorder="1"/>
    <xf numFmtId="0" fontId="14" fillId="7" borderId="0" xfId="0" applyFont="1" applyFill="1" applyBorder="1" applyAlignment="1" applyProtection="1"/>
    <xf numFmtId="0" fontId="14" fillId="7" borderId="0" xfId="0" applyNumberFormat="1" applyFont="1" applyFill="1" applyBorder="1" applyAlignment="1" applyProtection="1">
      <alignment horizontal="right"/>
    </xf>
    <xf numFmtId="0" fontId="15" fillId="0" borderId="4" xfId="0" applyFont="1" applyFill="1" applyBorder="1" applyAlignment="1" applyProtection="1"/>
    <xf numFmtId="0" fontId="14" fillId="0" borderId="0" xfId="0" applyFont="1" applyFill="1" applyBorder="1" applyAlignment="1" applyProtection="1">
      <alignment horizontal="right"/>
    </xf>
    <xf numFmtId="0" fontId="13" fillId="0" borderId="5" xfId="0" applyFont="1" applyBorder="1" applyAlignment="1">
      <alignment horizontal="right"/>
    </xf>
    <xf numFmtId="0" fontId="13" fillId="0" borderId="6" xfId="0" applyFont="1" applyBorder="1"/>
    <xf numFmtId="0" fontId="14" fillId="7" borderId="2" xfId="0" applyFont="1" applyFill="1" applyBorder="1" applyAlignment="1" applyProtection="1"/>
    <xf numFmtId="0" fontId="14" fillId="7" borderId="4" xfId="0" applyFont="1" applyFill="1" applyBorder="1" applyAlignment="1" applyProtection="1"/>
    <xf numFmtId="0" fontId="14" fillId="7" borderId="6" xfId="0" applyFont="1" applyFill="1" applyBorder="1" applyAlignment="1" applyProtection="1"/>
    <xf numFmtId="0" fontId="16" fillId="2" borderId="0" xfId="0" applyFont="1" applyFill="1" applyBorder="1" applyAlignment="1" applyProtection="1">
      <alignment horizontal="center"/>
    </xf>
    <xf numFmtId="0" fontId="17" fillId="0" borderId="0" xfId="0" applyFont="1" applyBorder="1" applyAlignment="1">
      <alignment horizontal="right"/>
    </xf>
    <xf numFmtId="0" fontId="17" fillId="0" borderId="0" xfId="0" applyFont="1" applyBorder="1"/>
    <xf numFmtId="0" fontId="17" fillId="0" borderId="0" xfId="0" applyNumberFormat="1" applyFont="1" applyBorder="1"/>
    <xf numFmtId="0" fontId="15" fillId="0" borderId="0" xfId="0" applyFont="1" applyFill="1" applyBorder="1" applyAlignment="1" applyProtection="1"/>
    <xf numFmtId="0" fontId="17" fillId="0" borderId="0" xfId="0" applyFont="1" applyFill="1" applyBorder="1"/>
    <xf numFmtId="0" fontId="17" fillId="0" borderId="0" xfId="0" applyNumberFormat="1" applyFont="1" applyFill="1" applyBorder="1"/>
    <xf numFmtId="0" fontId="17" fillId="7" borderId="0" xfId="0" applyFont="1" applyFill="1" applyBorder="1" applyAlignment="1">
      <alignment horizontal="right"/>
    </xf>
    <xf numFmtId="0" fontId="15" fillId="7" borderId="0" xfId="0" applyFont="1" applyFill="1" applyBorder="1" applyAlignment="1" applyProtection="1"/>
    <xf numFmtId="0" fontId="18" fillId="2" borderId="0" xfId="0" applyFont="1" applyFill="1" applyBorder="1" applyAlignment="1" applyProtection="1">
      <alignment horizontal="center"/>
    </xf>
    <xf numFmtId="0" fontId="19" fillId="0" borderId="0" xfId="0" applyFont="1" applyFill="1" applyBorder="1" applyAlignment="1">
      <alignment horizontal="right" vertical="center" wrapText="1"/>
    </xf>
    <xf numFmtId="0" fontId="13" fillId="0" borderId="0" xfId="5" applyNumberFormat="1" applyFont="1"/>
    <xf numFmtId="0" fontId="20" fillId="0" borderId="0" xfId="0" applyFont="1"/>
    <xf numFmtId="0" fontId="20" fillId="0" borderId="0" xfId="5" applyNumberFormat="1" applyFont="1"/>
    <xf numFmtId="0" fontId="19" fillId="0" borderId="0" xfId="2" applyNumberFormat="1" applyFont="1" applyFill="1" applyBorder="1" applyAlignment="1">
      <alignment horizontal="right" vertical="center" wrapText="1"/>
    </xf>
    <xf numFmtId="4" fontId="13" fillId="0" borderId="0" xfId="0" applyNumberFormat="1" applyFont="1" applyFill="1" applyBorder="1" applyAlignment="1">
      <alignment horizontal="right" vertical="center" wrapText="1"/>
    </xf>
    <xf numFmtId="0" fontId="19" fillId="7" borderId="0" xfId="0" applyFont="1" applyFill="1" applyBorder="1" applyAlignment="1" applyProtection="1">
      <alignment horizontal="right"/>
    </xf>
    <xf numFmtId="0" fontId="13" fillId="0" borderId="0" xfId="0" applyFont="1"/>
    <xf numFmtId="0" fontId="21" fillId="0" borderId="0" xfId="0" applyFont="1"/>
    <xf numFmtId="0" fontId="21" fillId="0" borderId="1" xfId="0" applyFont="1" applyBorder="1" applyAlignment="1">
      <alignment horizontal="right"/>
    </xf>
    <xf numFmtId="0" fontId="21" fillId="0" borderId="2" xfId="0" applyFont="1" applyBorder="1"/>
    <xf numFmtId="0" fontId="21" fillId="0" borderId="0" xfId="0" applyFont="1" applyAlignment="1">
      <alignment horizontal="right"/>
    </xf>
    <xf numFmtId="1" fontId="21" fillId="0" borderId="0" xfId="0" applyNumberFormat="1" applyFont="1"/>
    <xf numFmtId="0" fontId="21" fillId="0" borderId="0" xfId="0" applyFont="1" applyBorder="1"/>
    <xf numFmtId="0" fontId="21" fillId="0" borderId="3" xfId="0" applyFont="1" applyBorder="1" applyAlignment="1">
      <alignment horizontal="right"/>
    </xf>
    <xf numFmtId="0" fontId="21" fillId="0" borderId="4" xfId="0" applyFont="1" applyBorder="1"/>
    <xf numFmtId="0" fontId="21" fillId="0" borderId="5" xfId="0" applyFont="1" applyBorder="1" applyAlignment="1">
      <alignment horizontal="right"/>
    </xf>
    <xf numFmtId="0" fontId="21" fillId="0" borderId="6" xfId="0" applyFont="1" applyBorder="1"/>
    <xf numFmtId="0" fontId="21" fillId="7" borderId="0" xfId="0" applyFont="1" applyFill="1" applyBorder="1" applyAlignment="1">
      <alignment horizontal="right"/>
    </xf>
    <xf numFmtId="0" fontId="21" fillId="7" borderId="0" xfId="0" applyFont="1" applyFill="1" applyBorder="1"/>
    <xf numFmtId="0" fontId="21" fillId="0" borderId="0" xfId="0" applyFont="1" applyFill="1" applyBorder="1"/>
    <xf numFmtId="0" fontId="0" fillId="0" borderId="0" xfId="0" applyBorder="1" applyAlignment="1">
      <alignment horizontal="left"/>
    </xf>
    <xf numFmtId="2" fontId="0" fillId="0" borderId="0" xfId="0" applyNumberFormat="1" applyBorder="1" applyAlignment="1">
      <alignment horizontal="left"/>
    </xf>
    <xf numFmtId="0" fontId="22" fillId="0" borderId="0" xfId="0" applyFont="1" applyBorder="1" applyAlignment="1">
      <alignment horizontal="left"/>
    </xf>
    <xf numFmtId="0" fontId="12" fillId="2" borderId="0" xfId="0" applyNumberFormat="1" applyFont="1" applyFill="1" applyBorder="1" applyAlignment="1" applyProtection="1">
      <alignment horizontal="center"/>
    </xf>
    <xf numFmtId="0" fontId="19" fillId="7" borderId="0" xfId="0" applyNumberFormat="1" applyFont="1" applyFill="1" applyBorder="1" applyAlignment="1" applyProtection="1">
      <alignment horizontal="right"/>
    </xf>
    <xf numFmtId="0" fontId="13" fillId="0" borderId="0" xfId="0" applyNumberFormat="1" applyFont="1" applyBorder="1" applyAlignment="1">
      <alignment horizontal="right"/>
    </xf>
    <xf numFmtId="0" fontId="5" fillId="0" borderId="0" xfId="0" applyNumberFormat="1" applyFont="1"/>
    <xf numFmtId="4" fontId="13" fillId="0" borderId="7" xfId="0" applyNumberFormat="1" applyFont="1" applyFill="1" applyBorder="1" applyAlignment="1">
      <alignment horizontal="right" vertical="center" wrapText="1"/>
    </xf>
    <xf numFmtId="0" fontId="0" fillId="0" borderId="0" xfId="0" pivotButton="1"/>
    <xf numFmtId="0" fontId="0" fillId="0" borderId="0" xfId="0" applyAlignment="1">
      <alignment horizontal="left"/>
    </xf>
    <xf numFmtId="44" fontId="0" fillId="0" borderId="0" xfId="0" applyNumberFormat="1"/>
    <xf numFmtId="44" fontId="0" fillId="0" borderId="0" xfId="6" applyFont="1"/>
    <xf numFmtId="0" fontId="11" fillId="8" borderId="13" xfId="0" applyFont="1" applyFill="1" applyBorder="1" applyAlignment="1">
      <alignment horizontal="center" vertical="top"/>
    </xf>
    <xf numFmtId="0" fontId="11" fillId="9" borderId="13" xfId="0" applyFont="1" applyFill="1" applyBorder="1" applyAlignment="1">
      <alignment horizontal="center" vertical="top" wrapText="1"/>
    </xf>
    <xf numFmtId="0" fontId="11" fillId="10" borderId="13" xfId="0" applyFont="1" applyFill="1" applyBorder="1" applyAlignment="1">
      <alignment horizontal="center" vertical="top"/>
    </xf>
    <xf numFmtId="0" fontId="11" fillId="11" borderId="13" xfId="0" applyFont="1" applyFill="1" applyBorder="1" applyAlignment="1">
      <alignment horizontal="center" vertical="top"/>
    </xf>
  </cellXfs>
  <cellStyles count="7">
    <cellStyle name="Moeda" xfId="6" builtinId="4"/>
    <cellStyle name="Normal" xfId="0" builtinId="0"/>
    <cellStyle name="Normal 2" xfId="1" xr:uid="{00000000-0005-0000-0000-000001000000}"/>
    <cellStyle name="Normal 2 2" xfId="2" xr:uid="{00000000-0005-0000-0000-000002000000}"/>
    <cellStyle name="Normal 5" xfId="3" xr:uid="{00000000-0005-0000-0000-000003000000}"/>
    <cellStyle name="Porcentagem" xfId="4" builtinId="5"/>
    <cellStyle name="Vírgula" xfId="5" builtinId="3"/>
  </cellStyles>
  <dxfs count="2">
    <dxf>
      <numFmt numFmtId="34" formatCode="_-* #,##0.00\ &quot;€&quot;_-;\-* #,##0.00\ &quot;€&quot;_-;_-* &quot;-&quot;??\ &quot;€&quot;_-;_-@_-"/>
    </dxf>
    <dxf>
      <numFmt numFmtId="165" formatCode="_-[$€-2]\ * #,##0.00_-;\-[$€-2]\ * #,##0.00_-;_-[$€-2]\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delbrando Rodrigues" refreshedDate="44818.492310300928" createdVersion="8" refreshedVersion="8" minRefreshableVersion="3" recordCount="278" xr:uid="{2B4DDFF6-AB59-423E-8259-9BECD82F7E74}">
  <cacheSource type="worksheet">
    <worksheetSource ref="A1:J279" sheet="gisMUNICIPIOS"/>
  </cacheSource>
  <cacheFields count="10">
    <cacheField name="DICO" numFmtId="0">
      <sharedItems containsSemiMixedTypes="0" containsString="0" containsNumber="1" containsInteger="1" minValue="101" maxValue="1824"/>
    </cacheField>
    <cacheField name="MUNICIPIOS_JU" numFmtId="0">
      <sharedItems/>
    </cacheField>
    <cacheField name="total_FA" numFmtId="0">
      <sharedItems containsSemiMixedTypes="0" containsString="0" containsNumber="1" minValue="0" maxValue="1538102.74"/>
    </cacheField>
    <cacheField name="FA_2016" numFmtId="0">
      <sharedItems containsSemiMixedTypes="0" containsString="0" containsNumber="1" containsInteger="1" minValue="0" maxValue="0"/>
    </cacheField>
    <cacheField name="FA_2017" numFmtId="0">
      <sharedItems containsSemiMixedTypes="0" containsString="0" containsNumber="1" minValue="0" maxValue="1538102.74"/>
    </cacheField>
    <cacheField name="FA_2018" numFmtId="0">
      <sharedItems containsSemiMixedTypes="0" containsString="0" containsNumber="1" minValue="0" maxValue="1153605.96"/>
    </cacheField>
    <cacheField name="FA_2019" numFmtId="0">
      <sharedItems containsSemiMixedTypes="0" containsString="0" containsNumber="1" minValue="0" maxValue="672212.4"/>
    </cacheField>
    <cacheField name="FA_2020" numFmtId="0">
      <sharedItems containsSemiMixedTypes="0" containsString="0" containsNumber="1" minValue="0" maxValue="1477304.06"/>
    </cacheField>
    <cacheField name="NUTSII_Select" numFmtId="0">
      <sharedItems containsMixedTypes="1" containsNumber="1" containsInteger="1" minValue="0" maxValue="0" count="4">
        <n v="0"/>
        <s v="NORTE"/>
        <s v="ALENTEJO"/>
        <s v="LISBOA"/>
      </sharedItems>
    </cacheField>
    <cacheField name="NUTSIII_Select" numFmtId="0">
      <sharedItems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
  <r>
    <n v="101"/>
    <s v="ÁGUEDA"/>
    <n v="0"/>
    <n v="0"/>
    <n v="0"/>
    <n v="0"/>
    <n v="0"/>
    <n v="0"/>
    <x v="0"/>
    <n v="0"/>
  </r>
  <r>
    <n v="102"/>
    <s v="ALBERGARIA-A-VELHA"/>
    <n v="0"/>
    <n v="0"/>
    <n v="0"/>
    <n v="0"/>
    <n v="0"/>
    <n v="0"/>
    <x v="0"/>
    <n v="0"/>
  </r>
  <r>
    <n v="103"/>
    <s v="ANADIA"/>
    <n v="0"/>
    <n v="0"/>
    <n v="0"/>
    <n v="0"/>
    <n v="0"/>
    <n v="0"/>
    <x v="0"/>
    <n v="0"/>
  </r>
  <r>
    <n v="104"/>
    <s v="AROUCA"/>
    <n v="120723.18"/>
    <n v="0"/>
    <n v="120723.18"/>
    <n v="0"/>
    <n v="0"/>
    <n v="0"/>
    <x v="1"/>
    <s v="ÁREA METROPOLITANA DO PORTO"/>
  </r>
  <r>
    <n v="105"/>
    <s v="AVEIRO"/>
    <n v="0"/>
    <n v="0"/>
    <n v="0"/>
    <n v="0"/>
    <n v="0"/>
    <n v="0"/>
    <x v="0"/>
    <n v="0"/>
  </r>
  <r>
    <n v="106"/>
    <s v="CASTELO DE PAIVA"/>
    <n v="0"/>
    <n v="0"/>
    <n v="0"/>
    <n v="0"/>
    <n v="0"/>
    <n v="0"/>
    <x v="0"/>
    <n v="0"/>
  </r>
  <r>
    <n v="107"/>
    <s v="ESPINHO"/>
    <n v="148444.82"/>
    <n v="0"/>
    <n v="0"/>
    <n v="148444.82"/>
    <n v="0"/>
    <n v="0"/>
    <x v="1"/>
    <s v="ÁREA METROPOLITANA DO PORTO"/>
  </r>
  <r>
    <n v="108"/>
    <s v="ESTARREJA"/>
    <n v="0"/>
    <n v="0"/>
    <n v="0"/>
    <n v="0"/>
    <n v="0"/>
    <n v="0"/>
    <x v="0"/>
    <n v="0"/>
  </r>
  <r>
    <n v="109"/>
    <s v="SANTA MARIA DA FEIRA"/>
    <n v="754661.2"/>
    <n v="0"/>
    <n v="0"/>
    <n v="754661.2"/>
    <n v="0"/>
    <n v="0"/>
    <x v="1"/>
    <s v="ÁREA METROPOLITANA DO PORTO"/>
  </r>
  <r>
    <n v="110"/>
    <s v="ÍLHAVO"/>
    <n v="0"/>
    <n v="0"/>
    <n v="0"/>
    <n v="0"/>
    <n v="0"/>
    <n v="0"/>
    <x v="0"/>
    <n v="0"/>
  </r>
  <r>
    <n v="111"/>
    <s v="MEALHADA"/>
    <n v="0"/>
    <n v="0"/>
    <n v="0"/>
    <n v="0"/>
    <n v="0"/>
    <n v="0"/>
    <x v="0"/>
    <n v="0"/>
  </r>
  <r>
    <n v="112"/>
    <s v="MURTOSA"/>
    <n v="0"/>
    <n v="0"/>
    <n v="0"/>
    <n v="0"/>
    <n v="0"/>
    <n v="0"/>
    <x v="0"/>
    <n v="0"/>
  </r>
  <r>
    <n v="113"/>
    <s v="OLIVEIRA DE AZEMÉIS"/>
    <n v="346078.35"/>
    <n v="0"/>
    <n v="346078.35"/>
    <n v="0"/>
    <n v="0"/>
    <n v="0"/>
    <x v="1"/>
    <s v="ÁREA METROPOLITANA DO PORTO"/>
  </r>
  <r>
    <n v="114"/>
    <s v="OLIVEIRA DO BAIRRO"/>
    <n v="0"/>
    <n v="0"/>
    <n v="0"/>
    <n v="0"/>
    <n v="0"/>
    <n v="0"/>
    <x v="0"/>
    <n v="0"/>
  </r>
  <r>
    <n v="115"/>
    <s v="OVAR"/>
    <n v="0"/>
    <n v="0"/>
    <n v="0"/>
    <n v="0"/>
    <n v="0"/>
    <n v="0"/>
    <x v="0"/>
    <n v="0"/>
  </r>
  <r>
    <n v="116"/>
    <s v="SÃO JOÃO DA MADEIRA"/>
    <n v="109097"/>
    <n v="0"/>
    <n v="109097"/>
    <n v="0"/>
    <n v="0"/>
    <n v="0"/>
    <x v="1"/>
    <s v="ÁREA METROPOLITANA DO PORTO"/>
  </r>
  <r>
    <n v="117"/>
    <s v="SEVER DO VOUGA"/>
    <n v="0"/>
    <n v="0"/>
    <n v="0"/>
    <n v="0"/>
    <n v="0"/>
    <n v="0"/>
    <x v="0"/>
    <n v="0"/>
  </r>
  <r>
    <n v="118"/>
    <s v="VAGOS"/>
    <n v="0"/>
    <n v="0"/>
    <n v="0"/>
    <n v="0"/>
    <n v="0"/>
    <n v="0"/>
    <x v="0"/>
    <n v="0"/>
  </r>
  <r>
    <n v="119"/>
    <s v="VALE DE CAMBRA"/>
    <n v="105521.01"/>
    <n v="0"/>
    <n v="0"/>
    <n v="105521.01"/>
    <n v="0"/>
    <n v="0"/>
    <x v="1"/>
    <s v="ÁREA METROPOLITANA DO PORTO"/>
  </r>
  <r>
    <n v="201"/>
    <s v="ALJUSTREL"/>
    <n v="316992.38"/>
    <n v="0"/>
    <n v="148896"/>
    <n v="0"/>
    <n v="0"/>
    <n v="168096.38"/>
    <x v="2"/>
    <s v="BAIXO ALENTEJO"/>
  </r>
  <r>
    <n v="202"/>
    <s v="ALMODÔVAR"/>
    <n v="309432.71000000002"/>
    <n v="0"/>
    <n v="0"/>
    <n v="0"/>
    <n v="309432.71000000002"/>
    <n v="0"/>
    <x v="2"/>
    <s v="BAIXO ALENTEJO"/>
  </r>
  <r>
    <n v="203"/>
    <s v="ALVITO"/>
    <n v="96817.49"/>
    <n v="0"/>
    <n v="72379.990000000005"/>
    <n v="0"/>
    <n v="0"/>
    <n v="24437.5"/>
    <x v="2"/>
    <s v="BAIXO ALENTEJO"/>
  </r>
  <r>
    <n v="204"/>
    <s v="BARRANCOS"/>
    <n v="132487.04999999999"/>
    <n v="0"/>
    <n v="0"/>
    <n v="0"/>
    <n v="0"/>
    <n v="132487.04999999999"/>
    <x v="2"/>
    <s v="BAIXO ALENTEJO"/>
  </r>
  <r>
    <n v="205"/>
    <s v="BEJA"/>
    <n v="701089.37"/>
    <n v="0"/>
    <n v="353616.99"/>
    <n v="0"/>
    <n v="0"/>
    <n v="347472.38"/>
    <x v="2"/>
    <s v="BAIXO ALENTEJO"/>
  </r>
  <r>
    <n v="206"/>
    <s v="CASTRO VERDE"/>
    <n v="130283.99"/>
    <n v="0"/>
    <n v="130283.99"/>
    <n v="0"/>
    <n v="0"/>
    <n v="0"/>
    <x v="2"/>
    <s v="BAIXO ALENTEJO"/>
  </r>
  <r>
    <n v="207"/>
    <s v="CUBA"/>
    <n v="97750"/>
    <n v="0"/>
    <n v="0"/>
    <n v="0"/>
    <n v="0"/>
    <n v="97750"/>
    <x v="2"/>
    <s v="BAIXO ALENTEJO"/>
  </r>
  <r>
    <n v="208"/>
    <s v="FERREIRA DO ALENTEJO"/>
    <n v="295200"/>
    <n v="0"/>
    <n v="0"/>
    <n v="0"/>
    <n v="0"/>
    <n v="295200"/>
    <x v="2"/>
    <s v="BAIXO ALENTEJO"/>
  </r>
  <r>
    <n v="209"/>
    <s v="MÉRTOLA"/>
    <n v="194392.01"/>
    <n v="0"/>
    <n v="194392.01"/>
    <n v="0"/>
    <n v="0"/>
    <n v="0"/>
    <x v="2"/>
    <s v="BAIXO ALENTEJO"/>
  </r>
  <r>
    <n v="210"/>
    <s v="MOURA"/>
    <n v="229520.92"/>
    <n v="0"/>
    <n v="229520.92"/>
    <n v="0"/>
    <n v="0"/>
    <n v="0"/>
    <x v="2"/>
    <s v="BAIXO ALENTEJO"/>
  </r>
  <r>
    <n v="211"/>
    <s v="ODEMIRA"/>
    <n v="868378.63"/>
    <n v="0"/>
    <n v="0"/>
    <n v="868378.63"/>
    <n v="0"/>
    <n v="0"/>
    <x v="2"/>
    <s v="ALENTEJO LITORAL"/>
  </r>
  <r>
    <n v="212"/>
    <s v="OURIQUE"/>
    <n v="275063.94"/>
    <n v="0"/>
    <n v="127957.98"/>
    <n v="0"/>
    <n v="0"/>
    <n v="147105.96"/>
    <x v="2"/>
    <s v="BAIXO ALENTEJO"/>
  </r>
  <r>
    <n v="213"/>
    <s v="SERPA"/>
    <n v="475600"/>
    <n v="0"/>
    <n v="239888"/>
    <n v="0"/>
    <n v="0"/>
    <n v="235712"/>
    <x v="2"/>
    <s v="BAIXO ALENTEJO"/>
  </r>
  <r>
    <n v="214"/>
    <s v="VIDIGUEIRA"/>
    <n v="204998.19"/>
    <n v="0"/>
    <n v="103399.98"/>
    <n v="0"/>
    <n v="101598.21"/>
    <n v="0"/>
    <x v="2"/>
    <s v="BAIXO ALENTEJO"/>
  </r>
  <r>
    <n v="301"/>
    <s v="AMARES"/>
    <n v="191033.22"/>
    <n v="0"/>
    <n v="0"/>
    <n v="191033.22"/>
    <n v="0"/>
    <n v="0"/>
    <x v="1"/>
    <s v="CÁVADO"/>
  </r>
  <r>
    <n v="302"/>
    <s v="BARCELOS"/>
    <n v="712882.64"/>
    <n v="0"/>
    <n v="377252.11"/>
    <n v="335630.53"/>
    <n v="0"/>
    <n v="0"/>
    <x v="1"/>
    <s v="CÁVADO"/>
  </r>
  <r>
    <n v="303"/>
    <s v="BRAGA"/>
    <n v="884416.20000000007"/>
    <n v="0"/>
    <n v="0"/>
    <n v="884416.20000000007"/>
    <n v="0"/>
    <n v="0"/>
    <x v="1"/>
    <s v="CÁVADO"/>
  </r>
  <r>
    <n v="304"/>
    <s v="CABECEIRAS DE BASTO"/>
    <n v="135663.9"/>
    <n v="0"/>
    <n v="135663.9"/>
    <n v="0"/>
    <n v="0"/>
    <n v="0"/>
    <x v="1"/>
    <s v="AVE"/>
  </r>
  <r>
    <n v="305"/>
    <s v="CELORICO DE BASTO"/>
    <n v="0"/>
    <n v="0"/>
    <n v="0"/>
    <n v="0"/>
    <n v="0"/>
    <n v="0"/>
    <x v="0"/>
    <n v="0"/>
  </r>
  <r>
    <n v="306"/>
    <s v="ESPOSENDE"/>
    <n v="735232.39"/>
    <n v="0"/>
    <n v="0"/>
    <n v="735232.39"/>
    <n v="0"/>
    <n v="0"/>
    <x v="1"/>
    <s v="CÁVADO"/>
  </r>
  <r>
    <n v="307"/>
    <s v="FAFE"/>
    <n v="201129.12"/>
    <n v="0"/>
    <n v="37403.82"/>
    <n v="163725.29999999999"/>
    <n v="0"/>
    <n v="0"/>
    <x v="1"/>
    <s v="AVE"/>
  </r>
  <r>
    <n v="308"/>
    <s v="GUIMARÃES"/>
    <n v="100208.16"/>
    <n v="0"/>
    <n v="0"/>
    <n v="100208.16"/>
    <n v="0"/>
    <n v="0"/>
    <x v="1"/>
    <s v="AVE"/>
  </r>
  <r>
    <n v="309"/>
    <s v="PÓVOA DE LANHOSO"/>
    <n v="161199.34"/>
    <n v="0"/>
    <n v="0"/>
    <n v="161199.34"/>
    <n v="0"/>
    <n v="0"/>
    <x v="1"/>
    <s v="AVE"/>
  </r>
  <r>
    <n v="310"/>
    <s v="TERRAS DE BOURO"/>
    <n v="315393.01"/>
    <n v="0"/>
    <n v="0"/>
    <n v="315393.01"/>
    <n v="0"/>
    <n v="0"/>
    <x v="1"/>
    <s v="CÁVADO"/>
  </r>
  <r>
    <n v="311"/>
    <s v="VIEIRA DO MINHO"/>
    <n v="246049.53"/>
    <n v="0"/>
    <n v="20452.509999999998"/>
    <n v="225597.02"/>
    <n v="0"/>
    <n v="0"/>
    <x v="1"/>
    <s v="AVE"/>
  </r>
  <r>
    <n v="312"/>
    <s v="VILA NOVA DE FAMALICÃO"/>
    <n v="491604.41000000003"/>
    <n v="0"/>
    <n v="320585.75"/>
    <n v="171018.66"/>
    <n v="0"/>
    <n v="0"/>
    <x v="1"/>
    <s v="AVE"/>
  </r>
  <r>
    <n v="313"/>
    <s v="VILA VERDE"/>
    <n v="387557.99"/>
    <n v="0"/>
    <n v="121197.43"/>
    <n v="266360.56"/>
    <n v="0"/>
    <n v="0"/>
    <x v="1"/>
    <s v="CÁVADO"/>
  </r>
  <r>
    <n v="314"/>
    <s v="VIZELA"/>
    <n v="0"/>
    <n v="0"/>
    <n v="0"/>
    <n v="0"/>
    <n v="0"/>
    <n v="0"/>
    <x v="0"/>
    <n v="0"/>
  </r>
  <r>
    <n v="401"/>
    <s v="ALFÂNDEGA DA FÉ"/>
    <n v="303665.84999999998"/>
    <n v="0"/>
    <n v="0"/>
    <n v="303665.84999999998"/>
    <n v="0"/>
    <n v="0"/>
    <x v="1"/>
    <s v="TERRAS DE TRÁS-OS-MONTES"/>
  </r>
  <r>
    <n v="402"/>
    <s v="BRAGANÇA"/>
    <n v="510728.85"/>
    <n v="0"/>
    <n v="0"/>
    <n v="510728.85"/>
    <n v="0"/>
    <n v="0"/>
    <x v="1"/>
    <s v="TERRAS DE TRÁS-OS-MONTES"/>
  </r>
  <r>
    <n v="403"/>
    <s v="CARRAZEDA DE ANSIÃES"/>
    <n v="298814.71999999997"/>
    <n v="0"/>
    <n v="0"/>
    <n v="298814.71999999997"/>
    <n v="0"/>
    <n v="0"/>
    <x v="1"/>
    <s v="DOURO"/>
  </r>
  <r>
    <n v="404"/>
    <s v="FREIXO DE ESPADA À CINTA"/>
    <n v="233433.06"/>
    <n v="0"/>
    <n v="0"/>
    <n v="233433.06"/>
    <n v="0"/>
    <n v="0"/>
    <x v="1"/>
    <s v="DOURO"/>
  </r>
  <r>
    <n v="405"/>
    <s v="MACEDO DE CAVALEIROS"/>
    <n v="357582.45"/>
    <n v="0"/>
    <n v="0"/>
    <n v="237769"/>
    <n v="119813.45"/>
    <n v="0"/>
    <x v="1"/>
    <s v="TERRAS DE TRÁS-OS-MONTES"/>
  </r>
  <r>
    <n v="406"/>
    <s v="MIRANDA DO DOURO"/>
    <n v="344103.38"/>
    <n v="0"/>
    <n v="0"/>
    <n v="285489.59999999998"/>
    <n v="58613.78"/>
    <n v="0"/>
    <x v="1"/>
    <s v="TERRAS DE TRÁS-OS-MONTES"/>
  </r>
  <r>
    <n v="407"/>
    <s v="MIRANDELA"/>
    <n v="341022.98"/>
    <n v="0"/>
    <n v="0"/>
    <n v="0"/>
    <n v="341022.98"/>
    <n v="0"/>
    <x v="1"/>
    <s v="TERRAS DE TRÁS-OS-MONTES"/>
  </r>
  <r>
    <n v="408"/>
    <s v="MOGADOURO"/>
    <n v="333418.45"/>
    <n v="0"/>
    <n v="0"/>
    <n v="0"/>
    <n v="333418.45"/>
    <n v="0"/>
    <x v="1"/>
    <s v="TERRAS DE TRÁS-OS-MONTES"/>
  </r>
  <r>
    <n v="409"/>
    <s v="TORRE DE MONCORVO"/>
    <n v="333961.71999999997"/>
    <n v="0"/>
    <n v="0"/>
    <n v="333961.71999999997"/>
    <n v="0"/>
    <n v="0"/>
    <x v="1"/>
    <s v="DOURO"/>
  </r>
  <r>
    <n v="410"/>
    <s v="VILA FLOR"/>
    <n v="307864.56"/>
    <n v="0"/>
    <n v="0"/>
    <n v="0"/>
    <n v="307864.56"/>
    <n v="0"/>
    <x v="1"/>
    <s v="TERRAS DE TRÁS-OS-MONTES"/>
  </r>
  <r>
    <n v="411"/>
    <s v="VIMIOSO"/>
    <n v="346168.45"/>
    <n v="0"/>
    <n v="0"/>
    <n v="346168.45"/>
    <n v="0"/>
    <n v="0"/>
    <x v="1"/>
    <s v="TERRAS DE TRÁS-OS-MONTES"/>
  </r>
  <r>
    <n v="412"/>
    <s v="VINHAIS"/>
    <n v="443918.45"/>
    <n v="0"/>
    <n v="0"/>
    <n v="278168.45"/>
    <n v="165750"/>
    <n v="0"/>
    <x v="1"/>
    <s v="TERRAS DE TRÁS-OS-MONTES"/>
  </r>
  <r>
    <n v="501"/>
    <s v="BELMONTE"/>
    <n v="0"/>
    <n v="0"/>
    <n v="0"/>
    <n v="0"/>
    <n v="0"/>
    <n v="0"/>
    <x v="0"/>
    <n v="0"/>
  </r>
  <r>
    <n v="502"/>
    <s v="CASTELO BRANCO"/>
    <n v="0"/>
    <n v="0"/>
    <n v="0"/>
    <n v="0"/>
    <n v="0"/>
    <n v="0"/>
    <x v="0"/>
    <n v="0"/>
  </r>
  <r>
    <n v="503"/>
    <s v="COVILHÃ"/>
    <n v="0"/>
    <n v="0"/>
    <n v="0"/>
    <n v="0"/>
    <n v="0"/>
    <n v="0"/>
    <x v="0"/>
    <n v="0"/>
  </r>
  <r>
    <n v="504"/>
    <s v="FUNDÃO"/>
    <n v="0"/>
    <n v="0"/>
    <n v="0"/>
    <n v="0"/>
    <n v="0"/>
    <n v="0"/>
    <x v="0"/>
    <n v="0"/>
  </r>
  <r>
    <n v="505"/>
    <s v="IDANHA-A-NOVA"/>
    <n v="0"/>
    <n v="0"/>
    <n v="0"/>
    <n v="0"/>
    <n v="0"/>
    <n v="0"/>
    <x v="0"/>
    <n v="0"/>
  </r>
  <r>
    <n v="506"/>
    <s v="OLEIROS"/>
    <n v="0"/>
    <n v="0"/>
    <n v="0"/>
    <n v="0"/>
    <n v="0"/>
    <n v="0"/>
    <x v="0"/>
    <n v="0"/>
  </r>
  <r>
    <n v="507"/>
    <s v="PENAMACOR"/>
    <n v="0"/>
    <n v="0"/>
    <n v="0"/>
    <n v="0"/>
    <n v="0"/>
    <n v="0"/>
    <x v="0"/>
    <n v="0"/>
  </r>
  <r>
    <n v="508"/>
    <s v="PROENÇA-A-NOVA"/>
    <n v="0"/>
    <n v="0"/>
    <n v="0"/>
    <n v="0"/>
    <n v="0"/>
    <n v="0"/>
    <x v="0"/>
    <n v="0"/>
  </r>
  <r>
    <n v="509"/>
    <s v="SERTÃ"/>
    <n v="0"/>
    <n v="0"/>
    <n v="0"/>
    <n v="0"/>
    <n v="0"/>
    <n v="0"/>
    <x v="0"/>
    <n v="0"/>
  </r>
  <r>
    <n v="510"/>
    <s v="VILA DE REI"/>
    <n v="0"/>
    <n v="0"/>
    <n v="0"/>
    <n v="0"/>
    <n v="0"/>
    <n v="0"/>
    <x v="0"/>
    <n v="0"/>
  </r>
  <r>
    <n v="511"/>
    <s v="VILA VELHA DE RÓDÃO"/>
    <n v="0"/>
    <n v="0"/>
    <n v="0"/>
    <n v="0"/>
    <n v="0"/>
    <n v="0"/>
    <x v="0"/>
    <n v="0"/>
  </r>
  <r>
    <n v="601"/>
    <s v="ARGANIL"/>
    <n v="0"/>
    <n v="0"/>
    <n v="0"/>
    <n v="0"/>
    <n v="0"/>
    <n v="0"/>
    <x v="0"/>
    <n v="0"/>
  </r>
  <r>
    <n v="602"/>
    <s v="CANTANHEDE"/>
    <n v="0"/>
    <n v="0"/>
    <n v="0"/>
    <n v="0"/>
    <n v="0"/>
    <n v="0"/>
    <x v="0"/>
    <n v="0"/>
  </r>
  <r>
    <n v="603"/>
    <s v="COIMBRA"/>
    <n v="0"/>
    <n v="0"/>
    <n v="0"/>
    <n v="0"/>
    <n v="0"/>
    <n v="0"/>
    <x v="0"/>
    <n v="0"/>
  </r>
  <r>
    <n v="604"/>
    <s v="CONDEIXA-A-NOVA"/>
    <n v="0"/>
    <n v="0"/>
    <n v="0"/>
    <n v="0"/>
    <n v="0"/>
    <n v="0"/>
    <x v="0"/>
    <n v="0"/>
  </r>
  <r>
    <n v="605"/>
    <s v="FIGUEIRA DA FOZ"/>
    <n v="0"/>
    <n v="0"/>
    <n v="0"/>
    <n v="0"/>
    <n v="0"/>
    <n v="0"/>
    <x v="0"/>
    <n v="0"/>
  </r>
  <r>
    <n v="606"/>
    <s v="GÓIS"/>
    <n v="0"/>
    <n v="0"/>
    <n v="0"/>
    <n v="0"/>
    <n v="0"/>
    <n v="0"/>
    <x v="0"/>
    <n v="0"/>
  </r>
  <r>
    <n v="607"/>
    <s v="LOUSÃ"/>
    <n v="0"/>
    <n v="0"/>
    <n v="0"/>
    <n v="0"/>
    <n v="0"/>
    <n v="0"/>
    <x v="0"/>
    <n v="0"/>
  </r>
  <r>
    <n v="608"/>
    <s v="MIRA"/>
    <n v="0"/>
    <n v="0"/>
    <n v="0"/>
    <n v="0"/>
    <n v="0"/>
    <n v="0"/>
    <x v="0"/>
    <n v="0"/>
  </r>
  <r>
    <n v="609"/>
    <s v="MIRANDA DO CORVO"/>
    <n v="0"/>
    <n v="0"/>
    <n v="0"/>
    <n v="0"/>
    <n v="0"/>
    <n v="0"/>
    <x v="0"/>
    <n v="0"/>
  </r>
  <r>
    <n v="610"/>
    <s v="MONTEMOR-O-VELHO"/>
    <n v="0"/>
    <n v="0"/>
    <n v="0"/>
    <n v="0"/>
    <n v="0"/>
    <n v="0"/>
    <x v="0"/>
    <n v="0"/>
  </r>
  <r>
    <n v="611"/>
    <s v="OLIVEIRA DO HOSPITAL"/>
    <n v="0"/>
    <n v="0"/>
    <n v="0"/>
    <n v="0"/>
    <n v="0"/>
    <n v="0"/>
    <x v="0"/>
    <n v="0"/>
  </r>
  <r>
    <n v="612"/>
    <s v="PAMPILHOSA DA SERRA"/>
    <n v="0"/>
    <n v="0"/>
    <n v="0"/>
    <n v="0"/>
    <n v="0"/>
    <n v="0"/>
    <x v="0"/>
    <n v="0"/>
  </r>
  <r>
    <n v="613"/>
    <s v="PENACOVA"/>
    <n v="0"/>
    <n v="0"/>
    <n v="0"/>
    <n v="0"/>
    <n v="0"/>
    <n v="0"/>
    <x v="0"/>
    <n v="0"/>
  </r>
  <r>
    <n v="614"/>
    <s v="PENELA"/>
    <n v="0"/>
    <n v="0"/>
    <n v="0"/>
    <n v="0"/>
    <n v="0"/>
    <n v="0"/>
    <x v="0"/>
    <n v="0"/>
  </r>
  <r>
    <n v="615"/>
    <s v="SOURE"/>
    <n v="0"/>
    <n v="0"/>
    <n v="0"/>
    <n v="0"/>
    <n v="0"/>
    <n v="0"/>
    <x v="0"/>
    <n v="0"/>
  </r>
  <r>
    <n v="616"/>
    <s v="TÁBUA"/>
    <n v="0"/>
    <n v="0"/>
    <n v="0"/>
    <n v="0"/>
    <n v="0"/>
    <n v="0"/>
    <x v="0"/>
    <n v="0"/>
  </r>
  <r>
    <n v="617"/>
    <s v="VILA NOVA DE POIARES"/>
    <n v="0"/>
    <n v="0"/>
    <n v="0"/>
    <n v="0"/>
    <n v="0"/>
    <n v="0"/>
    <x v="0"/>
    <n v="0"/>
  </r>
  <r>
    <n v="701"/>
    <s v="ALANDROAL"/>
    <n v="393702.92"/>
    <n v="0"/>
    <n v="0"/>
    <n v="0"/>
    <n v="393702.92"/>
    <n v="0"/>
    <x v="2"/>
    <s v="ALENTEJO CENTRAL"/>
  </r>
  <r>
    <n v="702"/>
    <s v="ARRAIOLOS"/>
    <n v="0"/>
    <n v="0"/>
    <n v="0"/>
    <n v="0"/>
    <n v="0"/>
    <n v="0"/>
    <x v="0"/>
    <n v="0"/>
  </r>
  <r>
    <n v="703"/>
    <s v="BORBA"/>
    <n v="136000"/>
    <n v="0"/>
    <n v="0"/>
    <n v="136000"/>
    <n v="0"/>
    <n v="0"/>
    <x v="2"/>
    <s v="ALENTEJO CENTRAL"/>
  </r>
  <r>
    <n v="704"/>
    <s v="ESTREMOZ"/>
    <n v="77350"/>
    <n v="0"/>
    <n v="77350"/>
    <n v="0"/>
    <n v="0"/>
    <n v="0"/>
    <x v="2"/>
    <s v="ALENTEJO CENTRAL"/>
  </r>
  <r>
    <n v="705"/>
    <s v="ÉVORA"/>
    <n v="316441.05"/>
    <n v="0"/>
    <n v="0"/>
    <n v="316441.05"/>
    <n v="0"/>
    <n v="0"/>
    <x v="2"/>
    <s v="ALENTEJO CENTRAL"/>
  </r>
  <r>
    <n v="706"/>
    <s v="MONTEMOR-O-NOVO"/>
    <n v="756384.4"/>
    <n v="0"/>
    <n v="756384.4"/>
    <n v="0"/>
    <n v="0"/>
    <n v="0"/>
    <x v="2"/>
    <s v="ALENTEJO CENTRAL"/>
  </r>
  <r>
    <n v="707"/>
    <s v="MORA"/>
    <n v="355161.27"/>
    <n v="0"/>
    <n v="0"/>
    <n v="0"/>
    <n v="355161.27"/>
    <n v="0"/>
    <x v="2"/>
    <s v="ALENTEJO CENTRAL"/>
  </r>
  <r>
    <n v="708"/>
    <s v="MOURÃO"/>
    <n v="135812.1"/>
    <n v="0"/>
    <n v="135812.1"/>
    <n v="0"/>
    <n v="0"/>
    <n v="0"/>
    <x v="2"/>
    <s v="ALENTEJO CENTRAL"/>
  </r>
  <r>
    <n v="709"/>
    <s v="PORTEL"/>
    <n v="169960.72"/>
    <n v="0"/>
    <n v="0"/>
    <n v="169960.72"/>
    <n v="0"/>
    <n v="0"/>
    <x v="2"/>
    <s v="ALENTEJO CENTRAL"/>
  </r>
  <r>
    <n v="710"/>
    <s v="REDONDO"/>
    <n v="152488.95000000001"/>
    <n v="0"/>
    <n v="0"/>
    <n v="0"/>
    <n v="152488.95000000001"/>
    <n v="0"/>
    <x v="2"/>
    <s v="ALENTEJO CENTRAL"/>
  </r>
  <r>
    <n v="711"/>
    <s v="REGUENGOS DE MONSARAZ"/>
    <n v="316531.5"/>
    <n v="0"/>
    <n v="0"/>
    <n v="316531.5"/>
    <n v="0"/>
    <n v="0"/>
    <x v="2"/>
    <s v="ALENTEJO CENTRAL"/>
  </r>
  <r>
    <n v="712"/>
    <s v="VENDAS NOVAS"/>
    <n v="298241.98"/>
    <n v="0"/>
    <n v="0"/>
    <n v="298241.98"/>
    <n v="0"/>
    <n v="0"/>
    <x v="2"/>
    <s v="ALENTEJO CENTRAL"/>
  </r>
  <r>
    <n v="713"/>
    <s v="VIANA DO ALENTEJO"/>
    <n v="198675.18"/>
    <n v="0"/>
    <n v="0"/>
    <n v="0"/>
    <n v="198675.18"/>
    <n v="0"/>
    <x v="2"/>
    <s v="ALENTEJO CENTRAL"/>
  </r>
  <r>
    <n v="714"/>
    <s v="VILA VIÇOSA"/>
    <n v="0"/>
    <n v="0"/>
    <n v="0"/>
    <n v="0"/>
    <n v="0"/>
    <n v="0"/>
    <x v="0"/>
    <n v="0"/>
  </r>
  <r>
    <n v="801"/>
    <s v="ALBUFEIRA"/>
    <n v="0"/>
    <n v="0"/>
    <n v="0"/>
    <n v="0"/>
    <n v="0"/>
    <n v="0"/>
    <x v="0"/>
    <n v="0"/>
  </r>
  <r>
    <n v="802"/>
    <s v="ALCOUTIM"/>
    <n v="0"/>
    <n v="0"/>
    <n v="0"/>
    <n v="0"/>
    <n v="0"/>
    <n v="0"/>
    <x v="0"/>
    <n v="0"/>
  </r>
  <r>
    <n v="803"/>
    <s v="ALJEZUR"/>
    <n v="0"/>
    <n v="0"/>
    <n v="0"/>
    <n v="0"/>
    <n v="0"/>
    <n v="0"/>
    <x v="0"/>
    <n v="0"/>
  </r>
  <r>
    <n v="804"/>
    <s v="CASTRO MARIM"/>
    <n v="0"/>
    <n v="0"/>
    <n v="0"/>
    <n v="0"/>
    <n v="0"/>
    <n v="0"/>
    <x v="0"/>
    <n v="0"/>
  </r>
  <r>
    <n v="805"/>
    <s v="FARO"/>
    <n v="0"/>
    <n v="0"/>
    <n v="0"/>
    <n v="0"/>
    <n v="0"/>
    <n v="0"/>
    <x v="0"/>
    <n v="0"/>
  </r>
  <r>
    <n v="806"/>
    <s v="LAGOA"/>
    <n v="0"/>
    <n v="0"/>
    <n v="0"/>
    <n v="0"/>
    <n v="0"/>
    <n v="0"/>
    <x v="0"/>
    <n v="0"/>
  </r>
  <r>
    <n v="807"/>
    <s v="LAGOS"/>
    <n v="0"/>
    <n v="0"/>
    <n v="0"/>
    <n v="0"/>
    <n v="0"/>
    <n v="0"/>
    <x v="0"/>
    <n v="0"/>
  </r>
  <r>
    <n v="808"/>
    <s v="LOULÉ"/>
    <n v="0"/>
    <n v="0"/>
    <n v="0"/>
    <n v="0"/>
    <n v="0"/>
    <n v="0"/>
    <x v="0"/>
    <n v="0"/>
  </r>
  <r>
    <n v="809"/>
    <s v="MONCHIQUE"/>
    <n v="0"/>
    <n v="0"/>
    <n v="0"/>
    <n v="0"/>
    <n v="0"/>
    <n v="0"/>
    <x v="0"/>
    <n v="0"/>
  </r>
  <r>
    <n v="810"/>
    <s v="OLHÃO"/>
    <n v="0"/>
    <n v="0"/>
    <n v="0"/>
    <n v="0"/>
    <n v="0"/>
    <n v="0"/>
    <x v="0"/>
    <n v="0"/>
  </r>
  <r>
    <n v="811"/>
    <s v="PORTIMÃO"/>
    <n v="0"/>
    <n v="0"/>
    <n v="0"/>
    <n v="0"/>
    <n v="0"/>
    <n v="0"/>
    <x v="0"/>
    <n v="0"/>
  </r>
  <r>
    <n v="812"/>
    <s v="SÃO BRÁS DE ALPORTEL"/>
    <n v="0"/>
    <n v="0"/>
    <n v="0"/>
    <n v="0"/>
    <n v="0"/>
    <n v="0"/>
    <x v="0"/>
    <n v="0"/>
  </r>
  <r>
    <n v="813"/>
    <s v="SILVES"/>
    <n v="0"/>
    <n v="0"/>
    <n v="0"/>
    <n v="0"/>
    <n v="0"/>
    <n v="0"/>
    <x v="0"/>
    <n v="0"/>
  </r>
  <r>
    <n v="814"/>
    <s v="TAVIRA"/>
    <n v="0"/>
    <n v="0"/>
    <n v="0"/>
    <n v="0"/>
    <n v="0"/>
    <n v="0"/>
    <x v="0"/>
    <n v="0"/>
  </r>
  <r>
    <n v="815"/>
    <s v="VILA DO BISPO"/>
    <n v="0"/>
    <n v="0"/>
    <n v="0"/>
    <n v="0"/>
    <n v="0"/>
    <n v="0"/>
    <x v="0"/>
    <n v="0"/>
  </r>
  <r>
    <n v="816"/>
    <s v="VILA REAL DE SANTO ANTÓNIO"/>
    <n v="0"/>
    <n v="0"/>
    <n v="0"/>
    <n v="0"/>
    <n v="0"/>
    <n v="0"/>
    <x v="0"/>
    <n v="0"/>
  </r>
  <r>
    <n v="901"/>
    <s v="AGUIAR DA BEIRA"/>
    <n v="0"/>
    <n v="0"/>
    <n v="0"/>
    <n v="0"/>
    <n v="0"/>
    <n v="0"/>
    <x v="0"/>
    <n v="0"/>
  </r>
  <r>
    <n v="902"/>
    <s v="ALMEIDA"/>
    <n v="0"/>
    <n v="0"/>
    <n v="0"/>
    <n v="0"/>
    <n v="0"/>
    <n v="0"/>
    <x v="0"/>
    <n v="0"/>
  </r>
  <r>
    <n v="903"/>
    <s v="CELORICO DA BEIRA"/>
    <n v="0"/>
    <n v="0"/>
    <n v="0"/>
    <n v="0"/>
    <n v="0"/>
    <n v="0"/>
    <x v="0"/>
    <n v="0"/>
  </r>
  <r>
    <n v="904"/>
    <s v="FIGUEIRA DE CASTELO RODRIGO"/>
    <n v="0"/>
    <n v="0"/>
    <n v="0"/>
    <n v="0"/>
    <n v="0"/>
    <n v="0"/>
    <x v="0"/>
    <n v="0"/>
  </r>
  <r>
    <n v="905"/>
    <s v="FORNOS DE ALGODRES"/>
    <n v="0"/>
    <n v="0"/>
    <n v="0"/>
    <n v="0"/>
    <n v="0"/>
    <n v="0"/>
    <x v="0"/>
    <n v="0"/>
  </r>
  <r>
    <n v="906"/>
    <s v="GOUVEIA"/>
    <n v="0"/>
    <n v="0"/>
    <n v="0"/>
    <n v="0"/>
    <n v="0"/>
    <n v="0"/>
    <x v="0"/>
    <n v="0"/>
  </r>
  <r>
    <n v="907"/>
    <s v="GUARDA"/>
    <n v="0"/>
    <n v="0"/>
    <n v="0"/>
    <n v="0"/>
    <n v="0"/>
    <n v="0"/>
    <x v="0"/>
    <n v="0"/>
  </r>
  <r>
    <n v="908"/>
    <s v="MANTEIGAS"/>
    <n v="0"/>
    <n v="0"/>
    <n v="0"/>
    <n v="0"/>
    <n v="0"/>
    <n v="0"/>
    <x v="0"/>
    <n v="0"/>
  </r>
  <r>
    <n v="909"/>
    <s v="MÊDA"/>
    <n v="0"/>
    <n v="0"/>
    <n v="0"/>
    <n v="0"/>
    <n v="0"/>
    <n v="0"/>
    <x v="0"/>
    <n v="0"/>
  </r>
  <r>
    <n v="910"/>
    <s v="PINHEL"/>
    <n v="0"/>
    <n v="0"/>
    <n v="0"/>
    <n v="0"/>
    <n v="0"/>
    <n v="0"/>
    <x v="0"/>
    <n v="0"/>
  </r>
  <r>
    <n v="911"/>
    <s v="SABUGAL"/>
    <n v="0"/>
    <n v="0"/>
    <n v="0"/>
    <n v="0"/>
    <n v="0"/>
    <n v="0"/>
    <x v="0"/>
    <n v="0"/>
  </r>
  <r>
    <n v="912"/>
    <s v="SEIA"/>
    <n v="0"/>
    <n v="0"/>
    <n v="0"/>
    <n v="0"/>
    <n v="0"/>
    <n v="0"/>
    <x v="0"/>
    <n v="0"/>
  </r>
  <r>
    <n v="913"/>
    <s v="TRANCOSO"/>
    <n v="0"/>
    <n v="0"/>
    <n v="0"/>
    <n v="0"/>
    <n v="0"/>
    <n v="0"/>
    <x v="0"/>
    <n v="0"/>
  </r>
  <r>
    <n v="914"/>
    <s v="VILA NOVA DE FOZ CÔA"/>
    <n v="282619.53000000003"/>
    <n v="0"/>
    <n v="0"/>
    <n v="0"/>
    <n v="282619.53000000003"/>
    <n v="0"/>
    <x v="1"/>
    <s v="DOURO"/>
  </r>
  <r>
    <n v="1001"/>
    <s v="ALCOBAÇA"/>
    <n v="0"/>
    <n v="0"/>
    <n v="0"/>
    <n v="0"/>
    <n v="0"/>
    <n v="0"/>
    <x v="0"/>
    <n v="0"/>
  </r>
  <r>
    <n v="1002"/>
    <s v="ALVAIÁZERE"/>
    <n v="0"/>
    <n v="0"/>
    <n v="0"/>
    <n v="0"/>
    <n v="0"/>
    <n v="0"/>
    <x v="0"/>
    <n v="0"/>
  </r>
  <r>
    <n v="1003"/>
    <s v="ANSIÃO"/>
    <n v="0"/>
    <n v="0"/>
    <n v="0"/>
    <n v="0"/>
    <n v="0"/>
    <n v="0"/>
    <x v="0"/>
    <n v="0"/>
  </r>
  <r>
    <n v="1004"/>
    <s v="BATALHA"/>
    <n v="0"/>
    <n v="0"/>
    <n v="0"/>
    <n v="0"/>
    <n v="0"/>
    <n v="0"/>
    <x v="0"/>
    <n v="0"/>
  </r>
  <r>
    <n v="1005"/>
    <s v="BOMBARRAL"/>
    <n v="0"/>
    <n v="0"/>
    <n v="0"/>
    <n v="0"/>
    <n v="0"/>
    <n v="0"/>
    <x v="0"/>
    <n v="0"/>
  </r>
  <r>
    <n v="1006"/>
    <s v="CALDAS DA RAINHA"/>
    <n v="0"/>
    <n v="0"/>
    <n v="0"/>
    <n v="0"/>
    <n v="0"/>
    <n v="0"/>
    <x v="0"/>
    <n v="0"/>
  </r>
  <r>
    <n v="1007"/>
    <s v="CASTANHEIRA DE PÊRA"/>
    <n v="0"/>
    <n v="0"/>
    <n v="0"/>
    <n v="0"/>
    <n v="0"/>
    <n v="0"/>
    <x v="0"/>
    <n v="0"/>
  </r>
  <r>
    <n v="1008"/>
    <s v="FIGUEIRÓ DOS VINHOS"/>
    <n v="0"/>
    <n v="0"/>
    <n v="0"/>
    <n v="0"/>
    <n v="0"/>
    <n v="0"/>
    <x v="0"/>
    <n v="0"/>
  </r>
  <r>
    <n v="1009"/>
    <s v="LEIRIA"/>
    <n v="0"/>
    <n v="0"/>
    <n v="0"/>
    <n v="0"/>
    <n v="0"/>
    <n v="0"/>
    <x v="0"/>
    <n v="0"/>
  </r>
  <r>
    <n v="1010"/>
    <s v="MARINHA GRANDE"/>
    <n v="0"/>
    <n v="0"/>
    <n v="0"/>
    <n v="0"/>
    <n v="0"/>
    <n v="0"/>
    <x v="0"/>
    <n v="0"/>
  </r>
  <r>
    <n v="1011"/>
    <s v="NAZARÉ"/>
    <n v="0"/>
    <n v="0"/>
    <n v="0"/>
    <n v="0"/>
    <n v="0"/>
    <n v="0"/>
    <x v="0"/>
    <n v="0"/>
  </r>
  <r>
    <n v="1012"/>
    <s v="ÓBIDOS"/>
    <n v="0"/>
    <n v="0"/>
    <n v="0"/>
    <n v="0"/>
    <n v="0"/>
    <n v="0"/>
    <x v="0"/>
    <n v="0"/>
  </r>
  <r>
    <n v="1013"/>
    <s v="PEDRÓGÃO GRANDE"/>
    <n v="0"/>
    <n v="0"/>
    <n v="0"/>
    <n v="0"/>
    <n v="0"/>
    <n v="0"/>
    <x v="0"/>
    <n v="0"/>
  </r>
  <r>
    <n v="1014"/>
    <s v="PENICHE"/>
    <n v="0"/>
    <n v="0"/>
    <n v="0"/>
    <n v="0"/>
    <n v="0"/>
    <n v="0"/>
    <x v="0"/>
    <n v="0"/>
  </r>
  <r>
    <n v="1015"/>
    <s v="POMBAL"/>
    <n v="0"/>
    <n v="0"/>
    <n v="0"/>
    <n v="0"/>
    <n v="0"/>
    <n v="0"/>
    <x v="0"/>
    <n v="0"/>
  </r>
  <r>
    <n v="1016"/>
    <s v="PORTO DE MÓS"/>
    <n v="0"/>
    <n v="0"/>
    <n v="0"/>
    <n v="0"/>
    <n v="0"/>
    <n v="0"/>
    <x v="0"/>
    <n v="0"/>
  </r>
  <r>
    <n v="1101"/>
    <s v="ALENQUER"/>
    <n v="0"/>
    <n v="0"/>
    <n v="0"/>
    <n v="0"/>
    <n v="0"/>
    <n v="0"/>
    <x v="0"/>
    <n v="0"/>
  </r>
  <r>
    <n v="1102"/>
    <s v="ARRUDA DOS VINHOS"/>
    <n v="0"/>
    <n v="0"/>
    <n v="0"/>
    <n v="0"/>
    <n v="0"/>
    <n v="0"/>
    <x v="0"/>
    <n v="0"/>
  </r>
  <r>
    <n v="1103"/>
    <s v="AZAMBUJA"/>
    <n v="0"/>
    <n v="0"/>
    <n v="0"/>
    <n v="0"/>
    <n v="0"/>
    <n v="0"/>
    <x v="0"/>
    <n v="0"/>
  </r>
  <r>
    <n v="1104"/>
    <s v="CADAVAL"/>
    <n v="0"/>
    <n v="0"/>
    <n v="0"/>
    <n v="0"/>
    <n v="0"/>
    <n v="0"/>
    <x v="0"/>
    <n v="0"/>
  </r>
  <r>
    <n v="1105"/>
    <s v="CASCAIS"/>
    <n v="808767.37"/>
    <n v="0"/>
    <n v="136554.97"/>
    <n v="0"/>
    <n v="672212.4"/>
    <n v="0"/>
    <x v="3"/>
    <s v="ÁREA METROPOLITANA DE LISBOA"/>
  </r>
  <r>
    <n v="1106"/>
    <s v="LISBOA"/>
    <n v="1477304.06"/>
    <n v="0"/>
    <n v="0"/>
    <n v="0"/>
    <n v="0"/>
    <n v="1477304.06"/>
    <x v="3"/>
    <s v="ÁREA METROPOLITANA DE LISBOA"/>
  </r>
  <r>
    <n v="1107"/>
    <s v="LOURES"/>
    <n v="857726.45"/>
    <n v="0"/>
    <n v="857726.45"/>
    <n v="0"/>
    <n v="0"/>
    <n v="0"/>
    <x v="3"/>
    <s v="ÁREA METROPOLITANA DE LISBOA"/>
  </r>
  <r>
    <n v="1108"/>
    <s v="LOURINHÃ"/>
    <n v="0"/>
    <n v="0"/>
    <n v="0"/>
    <n v="0"/>
    <n v="0"/>
    <n v="0"/>
    <x v="0"/>
    <n v="0"/>
  </r>
  <r>
    <n v="1109"/>
    <s v="MAFRA"/>
    <n v="235303.61"/>
    <n v="0"/>
    <n v="235303.61"/>
    <n v="0"/>
    <n v="0"/>
    <n v="0"/>
    <x v="3"/>
    <s v="ÁREA METROPOLITANA DE LISBOA"/>
  </r>
  <r>
    <n v="1110"/>
    <s v="OEIRAS"/>
    <n v="516210.83"/>
    <n v="0"/>
    <n v="0"/>
    <n v="516210.83"/>
    <n v="0"/>
    <n v="0"/>
    <x v="3"/>
    <s v="ÁREA METROPOLITANA DE LISBOA"/>
  </r>
  <r>
    <n v="1111"/>
    <s v="SINTRA"/>
    <n v="976891.73"/>
    <n v="0"/>
    <n v="976891.73"/>
    <n v="0"/>
    <n v="0"/>
    <n v="0"/>
    <x v="3"/>
    <s v="ÁREA METROPOLITANA DE LISBOA"/>
  </r>
  <r>
    <n v="1112"/>
    <s v="SOBRAL DE MONTE AGRAÇO"/>
    <n v="0"/>
    <n v="0"/>
    <n v="0"/>
    <n v="0"/>
    <n v="0"/>
    <n v="0"/>
    <x v="0"/>
    <n v="0"/>
  </r>
  <r>
    <n v="1113"/>
    <s v="TORRES VEDRAS"/>
    <n v="0"/>
    <n v="0"/>
    <n v="0"/>
    <n v="0"/>
    <n v="0"/>
    <n v="0"/>
    <x v="0"/>
    <n v="0"/>
  </r>
  <r>
    <n v="1114"/>
    <s v="VILA FRANCA DE XIRA"/>
    <n v="583238.88"/>
    <n v="0"/>
    <n v="583238.88"/>
    <n v="0"/>
    <n v="0"/>
    <n v="0"/>
    <x v="3"/>
    <s v="ÁREA METROPOLITANA DE LISBOA"/>
  </r>
  <r>
    <n v="1115"/>
    <s v="AMADORA"/>
    <n v="505660.63"/>
    <n v="0"/>
    <n v="351783.05"/>
    <n v="0"/>
    <n v="0"/>
    <n v="153877.57999999999"/>
    <x v="3"/>
    <s v="ÁREA METROPOLITANA DE LISBOA"/>
  </r>
  <r>
    <n v="1116"/>
    <s v="ODIVELAS"/>
    <n v="440990"/>
    <n v="0"/>
    <n v="197550"/>
    <n v="0"/>
    <n v="243440"/>
    <n v="0"/>
    <x v="3"/>
    <s v="ÁREA METROPOLITANA DE LISBOA"/>
  </r>
  <r>
    <n v="1201"/>
    <s v="ALTER DO CHÃO"/>
    <n v="0"/>
    <n v="0"/>
    <n v="0"/>
    <n v="0"/>
    <n v="0"/>
    <n v="0"/>
    <x v="0"/>
    <n v="0"/>
  </r>
  <r>
    <n v="1202"/>
    <s v="ARRONCHES"/>
    <n v="0"/>
    <n v="0"/>
    <n v="0"/>
    <n v="0"/>
    <n v="0"/>
    <n v="0"/>
    <x v="0"/>
    <n v="0"/>
  </r>
  <r>
    <n v="1203"/>
    <s v="AVIS"/>
    <n v="308548.84999999998"/>
    <n v="0"/>
    <n v="0"/>
    <n v="0"/>
    <n v="0"/>
    <n v="308548.84999999998"/>
    <x v="2"/>
    <s v="ALTO ALENTEJO"/>
  </r>
  <r>
    <n v="1204"/>
    <s v="CAMPO MAIOR"/>
    <n v="0"/>
    <n v="0"/>
    <n v="0"/>
    <n v="0"/>
    <n v="0"/>
    <n v="0"/>
    <x v="0"/>
    <n v="0"/>
  </r>
  <r>
    <n v="1205"/>
    <s v="CASTELO DE VIDE"/>
    <n v="100640"/>
    <n v="0"/>
    <n v="0"/>
    <n v="0"/>
    <n v="100640"/>
    <n v="0"/>
    <x v="2"/>
    <s v="ALTO ALENTEJO"/>
  </r>
  <r>
    <n v="1206"/>
    <s v="CRATO"/>
    <n v="296644.03999999998"/>
    <n v="0"/>
    <n v="0"/>
    <n v="296644.03999999998"/>
    <n v="0"/>
    <n v="0"/>
    <x v="2"/>
    <s v="ALTO ALENTEJO"/>
  </r>
  <r>
    <n v="1207"/>
    <s v="ELVAS"/>
    <n v="596780.74"/>
    <n v="0"/>
    <n v="596780.74"/>
    <n v="0"/>
    <n v="0"/>
    <n v="0"/>
    <x v="2"/>
    <s v="ALTO ALENTEJO"/>
  </r>
  <r>
    <n v="1208"/>
    <s v="FRONTEIRA"/>
    <n v="0"/>
    <n v="0"/>
    <n v="0"/>
    <n v="0"/>
    <n v="0"/>
    <n v="0"/>
    <x v="0"/>
    <n v="0"/>
  </r>
  <r>
    <n v="1209"/>
    <s v="GAVIÃO"/>
    <n v="216993.23"/>
    <n v="0"/>
    <n v="216993.23"/>
    <n v="0"/>
    <n v="0"/>
    <n v="0"/>
    <x v="2"/>
    <s v="ALTO ALENTEJO"/>
  </r>
  <r>
    <n v="1210"/>
    <s v="MARVÃO"/>
    <n v="0"/>
    <n v="0"/>
    <n v="0"/>
    <n v="0"/>
    <n v="0"/>
    <n v="0"/>
    <x v="0"/>
    <n v="0"/>
  </r>
  <r>
    <n v="1211"/>
    <s v="MONFORTE"/>
    <n v="0"/>
    <n v="0"/>
    <n v="0"/>
    <n v="0"/>
    <n v="0"/>
    <n v="0"/>
    <x v="0"/>
    <n v="0"/>
  </r>
  <r>
    <n v="1212"/>
    <s v="NISA"/>
    <n v="250287.6"/>
    <n v="0"/>
    <n v="250287.6"/>
    <n v="0"/>
    <n v="0"/>
    <n v="0"/>
    <x v="2"/>
    <s v="ALTO ALENTEJO"/>
  </r>
  <r>
    <n v="1213"/>
    <s v="PONTE DE SOR"/>
    <n v="730692.98"/>
    <n v="0"/>
    <n v="477391.32"/>
    <n v="0"/>
    <n v="0"/>
    <n v="253301.66"/>
    <x v="2"/>
    <s v="ALTO ALENTEJO"/>
  </r>
  <r>
    <n v="1214"/>
    <s v="PORTALEGRE"/>
    <n v="359122.97"/>
    <n v="0"/>
    <n v="255000"/>
    <n v="0"/>
    <n v="0"/>
    <n v="104122.97"/>
    <x v="2"/>
    <s v="ALTO ALENTEJO"/>
  </r>
  <r>
    <n v="1215"/>
    <s v="SOUSEL"/>
    <n v="0"/>
    <n v="0"/>
    <n v="0"/>
    <n v="0"/>
    <n v="0"/>
    <n v="0"/>
    <x v="0"/>
    <n v="0"/>
  </r>
  <r>
    <n v="1301"/>
    <s v="AMARANTE"/>
    <n v="0"/>
    <n v="0"/>
    <n v="0"/>
    <n v="0"/>
    <n v="0"/>
    <n v="0"/>
    <x v="0"/>
    <n v="0"/>
  </r>
  <r>
    <n v="1302"/>
    <s v="BAIÃO"/>
    <n v="0"/>
    <n v="0"/>
    <n v="0"/>
    <n v="0"/>
    <n v="0"/>
    <n v="0"/>
    <x v="0"/>
    <n v="0"/>
  </r>
  <r>
    <n v="1303"/>
    <s v="FELGUEIRAS"/>
    <n v="0"/>
    <n v="0"/>
    <n v="0"/>
    <n v="0"/>
    <n v="0"/>
    <n v="0"/>
    <x v="0"/>
    <n v="0"/>
  </r>
  <r>
    <n v="1304"/>
    <s v="GONDOMAR"/>
    <n v="874411.01"/>
    <n v="0"/>
    <n v="0"/>
    <n v="874411.01"/>
    <n v="0"/>
    <n v="0"/>
    <x v="1"/>
    <s v="ÁREA METROPOLITANA DO PORTO"/>
  </r>
  <r>
    <n v="1305"/>
    <s v="LOUSADA"/>
    <n v="0"/>
    <n v="0"/>
    <n v="0"/>
    <n v="0"/>
    <n v="0"/>
    <n v="0"/>
    <x v="0"/>
    <n v="0"/>
  </r>
  <r>
    <n v="1306"/>
    <s v="MAIA"/>
    <n v="707348.17"/>
    <n v="0"/>
    <n v="0"/>
    <n v="707348.17"/>
    <n v="0"/>
    <n v="0"/>
    <x v="1"/>
    <s v="ÁREA METROPOLITANA DO PORTO"/>
  </r>
  <r>
    <n v="1307"/>
    <s v="MARCO DE CANAVESES"/>
    <n v="0"/>
    <n v="0"/>
    <n v="0"/>
    <n v="0"/>
    <n v="0"/>
    <n v="0"/>
    <x v="0"/>
    <n v="0"/>
  </r>
  <r>
    <n v="1308"/>
    <s v="MATOSINHOS"/>
    <n v="831648.64"/>
    <n v="0"/>
    <n v="831648.64"/>
    <n v="0"/>
    <n v="0"/>
    <n v="0"/>
    <x v="1"/>
    <s v="ÁREA METROPOLITANA DO PORTO"/>
  </r>
  <r>
    <n v="1309"/>
    <s v="PAÇOS DE FERREIRA"/>
    <n v="0"/>
    <n v="0"/>
    <n v="0"/>
    <n v="0"/>
    <n v="0"/>
    <n v="0"/>
    <x v="0"/>
    <n v="0"/>
  </r>
  <r>
    <n v="1310"/>
    <s v="PAREDES"/>
    <n v="482126.94"/>
    <n v="0"/>
    <n v="0"/>
    <n v="482126.94"/>
    <n v="0"/>
    <n v="0"/>
    <x v="1"/>
    <s v="ÁREA METROPOLITANA DO PORTO"/>
  </r>
  <r>
    <n v="1311"/>
    <s v="PENAFIEL"/>
    <n v="0"/>
    <n v="0"/>
    <n v="0"/>
    <n v="0"/>
    <n v="0"/>
    <n v="0"/>
    <x v="0"/>
    <n v="0"/>
  </r>
  <r>
    <n v="1312"/>
    <s v="PORTO"/>
    <n v="1011391.87"/>
    <n v="0"/>
    <n v="0"/>
    <n v="1011391.87"/>
    <n v="0"/>
    <n v="0"/>
    <x v="1"/>
    <s v="ÁREA METROPOLITANA DO PORTO"/>
  </r>
  <r>
    <n v="1313"/>
    <s v="PÓVOA DE VARZIM"/>
    <n v="356803.93"/>
    <n v="0"/>
    <n v="0"/>
    <n v="356803.93"/>
    <n v="0"/>
    <n v="0"/>
    <x v="1"/>
    <s v="ÁREA METROPOLITANA DO PORTO"/>
  </r>
  <r>
    <n v="1314"/>
    <s v="SANTO TIRSO"/>
    <n v="354996.6"/>
    <n v="0"/>
    <n v="0"/>
    <n v="354996.6"/>
    <n v="0"/>
    <n v="0"/>
    <x v="1"/>
    <s v="ÁREA METROPOLITANA DO PORTO"/>
  </r>
  <r>
    <n v="1315"/>
    <s v="VALONGO"/>
    <n v="501609.23"/>
    <n v="0"/>
    <n v="0"/>
    <n v="501609.23"/>
    <n v="0"/>
    <n v="0"/>
    <x v="1"/>
    <s v="ÁREA METROPOLITANA DO PORTO"/>
  </r>
  <r>
    <n v="1316"/>
    <s v="VILA DO CONDE"/>
    <n v="427449.48"/>
    <n v="0"/>
    <n v="0"/>
    <n v="427449.48"/>
    <n v="0"/>
    <n v="0"/>
    <x v="1"/>
    <s v="ÁREA METROPOLITANA DO PORTO"/>
  </r>
  <r>
    <n v="1317"/>
    <s v="VILA NOVA DE GAIA"/>
    <n v="1538102.74"/>
    <n v="0"/>
    <n v="1538102.74"/>
    <n v="0"/>
    <n v="0"/>
    <n v="0"/>
    <x v="1"/>
    <s v="ÁREA METROPOLITANA DO PORTO"/>
  </r>
  <r>
    <n v="1318"/>
    <s v="TROFA"/>
    <n v="214427.33"/>
    <n v="0"/>
    <n v="0"/>
    <n v="214427.33"/>
    <n v="0"/>
    <n v="0"/>
    <x v="1"/>
    <s v="ÁREA METROPOLITANA DO PORTO"/>
  </r>
  <r>
    <n v="1401"/>
    <s v="ABRANTES"/>
    <n v="0"/>
    <n v="0"/>
    <n v="0"/>
    <n v="0"/>
    <n v="0"/>
    <n v="0"/>
    <x v="0"/>
    <n v="0"/>
  </r>
  <r>
    <n v="1402"/>
    <s v="ALCANENA"/>
    <n v="0"/>
    <n v="0"/>
    <n v="0"/>
    <n v="0"/>
    <n v="0"/>
    <n v="0"/>
    <x v="0"/>
    <n v="0"/>
  </r>
  <r>
    <n v="1403"/>
    <s v="ALMEIRIM"/>
    <n v="0"/>
    <n v="0"/>
    <n v="0"/>
    <n v="0"/>
    <n v="0"/>
    <n v="0"/>
    <x v="0"/>
    <n v="0"/>
  </r>
  <r>
    <n v="1404"/>
    <s v="ALPIARÇA"/>
    <n v="0"/>
    <n v="0"/>
    <n v="0"/>
    <n v="0"/>
    <n v="0"/>
    <n v="0"/>
    <x v="0"/>
    <n v="0"/>
  </r>
  <r>
    <n v="1405"/>
    <s v="BENAVENTE"/>
    <n v="0"/>
    <n v="0"/>
    <n v="0"/>
    <n v="0"/>
    <n v="0"/>
    <n v="0"/>
    <x v="0"/>
    <n v="0"/>
  </r>
  <r>
    <n v="1406"/>
    <s v="CARTAXO"/>
    <n v="0"/>
    <n v="0"/>
    <n v="0"/>
    <n v="0"/>
    <n v="0"/>
    <n v="0"/>
    <x v="0"/>
    <n v="0"/>
  </r>
  <r>
    <n v="1407"/>
    <s v="CHAMUSCA"/>
    <n v="0"/>
    <n v="0"/>
    <n v="0"/>
    <n v="0"/>
    <n v="0"/>
    <n v="0"/>
    <x v="0"/>
    <n v="0"/>
  </r>
  <r>
    <n v="1408"/>
    <s v="CONSTÂNCIA"/>
    <n v="0"/>
    <n v="0"/>
    <n v="0"/>
    <n v="0"/>
    <n v="0"/>
    <n v="0"/>
    <x v="0"/>
    <n v="0"/>
  </r>
  <r>
    <n v="1409"/>
    <s v="CORUCHE"/>
    <n v="0"/>
    <n v="0"/>
    <n v="0"/>
    <n v="0"/>
    <n v="0"/>
    <n v="0"/>
    <x v="0"/>
    <n v="0"/>
  </r>
  <r>
    <n v="1410"/>
    <s v="ENTRONCAMENTO"/>
    <n v="0"/>
    <n v="0"/>
    <n v="0"/>
    <n v="0"/>
    <n v="0"/>
    <n v="0"/>
    <x v="0"/>
    <n v="0"/>
  </r>
  <r>
    <n v="1411"/>
    <s v="FERREIRA DO ZÊZERE"/>
    <n v="0"/>
    <n v="0"/>
    <n v="0"/>
    <n v="0"/>
    <n v="0"/>
    <n v="0"/>
    <x v="0"/>
    <n v="0"/>
  </r>
  <r>
    <n v="1412"/>
    <s v="GOLEGÃ"/>
    <n v="0"/>
    <n v="0"/>
    <n v="0"/>
    <n v="0"/>
    <n v="0"/>
    <n v="0"/>
    <x v="0"/>
    <n v="0"/>
  </r>
  <r>
    <n v="1413"/>
    <s v="MAÇÃO"/>
    <n v="0"/>
    <n v="0"/>
    <n v="0"/>
    <n v="0"/>
    <n v="0"/>
    <n v="0"/>
    <x v="0"/>
    <n v="0"/>
  </r>
  <r>
    <n v="1414"/>
    <s v="RIO MAIOR"/>
    <n v="406575.59"/>
    <n v="0"/>
    <n v="406575.59"/>
    <n v="0"/>
    <n v="0"/>
    <n v="0"/>
    <x v="2"/>
    <s v="LEZÍRIA DO TEJO"/>
  </r>
  <r>
    <n v="1415"/>
    <s v="SALVATERRA DE MAGOS"/>
    <n v="0"/>
    <n v="0"/>
    <n v="0"/>
    <n v="0"/>
    <n v="0"/>
    <n v="0"/>
    <x v="0"/>
    <n v="0"/>
  </r>
  <r>
    <n v="1416"/>
    <s v="SANTARÉM"/>
    <n v="0"/>
    <n v="0"/>
    <n v="0"/>
    <n v="0"/>
    <n v="0"/>
    <n v="0"/>
    <x v="0"/>
    <n v="0"/>
  </r>
  <r>
    <n v="1417"/>
    <s v="SARDOAL"/>
    <n v="0"/>
    <n v="0"/>
    <n v="0"/>
    <n v="0"/>
    <n v="0"/>
    <n v="0"/>
    <x v="0"/>
    <n v="0"/>
  </r>
  <r>
    <n v="1418"/>
    <s v="TOMAR"/>
    <n v="0"/>
    <n v="0"/>
    <n v="0"/>
    <n v="0"/>
    <n v="0"/>
    <n v="0"/>
    <x v="0"/>
    <n v="0"/>
  </r>
  <r>
    <n v="1419"/>
    <s v="TORRES NOVAS"/>
    <n v="0"/>
    <n v="0"/>
    <n v="0"/>
    <n v="0"/>
    <n v="0"/>
    <n v="0"/>
    <x v="0"/>
    <n v="0"/>
  </r>
  <r>
    <n v="1420"/>
    <s v="VILA NOVA DA BARQUINHA"/>
    <n v="0"/>
    <n v="0"/>
    <n v="0"/>
    <n v="0"/>
    <n v="0"/>
    <n v="0"/>
    <x v="0"/>
    <n v="0"/>
  </r>
  <r>
    <n v="1421"/>
    <s v="OURÉM"/>
    <n v="0"/>
    <n v="0"/>
    <n v="0"/>
    <n v="0"/>
    <n v="0"/>
    <n v="0"/>
    <x v="0"/>
    <n v="0"/>
  </r>
  <r>
    <n v="1501"/>
    <s v="ALCÁCER DO SAL"/>
    <n v="360238.5"/>
    <n v="0"/>
    <n v="360238.5"/>
    <n v="0"/>
    <n v="0"/>
    <n v="0"/>
    <x v="2"/>
    <s v="ALENTEJO LITORAL"/>
  </r>
  <r>
    <n v="1502"/>
    <s v="ALCOCHETE"/>
    <n v="219156.28"/>
    <n v="0"/>
    <n v="0"/>
    <n v="0"/>
    <n v="219156.28"/>
    <n v="0"/>
    <x v="3"/>
    <s v="ÁREA METROPOLITANA DE LISBOA"/>
  </r>
  <r>
    <n v="1503"/>
    <s v="ALMADA"/>
    <n v="483401"/>
    <n v="0"/>
    <n v="483401"/>
    <n v="0"/>
    <n v="0"/>
    <n v="0"/>
    <x v="3"/>
    <s v="ÁREA METROPOLITANA DE LISBOA"/>
  </r>
  <r>
    <n v="1504"/>
    <s v="BARREIRO"/>
    <n v="360800.62"/>
    <n v="0"/>
    <n v="0"/>
    <n v="0"/>
    <n v="360800.62"/>
    <n v="0"/>
    <x v="3"/>
    <s v="ÁREA METROPOLITANA DE LISBOA"/>
  </r>
  <r>
    <n v="1505"/>
    <s v="GRÂNDOLA"/>
    <n v="214804.69"/>
    <n v="0"/>
    <n v="0"/>
    <n v="214804.69"/>
    <n v="0"/>
    <n v="0"/>
    <x v="2"/>
    <s v="ALENTEJO LITORAL"/>
  </r>
  <r>
    <n v="1506"/>
    <s v="MOITA"/>
    <n v="108907.01"/>
    <n v="0"/>
    <n v="0"/>
    <n v="0"/>
    <n v="108907.01"/>
    <n v="0"/>
    <x v="3"/>
    <s v="ÁREA METROPOLITANA DE LISBOA"/>
  </r>
  <r>
    <n v="1507"/>
    <s v="MONTIJO"/>
    <n v="550005.25"/>
    <n v="0"/>
    <n v="292603.51"/>
    <n v="257401.74"/>
    <n v="0"/>
    <n v="0"/>
    <x v="3"/>
    <s v="ÁREA METROPOLITANA DE LISBOA"/>
  </r>
  <r>
    <n v="1508"/>
    <s v="PALMELA"/>
    <n v="399594.5"/>
    <n v="0"/>
    <n v="0"/>
    <n v="399594.5"/>
    <n v="0"/>
    <n v="0"/>
    <x v="3"/>
    <s v="ÁREA METROPOLITANA DE LISBOA"/>
  </r>
  <r>
    <n v="1509"/>
    <s v="SANTIAGO DO CACÉM"/>
    <n v="596901.44999999995"/>
    <n v="0"/>
    <n v="596901.44999999995"/>
    <n v="0"/>
    <n v="0"/>
    <n v="0"/>
    <x v="2"/>
    <s v="ALENTEJO LITORAL"/>
  </r>
  <r>
    <n v="1510"/>
    <s v="SEIXAL"/>
    <n v="499277.4"/>
    <n v="0"/>
    <n v="499277.4"/>
    <n v="0"/>
    <n v="0"/>
    <n v="0"/>
    <x v="3"/>
    <s v="ÁREA METROPOLITANA DE LISBOA"/>
  </r>
  <r>
    <n v="1511"/>
    <s v="SESIMBRA"/>
    <n v="374588.51"/>
    <n v="0"/>
    <n v="374588.51"/>
    <n v="0"/>
    <n v="0"/>
    <n v="0"/>
    <x v="3"/>
    <s v="ÁREA METROPOLITANA DE LISBOA"/>
  </r>
  <r>
    <n v="1512"/>
    <s v="SETÚBAL"/>
    <n v="513706.82"/>
    <n v="0"/>
    <n v="125224.38"/>
    <n v="0"/>
    <n v="388482.44"/>
    <n v="0"/>
    <x v="3"/>
    <s v="ÁREA METROPOLITANA DE LISBOA"/>
  </r>
  <r>
    <n v="1513"/>
    <s v="SINES"/>
    <n v="308849.32"/>
    <n v="0"/>
    <n v="0"/>
    <n v="308849.32"/>
    <n v="0"/>
    <n v="0"/>
    <x v="2"/>
    <s v="ALENTEJO LITORAL"/>
  </r>
  <r>
    <n v="1601"/>
    <s v="ARCOS DE VALDEVEZ"/>
    <n v="372883.95"/>
    <n v="0"/>
    <n v="0"/>
    <n v="372883.95"/>
    <n v="0"/>
    <n v="0"/>
    <x v="1"/>
    <s v="ALTO MINHO"/>
  </r>
  <r>
    <n v="1602"/>
    <s v="CAMINHA"/>
    <n v="226019.25"/>
    <n v="0"/>
    <n v="0"/>
    <n v="226019.25"/>
    <n v="0"/>
    <n v="0"/>
    <x v="1"/>
    <s v="ALTO MINHO"/>
  </r>
  <r>
    <n v="1603"/>
    <s v="MELGAÇO"/>
    <n v="201398.26"/>
    <n v="0"/>
    <n v="0"/>
    <n v="201398.26"/>
    <n v="0"/>
    <n v="0"/>
    <x v="1"/>
    <s v="ALTO MINHO"/>
  </r>
  <r>
    <n v="1604"/>
    <s v="MONÇÃO"/>
    <n v="282126.59000000003"/>
    <n v="0"/>
    <n v="0"/>
    <n v="282126.59000000003"/>
    <n v="0"/>
    <n v="0"/>
    <x v="1"/>
    <s v="ALTO MINHO"/>
  </r>
  <r>
    <n v="1605"/>
    <s v="PAREDES DE COURA"/>
    <n v="205613.3"/>
    <n v="0"/>
    <n v="205613.3"/>
    <n v="0"/>
    <n v="0"/>
    <n v="0"/>
    <x v="1"/>
    <s v="ALTO MINHO"/>
  </r>
  <r>
    <n v="1606"/>
    <s v="PONTE DA BARCA"/>
    <n v="202001.25"/>
    <n v="0"/>
    <n v="0"/>
    <n v="202001.25"/>
    <n v="0"/>
    <n v="0"/>
    <x v="1"/>
    <s v="ALTO MINHO"/>
  </r>
  <r>
    <n v="1607"/>
    <s v="PONTE DE LIMA"/>
    <n v="503307.1"/>
    <n v="0"/>
    <n v="0"/>
    <n v="503307.1"/>
    <n v="0"/>
    <n v="0"/>
    <x v="1"/>
    <s v="ALTO MINHO"/>
  </r>
  <r>
    <n v="1608"/>
    <s v="VALENÇA"/>
    <n v="202948.55"/>
    <n v="0"/>
    <n v="0"/>
    <n v="202948.55"/>
    <n v="0"/>
    <n v="0"/>
    <x v="1"/>
    <s v="ALTO MINHO"/>
  </r>
  <r>
    <n v="1609"/>
    <s v="VIANA DO CASTELO"/>
    <n v="722395.8"/>
    <n v="0"/>
    <n v="722395.8"/>
    <n v="0"/>
    <n v="0"/>
    <n v="0"/>
    <x v="1"/>
    <s v="ALTO MINHO"/>
  </r>
  <r>
    <n v="1610"/>
    <s v="VILA NOVA DE CERVEIRA"/>
    <n v="192812.22"/>
    <n v="0"/>
    <n v="0"/>
    <n v="192812.22"/>
    <n v="0"/>
    <n v="0"/>
    <x v="1"/>
    <s v="ALTO MINHO"/>
  </r>
  <r>
    <n v="1701"/>
    <s v="ALIJÓ"/>
    <n v="345422.37"/>
    <n v="0"/>
    <n v="0"/>
    <n v="0"/>
    <n v="345422.37"/>
    <n v="0"/>
    <x v="1"/>
    <s v="DOURO"/>
  </r>
  <r>
    <n v="1702"/>
    <s v="BOTICAS"/>
    <n v="377399.86"/>
    <n v="0"/>
    <n v="0"/>
    <n v="377399.86"/>
    <n v="0"/>
    <n v="0"/>
    <x v="1"/>
    <s v="ALTO TÂMEGA"/>
  </r>
  <r>
    <n v="1703"/>
    <s v="CHAVES"/>
    <n v="1306605.97"/>
    <n v="0"/>
    <n v="0"/>
    <n v="1153605.96"/>
    <n v="153000.01"/>
    <n v="0"/>
    <x v="1"/>
    <s v="ALTO TÂMEGA"/>
  </r>
  <r>
    <n v="1704"/>
    <s v="MESÃO FRIO"/>
    <n v="209022.02"/>
    <n v="0"/>
    <n v="0"/>
    <n v="209022.02"/>
    <n v="0"/>
    <n v="0"/>
    <x v="1"/>
    <s v="DOURO"/>
  </r>
  <r>
    <n v="1705"/>
    <s v="MONDIM DE BASTO"/>
    <n v="168210.38"/>
    <n v="0"/>
    <n v="0"/>
    <n v="15288.49"/>
    <n v="152921.89000000001"/>
    <n v="0"/>
    <x v="1"/>
    <s v="AVE"/>
  </r>
  <r>
    <n v="1706"/>
    <s v="MONTALEGRE"/>
    <n v="765613.18"/>
    <n v="0"/>
    <n v="0"/>
    <n v="681731.8"/>
    <n v="83881.38"/>
    <n v="0"/>
    <x v="1"/>
    <s v="ALTO TÂMEGA"/>
  </r>
  <r>
    <n v="1707"/>
    <s v="MURÇA"/>
    <n v="256777.61"/>
    <n v="0"/>
    <n v="0"/>
    <n v="256777.61"/>
    <n v="0"/>
    <n v="0"/>
    <x v="1"/>
    <s v="DOURO"/>
  </r>
  <r>
    <n v="1708"/>
    <s v="PESO DA RÉGUA"/>
    <n v="403350.55"/>
    <n v="0"/>
    <n v="0"/>
    <n v="403350.55"/>
    <n v="0"/>
    <n v="0"/>
    <x v="1"/>
    <s v="DOURO"/>
  </r>
  <r>
    <n v="1709"/>
    <s v="RIBEIRA DE PENA"/>
    <n v="335163.62"/>
    <n v="0"/>
    <n v="0"/>
    <n v="335163.62"/>
    <n v="0"/>
    <n v="0"/>
    <x v="1"/>
    <s v="ALTO TÂMEGA"/>
  </r>
  <r>
    <n v="1710"/>
    <s v="SABROSA"/>
    <n v="258560.65"/>
    <n v="0"/>
    <n v="258560.65"/>
    <n v="0"/>
    <n v="0"/>
    <n v="0"/>
    <x v="1"/>
    <s v="DOURO"/>
  </r>
  <r>
    <n v="1711"/>
    <s v="SANTA MARTA DE PENAGUIÃO"/>
    <n v="231085.52"/>
    <n v="0"/>
    <n v="231085.52"/>
    <n v="0"/>
    <n v="0"/>
    <n v="0"/>
    <x v="1"/>
    <s v="DOURO"/>
  </r>
  <r>
    <n v="1712"/>
    <s v="VALPAÇOS"/>
    <n v="621272.85"/>
    <n v="0"/>
    <n v="0"/>
    <n v="621272.85"/>
    <n v="0"/>
    <n v="0"/>
    <x v="1"/>
    <s v="ALTO TÂMEGA"/>
  </r>
  <r>
    <n v="1713"/>
    <s v="VILA POUCA DE AGUIAR"/>
    <n v="611728.68000000005"/>
    <n v="0"/>
    <n v="611728.68000000005"/>
    <n v="0"/>
    <n v="0"/>
    <n v="0"/>
    <x v="1"/>
    <s v="ALTO TÂMEGA"/>
  </r>
  <r>
    <n v="1714"/>
    <s v="VILA REAL"/>
    <n v="790350"/>
    <n v="0"/>
    <n v="0"/>
    <n v="790350"/>
    <n v="0"/>
    <n v="0"/>
    <x v="1"/>
    <s v="DOURO"/>
  </r>
  <r>
    <n v="1801"/>
    <s v="ARMAMAR"/>
    <n v="250389.91"/>
    <n v="0"/>
    <n v="0"/>
    <n v="250389.91"/>
    <n v="0"/>
    <n v="0"/>
    <x v="1"/>
    <s v="DOURO"/>
  </r>
  <r>
    <n v="1802"/>
    <s v="CARREGAL DO SAL"/>
    <n v="0"/>
    <n v="0"/>
    <n v="0"/>
    <n v="0"/>
    <n v="0"/>
    <n v="0"/>
    <x v="0"/>
    <n v="0"/>
  </r>
  <r>
    <n v="1803"/>
    <s v="CASTRO DAIRE"/>
    <n v="0"/>
    <n v="0"/>
    <n v="0"/>
    <n v="0"/>
    <n v="0"/>
    <n v="0"/>
    <x v="0"/>
    <n v="0"/>
  </r>
  <r>
    <n v="1804"/>
    <s v="CINFÃES"/>
    <n v="0"/>
    <n v="0"/>
    <n v="0"/>
    <n v="0"/>
    <n v="0"/>
    <n v="0"/>
    <x v="0"/>
    <n v="0"/>
  </r>
  <r>
    <n v="1805"/>
    <s v="LAMEGO"/>
    <n v="518643.31"/>
    <n v="0"/>
    <n v="0"/>
    <n v="518643.31"/>
    <n v="0"/>
    <n v="0"/>
    <x v="1"/>
    <s v="DOURO"/>
  </r>
  <r>
    <n v="1806"/>
    <s v="MANGUALDE"/>
    <n v="0"/>
    <n v="0"/>
    <n v="0"/>
    <n v="0"/>
    <n v="0"/>
    <n v="0"/>
    <x v="0"/>
    <n v="0"/>
  </r>
  <r>
    <n v="1807"/>
    <s v="MOIMENTA DA BEIRA"/>
    <n v="336715.83"/>
    <n v="0"/>
    <n v="0"/>
    <n v="336715.83"/>
    <n v="0"/>
    <n v="0"/>
    <x v="1"/>
    <s v="DOURO"/>
  </r>
  <r>
    <n v="1808"/>
    <s v="MORTÁGUA"/>
    <n v="0"/>
    <n v="0"/>
    <n v="0"/>
    <n v="0"/>
    <n v="0"/>
    <n v="0"/>
    <x v="0"/>
    <n v="0"/>
  </r>
  <r>
    <n v="1809"/>
    <s v="NELAS"/>
    <n v="0"/>
    <n v="0"/>
    <n v="0"/>
    <n v="0"/>
    <n v="0"/>
    <n v="0"/>
    <x v="0"/>
    <n v="0"/>
  </r>
  <r>
    <n v="1810"/>
    <s v="OLIVEIRA DE FRADES"/>
    <n v="0"/>
    <n v="0"/>
    <n v="0"/>
    <n v="0"/>
    <n v="0"/>
    <n v="0"/>
    <x v="0"/>
    <n v="0"/>
  </r>
  <r>
    <n v="1811"/>
    <s v="PENALVA DO CASTELO"/>
    <n v="0"/>
    <n v="0"/>
    <n v="0"/>
    <n v="0"/>
    <n v="0"/>
    <n v="0"/>
    <x v="0"/>
    <n v="0"/>
  </r>
  <r>
    <n v="1812"/>
    <s v="PENEDONO"/>
    <n v="216125.59"/>
    <n v="0"/>
    <n v="0"/>
    <n v="216125.59"/>
    <n v="0"/>
    <n v="0"/>
    <x v="1"/>
    <s v="DOURO"/>
  </r>
  <r>
    <n v="1813"/>
    <s v="RESENDE"/>
    <n v="0"/>
    <n v="0"/>
    <n v="0"/>
    <n v="0"/>
    <n v="0"/>
    <n v="0"/>
    <x v="0"/>
    <n v="0"/>
  </r>
  <r>
    <n v="1814"/>
    <s v="SANTA COMBA DÃO"/>
    <n v="0"/>
    <n v="0"/>
    <n v="0"/>
    <n v="0"/>
    <n v="0"/>
    <n v="0"/>
    <x v="0"/>
    <n v="0"/>
  </r>
  <r>
    <n v="1815"/>
    <s v="SÃO JOÃO DA PESQUEIRA"/>
    <n v="313575.53000000003"/>
    <n v="0"/>
    <n v="0"/>
    <n v="313575.53000000003"/>
    <n v="0"/>
    <n v="0"/>
    <x v="1"/>
    <s v="DOURO"/>
  </r>
  <r>
    <n v="1816"/>
    <s v="SÃO PEDRO DO SUL"/>
    <n v="0"/>
    <n v="0"/>
    <n v="0"/>
    <n v="0"/>
    <n v="0"/>
    <n v="0"/>
    <x v="0"/>
    <n v="0"/>
  </r>
  <r>
    <n v="1817"/>
    <s v="SÁTÃO"/>
    <n v="0"/>
    <n v="0"/>
    <n v="0"/>
    <n v="0"/>
    <n v="0"/>
    <n v="0"/>
    <x v="0"/>
    <n v="0"/>
  </r>
  <r>
    <n v="1818"/>
    <s v="SERNANCELHE"/>
    <n v="273713.23"/>
    <n v="0"/>
    <n v="0"/>
    <n v="273713.23"/>
    <n v="0"/>
    <n v="0"/>
    <x v="1"/>
    <s v="DOURO"/>
  </r>
  <r>
    <n v="1819"/>
    <s v="TABUAÇO"/>
    <n v="260384.58"/>
    <n v="0"/>
    <n v="0"/>
    <n v="260384.58"/>
    <n v="0"/>
    <n v="0"/>
    <x v="1"/>
    <s v="DOURO"/>
  </r>
  <r>
    <n v="1820"/>
    <s v="TAROUCA"/>
    <n v="271538.51"/>
    <n v="0"/>
    <n v="0"/>
    <n v="271538.51"/>
    <n v="0"/>
    <n v="0"/>
    <x v="1"/>
    <s v="DOURO"/>
  </r>
  <r>
    <n v="1821"/>
    <s v="TONDELA"/>
    <n v="0"/>
    <n v="0"/>
    <n v="0"/>
    <n v="0"/>
    <n v="0"/>
    <n v="0"/>
    <x v="0"/>
    <n v="0"/>
  </r>
  <r>
    <n v="1822"/>
    <s v="VILA NOVA DE PAIVA"/>
    <n v="0"/>
    <n v="0"/>
    <n v="0"/>
    <n v="0"/>
    <n v="0"/>
    <n v="0"/>
    <x v="0"/>
    <n v="0"/>
  </r>
  <r>
    <n v="1823"/>
    <s v="VISEU"/>
    <n v="0"/>
    <n v="0"/>
    <n v="0"/>
    <n v="0"/>
    <n v="0"/>
    <n v="0"/>
    <x v="0"/>
    <n v="0"/>
  </r>
  <r>
    <n v="1824"/>
    <s v="VOUZELA"/>
    <n v="0"/>
    <n v="0"/>
    <n v="0"/>
    <n v="0"/>
    <n v="0"/>
    <n v="0"/>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649441-014C-4700-A31A-D605F34928AF}" name="Tabela dinâ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7" firstHeaderRow="1" firstDataRow="1" firstDataCol="1"/>
  <pivotFields count="10">
    <pivotField showAll="0"/>
    <pivotField showAll="0"/>
    <pivotField dataField="1" showAll="0"/>
    <pivotField showAll="0"/>
    <pivotField showAll="0"/>
    <pivotField showAll="0"/>
    <pivotField showAll="0"/>
    <pivotField showAll="0"/>
    <pivotField axis="axisRow" showAll="0">
      <items count="5">
        <item h="1" x="0"/>
        <item x="2"/>
        <item x="3"/>
        <item x="1"/>
        <item t="default"/>
      </items>
    </pivotField>
    <pivotField showAll="0"/>
  </pivotFields>
  <rowFields count="1">
    <field x="8"/>
  </rowFields>
  <rowItems count="4">
    <i>
      <x v="1"/>
    </i>
    <i>
      <x v="2"/>
    </i>
    <i>
      <x v="3"/>
    </i>
    <i t="grand">
      <x/>
    </i>
  </rowItems>
  <colItems count="1">
    <i/>
  </colItems>
  <dataFields count="1">
    <dataField name="Soma de total_FA" fld="2" baseField="0" baseItem="0" numFmtId="44"/>
  </dataFields>
  <formats count="2">
    <format dxfId="1">
      <pivotArea collapsedLevelsAreSubtotals="1" fieldPosition="0">
        <references count="1">
          <reference field="8" count="1">
            <x v="2"/>
          </reference>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20"/>
  <sheetViews>
    <sheetView zoomScale="60" zoomScaleNormal="60" workbookViewId="0">
      <selection activeCell="I6" sqref="I6"/>
    </sheetView>
  </sheetViews>
  <sheetFormatPr defaultRowHeight="14.4" x14ac:dyDescent="0.3"/>
  <cols>
    <col min="1" max="2" width="14" style="3" customWidth="1"/>
    <col min="3" max="3" width="15.88671875" style="2" customWidth="1"/>
    <col min="4" max="4" width="86.88671875" bestFit="1" customWidth="1"/>
    <col min="5" max="5" width="25" customWidth="1"/>
    <col min="6" max="6" width="51.109375" customWidth="1"/>
    <col min="7" max="7" width="74.88671875" customWidth="1"/>
    <col min="8" max="8" width="28" customWidth="1"/>
    <col min="9" max="9" width="55" bestFit="1" customWidth="1"/>
    <col min="10" max="10" width="16" customWidth="1"/>
    <col min="11" max="11" width="14.88671875" customWidth="1"/>
    <col min="12" max="12" width="13.88671875" bestFit="1" customWidth="1"/>
    <col min="13" max="13" width="12.6640625" customWidth="1"/>
    <col min="15" max="15" width="14.109375" customWidth="1"/>
    <col min="16" max="16" width="16.44140625" bestFit="1" customWidth="1"/>
    <col min="17" max="17" width="15.33203125" bestFit="1" customWidth="1"/>
    <col min="18" max="18" width="15.33203125" style="50" customWidth="1"/>
    <col min="19" max="19" width="14" customWidth="1"/>
    <col min="20" max="20" width="15.33203125" customWidth="1"/>
  </cols>
  <sheetData>
    <row r="1" spans="1:21" ht="82.8" x14ac:dyDescent="0.3">
      <c r="A1" s="9"/>
      <c r="B1" s="47" t="s">
        <v>652</v>
      </c>
      <c r="C1" s="10" t="s">
        <v>0</v>
      </c>
      <c r="D1" s="10" t="s">
        <v>1</v>
      </c>
      <c r="E1" s="10" t="s">
        <v>2</v>
      </c>
      <c r="F1" s="10" t="s">
        <v>3</v>
      </c>
      <c r="G1" s="10" t="s">
        <v>362</v>
      </c>
      <c r="H1" s="47" t="s">
        <v>645</v>
      </c>
      <c r="I1" s="10" t="s">
        <v>4</v>
      </c>
      <c r="J1" s="47" t="s">
        <v>652</v>
      </c>
      <c r="K1" s="11" t="s">
        <v>5</v>
      </c>
      <c r="L1" s="11" t="s">
        <v>6</v>
      </c>
      <c r="M1" s="11" t="s">
        <v>360</v>
      </c>
      <c r="N1" s="10" t="s">
        <v>7</v>
      </c>
      <c r="O1" s="10" t="s">
        <v>641</v>
      </c>
      <c r="P1" s="12" t="s">
        <v>640</v>
      </c>
      <c r="Q1" s="12" t="s">
        <v>8</v>
      </c>
      <c r="R1" s="48" t="s">
        <v>646</v>
      </c>
      <c r="S1" s="13" t="s">
        <v>9</v>
      </c>
      <c r="T1" s="14" t="s">
        <v>10</v>
      </c>
    </row>
    <row r="2" spans="1:21" ht="30" customHeight="1" x14ac:dyDescent="0.3">
      <c r="A2" s="158" t="s">
        <v>638</v>
      </c>
      <c r="B2" s="91" t="s">
        <v>638</v>
      </c>
      <c r="C2" s="15" t="s">
        <v>11</v>
      </c>
      <c r="D2" s="6" t="s">
        <v>40</v>
      </c>
      <c r="E2" s="15" t="s">
        <v>41</v>
      </c>
      <c r="F2" s="4" t="s">
        <v>40</v>
      </c>
      <c r="G2" s="4"/>
      <c r="H2" s="4"/>
      <c r="I2" s="4" t="s">
        <v>42</v>
      </c>
      <c r="J2" s="4">
        <v>1</v>
      </c>
      <c r="K2" s="16">
        <v>443826.01</v>
      </c>
      <c r="L2" s="16">
        <v>377252.11</v>
      </c>
      <c r="M2" s="16"/>
      <c r="N2" s="17" t="s">
        <v>12</v>
      </c>
      <c r="O2" s="17"/>
      <c r="P2" s="18" t="s">
        <v>19</v>
      </c>
      <c r="Q2" s="18" t="s">
        <v>43</v>
      </c>
      <c r="R2" s="49">
        <v>2017</v>
      </c>
      <c r="S2" s="19">
        <v>43087</v>
      </c>
      <c r="T2" s="20">
        <v>44074</v>
      </c>
      <c r="U2" s="1"/>
    </row>
    <row r="3" spans="1:21" ht="30" customHeight="1" x14ac:dyDescent="0.3">
      <c r="A3" s="158"/>
      <c r="B3" s="91" t="s">
        <v>638</v>
      </c>
      <c r="C3" s="15" t="s">
        <v>11</v>
      </c>
      <c r="D3" s="6" t="s">
        <v>40</v>
      </c>
      <c r="E3" s="15" t="s">
        <v>44</v>
      </c>
      <c r="F3" s="4" t="s">
        <v>40</v>
      </c>
      <c r="G3" s="4"/>
      <c r="H3" s="4"/>
      <c r="I3" s="4" t="s">
        <v>45</v>
      </c>
      <c r="J3" s="4">
        <v>1</v>
      </c>
      <c r="K3" s="16">
        <v>281371.52000000002</v>
      </c>
      <c r="L3" s="16">
        <v>239165.79</v>
      </c>
      <c r="M3" s="16"/>
      <c r="N3" s="17" t="s">
        <v>12</v>
      </c>
      <c r="O3" s="17"/>
      <c r="P3" s="18" t="s">
        <v>19</v>
      </c>
      <c r="Q3" s="18" t="s">
        <v>46</v>
      </c>
      <c r="R3" s="49">
        <v>2018</v>
      </c>
      <c r="S3" s="19">
        <v>43222</v>
      </c>
      <c r="T3" s="20">
        <v>44316</v>
      </c>
      <c r="U3" s="1"/>
    </row>
    <row r="4" spans="1:21" ht="30" customHeight="1" x14ac:dyDescent="0.3">
      <c r="A4" s="158"/>
      <c r="B4" s="91" t="s">
        <v>638</v>
      </c>
      <c r="C4" s="15" t="s">
        <v>11</v>
      </c>
      <c r="D4" s="6" t="s">
        <v>40</v>
      </c>
      <c r="E4" s="15" t="s">
        <v>47</v>
      </c>
      <c r="F4" s="4" t="s">
        <v>40</v>
      </c>
      <c r="G4" s="4"/>
      <c r="H4" s="4"/>
      <c r="I4" s="4" t="s">
        <v>48</v>
      </c>
      <c r="J4" s="4">
        <v>1</v>
      </c>
      <c r="K4" s="16">
        <v>339652.55</v>
      </c>
      <c r="L4" s="16">
        <v>288704.67</v>
      </c>
      <c r="M4" s="16"/>
      <c r="N4" s="17" t="s">
        <v>12</v>
      </c>
      <c r="O4" s="17"/>
      <c r="P4" s="18" t="s">
        <v>25</v>
      </c>
      <c r="Q4" s="18" t="s">
        <v>49</v>
      </c>
      <c r="R4" s="49">
        <v>2018</v>
      </c>
      <c r="S4" s="19">
        <v>43108</v>
      </c>
      <c r="T4" s="20">
        <v>44203</v>
      </c>
      <c r="U4" s="1"/>
    </row>
    <row r="5" spans="1:21" ht="30" customHeight="1" x14ac:dyDescent="0.3">
      <c r="A5" s="158"/>
      <c r="B5" s="91" t="s">
        <v>638</v>
      </c>
      <c r="C5" s="15" t="s">
        <v>11</v>
      </c>
      <c r="D5" s="6" t="s">
        <v>40</v>
      </c>
      <c r="E5" s="15" t="s">
        <v>50</v>
      </c>
      <c r="F5" s="4" t="s">
        <v>40</v>
      </c>
      <c r="G5" s="4"/>
      <c r="H5" s="4"/>
      <c r="I5" s="4" t="s">
        <v>51</v>
      </c>
      <c r="J5" s="4">
        <v>1</v>
      </c>
      <c r="K5" s="16">
        <v>97821.759999999995</v>
      </c>
      <c r="L5" s="16">
        <v>83148.5</v>
      </c>
      <c r="M5" s="16"/>
      <c r="N5" s="17" t="s">
        <v>12</v>
      </c>
      <c r="O5" s="17"/>
      <c r="P5" s="18" t="s">
        <v>25</v>
      </c>
      <c r="Q5" s="18" t="s">
        <v>33</v>
      </c>
      <c r="R5" s="49">
        <v>2018</v>
      </c>
      <c r="S5" s="19">
        <v>43371</v>
      </c>
      <c r="T5" s="20">
        <v>44073</v>
      </c>
      <c r="U5" s="1"/>
    </row>
    <row r="6" spans="1:21" ht="30" customHeight="1" x14ac:dyDescent="0.3">
      <c r="A6" s="158"/>
      <c r="B6" s="91" t="s">
        <v>638</v>
      </c>
      <c r="C6" s="15" t="s">
        <v>11</v>
      </c>
      <c r="D6" s="6" t="s">
        <v>40</v>
      </c>
      <c r="E6" s="15" t="s">
        <v>52</v>
      </c>
      <c r="F6" s="4" t="s">
        <v>40</v>
      </c>
      <c r="G6" s="4"/>
      <c r="H6" s="4"/>
      <c r="I6" s="4" t="s">
        <v>51</v>
      </c>
      <c r="J6" s="4">
        <v>1</v>
      </c>
      <c r="K6" s="16">
        <v>377159.7</v>
      </c>
      <c r="L6" s="16">
        <v>320585.75</v>
      </c>
      <c r="M6" s="16"/>
      <c r="N6" s="17" t="s">
        <v>12</v>
      </c>
      <c r="O6" s="17"/>
      <c r="P6" s="18" t="s">
        <v>25</v>
      </c>
      <c r="Q6" s="18" t="s">
        <v>33</v>
      </c>
      <c r="R6" s="49">
        <v>2017</v>
      </c>
      <c r="S6" s="19">
        <v>43024</v>
      </c>
      <c r="T6" s="20">
        <v>44073</v>
      </c>
      <c r="U6" s="1"/>
    </row>
    <row r="7" spans="1:21" ht="30" customHeight="1" x14ac:dyDescent="0.3">
      <c r="A7" s="158"/>
      <c r="B7" s="91" t="s">
        <v>638</v>
      </c>
      <c r="C7" s="15" t="s">
        <v>11</v>
      </c>
      <c r="D7" s="6" t="s">
        <v>40</v>
      </c>
      <c r="E7" s="15" t="s">
        <v>53</v>
      </c>
      <c r="F7" s="4" t="s">
        <v>40</v>
      </c>
      <c r="G7" s="4"/>
      <c r="H7" s="4"/>
      <c r="I7" s="4" t="s">
        <v>51</v>
      </c>
      <c r="J7" s="4">
        <v>1</v>
      </c>
      <c r="K7" s="16">
        <v>103376.66</v>
      </c>
      <c r="L7" s="16">
        <v>87870.16</v>
      </c>
      <c r="M7" s="16"/>
      <c r="N7" s="17" t="s">
        <v>12</v>
      </c>
      <c r="O7" s="17"/>
      <c r="P7" s="18" t="s">
        <v>25</v>
      </c>
      <c r="Q7" s="18" t="s">
        <v>33</v>
      </c>
      <c r="R7" s="49">
        <v>2018</v>
      </c>
      <c r="S7" s="19">
        <v>43371</v>
      </c>
      <c r="T7" s="20">
        <v>44073</v>
      </c>
      <c r="U7" s="1"/>
    </row>
    <row r="8" spans="1:21" ht="30" customHeight="1" x14ac:dyDescent="0.3">
      <c r="A8" s="158"/>
      <c r="B8" s="91" t="s">
        <v>638</v>
      </c>
      <c r="C8" s="15" t="s">
        <v>11</v>
      </c>
      <c r="D8" s="6" t="s">
        <v>40</v>
      </c>
      <c r="E8" s="15" t="s">
        <v>54</v>
      </c>
      <c r="F8" s="4" t="s">
        <v>40</v>
      </c>
      <c r="G8" s="4"/>
      <c r="H8" s="4"/>
      <c r="I8" s="4" t="s">
        <v>48</v>
      </c>
      <c r="J8" s="4">
        <v>1</v>
      </c>
      <c r="K8" s="16">
        <v>352070.44</v>
      </c>
      <c r="L8" s="16">
        <v>299259.87</v>
      </c>
      <c r="M8" s="16"/>
      <c r="N8" s="17" t="s">
        <v>12</v>
      </c>
      <c r="O8" s="17"/>
      <c r="P8" s="18" t="s">
        <v>25</v>
      </c>
      <c r="Q8" s="18" t="s">
        <v>49</v>
      </c>
      <c r="R8" s="49">
        <v>2017</v>
      </c>
      <c r="S8" s="19">
        <v>43032</v>
      </c>
      <c r="T8" s="20">
        <v>44310</v>
      </c>
      <c r="U8" s="1"/>
    </row>
    <row r="9" spans="1:21" ht="30" customHeight="1" x14ac:dyDescent="0.3">
      <c r="A9" s="158"/>
      <c r="B9" s="91" t="s">
        <v>638</v>
      </c>
      <c r="C9" s="15" t="s">
        <v>11</v>
      </c>
      <c r="D9" s="6" t="s">
        <v>40</v>
      </c>
      <c r="E9" s="15" t="s">
        <v>55</v>
      </c>
      <c r="F9" s="4" t="s">
        <v>40</v>
      </c>
      <c r="G9" s="4"/>
      <c r="H9" s="4"/>
      <c r="I9" s="4" t="s">
        <v>56</v>
      </c>
      <c r="J9" s="4">
        <v>1</v>
      </c>
      <c r="K9" s="16">
        <v>189646.28</v>
      </c>
      <c r="L9" s="16">
        <v>161199.34</v>
      </c>
      <c r="M9" s="16"/>
      <c r="N9" s="17" t="s">
        <v>12</v>
      </c>
      <c r="O9" s="17"/>
      <c r="P9" s="18" t="s">
        <v>25</v>
      </c>
      <c r="Q9" s="18" t="s">
        <v>57</v>
      </c>
      <c r="R9" s="49">
        <v>2018</v>
      </c>
      <c r="S9" s="19">
        <v>43195</v>
      </c>
      <c r="T9" s="20">
        <v>44196</v>
      </c>
      <c r="U9" s="1"/>
    </row>
    <row r="10" spans="1:21" ht="30" customHeight="1" x14ac:dyDescent="0.3">
      <c r="A10" s="158"/>
      <c r="B10" s="91" t="s">
        <v>638</v>
      </c>
      <c r="C10" s="15" t="s">
        <v>11</v>
      </c>
      <c r="D10" s="6" t="s">
        <v>40</v>
      </c>
      <c r="E10" s="15" t="s">
        <v>58</v>
      </c>
      <c r="F10" s="4" t="s">
        <v>40</v>
      </c>
      <c r="G10" s="4"/>
      <c r="H10" s="4"/>
      <c r="I10" s="4" t="s">
        <v>48</v>
      </c>
      <c r="J10" s="4">
        <v>1</v>
      </c>
      <c r="K10" s="16">
        <v>583067.89</v>
      </c>
      <c r="L10" s="16">
        <v>495607.71</v>
      </c>
      <c r="M10" s="16"/>
      <c r="N10" s="17" t="s">
        <v>12</v>
      </c>
      <c r="O10" s="17"/>
      <c r="P10" s="18" t="s">
        <v>25</v>
      </c>
      <c r="Q10" s="18" t="s">
        <v>49</v>
      </c>
      <c r="R10" s="49">
        <v>2017</v>
      </c>
      <c r="S10" s="19">
        <v>42979</v>
      </c>
      <c r="T10" s="20">
        <v>44074</v>
      </c>
      <c r="U10" s="1"/>
    </row>
    <row r="11" spans="1:21" ht="30" customHeight="1" x14ac:dyDescent="0.3">
      <c r="A11" s="158"/>
      <c r="B11" s="91" t="s">
        <v>638</v>
      </c>
      <c r="C11" s="15" t="s">
        <v>11</v>
      </c>
      <c r="D11" s="6" t="s">
        <v>40</v>
      </c>
      <c r="E11" s="15" t="s">
        <v>59</v>
      </c>
      <c r="F11" s="4" t="s">
        <v>40</v>
      </c>
      <c r="G11" s="4"/>
      <c r="H11" s="4"/>
      <c r="I11" s="4" t="s">
        <v>48</v>
      </c>
      <c r="J11" s="4">
        <v>1</v>
      </c>
      <c r="K11" s="16">
        <v>1229350.07</v>
      </c>
      <c r="L11" s="16">
        <v>1044947.56</v>
      </c>
      <c r="M11" s="16"/>
      <c r="N11" s="17" t="s">
        <v>12</v>
      </c>
      <c r="O11" s="17"/>
      <c r="P11" s="18" t="s">
        <v>25</v>
      </c>
      <c r="Q11" s="18" t="s">
        <v>49</v>
      </c>
      <c r="R11" s="49">
        <v>2017</v>
      </c>
      <c r="S11" s="19">
        <v>42979</v>
      </c>
      <c r="T11" s="20">
        <v>44074</v>
      </c>
      <c r="U11" s="1"/>
    </row>
    <row r="12" spans="1:21" ht="30" customHeight="1" x14ac:dyDescent="0.3">
      <c r="A12" s="158"/>
      <c r="B12" s="91" t="s">
        <v>638</v>
      </c>
      <c r="C12" s="15" t="s">
        <v>11</v>
      </c>
      <c r="D12" s="6" t="s">
        <v>40</v>
      </c>
      <c r="E12" s="15" t="s">
        <v>60</v>
      </c>
      <c r="F12" s="4" t="s">
        <v>40</v>
      </c>
      <c r="G12" s="4"/>
      <c r="H12" s="4"/>
      <c r="I12" s="4" t="s">
        <v>48</v>
      </c>
      <c r="J12" s="4">
        <v>1</v>
      </c>
      <c r="K12" s="16">
        <v>623921.01</v>
      </c>
      <c r="L12" s="16">
        <v>530332.86</v>
      </c>
      <c r="M12" s="16"/>
      <c r="N12" s="17" t="s">
        <v>12</v>
      </c>
      <c r="O12" s="17"/>
      <c r="P12" s="18" t="s">
        <v>25</v>
      </c>
      <c r="Q12" s="18" t="s">
        <v>49</v>
      </c>
      <c r="R12" s="49">
        <v>2017</v>
      </c>
      <c r="S12" s="19">
        <v>42985</v>
      </c>
      <c r="T12" s="20">
        <v>44261</v>
      </c>
      <c r="U12" s="1"/>
    </row>
    <row r="13" spans="1:21" ht="30" customHeight="1" x14ac:dyDescent="0.3">
      <c r="A13" s="158"/>
      <c r="B13" s="91" t="s">
        <v>638</v>
      </c>
      <c r="C13" s="15" t="s">
        <v>11</v>
      </c>
      <c r="D13" s="6" t="s">
        <v>40</v>
      </c>
      <c r="E13" s="15" t="s">
        <v>61</v>
      </c>
      <c r="F13" s="4" t="s">
        <v>40</v>
      </c>
      <c r="G13" s="4"/>
      <c r="H13" s="4"/>
      <c r="I13" s="4" t="s">
        <v>42</v>
      </c>
      <c r="J13" s="4">
        <v>1</v>
      </c>
      <c r="K13" s="16">
        <v>136918.62</v>
      </c>
      <c r="L13" s="16">
        <v>116380.83</v>
      </c>
      <c r="M13" s="16"/>
      <c r="N13" s="17" t="s">
        <v>12</v>
      </c>
      <c r="O13" s="17"/>
      <c r="P13" s="18" t="s">
        <v>19</v>
      </c>
      <c r="Q13" s="18" t="s">
        <v>43</v>
      </c>
      <c r="R13" s="49">
        <v>2018</v>
      </c>
      <c r="S13" s="19">
        <v>43217</v>
      </c>
      <c r="T13" s="20">
        <v>44074</v>
      </c>
      <c r="U13" s="1"/>
    </row>
    <row r="14" spans="1:21" ht="30" customHeight="1" x14ac:dyDescent="0.3">
      <c r="A14" s="158"/>
      <c r="B14" s="91" t="s">
        <v>638</v>
      </c>
      <c r="C14" s="15" t="s">
        <v>11</v>
      </c>
      <c r="D14" s="6" t="s">
        <v>40</v>
      </c>
      <c r="E14" s="15" t="s">
        <v>62</v>
      </c>
      <c r="F14" s="4" t="s">
        <v>40</v>
      </c>
      <c r="G14" s="4"/>
      <c r="H14" s="4"/>
      <c r="I14" s="4" t="s">
        <v>63</v>
      </c>
      <c r="J14" s="4">
        <v>1</v>
      </c>
      <c r="K14" s="16">
        <v>200099.96</v>
      </c>
      <c r="L14" s="16">
        <v>170084.97</v>
      </c>
      <c r="M14" s="16"/>
      <c r="N14" s="17" t="s">
        <v>12</v>
      </c>
      <c r="O14" s="17"/>
      <c r="P14" s="18" t="s">
        <v>19</v>
      </c>
      <c r="Q14" s="18" t="s">
        <v>64</v>
      </c>
      <c r="R14" s="49">
        <v>2018</v>
      </c>
      <c r="S14" s="19">
        <v>43160</v>
      </c>
      <c r="T14" s="20">
        <v>44377</v>
      </c>
      <c r="U14" s="1"/>
    </row>
    <row r="15" spans="1:21" ht="30" customHeight="1" x14ac:dyDescent="0.3">
      <c r="A15" s="158"/>
      <c r="B15" s="91" t="s">
        <v>638</v>
      </c>
      <c r="C15" s="15" t="s">
        <v>11</v>
      </c>
      <c r="D15" s="6" t="s">
        <v>40</v>
      </c>
      <c r="E15" s="15" t="s">
        <v>65</v>
      </c>
      <c r="F15" s="4" t="s">
        <v>40</v>
      </c>
      <c r="G15" s="4"/>
      <c r="H15" s="4"/>
      <c r="I15" s="4" t="s">
        <v>66</v>
      </c>
      <c r="J15" s="4">
        <v>1</v>
      </c>
      <c r="K15" s="16">
        <v>114248.29</v>
      </c>
      <c r="L15" s="16">
        <v>97111.05</v>
      </c>
      <c r="M15" s="16"/>
      <c r="N15" s="17" t="s">
        <v>12</v>
      </c>
      <c r="O15" s="17"/>
      <c r="P15" s="18" t="s">
        <v>19</v>
      </c>
      <c r="Q15" s="18" t="s">
        <v>49</v>
      </c>
      <c r="R15" s="49">
        <v>2018</v>
      </c>
      <c r="S15" s="19">
        <v>43112</v>
      </c>
      <c r="T15" s="20">
        <v>44388</v>
      </c>
      <c r="U15" s="1"/>
    </row>
    <row r="16" spans="1:21" ht="30" customHeight="1" x14ac:dyDescent="0.3">
      <c r="A16" s="158"/>
      <c r="B16" s="91" t="s">
        <v>638</v>
      </c>
      <c r="C16" s="15" t="s">
        <v>11</v>
      </c>
      <c r="D16" s="6" t="s">
        <v>40</v>
      </c>
      <c r="E16" s="15" t="s">
        <v>67</v>
      </c>
      <c r="F16" s="4" t="s">
        <v>40</v>
      </c>
      <c r="G16" s="4"/>
      <c r="H16" s="4"/>
      <c r="I16" s="4" t="s">
        <v>45</v>
      </c>
      <c r="J16" s="4">
        <v>1</v>
      </c>
      <c r="K16" s="16">
        <v>374900.27</v>
      </c>
      <c r="L16" s="16">
        <v>318665.23</v>
      </c>
      <c r="M16" s="16"/>
      <c r="N16" s="17" t="s">
        <v>12</v>
      </c>
      <c r="O16" s="17"/>
      <c r="P16" s="18" t="s">
        <v>19</v>
      </c>
      <c r="Q16" s="18" t="s">
        <v>46</v>
      </c>
      <c r="R16" s="49">
        <v>2018</v>
      </c>
      <c r="S16" s="19">
        <v>43223</v>
      </c>
      <c r="T16" s="20">
        <v>44469</v>
      </c>
      <c r="U16" s="1"/>
    </row>
    <row r="17" spans="1:21" ht="30" customHeight="1" x14ac:dyDescent="0.3">
      <c r="A17" s="158"/>
      <c r="B17" s="91" t="s">
        <v>638</v>
      </c>
      <c r="C17" s="15" t="s">
        <v>11</v>
      </c>
      <c r="D17" s="6" t="s">
        <v>40</v>
      </c>
      <c r="E17" s="15" t="s">
        <v>68</v>
      </c>
      <c r="F17" s="4" t="s">
        <v>40</v>
      </c>
      <c r="G17" s="4"/>
      <c r="H17" s="4"/>
      <c r="I17" s="4" t="s">
        <v>69</v>
      </c>
      <c r="J17" s="4">
        <v>1</v>
      </c>
      <c r="K17" s="16">
        <v>179901.05</v>
      </c>
      <c r="L17" s="16">
        <v>152915.89000000001</v>
      </c>
      <c r="M17" s="16"/>
      <c r="N17" s="17" t="s">
        <v>12</v>
      </c>
      <c r="O17" s="17"/>
      <c r="P17" s="18" t="s">
        <v>19</v>
      </c>
      <c r="Q17" s="18" t="s">
        <v>70</v>
      </c>
      <c r="R17" s="49">
        <v>2018</v>
      </c>
      <c r="S17" s="19">
        <v>43166</v>
      </c>
      <c r="T17" s="20">
        <v>44260</v>
      </c>
      <c r="U17" s="1"/>
    </row>
    <row r="18" spans="1:21" ht="30" customHeight="1" x14ac:dyDescent="0.3">
      <c r="A18" s="158"/>
      <c r="B18" s="91" t="s">
        <v>638</v>
      </c>
      <c r="C18" s="15" t="s">
        <v>11</v>
      </c>
      <c r="D18" s="6" t="s">
        <v>40</v>
      </c>
      <c r="E18" s="15" t="s">
        <v>71</v>
      </c>
      <c r="F18" s="4" t="s">
        <v>40</v>
      </c>
      <c r="G18" s="4"/>
      <c r="H18" s="4"/>
      <c r="I18" s="4" t="s">
        <v>72</v>
      </c>
      <c r="J18" s="4">
        <v>1</v>
      </c>
      <c r="K18" s="16">
        <v>179908.11</v>
      </c>
      <c r="L18" s="16">
        <v>152921.89000000001</v>
      </c>
      <c r="M18" s="16"/>
      <c r="N18" s="17" t="s">
        <v>12</v>
      </c>
      <c r="O18" s="17"/>
      <c r="P18" s="18" t="s">
        <v>25</v>
      </c>
      <c r="Q18" s="18" t="s">
        <v>73</v>
      </c>
      <c r="R18" s="49">
        <v>2019</v>
      </c>
      <c r="S18" s="19">
        <v>43678</v>
      </c>
      <c r="T18" s="20">
        <v>44773</v>
      </c>
      <c r="U18" s="1"/>
    </row>
    <row r="19" spans="1:21" ht="30" customHeight="1" x14ac:dyDescent="0.3">
      <c r="A19" s="158"/>
      <c r="B19" s="91" t="s">
        <v>638</v>
      </c>
      <c r="C19" s="15" t="s">
        <v>11</v>
      </c>
      <c r="D19" s="6" t="s">
        <v>40</v>
      </c>
      <c r="E19" s="15" t="s">
        <v>74</v>
      </c>
      <c r="F19" s="4" t="s">
        <v>40</v>
      </c>
      <c r="G19" s="4"/>
      <c r="H19" s="4"/>
      <c r="I19" s="4" t="s">
        <v>45</v>
      </c>
      <c r="J19" s="4">
        <v>1</v>
      </c>
      <c r="K19" s="16">
        <v>208707.49</v>
      </c>
      <c r="L19" s="16">
        <v>177401.37</v>
      </c>
      <c r="M19" s="16"/>
      <c r="N19" s="17" t="s">
        <v>12</v>
      </c>
      <c r="O19" s="17"/>
      <c r="P19" s="18" t="s">
        <v>19</v>
      </c>
      <c r="Q19" s="18" t="s">
        <v>46</v>
      </c>
      <c r="R19" s="49">
        <v>2018</v>
      </c>
      <c r="S19" s="19">
        <v>43223</v>
      </c>
      <c r="T19" s="20">
        <v>44469</v>
      </c>
      <c r="U19" s="1"/>
    </row>
    <row r="20" spans="1:21" ht="30" customHeight="1" x14ac:dyDescent="0.3">
      <c r="A20" s="158"/>
      <c r="B20" s="91" t="s">
        <v>638</v>
      </c>
      <c r="C20" s="15" t="s">
        <v>11</v>
      </c>
      <c r="D20" s="6" t="s">
        <v>40</v>
      </c>
      <c r="E20" s="15" t="s">
        <v>75</v>
      </c>
      <c r="F20" s="4" t="s">
        <v>40</v>
      </c>
      <c r="G20" s="4"/>
      <c r="H20" s="4"/>
      <c r="I20" s="4" t="s">
        <v>76</v>
      </c>
      <c r="J20" s="4">
        <v>1</v>
      </c>
      <c r="K20" s="16">
        <v>192618</v>
      </c>
      <c r="L20" s="16">
        <v>163725.29999999999</v>
      </c>
      <c r="M20" s="16"/>
      <c r="N20" s="17" t="s">
        <v>12</v>
      </c>
      <c r="O20" s="17"/>
      <c r="P20" s="18" t="s">
        <v>25</v>
      </c>
      <c r="Q20" s="18" t="s">
        <v>77</v>
      </c>
      <c r="R20" s="49">
        <v>2018</v>
      </c>
      <c r="S20" s="19">
        <v>43360</v>
      </c>
      <c r="T20" s="20">
        <v>44074</v>
      </c>
      <c r="U20" s="1"/>
    </row>
    <row r="21" spans="1:21" ht="30" customHeight="1" x14ac:dyDescent="0.3">
      <c r="A21" s="158"/>
      <c r="B21" s="91" t="s">
        <v>638</v>
      </c>
      <c r="C21" s="15" t="s">
        <v>11</v>
      </c>
      <c r="D21" s="6" t="s">
        <v>40</v>
      </c>
      <c r="E21" s="15" t="s">
        <v>78</v>
      </c>
      <c r="F21" s="4" t="s">
        <v>40</v>
      </c>
      <c r="G21" s="4"/>
      <c r="H21" s="4"/>
      <c r="I21" s="4" t="s">
        <v>79</v>
      </c>
      <c r="J21" s="4">
        <v>1</v>
      </c>
      <c r="K21" s="16">
        <v>978410.16</v>
      </c>
      <c r="L21" s="16">
        <v>831648.64</v>
      </c>
      <c r="M21" s="16"/>
      <c r="N21" s="17" t="s">
        <v>12</v>
      </c>
      <c r="O21" s="17"/>
      <c r="P21" s="18" t="s">
        <v>17</v>
      </c>
      <c r="Q21" s="18" t="s">
        <v>22</v>
      </c>
      <c r="R21" s="49">
        <v>2017</v>
      </c>
      <c r="S21" s="19">
        <v>42984</v>
      </c>
      <c r="T21" s="20">
        <v>44377</v>
      </c>
      <c r="U21" s="1"/>
    </row>
    <row r="22" spans="1:21" ht="30" customHeight="1" x14ac:dyDescent="0.3">
      <c r="A22" s="158"/>
      <c r="B22" s="91" t="s">
        <v>638</v>
      </c>
      <c r="C22" s="15" t="s">
        <v>11</v>
      </c>
      <c r="D22" s="6" t="s">
        <v>40</v>
      </c>
      <c r="E22" s="15" t="s">
        <v>80</v>
      </c>
      <c r="F22" s="4" t="s">
        <v>40</v>
      </c>
      <c r="G22" s="4"/>
      <c r="H22" s="4"/>
      <c r="I22" s="4" t="s">
        <v>81</v>
      </c>
      <c r="J22" s="4">
        <v>1</v>
      </c>
      <c r="K22" s="16">
        <v>226837.91</v>
      </c>
      <c r="L22" s="16">
        <v>192812.22</v>
      </c>
      <c r="M22" s="16"/>
      <c r="N22" s="17" t="s">
        <v>12</v>
      </c>
      <c r="O22" s="17"/>
      <c r="P22" s="18" t="s">
        <v>36</v>
      </c>
      <c r="Q22" s="18" t="s">
        <v>82</v>
      </c>
      <c r="R22" s="49">
        <v>2018</v>
      </c>
      <c r="S22" s="19">
        <v>43245</v>
      </c>
      <c r="T22" s="20">
        <v>44104</v>
      </c>
      <c r="U22" s="1"/>
    </row>
    <row r="23" spans="1:21" ht="30" customHeight="1" x14ac:dyDescent="0.3">
      <c r="A23" s="158"/>
      <c r="B23" s="91" t="s">
        <v>638</v>
      </c>
      <c r="C23" s="15" t="s">
        <v>11</v>
      </c>
      <c r="D23" s="6" t="s">
        <v>40</v>
      </c>
      <c r="E23" s="15" t="s">
        <v>83</v>
      </c>
      <c r="F23" s="4" t="s">
        <v>40</v>
      </c>
      <c r="G23" s="4"/>
      <c r="H23" s="4"/>
      <c r="I23" s="4" t="s">
        <v>84</v>
      </c>
      <c r="J23" s="4">
        <v>1</v>
      </c>
      <c r="K23" s="16">
        <v>238763</v>
      </c>
      <c r="L23" s="16">
        <v>202948.55</v>
      </c>
      <c r="M23" s="16"/>
      <c r="N23" s="17" t="s">
        <v>12</v>
      </c>
      <c r="O23" s="17"/>
      <c r="P23" s="18" t="s">
        <v>36</v>
      </c>
      <c r="Q23" s="18" t="s">
        <v>85</v>
      </c>
      <c r="R23" s="49">
        <v>2018</v>
      </c>
      <c r="S23" s="19">
        <v>43344</v>
      </c>
      <c r="T23" s="20">
        <v>44439</v>
      </c>
      <c r="U23" s="1"/>
    </row>
    <row r="24" spans="1:21" ht="30" customHeight="1" x14ac:dyDescent="0.3">
      <c r="A24" s="158"/>
      <c r="B24" s="91" t="s">
        <v>638</v>
      </c>
      <c r="C24" s="15" t="s">
        <v>11</v>
      </c>
      <c r="D24" s="6" t="s">
        <v>40</v>
      </c>
      <c r="E24" s="15" t="s">
        <v>86</v>
      </c>
      <c r="F24" s="4" t="s">
        <v>40</v>
      </c>
      <c r="G24" s="4"/>
      <c r="H24" s="4"/>
      <c r="I24" s="4" t="s">
        <v>87</v>
      </c>
      <c r="J24" s="4">
        <v>1</v>
      </c>
      <c r="K24" s="16">
        <v>407257</v>
      </c>
      <c r="L24" s="16">
        <v>346168.45</v>
      </c>
      <c r="M24" s="16"/>
      <c r="N24" s="17" t="s">
        <v>12</v>
      </c>
      <c r="O24" s="17"/>
      <c r="P24" s="18" t="s">
        <v>34</v>
      </c>
      <c r="Q24" s="18" t="s">
        <v>88</v>
      </c>
      <c r="R24" s="49">
        <v>2018</v>
      </c>
      <c r="S24" s="19">
        <v>43412</v>
      </c>
      <c r="T24" s="20">
        <v>44507</v>
      </c>
      <c r="U24" s="1"/>
    </row>
    <row r="25" spans="1:21" ht="30" customHeight="1" x14ac:dyDescent="0.3">
      <c r="A25" s="158"/>
      <c r="B25" s="91" t="s">
        <v>638</v>
      </c>
      <c r="C25" s="15" t="s">
        <v>11</v>
      </c>
      <c r="D25" s="6" t="s">
        <v>40</v>
      </c>
      <c r="E25" s="15" t="s">
        <v>89</v>
      </c>
      <c r="F25" s="4" t="s">
        <v>40</v>
      </c>
      <c r="G25" s="4"/>
      <c r="H25" s="4"/>
      <c r="I25" s="4" t="s">
        <v>90</v>
      </c>
      <c r="J25" s="4">
        <v>1</v>
      </c>
      <c r="K25" s="16">
        <v>331913.63</v>
      </c>
      <c r="L25" s="16">
        <v>282126.59000000003</v>
      </c>
      <c r="M25" s="16"/>
      <c r="N25" s="17" t="s">
        <v>12</v>
      </c>
      <c r="O25" s="17"/>
      <c r="P25" s="18" t="s">
        <v>36</v>
      </c>
      <c r="Q25" s="18" t="s">
        <v>91</v>
      </c>
      <c r="R25" s="49">
        <v>2018</v>
      </c>
      <c r="S25" s="19">
        <v>43258</v>
      </c>
      <c r="T25" s="20">
        <v>44353</v>
      </c>
      <c r="U25" s="1"/>
    </row>
    <row r="26" spans="1:21" ht="30" customHeight="1" x14ac:dyDescent="0.3">
      <c r="A26" s="158"/>
      <c r="B26" s="91" t="s">
        <v>638</v>
      </c>
      <c r="C26" s="15" t="s">
        <v>11</v>
      </c>
      <c r="D26" s="6" t="s">
        <v>40</v>
      </c>
      <c r="E26" s="15" t="s">
        <v>92</v>
      </c>
      <c r="F26" s="4" t="s">
        <v>40</v>
      </c>
      <c r="G26" s="4"/>
      <c r="H26" s="4"/>
      <c r="I26" s="4" t="s">
        <v>93</v>
      </c>
      <c r="J26" s="4">
        <v>1</v>
      </c>
      <c r="K26" s="16">
        <v>832174.32</v>
      </c>
      <c r="L26" s="16">
        <v>707348.17</v>
      </c>
      <c r="M26" s="16"/>
      <c r="N26" s="17" t="s">
        <v>12</v>
      </c>
      <c r="O26" s="17"/>
      <c r="P26" s="18" t="s">
        <v>17</v>
      </c>
      <c r="Q26" s="18" t="s">
        <v>38</v>
      </c>
      <c r="R26" s="49">
        <v>2018</v>
      </c>
      <c r="S26" s="19">
        <v>43388</v>
      </c>
      <c r="T26" s="20">
        <v>44453</v>
      </c>
      <c r="U26" s="1"/>
    </row>
    <row r="27" spans="1:21" ht="30" customHeight="1" x14ac:dyDescent="0.3">
      <c r="A27" s="158"/>
      <c r="B27" s="91" t="s">
        <v>638</v>
      </c>
      <c r="C27" s="15" t="s">
        <v>11</v>
      </c>
      <c r="D27" s="6" t="s">
        <v>40</v>
      </c>
      <c r="E27" s="15" t="s">
        <v>94</v>
      </c>
      <c r="F27" s="4" t="s">
        <v>40</v>
      </c>
      <c r="G27" s="4"/>
      <c r="H27" s="4"/>
      <c r="I27" s="4" t="s">
        <v>95</v>
      </c>
      <c r="J27" s="4">
        <v>1</v>
      </c>
      <c r="K27" s="16">
        <v>236939.13</v>
      </c>
      <c r="L27" s="16">
        <v>201398.26</v>
      </c>
      <c r="M27" s="16"/>
      <c r="N27" s="17" t="s">
        <v>12</v>
      </c>
      <c r="O27" s="17"/>
      <c r="P27" s="18" t="s">
        <v>36</v>
      </c>
      <c r="Q27" s="18" t="s">
        <v>96</v>
      </c>
      <c r="R27" s="49">
        <v>2018</v>
      </c>
      <c r="S27" s="19">
        <v>43197</v>
      </c>
      <c r="T27" s="20">
        <v>44408</v>
      </c>
      <c r="U27" s="1"/>
    </row>
    <row r="28" spans="1:21" ht="30" customHeight="1" x14ac:dyDescent="0.3">
      <c r="A28" s="158"/>
      <c r="B28" s="91" t="s">
        <v>638</v>
      </c>
      <c r="C28" s="15" t="s">
        <v>11</v>
      </c>
      <c r="D28" s="6" t="s">
        <v>40</v>
      </c>
      <c r="E28" s="15" t="s">
        <v>97</v>
      </c>
      <c r="F28" s="4" t="s">
        <v>40</v>
      </c>
      <c r="G28" s="4"/>
      <c r="H28" s="4"/>
      <c r="I28" s="4" t="s">
        <v>98</v>
      </c>
      <c r="J28" s="4">
        <v>1</v>
      </c>
      <c r="K28" s="16">
        <v>616893.52</v>
      </c>
      <c r="L28" s="16">
        <v>524359.49</v>
      </c>
      <c r="M28" s="16"/>
      <c r="N28" s="17" t="s">
        <v>12</v>
      </c>
      <c r="O28" s="17"/>
      <c r="P28" s="18" t="s">
        <v>36</v>
      </c>
      <c r="Q28" s="18" t="s">
        <v>49</v>
      </c>
      <c r="R28" s="49">
        <v>2018</v>
      </c>
      <c r="S28" s="19">
        <v>43137</v>
      </c>
      <c r="T28" s="20">
        <v>44592</v>
      </c>
      <c r="U28" s="1"/>
    </row>
    <row r="29" spans="1:21" ht="30" customHeight="1" x14ac:dyDescent="0.3">
      <c r="A29" s="158"/>
      <c r="B29" s="91" t="s">
        <v>638</v>
      </c>
      <c r="C29" s="15" t="s">
        <v>11</v>
      </c>
      <c r="D29" s="6" t="s">
        <v>40</v>
      </c>
      <c r="E29" s="15" t="s">
        <v>99</v>
      </c>
      <c r="F29" s="4" t="s">
        <v>40</v>
      </c>
      <c r="G29" s="4"/>
      <c r="H29" s="4"/>
      <c r="I29" s="4" t="s">
        <v>100</v>
      </c>
      <c r="J29" s="4">
        <v>1</v>
      </c>
      <c r="K29" s="16">
        <v>417643.06</v>
      </c>
      <c r="L29" s="16">
        <v>354996.6</v>
      </c>
      <c r="M29" s="16"/>
      <c r="N29" s="17" t="s">
        <v>12</v>
      </c>
      <c r="O29" s="17"/>
      <c r="P29" s="18" t="s">
        <v>17</v>
      </c>
      <c r="Q29" s="18" t="s">
        <v>101</v>
      </c>
      <c r="R29" s="49">
        <v>2018</v>
      </c>
      <c r="S29" s="19">
        <v>43123</v>
      </c>
      <c r="T29" s="20">
        <v>44074</v>
      </c>
      <c r="U29" s="1"/>
    </row>
    <row r="30" spans="1:21" ht="30" customHeight="1" x14ac:dyDescent="0.3">
      <c r="A30" s="158"/>
      <c r="B30" s="91" t="s">
        <v>638</v>
      </c>
      <c r="C30" s="15" t="s">
        <v>11</v>
      </c>
      <c r="D30" s="6" t="s">
        <v>40</v>
      </c>
      <c r="E30" s="15" t="s">
        <v>102</v>
      </c>
      <c r="F30" s="4" t="s">
        <v>40</v>
      </c>
      <c r="G30" s="4"/>
      <c r="H30" s="4"/>
      <c r="I30" s="4" t="s">
        <v>48</v>
      </c>
      <c r="J30" s="4">
        <v>1</v>
      </c>
      <c r="K30" s="16">
        <v>641728.9</v>
      </c>
      <c r="L30" s="16">
        <v>545469.56999999995</v>
      </c>
      <c r="M30" s="16"/>
      <c r="N30" s="17" t="s">
        <v>12</v>
      </c>
      <c r="O30" s="17"/>
      <c r="P30" s="18" t="s">
        <v>25</v>
      </c>
      <c r="Q30" s="18" t="s">
        <v>49</v>
      </c>
      <c r="R30" s="49">
        <v>2020</v>
      </c>
      <c r="S30" s="19">
        <v>44075</v>
      </c>
      <c r="T30" s="20">
        <v>44773</v>
      </c>
      <c r="U30" s="1"/>
    </row>
    <row r="31" spans="1:21" ht="30" customHeight="1" x14ac:dyDescent="0.3">
      <c r="A31" s="158"/>
      <c r="B31" s="91" t="s">
        <v>638</v>
      </c>
      <c r="C31" s="15" t="s">
        <v>11</v>
      </c>
      <c r="D31" s="6" t="s">
        <v>40</v>
      </c>
      <c r="E31" s="15" t="s">
        <v>103</v>
      </c>
      <c r="F31" s="4" t="s">
        <v>40</v>
      </c>
      <c r="G31" s="4"/>
      <c r="H31" s="4"/>
      <c r="I31" s="4" t="s">
        <v>104</v>
      </c>
      <c r="J31" s="4">
        <v>1</v>
      </c>
      <c r="K31" s="16">
        <v>128349.41</v>
      </c>
      <c r="L31" s="16">
        <v>109097</v>
      </c>
      <c r="M31" s="16"/>
      <c r="N31" s="17" t="s">
        <v>12</v>
      </c>
      <c r="O31" s="17"/>
      <c r="P31" s="18" t="s">
        <v>17</v>
      </c>
      <c r="Q31" s="18" t="s">
        <v>105</v>
      </c>
      <c r="R31" s="49">
        <v>2017</v>
      </c>
      <c r="S31" s="19">
        <v>42979</v>
      </c>
      <c r="T31" s="20">
        <v>44196</v>
      </c>
      <c r="U31" s="1"/>
    </row>
    <row r="32" spans="1:21" ht="30" customHeight="1" x14ac:dyDescent="0.3">
      <c r="A32" s="158"/>
      <c r="B32" s="91" t="s">
        <v>638</v>
      </c>
      <c r="C32" s="15" t="s">
        <v>11</v>
      </c>
      <c r="D32" s="6" t="s">
        <v>40</v>
      </c>
      <c r="E32" s="15" t="s">
        <v>106</v>
      </c>
      <c r="F32" s="4" t="s">
        <v>40</v>
      </c>
      <c r="G32" s="4"/>
      <c r="H32" s="4"/>
      <c r="I32" s="4" t="s">
        <v>107</v>
      </c>
      <c r="J32" s="4">
        <v>1</v>
      </c>
      <c r="K32" s="16">
        <v>92202</v>
      </c>
      <c r="L32" s="16">
        <v>78371.7</v>
      </c>
      <c r="M32" s="16"/>
      <c r="N32" s="17" t="s">
        <v>12</v>
      </c>
      <c r="O32" s="17"/>
      <c r="P32" s="18" t="s">
        <v>19</v>
      </c>
      <c r="Q32" s="18" t="s">
        <v>108</v>
      </c>
      <c r="R32" s="49">
        <v>2018</v>
      </c>
      <c r="S32" s="19">
        <v>43160</v>
      </c>
      <c r="T32" s="20">
        <v>44408</v>
      </c>
      <c r="U32" s="1"/>
    </row>
    <row r="33" spans="1:21" ht="30" customHeight="1" x14ac:dyDescent="0.3">
      <c r="A33" s="158"/>
      <c r="B33" s="91" t="s">
        <v>638</v>
      </c>
      <c r="C33" s="15" t="s">
        <v>11</v>
      </c>
      <c r="D33" s="6" t="s">
        <v>40</v>
      </c>
      <c r="E33" s="15" t="s">
        <v>109</v>
      </c>
      <c r="F33" s="4" t="s">
        <v>40</v>
      </c>
      <c r="G33" s="4"/>
      <c r="H33" s="4"/>
      <c r="I33" s="4" t="s">
        <v>110</v>
      </c>
      <c r="J33" s="4">
        <v>1</v>
      </c>
      <c r="K33" s="16">
        <v>179927.91</v>
      </c>
      <c r="L33" s="16">
        <v>152938.72</v>
      </c>
      <c r="M33" s="16"/>
      <c r="N33" s="17" t="s">
        <v>12</v>
      </c>
      <c r="O33" s="17"/>
      <c r="P33" s="18" t="s">
        <v>21</v>
      </c>
      <c r="Q33" s="18" t="s">
        <v>49</v>
      </c>
      <c r="R33" s="49">
        <v>2018</v>
      </c>
      <c r="S33" s="19">
        <v>43437</v>
      </c>
      <c r="T33" s="20">
        <v>44714</v>
      </c>
      <c r="U33" s="1"/>
    </row>
    <row r="34" spans="1:21" ht="30" customHeight="1" x14ac:dyDescent="0.3">
      <c r="A34" s="158"/>
      <c r="B34" s="91" t="s">
        <v>638</v>
      </c>
      <c r="C34" s="15" t="s">
        <v>11</v>
      </c>
      <c r="D34" s="6" t="s">
        <v>40</v>
      </c>
      <c r="E34" s="15" t="s">
        <v>111</v>
      </c>
      <c r="F34" s="4" t="s">
        <v>40</v>
      </c>
      <c r="G34" s="4"/>
      <c r="H34" s="4"/>
      <c r="I34" s="4" t="s">
        <v>110</v>
      </c>
      <c r="J34" s="4">
        <v>1</v>
      </c>
      <c r="K34" s="16">
        <v>947581.48</v>
      </c>
      <c r="L34" s="16">
        <v>805444.26</v>
      </c>
      <c r="M34" s="16"/>
      <c r="N34" s="17" t="s">
        <v>12</v>
      </c>
      <c r="O34" s="17"/>
      <c r="P34" s="18" t="s">
        <v>21</v>
      </c>
      <c r="Q34" s="18" t="s">
        <v>49</v>
      </c>
      <c r="R34" s="49">
        <v>2018</v>
      </c>
      <c r="S34" s="19">
        <v>43374</v>
      </c>
      <c r="T34" s="20">
        <v>44650</v>
      </c>
      <c r="U34" s="1"/>
    </row>
    <row r="35" spans="1:21" ht="30" customHeight="1" x14ac:dyDescent="0.3">
      <c r="A35" s="158"/>
      <c r="B35" s="91" t="s">
        <v>638</v>
      </c>
      <c r="C35" s="15" t="s">
        <v>11</v>
      </c>
      <c r="D35" s="6" t="s">
        <v>40</v>
      </c>
      <c r="E35" s="15" t="s">
        <v>112</v>
      </c>
      <c r="F35" s="4" t="s">
        <v>40</v>
      </c>
      <c r="G35" s="4"/>
      <c r="H35" s="4"/>
      <c r="I35" s="4" t="s">
        <v>48</v>
      </c>
      <c r="J35" s="4">
        <v>1</v>
      </c>
      <c r="K35" s="16">
        <v>129150</v>
      </c>
      <c r="L35" s="16">
        <v>109777.5</v>
      </c>
      <c r="M35" s="16"/>
      <c r="N35" s="17" t="s">
        <v>12</v>
      </c>
      <c r="O35" s="17"/>
      <c r="P35" s="18" t="s">
        <v>25</v>
      </c>
      <c r="Q35" s="18" t="s">
        <v>49</v>
      </c>
      <c r="R35" s="49">
        <v>2018</v>
      </c>
      <c r="S35" s="19">
        <v>43192</v>
      </c>
      <c r="T35" s="20">
        <v>44074</v>
      </c>
      <c r="U35" s="1"/>
    </row>
    <row r="36" spans="1:21" ht="30" customHeight="1" x14ac:dyDescent="0.3">
      <c r="A36" s="158"/>
      <c r="B36" s="91" t="s">
        <v>638</v>
      </c>
      <c r="C36" s="15" t="s">
        <v>11</v>
      </c>
      <c r="D36" s="6" t="s">
        <v>40</v>
      </c>
      <c r="E36" s="15" t="s">
        <v>113</v>
      </c>
      <c r="F36" s="4" t="s">
        <v>40</v>
      </c>
      <c r="G36" s="4"/>
      <c r="H36" s="4"/>
      <c r="I36" s="4" t="s">
        <v>110</v>
      </c>
      <c r="J36" s="4">
        <v>1</v>
      </c>
      <c r="K36" s="16">
        <v>162888.4</v>
      </c>
      <c r="L36" s="16">
        <v>138455.14000000001</v>
      </c>
      <c r="M36" s="16"/>
      <c r="N36" s="17" t="s">
        <v>12</v>
      </c>
      <c r="O36" s="17"/>
      <c r="P36" s="18" t="s">
        <v>21</v>
      </c>
      <c r="Q36" s="18" t="s">
        <v>49</v>
      </c>
      <c r="R36" s="49">
        <v>2018</v>
      </c>
      <c r="S36" s="19">
        <v>43437</v>
      </c>
      <c r="T36" s="20">
        <v>44683</v>
      </c>
      <c r="U36" s="1"/>
    </row>
    <row r="37" spans="1:21" ht="30" customHeight="1" x14ac:dyDescent="0.3">
      <c r="A37" s="158"/>
      <c r="B37" s="91" t="s">
        <v>638</v>
      </c>
      <c r="C37" s="15" t="s">
        <v>11</v>
      </c>
      <c r="D37" s="6" t="s">
        <v>40</v>
      </c>
      <c r="E37" s="15" t="s">
        <v>114</v>
      </c>
      <c r="F37" s="4" t="s">
        <v>40</v>
      </c>
      <c r="G37" s="4"/>
      <c r="H37" s="4"/>
      <c r="I37" s="4" t="s">
        <v>110</v>
      </c>
      <c r="J37" s="4">
        <v>1</v>
      </c>
      <c r="K37" s="16">
        <v>412212.81</v>
      </c>
      <c r="L37" s="16">
        <v>350380.89</v>
      </c>
      <c r="M37" s="16"/>
      <c r="N37" s="17" t="s">
        <v>12</v>
      </c>
      <c r="O37" s="17"/>
      <c r="P37" s="18" t="s">
        <v>21</v>
      </c>
      <c r="Q37" s="18" t="s">
        <v>49</v>
      </c>
      <c r="R37" s="49">
        <v>2018</v>
      </c>
      <c r="S37" s="19">
        <v>43374</v>
      </c>
      <c r="T37" s="20">
        <v>44650</v>
      </c>
      <c r="U37" s="1"/>
    </row>
    <row r="38" spans="1:21" ht="30" customHeight="1" x14ac:dyDescent="0.3">
      <c r="A38" s="158"/>
      <c r="B38" s="91" t="s">
        <v>638</v>
      </c>
      <c r="C38" s="15" t="s">
        <v>11</v>
      </c>
      <c r="D38" s="6" t="s">
        <v>40</v>
      </c>
      <c r="E38" s="15" t="s">
        <v>115</v>
      </c>
      <c r="F38" s="4" t="s">
        <v>40</v>
      </c>
      <c r="G38" s="4"/>
      <c r="H38" s="4"/>
      <c r="I38" s="4" t="s">
        <v>110</v>
      </c>
      <c r="J38" s="4">
        <v>1</v>
      </c>
      <c r="K38" s="16">
        <v>2708965.02</v>
      </c>
      <c r="L38" s="16">
        <v>2302620.27</v>
      </c>
      <c r="M38" s="16"/>
      <c r="N38" s="17" t="s">
        <v>12</v>
      </c>
      <c r="O38" s="17"/>
      <c r="P38" s="18" t="s">
        <v>21</v>
      </c>
      <c r="Q38" s="18" t="s">
        <v>49</v>
      </c>
      <c r="R38" s="49">
        <v>2018</v>
      </c>
      <c r="S38" s="19">
        <v>43374</v>
      </c>
      <c r="T38" s="20">
        <v>44651</v>
      </c>
      <c r="U38" s="1"/>
    </row>
    <row r="39" spans="1:21" ht="30" customHeight="1" x14ac:dyDescent="0.3">
      <c r="A39" s="158"/>
      <c r="B39" s="91" t="s">
        <v>638</v>
      </c>
      <c r="C39" s="15" t="s">
        <v>11</v>
      </c>
      <c r="D39" s="6" t="s">
        <v>40</v>
      </c>
      <c r="E39" s="15" t="s">
        <v>116</v>
      </c>
      <c r="F39" s="4" t="s">
        <v>40</v>
      </c>
      <c r="G39" s="4"/>
      <c r="H39" s="4"/>
      <c r="I39" s="4" t="s">
        <v>110</v>
      </c>
      <c r="J39" s="4">
        <v>1</v>
      </c>
      <c r="K39" s="16">
        <v>1876034.85</v>
      </c>
      <c r="L39" s="16">
        <v>1594629.62</v>
      </c>
      <c r="M39" s="16"/>
      <c r="N39" s="17" t="s">
        <v>12</v>
      </c>
      <c r="O39" s="17"/>
      <c r="P39" s="18" t="s">
        <v>21</v>
      </c>
      <c r="Q39" s="18" t="s">
        <v>49</v>
      </c>
      <c r="R39" s="49">
        <v>2018</v>
      </c>
      <c r="S39" s="19">
        <v>43431</v>
      </c>
      <c r="T39" s="20">
        <v>44706</v>
      </c>
      <c r="U39" s="1"/>
    </row>
    <row r="40" spans="1:21" ht="30" customHeight="1" x14ac:dyDescent="0.3">
      <c r="A40" s="158"/>
      <c r="B40" s="91" t="s">
        <v>638</v>
      </c>
      <c r="C40" s="15" t="s">
        <v>11</v>
      </c>
      <c r="D40" s="6" t="s">
        <v>40</v>
      </c>
      <c r="E40" s="15" t="s">
        <v>117</v>
      </c>
      <c r="F40" s="4" t="s">
        <v>40</v>
      </c>
      <c r="G40" s="4"/>
      <c r="H40" s="4"/>
      <c r="I40" s="4" t="s">
        <v>66</v>
      </c>
      <c r="J40" s="4">
        <v>1</v>
      </c>
      <c r="K40" s="16">
        <v>149988.19</v>
      </c>
      <c r="L40" s="16">
        <v>127489.96</v>
      </c>
      <c r="M40" s="16"/>
      <c r="N40" s="17" t="s">
        <v>12</v>
      </c>
      <c r="O40" s="17"/>
      <c r="P40" s="18" t="s">
        <v>19</v>
      </c>
      <c r="Q40" s="18" t="s">
        <v>49</v>
      </c>
      <c r="R40" s="49">
        <v>2018</v>
      </c>
      <c r="S40" s="19">
        <v>43185</v>
      </c>
      <c r="T40" s="20">
        <v>44073</v>
      </c>
      <c r="U40" s="1"/>
    </row>
    <row r="41" spans="1:21" ht="30" customHeight="1" x14ac:dyDescent="0.3">
      <c r="A41" s="158"/>
      <c r="B41" s="91" t="s">
        <v>638</v>
      </c>
      <c r="C41" s="15" t="s">
        <v>11</v>
      </c>
      <c r="D41" s="6" t="s">
        <v>40</v>
      </c>
      <c r="E41" s="15" t="s">
        <v>118</v>
      </c>
      <c r="F41" s="4" t="s">
        <v>40</v>
      </c>
      <c r="G41" s="4"/>
      <c r="H41" s="4"/>
      <c r="I41" s="4" t="s">
        <v>110</v>
      </c>
      <c r="J41" s="4">
        <v>1</v>
      </c>
      <c r="K41" s="16">
        <v>674036.88</v>
      </c>
      <c r="L41" s="16">
        <v>572931.35</v>
      </c>
      <c r="M41" s="16"/>
      <c r="N41" s="17" t="s">
        <v>12</v>
      </c>
      <c r="O41" s="17"/>
      <c r="P41" s="18" t="s">
        <v>21</v>
      </c>
      <c r="Q41" s="18" t="s">
        <v>49</v>
      </c>
      <c r="R41" s="49">
        <v>2018</v>
      </c>
      <c r="S41" s="19">
        <v>43437</v>
      </c>
      <c r="T41" s="20">
        <v>44714</v>
      </c>
      <c r="U41" s="1"/>
    </row>
    <row r="42" spans="1:21" ht="30" customHeight="1" x14ac:dyDescent="0.3">
      <c r="A42" s="158"/>
      <c r="B42" s="91" t="s">
        <v>638</v>
      </c>
      <c r="C42" s="15" t="s">
        <v>11</v>
      </c>
      <c r="D42" s="6" t="s">
        <v>40</v>
      </c>
      <c r="E42" s="15" t="s">
        <v>119</v>
      </c>
      <c r="F42" s="4" t="s">
        <v>40</v>
      </c>
      <c r="G42" s="4"/>
      <c r="H42" s="4"/>
      <c r="I42" s="4" t="s">
        <v>110</v>
      </c>
      <c r="J42" s="4">
        <v>1</v>
      </c>
      <c r="K42" s="16">
        <v>643597.55000000005</v>
      </c>
      <c r="L42" s="16">
        <v>547057.92000000004</v>
      </c>
      <c r="M42" s="16"/>
      <c r="N42" s="17" t="s">
        <v>12</v>
      </c>
      <c r="O42" s="17"/>
      <c r="P42" s="18" t="s">
        <v>21</v>
      </c>
      <c r="Q42" s="18" t="s">
        <v>49</v>
      </c>
      <c r="R42" s="49">
        <v>2018</v>
      </c>
      <c r="S42" s="19">
        <v>43382</v>
      </c>
      <c r="T42" s="20">
        <v>44659</v>
      </c>
      <c r="U42" s="1"/>
    </row>
    <row r="43" spans="1:21" ht="30" customHeight="1" x14ac:dyDescent="0.3">
      <c r="A43" s="158"/>
      <c r="B43" s="91" t="s">
        <v>638</v>
      </c>
      <c r="C43" s="15" t="s">
        <v>11</v>
      </c>
      <c r="D43" s="6" t="s">
        <v>40</v>
      </c>
      <c r="E43" s="15" t="s">
        <v>120</v>
      </c>
      <c r="F43" s="4" t="s">
        <v>40</v>
      </c>
      <c r="G43" s="4"/>
      <c r="H43" s="4"/>
      <c r="I43" s="4" t="s">
        <v>110</v>
      </c>
      <c r="J43" s="4">
        <v>1</v>
      </c>
      <c r="K43" s="16">
        <v>268778.78999999998</v>
      </c>
      <c r="L43" s="16">
        <v>228461.97</v>
      </c>
      <c r="M43" s="16"/>
      <c r="N43" s="17" t="s">
        <v>12</v>
      </c>
      <c r="O43" s="17"/>
      <c r="P43" s="18" t="s">
        <v>21</v>
      </c>
      <c r="Q43" s="18" t="s">
        <v>49</v>
      </c>
      <c r="R43" s="49">
        <v>2018</v>
      </c>
      <c r="S43" s="19">
        <v>43349</v>
      </c>
      <c r="T43" s="20">
        <v>44074</v>
      </c>
      <c r="U43" s="1"/>
    </row>
    <row r="44" spans="1:21" ht="30" customHeight="1" x14ac:dyDescent="0.3">
      <c r="A44" s="158"/>
      <c r="B44" s="91" t="s">
        <v>638</v>
      </c>
      <c r="C44" s="15" t="s">
        <v>11</v>
      </c>
      <c r="D44" s="6" t="s">
        <v>40</v>
      </c>
      <c r="E44" s="15" t="s">
        <v>121</v>
      </c>
      <c r="F44" s="4" t="s">
        <v>40</v>
      </c>
      <c r="G44" s="4"/>
      <c r="H44" s="4"/>
      <c r="I44" s="4" t="s">
        <v>122</v>
      </c>
      <c r="J44" s="4">
        <v>1</v>
      </c>
      <c r="K44" s="16">
        <v>1189872.79</v>
      </c>
      <c r="L44" s="16">
        <v>1011391.87</v>
      </c>
      <c r="M44" s="16"/>
      <c r="N44" s="17" t="s">
        <v>12</v>
      </c>
      <c r="O44" s="17"/>
      <c r="P44" s="18" t="s">
        <v>17</v>
      </c>
      <c r="Q44" s="18" t="s">
        <v>23</v>
      </c>
      <c r="R44" s="49">
        <v>2018</v>
      </c>
      <c r="S44" s="19">
        <v>43375</v>
      </c>
      <c r="T44" s="20">
        <v>44652</v>
      </c>
      <c r="U44" s="1"/>
    </row>
    <row r="45" spans="1:21" ht="30" customHeight="1" x14ac:dyDescent="0.3">
      <c r="A45" s="158"/>
      <c r="B45" s="91" t="s">
        <v>638</v>
      </c>
      <c r="C45" s="15" t="s">
        <v>11</v>
      </c>
      <c r="D45" s="6" t="s">
        <v>40</v>
      </c>
      <c r="E45" s="15" t="s">
        <v>123</v>
      </c>
      <c r="F45" s="4" t="s">
        <v>40</v>
      </c>
      <c r="G45" s="4"/>
      <c r="H45" s="4"/>
      <c r="I45" s="4" t="s">
        <v>124</v>
      </c>
      <c r="J45" s="4">
        <v>1</v>
      </c>
      <c r="K45" s="16">
        <v>174640.96</v>
      </c>
      <c r="L45" s="16">
        <v>148444.82</v>
      </c>
      <c r="M45" s="16"/>
      <c r="N45" s="17" t="s">
        <v>12</v>
      </c>
      <c r="O45" s="17"/>
      <c r="P45" s="18" t="s">
        <v>17</v>
      </c>
      <c r="Q45" s="18" t="s">
        <v>125</v>
      </c>
      <c r="R45" s="49">
        <v>2018</v>
      </c>
      <c r="S45" s="19">
        <v>43171</v>
      </c>
      <c r="T45" s="20">
        <v>44451</v>
      </c>
      <c r="U45" s="1"/>
    </row>
    <row r="46" spans="1:21" ht="30" customHeight="1" x14ac:dyDescent="0.3">
      <c r="A46" s="158"/>
      <c r="B46" s="91" t="s">
        <v>638</v>
      </c>
      <c r="C46" s="15" t="s">
        <v>11</v>
      </c>
      <c r="D46" s="6" t="s">
        <v>40</v>
      </c>
      <c r="E46" s="15" t="s">
        <v>126</v>
      </c>
      <c r="F46" s="4" t="s">
        <v>40</v>
      </c>
      <c r="G46" s="4"/>
      <c r="H46" s="4"/>
      <c r="I46" s="4" t="s">
        <v>127</v>
      </c>
      <c r="J46" s="4">
        <v>1</v>
      </c>
      <c r="K46" s="16">
        <v>502881.74</v>
      </c>
      <c r="L46" s="16">
        <v>427449.48</v>
      </c>
      <c r="M46" s="16"/>
      <c r="N46" s="17" t="s">
        <v>12</v>
      </c>
      <c r="O46" s="17"/>
      <c r="P46" s="18" t="s">
        <v>17</v>
      </c>
      <c r="Q46" s="18" t="s">
        <v>128</v>
      </c>
      <c r="R46" s="49">
        <v>2018</v>
      </c>
      <c r="S46" s="19">
        <v>43102</v>
      </c>
      <c r="T46" s="20">
        <v>44377</v>
      </c>
      <c r="U46" s="1"/>
    </row>
    <row r="47" spans="1:21" ht="30" customHeight="1" x14ac:dyDescent="0.3">
      <c r="A47" s="158"/>
      <c r="B47" s="91" t="s">
        <v>638</v>
      </c>
      <c r="C47" s="15" t="s">
        <v>11</v>
      </c>
      <c r="D47" s="6" t="s">
        <v>40</v>
      </c>
      <c r="E47" s="15" t="s">
        <v>129</v>
      </c>
      <c r="F47" s="4" t="s">
        <v>40</v>
      </c>
      <c r="G47" s="4"/>
      <c r="H47" s="4"/>
      <c r="I47" s="4" t="s">
        <v>63</v>
      </c>
      <c r="J47" s="4">
        <v>1</v>
      </c>
      <c r="K47" s="16">
        <v>24645</v>
      </c>
      <c r="L47" s="16">
        <v>20948.25</v>
      </c>
      <c r="M47" s="16"/>
      <c r="N47" s="17" t="s">
        <v>12</v>
      </c>
      <c r="O47" s="17"/>
      <c r="P47" s="18" t="s">
        <v>19</v>
      </c>
      <c r="Q47" s="18" t="s">
        <v>64</v>
      </c>
      <c r="R47" s="49">
        <v>2018</v>
      </c>
      <c r="S47" s="19">
        <v>43172</v>
      </c>
      <c r="T47" s="20">
        <v>44074</v>
      </c>
      <c r="U47" s="1"/>
    </row>
    <row r="48" spans="1:21" ht="30" customHeight="1" x14ac:dyDescent="0.3">
      <c r="A48" s="158"/>
      <c r="B48" s="91" t="s">
        <v>638</v>
      </c>
      <c r="C48" s="15" t="s">
        <v>11</v>
      </c>
      <c r="D48" s="6" t="s">
        <v>40</v>
      </c>
      <c r="E48" s="15" t="s">
        <v>130</v>
      </c>
      <c r="F48" s="4" t="s">
        <v>40</v>
      </c>
      <c r="G48" s="4"/>
      <c r="H48" s="4"/>
      <c r="I48" s="4" t="s">
        <v>131</v>
      </c>
      <c r="J48" s="4">
        <v>1</v>
      </c>
      <c r="K48" s="16">
        <v>887836.71</v>
      </c>
      <c r="L48" s="16">
        <v>754661.2</v>
      </c>
      <c r="M48" s="16"/>
      <c r="N48" s="17" t="s">
        <v>12</v>
      </c>
      <c r="O48" s="17"/>
      <c r="P48" s="18" t="s">
        <v>17</v>
      </c>
      <c r="Q48" s="18" t="s">
        <v>132</v>
      </c>
      <c r="R48" s="49">
        <v>2018</v>
      </c>
      <c r="S48" s="19">
        <v>43385</v>
      </c>
      <c r="T48" s="20">
        <v>44561</v>
      </c>
      <c r="U48" s="1"/>
    </row>
    <row r="49" spans="1:21" ht="30" customHeight="1" x14ac:dyDescent="0.3">
      <c r="A49" s="158"/>
      <c r="B49" s="91" t="s">
        <v>638</v>
      </c>
      <c r="C49" s="15" t="s">
        <v>11</v>
      </c>
      <c r="D49" s="6" t="s">
        <v>40</v>
      </c>
      <c r="E49" s="15" t="s">
        <v>133</v>
      </c>
      <c r="F49" s="4" t="s">
        <v>40</v>
      </c>
      <c r="G49" s="4"/>
      <c r="H49" s="4"/>
      <c r="I49" s="4" t="s">
        <v>134</v>
      </c>
      <c r="J49" s="4">
        <v>1</v>
      </c>
      <c r="K49" s="16">
        <v>241898</v>
      </c>
      <c r="L49" s="16">
        <v>205613.3</v>
      </c>
      <c r="M49" s="16"/>
      <c r="N49" s="17" t="s">
        <v>12</v>
      </c>
      <c r="O49" s="17"/>
      <c r="P49" s="18" t="s">
        <v>36</v>
      </c>
      <c r="Q49" s="18" t="s">
        <v>135</v>
      </c>
      <c r="R49" s="49">
        <v>2017</v>
      </c>
      <c r="S49" s="19">
        <v>43084</v>
      </c>
      <c r="T49" s="20">
        <v>44043</v>
      </c>
      <c r="U49" s="1"/>
    </row>
    <row r="50" spans="1:21" ht="30" customHeight="1" x14ac:dyDescent="0.3">
      <c r="A50" s="158"/>
      <c r="B50" s="91" t="s">
        <v>638</v>
      </c>
      <c r="C50" s="15" t="s">
        <v>11</v>
      </c>
      <c r="D50" s="6" t="s">
        <v>40</v>
      </c>
      <c r="E50" s="15" t="s">
        <v>136</v>
      </c>
      <c r="F50" s="4" t="s">
        <v>40</v>
      </c>
      <c r="G50" s="4"/>
      <c r="H50" s="4"/>
      <c r="I50" s="4" t="s">
        <v>137</v>
      </c>
      <c r="J50" s="4">
        <v>1</v>
      </c>
      <c r="K50" s="16">
        <v>592126</v>
      </c>
      <c r="L50" s="16">
        <v>503307.1</v>
      </c>
      <c r="M50" s="16"/>
      <c r="N50" s="17" t="s">
        <v>12</v>
      </c>
      <c r="O50" s="17"/>
      <c r="P50" s="18" t="s">
        <v>36</v>
      </c>
      <c r="Q50" s="18" t="s">
        <v>138</v>
      </c>
      <c r="R50" s="49">
        <v>2018</v>
      </c>
      <c r="S50" s="19">
        <v>43346</v>
      </c>
      <c r="T50" s="20">
        <v>44441</v>
      </c>
      <c r="U50" s="1"/>
    </row>
    <row r="51" spans="1:21" ht="30" customHeight="1" x14ac:dyDescent="0.3">
      <c r="A51" s="158"/>
      <c r="B51" s="91" t="s">
        <v>638</v>
      </c>
      <c r="C51" s="15" t="s">
        <v>11</v>
      </c>
      <c r="D51" s="6" t="s">
        <v>40</v>
      </c>
      <c r="E51" s="15" t="s">
        <v>139</v>
      </c>
      <c r="F51" s="4" t="s">
        <v>40</v>
      </c>
      <c r="G51" s="4"/>
      <c r="H51" s="4"/>
      <c r="I51" s="4" t="s">
        <v>140</v>
      </c>
      <c r="J51" s="4">
        <v>1</v>
      </c>
      <c r="K51" s="16">
        <v>849877.41</v>
      </c>
      <c r="L51" s="16">
        <v>722395.8</v>
      </c>
      <c r="M51" s="16"/>
      <c r="N51" s="17" t="s">
        <v>12</v>
      </c>
      <c r="O51" s="17"/>
      <c r="P51" s="18" t="s">
        <v>36</v>
      </c>
      <c r="Q51" s="18" t="s">
        <v>37</v>
      </c>
      <c r="R51" s="49">
        <v>2017</v>
      </c>
      <c r="S51" s="19">
        <v>42979</v>
      </c>
      <c r="T51" s="20">
        <v>44135</v>
      </c>
      <c r="U51" s="1"/>
    </row>
    <row r="52" spans="1:21" ht="30" customHeight="1" x14ac:dyDescent="0.3">
      <c r="A52" s="158"/>
      <c r="B52" s="91" t="s">
        <v>638</v>
      </c>
      <c r="C52" s="15" t="s">
        <v>11</v>
      </c>
      <c r="D52" s="6" t="s">
        <v>40</v>
      </c>
      <c r="E52" s="15" t="s">
        <v>141</v>
      </c>
      <c r="F52" s="4" t="s">
        <v>40</v>
      </c>
      <c r="G52" s="4"/>
      <c r="H52" s="4"/>
      <c r="I52" s="4" t="s">
        <v>142</v>
      </c>
      <c r="J52" s="4">
        <v>1</v>
      </c>
      <c r="K52" s="16">
        <v>1028718.84</v>
      </c>
      <c r="L52" s="16">
        <v>874411.01</v>
      </c>
      <c r="M52" s="16"/>
      <c r="N52" s="17" t="s">
        <v>12</v>
      </c>
      <c r="O52" s="17"/>
      <c r="P52" s="18" t="s">
        <v>17</v>
      </c>
      <c r="Q52" s="18" t="s">
        <v>28</v>
      </c>
      <c r="R52" s="49">
        <v>2018</v>
      </c>
      <c r="S52" s="19">
        <v>43437</v>
      </c>
      <c r="T52" s="20">
        <v>44255</v>
      </c>
      <c r="U52" s="1"/>
    </row>
    <row r="53" spans="1:21" ht="30" customHeight="1" x14ac:dyDescent="0.3">
      <c r="A53" s="158"/>
      <c r="B53" s="91" t="s">
        <v>638</v>
      </c>
      <c r="C53" s="15" t="s">
        <v>11</v>
      </c>
      <c r="D53" s="6" t="s">
        <v>40</v>
      </c>
      <c r="E53" s="15" t="s">
        <v>143</v>
      </c>
      <c r="F53" s="4" t="s">
        <v>40</v>
      </c>
      <c r="G53" s="4"/>
      <c r="H53" s="4"/>
      <c r="I53" s="4" t="s">
        <v>144</v>
      </c>
      <c r="J53" s="4">
        <v>1</v>
      </c>
      <c r="K53" s="16">
        <v>335870.12</v>
      </c>
      <c r="L53" s="16">
        <v>285489.59999999998</v>
      </c>
      <c r="M53" s="16"/>
      <c r="N53" s="17" t="s">
        <v>12</v>
      </c>
      <c r="O53" s="17"/>
      <c r="P53" s="18" t="s">
        <v>34</v>
      </c>
      <c r="Q53" s="18" t="s">
        <v>145</v>
      </c>
      <c r="R53" s="49">
        <v>2018</v>
      </c>
      <c r="S53" s="19">
        <v>43388</v>
      </c>
      <c r="T53" s="20">
        <v>44483</v>
      </c>
      <c r="U53" s="1"/>
    </row>
    <row r="54" spans="1:21" ht="30" customHeight="1" x14ac:dyDescent="0.3">
      <c r="A54" s="158"/>
      <c r="B54" s="91" t="s">
        <v>638</v>
      </c>
      <c r="C54" s="15" t="s">
        <v>11</v>
      </c>
      <c r="D54" s="6" t="s">
        <v>40</v>
      </c>
      <c r="E54" s="15" t="s">
        <v>146</v>
      </c>
      <c r="F54" s="4" t="s">
        <v>40</v>
      </c>
      <c r="G54" s="4"/>
      <c r="H54" s="4"/>
      <c r="I54" s="4" t="s">
        <v>147</v>
      </c>
      <c r="J54" s="4">
        <v>1</v>
      </c>
      <c r="K54" s="16">
        <v>79999.98</v>
      </c>
      <c r="L54" s="16">
        <v>67999.98</v>
      </c>
      <c r="M54" s="16"/>
      <c r="N54" s="17" t="s">
        <v>12</v>
      </c>
      <c r="O54" s="17"/>
      <c r="P54" s="18" t="s">
        <v>34</v>
      </c>
      <c r="Q54" s="18" t="s">
        <v>148</v>
      </c>
      <c r="R54" s="49">
        <v>2018</v>
      </c>
      <c r="S54" s="19">
        <v>43174</v>
      </c>
      <c r="T54" s="20">
        <v>44269</v>
      </c>
      <c r="U54" s="1"/>
    </row>
    <row r="55" spans="1:21" ht="30" customHeight="1" x14ac:dyDescent="0.3">
      <c r="A55" s="158"/>
      <c r="B55" s="91" t="s">
        <v>638</v>
      </c>
      <c r="C55" s="15" t="s">
        <v>11</v>
      </c>
      <c r="D55" s="6" t="s">
        <v>40</v>
      </c>
      <c r="E55" s="15" t="s">
        <v>149</v>
      </c>
      <c r="F55" s="4" t="s">
        <v>40</v>
      </c>
      <c r="G55" s="4"/>
      <c r="H55" s="4"/>
      <c r="I55" s="4" t="s">
        <v>147</v>
      </c>
      <c r="J55" s="4">
        <v>1</v>
      </c>
      <c r="K55" s="16">
        <v>277253.96000000002</v>
      </c>
      <c r="L55" s="16">
        <v>235665.87</v>
      </c>
      <c r="M55" s="16"/>
      <c r="N55" s="17" t="s">
        <v>12</v>
      </c>
      <c r="O55" s="17"/>
      <c r="P55" s="18" t="s">
        <v>34</v>
      </c>
      <c r="Q55" s="18" t="s">
        <v>148</v>
      </c>
      <c r="R55" s="49">
        <v>2018</v>
      </c>
      <c r="S55" s="19">
        <v>43174</v>
      </c>
      <c r="T55" s="20">
        <v>44269</v>
      </c>
      <c r="U55" s="1"/>
    </row>
    <row r="56" spans="1:21" ht="30" customHeight="1" x14ac:dyDescent="0.3">
      <c r="A56" s="158"/>
      <c r="B56" s="91" t="s">
        <v>638</v>
      </c>
      <c r="C56" s="15" t="s">
        <v>11</v>
      </c>
      <c r="D56" s="6" t="s">
        <v>40</v>
      </c>
      <c r="E56" s="15" t="s">
        <v>150</v>
      </c>
      <c r="F56" s="4" t="s">
        <v>40</v>
      </c>
      <c r="G56" s="4"/>
      <c r="H56" s="4"/>
      <c r="I56" s="4" t="s">
        <v>151</v>
      </c>
      <c r="J56" s="4">
        <v>1</v>
      </c>
      <c r="K56" s="16">
        <v>590128.51</v>
      </c>
      <c r="L56" s="16">
        <v>501609.23</v>
      </c>
      <c r="M56" s="16"/>
      <c r="N56" s="17" t="s">
        <v>12</v>
      </c>
      <c r="O56" s="17"/>
      <c r="P56" s="18" t="s">
        <v>17</v>
      </c>
      <c r="Q56" s="18" t="s">
        <v>152</v>
      </c>
      <c r="R56" s="49">
        <v>2018</v>
      </c>
      <c r="S56" s="19">
        <v>43209</v>
      </c>
      <c r="T56" s="20">
        <v>44487</v>
      </c>
      <c r="U56" s="1"/>
    </row>
    <row r="57" spans="1:21" ht="30" customHeight="1" x14ac:dyDescent="0.3">
      <c r="A57" s="158"/>
      <c r="B57" s="91" t="s">
        <v>638</v>
      </c>
      <c r="C57" s="15" t="s">
        <v>11</v>
      </c>
      <c r="D57" s="6" t="s">
        <v>40</v>
      </c>
      <c r="E57" s="15" t="s">
        <v>153</v>
      </c>
      <c r="F57" s="4" t="s">
        <v>40</v>
      </c>
      <c r="G57" s="4"/>
      <c r="H57" s="4"/>
      <c r="I57" s="4" t="s">
        <v>154</v>
      </c>
      <c r="J57" s="4">
        <v>1</v>
      </c>
      <c r="K57" s="16">
        <v>362193.6</v>
      </c>
      <c r="L57" s="16">
        <v>307864.56</v>
      </c>
      <c r="M57" s="16"/>
      <c r="N57" s="17" t="s">
        <v>12</v>
      </c>
      <c r="O57" s="17"/>
      <c r="P57" s="18" t="s">
        <v>34</v>
      </c>
      <c r="Q57" s="18" t="s">
        <v>155</v>
      </c>
      <c r="R57" s="49">
        <v>2019</v>
      </c>
      <c r="S57" s="19">
        <v>43543</v>
      </c>
      <c r="T57" s="20">
        <v>44561</v>
      </c>
      <c r="U57" s="1"/>
    </row>
    <row r="58" spans="1:21" ht="30" customHeight="1" x14ac:dyDescent="0.3">
      <c r="A58" s="158"/>
      <c r="B58" s="91" t="s">
        <v>638</v>
      </c>
      <c r="C58" s="15" t="s">
        <v>11</v>
      </c>
      <c r="D58" s="6" t="s">
        <v>40</v>
      </c>
      <c r="E58" s="15" t="s">
        <v>156</v>
      </c>
      <c r="F58" s="4" t="s">
        <v>40</v>
      </c>
      <c r="G58" s="4"/>
      <c r="H58" s="4"/>
      <c r="I58" s="4" t="s">
        <v>69</v>
      </c>
      <c r="J58" s="4">
        <v>1</v>
      </c>
      <c r="K58" s="16">
        <v>133464.32000000001</v>
      </c>
      <c r="L58" s="16">
        <v>113444.67</v>
      </c>
      <c r="M58" s="16"/>
      <c r="N58" s="17" t="s">
        <v>12</v>
      </c>
      <c r="O58" s="17"/>
      <c r="P58" s="18" t="s">
        <v>19</v>
      </c>
      <c r="Q58" s="18" t="s">
        <v>70</v>
      </c>
      <c r="R58" s="49">
        <v>2018</v>
      </c>
      <c r="S58" s="19">
        <v>43109</v>
      </c>
      <c r="T58" s="20">
        <v>44204</v>
      </c>
      <c r="U58" s="1"/>
    </row>
    <row r="59" spans="1:21" ht="30" customHeight="1" x14ac:dyDescent="0.3">
      <c r="A59" s="158"/>
      <c r="B59" s="91" t="s">
        <v>638</v>
      </c>
      <c r="C59" s="15" t="s">
        <v>11</v>
      </c>
      <c r="D59" s="6" t="s">
        <v>40</v>
      </c>
      <c r="E59" s="15" t="s">
        <v>157</v>
      </c>
      <c r="F59" s="4" t="s">
        <v>40</v>
      </c>
      <c r="G59" s="4"/>
      <c r="H59" s="4"/>
      <c r="I59" s="4" t="s">
        <v>66</v>
      </c>
      <c r="J59" s="4">
        <v>1</v>
      </c>
      <c r="K59" s="16">
        <v>49384.5</v>
      </c>
      <c r="L59" s="16">
        <v>41976.83</v>
      </c>
      <c r="M59" s="16"/>
      <c r="N59" s="17" t="s">
        <v>12</v>
      </c>
      <c r="O59" s="17"/>
      <c r="P59" s="18" t="s">
        <v>19</v>
      </c>
      <c r="Q59" s="18" t="s">
        <v>49</v>
      </c>
      <c r="R59" s="49">
        <v>2018</v>
      </c>
      <c r="S59" s="19">
        <v>43304</v>
      </c>
      <c r="T59" s="20">
        <v>43707</v>
      </c>
      <c r="U59" s="1"/>
    </row>
    <row r="60" spans="1:21" ht="30" customHeight="1" x14ac:dyDescent="0.3">
      <c r="A60" s="158"/>
      <c r="B60" s="91" t="s">
        <v>638</v>
      </c>
      <c r="C60" s="15" t="s">
        <v>11</v>
      </c>
      <c r="D60" s="6" t="s">
        <v>40</v>
      </c>
      <c r="E60" s="15" t="s">
        <v>158</v>
      </c>
      <c r="F60" s="4" t="s">
        <v>40</v>
      </c>
      <c r="G60" s="4"/>
      <c r="H60" s="4"/>
      <c r="I60" s="4" t="s">
        <v>159</v>
      </c>
      <c r="J60" s="4">
        <v>1</v>
      </c>
      <c r="K60" s="16">
        <v>367974.14</v>
      </c>
      <c r="L60" s="16">
        <v>312778.02</v>
      </c>
      <c r="M60" s="16"/>
      <c r="N60" s="17" t="s">
        <v>12</v>
      </c>
      <c r="O60" s="17"/>
      <c r="P60" s="18" t="s">
        <v>19</v>
      </c>
      <c r="Q60" s="18" t="s">
        <v>20</v>
      </c>
      <c r="R60" s="49">
        <v>2018</v>
      </c>
      <c r="S60" s="19">
        <v>43125</v>
      </c>
      <c r="T60" s="20">
        <v>44401</v>
      </c>
      <c r="U60" s="1"/>
    </row>
    <row r="61" spans="1:21" ht="30" customHeight="1" x14ac:dyDescent="0.3">
      <c r="A61" s="158"/>
      <c r="B61" s="91" t="s">
        <v>638</v>
      </c>
      <c r="C61" s="15" t="s">
        <v>11</v>
      </c>
      <c r="D61" s="6" t="s">
        <v>40</v>
      </c>
      <c r="E61" s="15" t="s">
        <v>160</v>
      </c>
      <c r="F61" s="4" t="s">
        <v>40</v>
      </c>
      <c r="G61" s="4"/>
      <c r="H61" s="4"/>
      <c r="I61" s="4" t="s">
        <v>69</v>
      </c>
      <c r="J61" s="4">
        <v>1</v>
      </c>
      <c r="K61" s="16">
        <v>142585.21</v>
      </c>
      <c r="L61" s="16">
        <v>121197.43</v>
      </c>
      <c r="M61" s="16"/>
      <c r="N61" s="17" t="s">
        <v>12</v>
      </c>
      <c r="O61" s="17"/>
      <c r="P61" s="18" t="s">
        <v>19</v>
      </c>
      <c r="Q61" s="18" t="s">
        <v>70</v>
      </c>
      <c r="R61" s="49">
        <v>2017</v>
      </c>
      <c r="S61" s="19">
        <v>43025</v>
      </c>
      <c r="T61" s="20">
        <v>44196</v>
      </c>
      <c r="U61" s="1"/>
    </row>
    <row r="62" spans="1:21" ht="30" customHeight="1" x14ac:dyDescent="0.3">
      <c r="A62" s="158"/>
      <c r="B62" s="91" t="s">
        <v>638</v>
      </c>
      <c r="C62" s="15" t="s">
        <v>11</v>
      </c>
      <c r="D62" s="6" t="s">
        <v>40</v>
      </c>
      <c r="E62" s="15" t="s">
        <v>161</v>
      </c>
      <c r="F62" s="4" t="s">
        <v>40</v>
      </c>
      <c r="G62" s="4"/>
      <c r="H62" s="4"/>
      <c r="I62" s="4" t="s">
        <v>162</v>
      </c>
      <c r="J62" s="4">
        <v>1</v>
      </c>
      <c r="K62" s="16">
        <v>1809532.64</v>
      </c>
      <c r="L62" s="16">
        <v>1538102.74</v>
      </c>
      <c r="M62" s="16"/>
      <c r="N62" s="17" t="s">
        <v>12</v>
      </c>
      <c r="O62" s="17"/>
      <c r="P62" s="18" t="s">
        <v>17</v>
      </c>
      <c r="Q62" s="18" t="s">
        <v>27</v>
      </c>
      <c r="R62" s="49">
        <v>2017</v>
      </c>
      <c r="S62" s="19">
        <v>43004</v>
      </c>
      <c r="T62" s="20">
        <v>44286</v>
      </c>
      <c r="U62" s="1"/>
    </row>
    <row r="63" spans="1:21" ht="30" customHeight="1" x14ac:dyDescent="0.3">
      <c r="A63" s="158"/>
      <c r="B63" s="91" t="s">
        <v>638</v>
      </c>
      <c r="C63" s="15" t="s">
        <v>11</v>
      </c>
      <c r="D63" s="6" t="s">
        <v>40</v>
      </c>
      <c r="E63" s="15" t="s">
        <v>163</v>
      </c>
      <c r="F63" s="4" t="s">
        <v>40</v>
      </c>
      <c r="G63" s="4"/>
      <c r="H63" s="4"/>
      <c r="I63" s="4" t="s">
        <v>164</v>
      </c>
      <c r="J63" s="4">
        <v>1</v>
      </c>
      <c r="K63" s="16">
        <v>169851.28</v>
      </c>
      <c r="L63" s="16">
        <v>144373.59</v>
      </c>
      <c r="M63" s="16"/>
      <c r="N63" s="17" t="s">
        <v>12</v>
      </c>
      <c r="O63" s="17"/>
      <c r="P63" s="18" t="s">
        <v>34</v>
      </c>
      <c r="Q63" s="18" t="s">
        <v>165</v>
      </c>
      <c r="R63" s="49">
        <v>2019</v>
      </c>
      <c r="S63" s="19">
        <v>43556</v>
      </c>
      <c r="T63" s="20">
        <v>44561</v>
      </c>
      <c r="U63" s="1"/>
    </row>
    <row r="64" spans="1:21" ht="30" customHeight="1" x14ac:dyDescent="0.3">
      <c r="A64" s="158"/>
      <c r="B64" s="91" t="s">
        <v>638</v>
      </c>
      <c r="C64" s="15" t="s">
        <v>11</v>
      </c>
      <c r="D64" s="6" t="s">
        <v>40</v>
      </c>
      <c r="E64" s="15" t="s">
        <v>166</v>
      </c>
      <c r="F64" s="4" t="s">
        <v>40</v>
      </c>
      <c r="G64" s="4"/>
      <c r="H64" s="4"/>
      <c r="I64" s="4" t="s">
        <v>164</v>
      </c>
      <c r="J64" s="4">
        <v>1</v>
      </c>
      <c r="K64" s="16">
        <v>231352.22</v>
      </c>
      <c r="L64" s="16">
        <v>196649.39</v>
      </c>
      <c r="M64" s="16"/>
      <c r="N64" s="17" t="s">
        <v>12</v>
      </c>
      <c r="O64" s="17"/>
      <c r="P64" s="18" t="s">
        <v>34</v>
      </c>
      <c r="Q64" s="18" t="s">
        <v>165</v>
      </c>
      <c r="R64" s="49">
        <v>2019</v>
      </c>
      <c r="S64" s="19">
        <v>43556</v>
      </c>
      <c r="T64" s="20">
        <v>44561</v>
      </c>
      <c r="U64" s="1"/>
    </row>
    <row r="65" spans="1:21" ht="30" customHeight="1" x14ac:dyDescent="0.3">
      <c r="A65" s="158"/>
      <c r="B65" s="91" t="s">
        <v>638</v>
      </c>
      <c r="C65" s="15" t="s">
        <v>11</v>
      </c>
      <c r="D65" s="6" t="s">
        <v>40</v>
      </c>
      <c r="E65" s="15" t="s">
        <v>167</v>
      </c>
      <c r="F65" s="4" t="s">
        <v>40</v>
      </c>
      <c r="G65" s="4"/>
      <c r="H65" s="4"/>
      <c r="I65" s="4" t="s">
        <v>168</v>
      </c>
      <c r="J65" s="4">
        <v>1</v>
      </c>
      <c r="K65" s="16">
        <v>140957</v>
      </c>
      <c r="L65" s="16">
        <v>119813.45</v>
      </c>
      <c r="M65" s="16"/>
      <c r="N65" s="17" t="s">
        <v>12</v>
      </c>
      <c r="O65" s="17"/>
      <c r="P65" s="18" t="s">
        <v>34</v>
      </c>
      <c r="Q65" s="18" t="s">
        <v>169</v>
      </c>
      <c r="R65" s="49">
        <v>2019</v>
      </c>
      <c r="S65" s="19">
        <v>43496</v>
      </c>
      <c r="T65" s="20">
        <v>44561</v>
      </c>
      <c r="U65" s="1"/>
    </row>
    <row r="66" spans="1:21" ht="30" customHeight="1" x14ac:dyDescent="0.3">
      <c r="A66" s="158"/>
      <c r="B66" s="91" t="s">
        <v>638</v>
      </c>
      <c r="C66" s="15" t="s">
        <v>11</v>
      </c>
      <c r="D66" s="6" t="s">
        <v>40</v>
      </c>
      <c r="E66" s="15" t="s">
        <v>170</v>
      </c>
      <c r="F66" s="4" t="s">
        <v>40</v>
      </c>
      <c r="G66" s="4"/>
      <c r="H66" s="4"/>
      <c r="I66" s="4" t="s">
        <v>42</v>
      </c>
      <c r="J66" s="4">
        <v>1</v>
      </c>
      <c r="K66" s="16">
        <v>257940.82</v>
      </c>
      <c r="L66" s="16">
        <v>219249.7</v>
      </c>
      <c r="M66" s="16"/>
      <c r="N66" s="17" t="s">
        <v>12</v>
      </c>
      <c r="O66" s="17"/>
      <c r="P66" s="18" t="s">
        <v>19</v>
      </c>
      <c r="Q66" s="18" t="s">
        <v>43</v>
      </c>
      <c r="R66" s="49">
        <v>2018</v>
      </c>
      <c r="S66" s="19">
        <v>43220</v>
      </c>
      <c r="T66" s="20">
        <v>44498</v>
      </c>
      <c r="U66" s="1"/>
    </row>
    <row r="67" spans="1:21" ht="30" customHeight="1" x14ac:dyDescent="0.3">
      <c r="A67" s="158"/>
      <c r="B67" s="91" t="s">
        <v>638</v>
      </c>
      <c r="C67" s="15" t="s">
        <v>11</v>
      </c>
      <c r="D67" s="6" t="s">
        <v>40</v>
      </c>
      <c r="E67" s="15" t="s">
        <v>171</v>
      </c>
      <c r="F67" s="4" t="s">
        <v>40</v>
      </c>
      <c r="G67" s="4"/>
      <c r="H67" s="4"/>
      <c r="I67" s="4" t="s">
        <v>172</v>
      </c>
      <c r="J67" s="4">
        <v>1</v>
      </c>
      <c r="K67" s="16">
        <v>395645</v>
      </c>
      <c r="L67" s="16">
        <v>336298.25</v>
      </c>
      <c r="M67" s="16"/>
      <c r="N67" s="17" t="s">
        <v>12</v>
      </c>
      <c r="O67" s="17"/>
      <c r="P67" s="18" t="s">
        <v>34</v>
      </c>
      <c r="Q67" s="18" t="s">
        <v>49</v>
      </c>
      <c r="R67" s="49">
        <v>2019</v>
      </c>
      <c r="S67" s="19">
        <v>43657</v>
      </c>
      <c r="T67" s="20">
        <v>44561</v>
      </c>
      <c r="U67" s="1"/>
    </row>
    <row r="68" spans="1:21" ht="30" customHeight="1" x14ac:dyDescent="0.3">
      <c r="A68" s="158"/>
      <c r="B68" s="91" t="s">
        <v>638</v>
      </c>
      <c r="C68" s="15" t="s">
        <v>11</v>
      </c>
      <c r="D68" s="6" t="s">
        <v>40</v>
      </c>
      <c r="E68" s="15" t="s">
        <v>173</v>
      </c>
      <c r="F68" s="4" t="s">
        <v>40</v>
      </c>
      <c r="G68" s="4"/>
      <c r="H68" s="4"/>
      <c r="I68" s="4" t="s">
        <v>174</v>
      </c>
      <c r="J68" s="4">
        <v>1</v>
      </c>
      <c r="K68" s="16">
        <v>392257</v>
      </c>
      <c r="L68" s="16">
        <v>333418.45</v>
      </c>
      <c r="M68" s="16"/>
      <c r="N68" s="17" t="s">
        <v>12</v>
      </c>
      <c r="O68" s="17"/>
      <c r="P68" s="18" t="s">
        <v>34</v>
      </c>
      <c r="Q68" s="18" t="s">
        <v>35</v>
      </c>
      <c r="R68" s="49">
        <v>2019</v>
      </c>
      <c r="S68" s="19">
        <v>43497</v>
      </c>
      <c r="T68" s="20">
        <v>44561</v>
      </c>
      <c r="U68" s="1"/>
    </row>
    <row r="69" spans="1:21" ht="30" customHeight="1" x14ac:dyDescent="0.3">
      <c r="A69" s="158"/>
      <c r="B69" s="91" t="s">
        <v>638</v>
      </c>
      <c r="C69" s="15" t="s">
        <v>11</v>
      </c>
      <c r="D69" s="6" t="s">
        <v>40</v>
      </c>
      <c r="E69" s="15" t="s">
        <v>175</v>
      </c>
      <c r="F69" s="4" t="s">
        <v>40</v>
      </c>
      <c r="G69" s="4"/>
      <c r="H69" s="4"/>
      <c r="I69" s="4" t="s">
        <v>172</v>
      </c>
      <c r="J69" s="4">
        <v>1</v>
      </c>
      <c r="K69" s="16">
        <v>72000</v>
      </c>
      <c r="L69" s="16">
        <v>61200</v>
      </c>
      <c r="M69" s="16"/>
      <c r="N69" s="17" t="s">
        <v>12</v>
      </c>
      <c r="O69" s="17"/>
      <c r="P69" s="18" t="s">
        <v>34</v>
      </c>
      <c r="Q69" s="18" t="s">
        <v>49</v>
      </c>
      <c r="R69" s="49">
        <v>2018</v>
      </c>
      <c r="S69" s="19">
        <v>43362</v>
      </c>
      <c r="T69" s="20">
        <v>44457</v>
      </c>
      <c r="U69" s="1"/>
    </row>
    <row r="70" spans="1:21" ht="30" customHeight="1" x14ac:dyDescent="0.3">
      <c r="A70" s="158"/>
      <c r="B70" s="91" t="s">
        <v>638</v>
      </c>
      <c r="C70" s="15" t="s">
        <v>11</v>
      </c>
      <c r="D70" s="6" t="s">
        <v>40</v>
      </c>
      <c r="E70" s="15" t="s">
        <v>176</v>
      </c>
      <c r="F70" s="4" t="s">
        <v>40</v>
      </c>
      <c r="G70" s="4"/>
      <c r="H70" s="4"/>
      <c r="I70" s="4" t="s">
        <v>107</v>
      </c>
      <c r="J70" s="4">
        <v>1</v>
      </c>
      <c r="K70" s="16">
        <v>115578</v>
      </c>
      <c r="L70" s="16">
        <v>98241.3</v>
      </c>
      <c r="M70" s="16"/>
      <c r="N70" s="17" t="s">
        <v>12</v>
      </c>
      <c r="O70" s="17"/>
      <c r="P70" s="18" t="s">
        <v>19</v>
      </c>
      <c r="Q70" s="18" t="s">
        <v>108</v>
      </c>
      <c r="R70" s="49">
        <v>2018</v>
      </c>
      <c r="S70" s="19">
        <v>43194</v>
      </c>
      <c r="T70" s="20">
        <v>44289</v>
      </c>
      <c r="U70" s="1"/>
    </row>
    <row r="71" spans="1:21" ht="30" customHeight="1" x14ac:dyDescent="0.3">
      <c r="A71" s="158"/>
      <c r="B71" s="91" t="s">
        <v>638</v>
      </c>
      <c r="C71" s="15" t="s">
        <v>11</v>
      </c>
      <c r="D71" s="6" t="s">
        <v>40</v>
      </c>
      <c r="E71" s="15" t="s">
        <v>177</v>
      </c>
      <c r="F71" s="4" t="s">
        <v>40</v>
      </c>
      <c r="G71" s="4"/>
      <c r="H71" s="4"/>
      <c r="I71" s="4" t="s">
        <v>178</v>
      </c>
      <c r="J71" s="4">
        <v>1</v>
      </c>
      <c r="K71" s="16">
        <v>265905</v>
      </c>
      <c r="L71" s="16">
        <v>226019.25</v>
      </c>
      <c r="M71" s="16"/>
      <c r="N71" s="17" t="s">
        <v>12</v>
      </c>
      <c r="O71" s="17"/>
      <c r="P71" s="18" t="s">
        <v>36</v>
      </c>
      <c r="Q71" s="18" t="s">
        <v>179</v>
      </c>
      <c r="R71" s="49">
        <v>2018</v>
      </c>
      <c r="S71" s="19">
        <v>43173</v>
      </c>
      <c r="T71" s="20">
        <v>44268</v>
      </c>
      <c r="U71" s="1"/>
    </row>
    <row r="72" spans="1:21" ht="30" customHeight="1" x14ac:dyDescent="0.3">
      <c r="A72" s="158"/>
      <c r="B72" s="91" t="s">
        <v>638</v>
      </c>
      <c r="C72" s="15" t="s">
        <v>11</v>
      </c>
      <c r="D72" s="6" t="s">
        <v>40</v>
      </c>
      <c r="E72" s="15" t="s">
        <v>180</v>
      </c>
      <c r="F72" s="4" t="s">
        <v>40</v>
      </c>
      <c r="G72" s="4"/>
      <c r="H72" s="4"/>
      <c r="I72" s="4" t="s">
        <v>48</v>
      </c>
      <c r="J72" s="4">
        <v>1</v>
      </c>
      <c r="K72" s="16">
        <v>66031.539999999994</v>
      </c>
      <c r="L72" s="16">
        <v>56126.81</v>
      </c>
      <c r="M72" s="16"/>
      <c r="N72" s="17" t="s">
        <v>12</v>
      </c>
      <c r="O72" s="17"/>
      <c r="P72" s="18" t="s">
        <v>25</v>
      </c>
      <c r="Q72" s="18" t="s">
        <v>49</v>
      </c>
      <c r="R72" s="49">
        <v>2017</v>
      </c>
      <c r="S72" s="19">
        <v>43064</v>
      </c>
      <c r="T72" s="20">
        <v>44074</v>
      </c>
      <c r="U72" s="1"/>
    </row>
    <row r="73" spans="1:21" ht="30" customHeight="1" x14ac:dyDescent="0.3">
      <c r="A73" s="158"/>
      <c r="B73" s="91" t="s">
        <v>638</v>
      </c>
      <c r="C73" s="15" t="s">
        <v>11</v>
      </c>
      <c r="D73" s="6" t="s">
        <v>40</v>
      </c>
      <c r="E73" s="15" t="s">
        <v>181</v>
      </c>
      <c r="F73" s="4" t="s">
        <v>40</v>
      </c>
      <c r="G73" s="4"/>
      <c r="H73" s="4"/>
      <c r="I73" s="4" t="s">
        <v>182</v>
      </c>
      <c r="J73" s="4">
        <v>1</v>
      </c>
      <c r="K73" s="16">
        <v>1058823.53</v>
      </c>
      <c r="L73" s="16">
        <v>900000</v>
      </c>
      <c r="M73" s="16"/>
      <c r="N73" s="17" t="s">
        <v>12</v>
      </c>
      <c r="O73" s="17"/>
      <c r="P73" s="18" t="s">
        <v>17</v>
      </c>
      <c r="Q73" s="18" t="s">
        <v>49</v>
      </c>
      <c r="R73" s="49">
        <v>2017</v>
      </c>
      <c r="S73" s="19">
        <v>42857</v>
      </c>
      <c r="T73" s="20">
        <v>44134</v>
      </c>
      <c r="U73" s="1"/>
    </row>
    <row r="74" spans="1:21" ht="30" customHeight="1" x14ac:dyDescent="0.3">
      <c r="A74" s="158"/>
      <c r="B74" s="91" t="s">
        <v>638</v>
      </c>
      <c r="C74" s="15" t="s">
        <v>11</v>
      </c>
      <c r="D74" s="6" t="s">
        <v>40</v>
      </c>
      <c r="E74" s="15" t="s">
        <v>183</v>
      </c>
      <c r="F74" s="4" t="s">
        <v>40</v>
      </c>
      <c r="G74" s="4"/>
      <c r="H74" s="4"/>
      <c r="I74" s="4" t="s">
        <v>76</v>
      </c>
      <c r="J74" s="4">
        <v>1</v>
      </c>
      <c r="K74" s="16">
        <v>44004.49</v>
      </c>
      <c r="L74" s="16">
        <v>37403.82</v>
      </c>
      <c r="M74" s="16"/>
      <c r="N74" s="17" t="s">
        <v>12</v>
      </c>
      <c r="O74" s="17"/>
      <c r="P74" s="18" t="s">
        <v>25</v>
      </c>
      <c r="Q74" s="18" t="s">
        <v>77</v>
      </c>
      <c r="R74" s="49">
        <v>2017</v>
      </c>
      <c r="S74" s="19">
        <v>42979</v>
      </c>
      <c r="T74" s="20">
        <v>44074</v>
      </c>
      <c r="U74" s="1"/>
    </row>
    <row r="75" spans="1:21" ht="30" customHeight="1" x14ac:dyDescent="0.3">
      <c r="A75" s="158"/>
      <c r="B75" s="91" t="s">
        <v>638</v>
      </c>
      <c r="C75" s="15" t="s">
        <v>11</v>
      </c>
      <c r="D75" s="6" t="s">
        <v>40</v>
      </c>
      <c r="E75" s="15" t="s">
        <v>184</v>
      </c>
      <c r="F75" s="4" t="s">
        <v>40</v>
      </c>
      <c r="G75" s="4"/>
      <c r="H75" s="4"/>
      <c r="I75" s="4" t="s">
        <v>185</v>
      </c>
      <c r="J75" s="4">
        <v>1</v>
      </c>
      <c r="K75" s="16">
        <v>719680.8</v>
      </c>
      <c r="L75" s="16">
        <v>611728.68000000005</v>
      </c>
      <c r="M75" s="16"/>
      <c r="N75" s="17" t="s">
        <v>12</v>
      </c>
      <c r="O75" s="17"/>
      <c r="P75" s="18" t="s">
        <v>186</v>
      </c>
      <c r="Q75" s="18" t="s">
        <v>187</v>
      </c>
      <c r="R75" s="49">
        <v>2017</v>
      </c>
      <c r="S75" s="19">
        <v>42800</v>
      </c>
      <c r="T75" s="20">
        <v>44074</v>
      </c>
      <c r="U75" s="1"/>
    </row>
    <row r="76" spans="1:21" ht="30" customHeight="1" x14ac:dyDescent="0.3">
      <c r="A76" s="158"/>
      <c r="B76" s="91" t="s">
        <v>638</v>
      </c>
      <c r="C76" s="15" t="s">
        <v>11</v>
      </c>
      <c r="D76" s="6" t="s">
        <v>40</v>
      </c>
      <c r="E76" s="15" t="s">
        <v>188</v>
      </c>
      <c r="F76" s="4" t="s">
        <v>40</v>
      </c>
      <c r="G76" s="4"/>
      <c r="H76" s="4"/>
      <c r="I76" s="4" t="s">
        <v>189</v>
      </c>
      <c r="J76" s="4">
        <v>1</v>
      </c>
      <c r="K76" s="16">
        <v>438687</v>
      </c>
      <c r="L76" s="16">
        <v>372883.95</v>
      </c>
      <c r="M76" s="16"/>
      <c r="N76" s="17" t="s">
        <v>12</v>
      </c>
      <c r="O76" s="17"/>
      <c r="P76" s="18" t="s">
        <v>36</v>
      </c>
      <c r="Q76" s="18" t="s">
        <v>190</v>
      </c>
      <c r="R76" s="49">
        <v>2018</v>
      </c>
      <c r="S76" s="19">
        <v>43269</v>
      </c>
      <c r="T76" s="20">
        <v>44196</v>
      </c>
      <c r="U76" s="1"/>
    </row>
    <row r="77" spans="1:21" ht="30" customHeight="1" x14ac:dyDescent="0.3">
      <c r="A77" s="158"/>
      <c r="B77" s="91" t="s">
        <v>638</v>
      </c>
      <c r="C77" s="15" t="s">
        <v>11</v>
      </c>
      <c r="D77" s="6" t="s">
        <v>40</v>
      </c>
      <c r="E77" s="15" t="s">
        <v>191</v>
      </c>
      <c r="F77" s="4" t="s">
        <v>40</v>
      </c>
      <c r="G77" s="4"/>
      <c r="H77" s="4"/>
      <c r="I77" s="4" t="s">
        <v>107</v>
      </c>
      <c r="J77" s="4">
        <v>1</v>
      </c>
      <c r="K77" s="16">
        <v>163270.6</v>
      </c>
      <c r="L77" s="16">
        <v>138780.01</v>
      </c>
      <c r="M77" s="16"/>
      <c r="N77" s="17" t="s">
        <v>12</v>
      </c>
      <c r="O77" s="17"/>
      <c r="P77" s="18" t="s">
        <v>19</v>
      </c>
      <c r="Q77" s="18" t="s">
        <v>108</v>
      </c>
      <c r="R77" s="49">
        <v>2018</v>
      </c>
      <c r="S77" s="19">
        <v>43194</v>
      </c>
      <c r="T77" s="20">
        <v>44408</v>
      </c>
      <c r="U77" s="1"/>
    </row>
    <row r="78" spans="1:21" ht="30" customHeight="1" x14ac:dyDescent="0.3">
      <c r="A78" s="158"/>
      <c r="B78" s="91" t="s">
        <v>638</v>
      </c>
      <c r="C78" s="15" t="s">
        <v>11</v>
      </c>
      <c r="D78" s="6" t="s">
        <v>40</v>
      </c>
      <c r="E78" s="15" t="s">
        <v>192</v>
      </c>
      <c r="F78" s="4" t="s">
        <v>40</v>
      </c>
      <c r="G78" s="4"/>
      <c r="H78" s="4"/>
      <c r="I78" s="4" t="s">
        <v>72</v>
      </c>
      <c r="J78" s="4">
        <v>1</v>
      </c>
      <c r="K78" s="16">
        <v>17986.46</v>
      </c>
      <c r="L78" s="16">
        <v>15288.49</v>
      </c>
      <c r="M78" s="16"/>
      <c r="N78" s="17" t="s">
        <v>12</v>
      </c>
      <c r="O78" s="17"/>
      <c r="P78" s="18" t="s">
        <v>25</v>
      </c>
      <c r="Q78" s="18" t="s">
        <v>73</v>
      </c>
      <c r="R78" s="49">
        <v>2018</v>
      </c>
      <c r="S78" s="19">
        <v>43368</v>
      </c>
      <c r="T78" s="20">
        <v>44074</v>
      </c>
      <c r="U78" s="1"/>
    </row>
    <row r="79" spans="1:21" ht="30" customHeight="1" x14ac:dyDescent="0.3">
      <c r="A79" s="158"/>
      <c r="B79" s="91" t="s">
        <v>638</v>
      </c>
      <c r="C79" s="15" t="s">
        <v>11</v>
      </c>
      <c r="D79" s="6" t="s">
        <v>40</v>
      </c>
      <c r="E79" s="15" t="s">
        <v>193</v>
      </c>
      <c r="F79" s="4" t="s">
        <v>40</v>
      </c>
      <c r="G79" s="4"/>
      <c r="H79" s="4"/>
      <c r="I79" s="4" t="s">
        <v>159</v>
      </c>
      <c r="J79" s="4">
        <v>1</v>
      </c>
      <c r="K79" s="16">
        <v>672515.5</v>
      </c>
      <c r="L79" s="16">
        <v>571638.18000000005</v>
      </c>
      <c r="M79" s="16"/>
      <c r="N79" s="17" t="s">
        <v>12</v>
      </c>
      <c r="O79" s="17"/>
      <c r="P79" s="18" t="s">
        <v>19</v>
      </c>
      <c r="Q79" s="18" t="s">
        <v>20</v>
      </c>
      <c r="R79" s="49">
        <v>2018</v>
      </c>
      <c r="S79" s="19">
        <v>43136</v>
      </c>
      <c r="T79" s="20">
        <v>44412</v>
      </c>
      <c r="U79" s="1"/>
    </row>
    <row r="80" spans="1:21" ht="30" customHeight="1" x14ac:dyDescent="0.3">
      <c r="A80" s="158"/>
      <c r="B80" s="91" t="s">
        <v>638</v>
      </c>
      <c r="C80" s="15" t="s">
        <v>11</v>
      </c>
      <c r="D80" s="6" t="s">
        <v>40</v>
      </c>
      <c r="E80" s="15" t="s">
        <v>194</v>
      </c>
      <c r="F80" s="4" t="s">
        <v>40</v>
      </c>
      <c r="G80" s="4"/>
      <c r="H80" s="4"/>
      <c r="I80" s="4" t="s">
        <v>195</v>
      </c>
      <c r="J80" s="4">
        <v>1</v>
      </c>
      <c r="K80" s="16">
        <v>252267.45</v>
      </c>
      <c r="L80" s="16">
        <v>214427.33</v>
      </c>
      <c r="M80" s="16"/>
      <c r="N80" s="17" t="s">
        <v>12</v>
      </c>
      <c r="O80" s="17"/>
      <c r="P80" s="18" t="s">
        <v>17</v>
      </c>
      <c r="Q80" s="18" t="s">
        <v>196</v>
      </c>
      <c r="R80" s="49">
        <v>2018</v>
      </c>
      <c r="S80" s="19">
        <v>43248</v>
      </c>
      <c r="T80" s="20">
        <v>44343</v>
      </c>
      <c r="U80" s="1"/>
    </row>
    <row r="81" spans="1:21" ht="30" customHeight="1" x14ac:dyDescent="0.3">
      <c r="A81" s="158"/>
      <c r="B81" s="91" t="s">
        <v>638</v>
      </c>
      <c r="C81" s="15" t="s">
        <v>11</v>
      </c>
      <c r="D81" s="6" t="s">
        <v>40</v>
      </c>
      <c r="E81" s="15" t="s">
        <v>197</v>
      </c>
      <c r="F81" s="4" t="s">
        <v>40</v>
      </c>
      <c r="G81" s="4"/>
      <c r="H81" s="4"/>
      <c r="I81" s="4" t="s">
        <v>144</v>
      </c>
      <c r="J81" s="4">
        <v>1</v>
      </c>
      <c r="K81" s="16">
        <v>68957.39</v>
      </c>
      <c r="L81" s="16">
        <v>58613.78</v>
      </c>
      <c r="M81" s="16"/>
      <c r="N81" s="17" t="s">
        <v>12</v>
      </c>
      <c r="O81" s="17"/>
      <c r="P81" s="18" t="s">
        <v>34</v>
      </c>
      <c r="Q81" s="18" t="s">
        <v>145</v>
      </c>
      <c r="R81" s="49">
        <v>2019</v>
      </c>
      <c r="S81" s="19">
        <v>43513</v>
      </c>
      <c r="T81" s="20">
        <v>44561</v>
      </c>
      <c r="U81" s="1"/>
    </row>
    <row r="82" spans="1:21" ht="30" customHeight="1" x14ac:dyDescent="0.3">
      <c r="A82" s="158"/>
      <c r="B82" s="91" t="s">
        <v>638</v>
      </c>
      <c r="C82" s="15" t="s">
        <v>11</v>
      </c>
      <c r="D82" s="6" t="s">
        <v>40</v>
      </c>
      <c r="E82" s="15" t="s">
        <v>198</v>
      </c>
      <c r="F82" s="4" t="s">
        <v>40</v>
      </c>
      <c r="G82" s="4"/>
      <c r="H82" s="4"/>
      <c r="I82" s="4" t="s">
        <v>199</v>
      </c>
      <c r="J82" s="4">
        <v>1</v>
      </c>
      <c r="K82" s="16">
        <v>332493.56</v>
      </c>
      <c r="L82" s="16">
        <v>282619.53000000003</v>
      </c>
      <c r="M82" s="16"/>
      <c r="N82" s="17" t="s">
        <v>12</v>
      </c>
      <c r="O82" s="17"/>
      <c r="P82" s="18" t="s">
        <v>13</v>
      </c>
      <c r="Q82" s="18" t="s">
        <v>32</v>
      </c>
      <c r="R82" s="49">
        <v>2019</v>
      </c>
      <c r="S82" s="19">
        <v>43469</v>
      </c>
      <c r="T82" s="20">
        <v>44549</v>
      </c>
      <c r="U82" s="1"/>
    </row>
    <row r="83" spans="1:21" ht="30" customHeight="1" x14ac:dyDescent="0.3">
      <c r="A83" s="158"/>
      <c r="B83" s="91" t="s">
        <v>638</v>
      </c>
      <c r="C83" s="15" t="s">
        <v>11</v>
      </c>
      <c r="D83" s="6" t="s">
        <v>40</v>
      </c>
      <c r="E83" s="15" t="s">
        <v>200</v>
      </c>
      <c r="F83" s="4" t="s">
        <v>40</v>
      </c>
      <c r="G83" s="4"/>
      <c r="H83" s="4"/>
      <c r="I83" s="4" t="s">
        <v>201</v>
      </c>
      <c r="J83" s="4">
        <v>1</v>
      </c>
      <c r="K83" s="16">
        <v>165000</v>
      </c>
      <c r="L83" s="16">
        <v>140250</v>
      </c>
      <c r="M83" s="16"/>
      <c r="N83" s="17" t="s">
        <v>12</v>
      </c>
      <c r="O83" s="17"/>
      <c r="P83" s="18" t="s">
        <v>186</v>
      </c>
      <c r="Q83" s="18" t="s">
        <v>49</v>
      </c>
      <c r="R83" s="49">
        <v>2016</v>
      </c>
      <c r="S83" s="19">
        <v>42457</v>
      </c>
      <c r="T83" s="20">
        <v>43524</v>
      </c>
      <c r="U83" s="1"/>
    </row>
    <row r="84" spans="1:21" ht="30" customHeight="1" x14ac:dyDescent="0.3">
      <c r="A84" s="158"/>
      <c r="B84" s="91" t="s">
        <v>638</v>
      </c>
      <c r="C84" s="15" t="s">
        <v>11</v>
      </c>
      <c r="D84" s="6" t="s">
        <v>40</v>
      </c>
      <c r="E84" s="15" t="s">
        <v>202</v>
      </c>
      <c r="F84" s="4" t="s">
        <v>40</v>
      </c>
      <c r="G84" s="4"/>
      <c r="H84" s="4"/>
      <c r="I84" s="4" t="s">
        <v>201</v>
      </c>
      <c r="J84" s="4">
        <v>1</v>
      </c>
      <c r="K84" s="16">
        <v>45000</v>
      </c>
      <c r="L84" s="16">
        <v>38250</v>
      </c>
      <c r="M84" s="16"/>
      <c r="N84" s="17" t="s">
        <v>12</v>
      </c>
      <c r="O84" s="17"/>
      <c r="P84" s="18" t="s">
        <v>186</v>
      </c>
      <c r="Q84" s="18" t="s">
        <v>49</v>
      </c>
      <c r="R84" s="49">
        <v>2016</v>
      </c>
      <c r="S84" s="19">
        <v>42600</v>
      </c>
      <c r="T84" s="20">
        <v>43084</v>
      </c>
      <c r="U84" s="1"/>
    </row>
    <row r="85" spans="1:21" ht="30" customHeight="1" x14ac:dyDescent="0.3">
      <c r="A85" s="158"/>
      <c r="B85" s="91" t="s">
        <v>638</v>
      </c>
      <c r="C85" s="15" t="s">
        <v>11</v>
      </c>
      <c r="D85" s="6" t="s">
        <v>40</v>
      </c>
      <c r="E85" s="15" t="s">
        <v>203</v>
      </c>
      <c r="F85" s="4" t="s">
        <v>40</v>
      </c>
      <c r="G85" s="4"/>
      <c r="H85" s="4"/>
      <c r="I85" s="4" t="s">
        <v>204</v>
      </c>
      <c r="J85" s="4">
        <v>1</v>
      </c>
      <c r="K85" s="16">
        <v>419769.33</v>
      </c>
      <c r="L85" s="16">
        <v>356803.93</v>
      </c>
      <c r="M85" s="16"/>
      <c r="N85" s="17" t="s">
        <v>12</v>
      </c>
      <c r="O85" s="17"/>
      <c r="P85" s="18" t="s">
        <v>17</v>
      </c>
      <c r="Q85" s="18" t="s">
        <v>205</v>
      </c>
      <c r="R85" s="49">
        <v>2018</v>
      </c>
      <c r="S85" s="19">
        <v>43258</v>
      </c>
      <c r="T85" s="20">
        <v>44536</v>
      </c>
      <c r="U85" s="1"/>
    </row>
    <row r="86" spans="1:21" ht="30" customHeight="1" x14ac:dyDescent="0.3">
      <c r="A86" s="158"/>
      <c r="B86" s="91" t="s">
        <v>638</v>
      </c>
      <c r="C86" s="15" t="s">
        <v>11</v>
      </c>
      <c r="D86" s="6" t="s">
        <v>40</v>
      </c>
      <c r="E86" s="15" t="s">
        <v>206</v>
      </c>
      <c r="F86" s="4" t="s">
        <v>40</v>
      </c>
      <c r="G86" s="4"/>
      <c r="H86" s="4"/>
      <c r="I86" s="4" t="s">
        <v>207</v>
      </c>
      <c r="J86" s="4">
        <v>1</v>
      </c>
      <c r="K86" s="16">
        <v>327257</v>
      </c>
      <c r="L86" s="16">
        <v>278168.45</v>
      </c>
      <c r="M86" s="16"/>
      <c r="N86" s="17" t="s">
        <v>12</v>
      </c>
      <c r="O86" s="17"/>
      <c r="P86" s="18" t="s">
        <v>34</v>
      </c>
      <c r="Q86" s="18" t="s">
        <v>208</v>
      </c>
      <c r="R86" s="49">
        <v>2018</v>
      </c>
      <c r="S86" s="19">
        <v>43430</v>
      </c>
      <c r="T86" s="20">
        <v>44196</v>
      </c>
      <c r="U86" s="1"/>
    </row>
    <row r="87" spans="1:21" ht="30" customHeight="1" x14ac:dyDescent="0.3">
      <c r="A87" s="158"/>
      <c r="B87" s="91" t="s">
        <v>638</v>
      </c>
      <c r="C87" s="15" t="s">
        <v>11</v>
      </c>
      <c r="D87" s="6" t="s">
        <v>40</v>
      </c>
      <c r="E87" s="15" t="s">
        <v>209</v>
      </c>
      <c r="F87" s="4" t="s">
        <v>40</v>
      </c>
      <c r="G87" s="4"/>
      <c r="H87" s="4"/>
      <c r="I87" s="4" t="s">
        <v>207</v>
      </c>
      <c r="J87" s="4">
        <v>1</v>
      </c>
      <c r="K87" s="16">
        <v>195000</v>
      </c>
      <c r="L87" s="16">
        <v>165750</v>
      </c>
      <c r="M87" s="16"/>
      <c r="N87" s="17" t="s">
        <v>12</v>
      </c>
      <c r="O87" s="17"/>
      <c r="P87" s="18" t="s">
        <v>34</v>
      </c>
      <c r="Q87" s="18" t="s">
        <v>208</v>
      </c>
      <c r="R87" s="49">
        <v>2019</v>
      </c>
      <c r="S87" s="19">
        <v>43530</v>
      </c>
      <c r="T87" s="20">
        <v>44196</v>
      </c>
      <c r="U87" s="1"/>
    </row>
    <row r="88" spans="1:21" ht="30" customHeight="1" x14ac:dyDescent="0.3">
      <c r="A88" s="158"/>
      <c r="B88" s="91" t="s">
        <v>638</v>
      </c>
      <c r="C88" s="15" t="s">
        <v>11</v>
      </c>
      <c r="D88" s="6" t="s">
        <v>40</v>
      </c>
      <c r="E88" s="15" t="s">
        <v>210</v>
      </c>
      <c r="F88" s="4" t="s">
        <v>40</v>
      </c>
      <c r="G88" s="4"/>
      <c r="H88" s="4"/>
      <c r="I88" s="4" t="s">
        <v>211</v>
      </c>
      <c r="J88" s="4">
        <v>1</v>
      </c>
      <c r="K88" s="16">
        <v>392896.14</v>
      </c>
      <c r="L88" s="16">
        <v>333961.71999999997</v>
      </c>
      <c r="M88" s="16"/>
      <c r="N88" s="17" t="s">
        <v>12</v>
      </c>
      <c r="O88" s="17"/>
      <c r="P88" s="18" t="s">
        <v>13</v>
      </c>
      <c r="Q88" s="18" t="s">
        <v>212</v>
      </c>
      <c r="R88" s="49">
        <v>2018</v>
      </c>
      <c r="S88" s="19">
        <v>43374</v>
      </c>
      <c r="T88" s="20">
        <v>44196</v>
      </c>
      <c r="U88" s="1"/>
    </row>
    <row r="89" spans="1:21" ht="30" customHeight="1" x14ac:dyDescent="0.3">
      <c r="A89" s="158"/>
      <c r="B89" s="91" t="s">
        <v>638</v>
      </c>
      <c r="C89" s="15" t="s">
        <v>11</v>
      </c>
      <c r="D89" s="6" t="s">
        <v>40</v>
      </c>
      <c r="E89" s="15" t="s">
        <v>213</v>
      </c>
      <c r="F89" s="4" t="s">
        <v>40</v>
      </c>
      <c r="G89" s="4"/>
      <c r="H89" s="4"/>
      <c r="I89" s="4" t="s">
        <v>214</v>
      </c>
      <c r="J89" s="4">
        <v>1</v>
      </c>
      <c r="K89" s="16">
        <v>75848</v>
      </c>
      <c r="L89" s="16">
        <v>64470.8</v>
      </c>
      <c r="M89" s="16"/>
      <c r="N89" s="17" t="s">
        <v>12</v>
      </c>
      <c r="O89" s="17"/>
      <c r="P89" s="18" t="s">
        <v>25</v>
      </c>
      <c r="Q89" s="18" t="s">
        <v>26</v>
      </c>
      <c r="R89" s="49">
        <v>2018</v>
      </c>
      <c r="S89" s="19">
        <v>43405</v>
      </c>
      <c r="T89" s="20">
        <v>44500</v>
      </c>
      <c r="U89" s="1"/>
    </row>
    <row r="90" spans="1:21" ht="30" customHeight="1" x14ac:dyDescent="0.3">
      <c r="A90" s="158"/>
      <c r="B90" s="91" t="s">
        <v>638</v>
      </c>
      <c r="C90" s="15" t="s">
        <v>11</v>
      </c>
      <c r="D90" s="6" t="s">
        <v>40</v>
      </c>
      <c r="E90" s="15" t="s">
        <v>215</v>
      </c>
      <c r="F90" s="4" t="s">
        <v>40</v>
      </c>
      <c r="G90" s="4"/>
      <c r="H90" s="4"/>
      <c r="I90" s="4" t="s">
        <v>214</v>
      </c>
      <c r="J90" s="4">
        <v>1</v>
      </c>
      <c r="K90" s="16">
        <v>42043.95</v>
      </c>
      <c r="L90" s="16">
        <v>35737.360000000001</v>
      </c>
      <c r="M90" s="16"/>
      <c r="N90" s="17" t="s">
        <v>12</v>
      </c>
      <c r="O90" s="17"/>
      <c r="P90" s="18" t="s">
        <v>25</v>
      </c>
      <c r="Q90" s="18" t="s">
        <v>26</v>
      </c>
      <c r="R90" s="49">
        <v>2018</v>
      </c>
      <c r="S90" s="19">
        <v>43433</v>
      </c>
      <c r="T90" s="20">
        <v>44528</v>
      </c>
      <c r="U90" s="1"/>
    </row>
    <row r="91" spans="1:21" ht="30" customHeight="1" x14ac:dyDescent="0.3">
      <c r="A91" s="158"/>
      <c r="B91" s="91" t="s">
        <v>638</v>
      </c>
      <c r="C91" s="15" t="s">
        <v>11</v>
      </c>
      <c r="D91" s="6" t="s">
        <v>40</v>
      </c>
      <c r="E91" s="15" t="s">
        <v>216</v>
      </c>
      <c r="F91" s="4" t="s">
        <v>40</v>
      </c>
      <c r="G91" s="4"/>
      <c r="H91" s="4"/>
      <c r="I91" s="4" t="s">
        <v>217</v>
      </c>
      <c r="J91" s="4">
        <v>1</v>
      </c>
      <c r="K91" s="16">
        <v>567208.17000000004</v>
      </c>
      <c r="L91" s="16">
        <v>482126.94</v>
      </c>
      <c r="M91" s="16"/>
      <c r="N91" s="17" t="s">
        <v>12</v>
      </c>
      <c r="O91" s="17"/>
      <c r="P91" s="18" t="s">
        <v>17</v>
      </c>
      <c r="Q91" s="18" t="s">
        <v>18</v>
      </c>
      <c r="R91" s="49">
        <v>2018</v>
      </c>
      <c r="S91" s="19">
        <v>43348</v>
      </c>
      <c r="T91" s="20">
        <v>44074</v>
      </c>
      <c r="U91" s="1"/>
    </row>
    <row r="92" spans="1:21" ht="30" customHeight="1" x14ac:dyDescent="0.3">
      <c r="A92" s="158"/>
      <c r="B92" s="91" t="s">
        <v>638</v>
      </c>
      <c r="C92" s="15" t="s">
        <v>11</v>
      </c>
      <c r="D92" s="6" t="s">
        <v>40</v>
      </c>
      <c r="E92" s="15" t="s">
        <v>218</v>
      </c>
      <c r="F92" s="4" t="s">
        <v>40</v>
      </c>
      <c r="G92" s="4"/>
      <c r="H92" s="4"/>
      <c r="I92" s="4" t="s">
        <v>219</v>
      </c>
      <c r="J92" s="4">
        <v>1</v>
      </c>
      <c r="K92" s="16">
        <v>811067</v>
      </c>
      <c r="L92" s="16">
        <v>689406.95</v>
      </c>
      <c r="M92" s="16"/>
      <c r="N92" s="17" t="s">
        <v>12</v>
      </c>
      <c r="O92" s="17"/>
      <c r="P92" s="18" t="s">
        <v>186</v>
      </c>
      <c r="Q92" s="18" t="s">
        <v>220</v>
      </c>
      <c r="R92" s="49">
        <v>2018</v>
      </c>
      <c r="S92" s="19">
        <v>43395</v>
      </c>
      <c r="T92" s="20">
        <v>44673</v>
      </c>
      <c r="U92" s="1"/>
    </row>
    <row r="93" spans="1:21" ht="30" customHeight="1" x14ac:dyDescent="0.3">
      <c r="A93" s="158"/>
      <c r="B93" s="91" t="s">
        <v>638</v>
      </c>
      <c r="C93" s="15" t="s">
        <v>11</v>
      </c>
      <c r="D93" s="6" t="s">
        <v>40</v>
      </c>
      <c r="E93" s="15" t="s">
        <v>221</v>
      </c>
      <c r="F93" s="4" t="s">
        <v>40</v>
      </c>
      <c r="G93" s="4"/>
      <c r="H93" s="4"/>
      <c r="I93" s="4" t="s">
        <v>222</v>
      </c>
      <c r="J93" s="4">
        <v>1</v>
      </c>
      <c r="K93" s="16">
        <v>322015.57</v>
      </c>
      <c r="L93" s="16">
        <v>273713.23</v>
      </c>
      <c r="M93" s="16"/>
      <c r="N93" s="17" t="s">
        <v>12</v>
      </c>
      <c r="O93" s="17"/>
      <c r="P93" s="18" t="s">
        <v>13</v>
      </c>
      <c r="Q93" s="18" t="s">
        <v>223</v>
      </c>
      <c r="R93" s="49">
        <v>2018</v>
      </c>
      <c r="S93" s="19">
        <v>43343</v>
      </c>
      <c r="T93" s="20">
        <v>44438</v>
      </c>
      <c r="U93" s="1"/>
    </row>
    <row r="94" spans="1:21" ht="30" customHeight="1" x14ac:dyDescent="0.3">
      <c r="A94" s="158"/>
      <c r="B94" s="91" t="s">
        <v>638</v>
      </c>
      <c r="C94" s="15" t="s">
        <v>11</v>
      </c>
      <c r="D94" s="6" t="s">
        <v>40</v>
      </c>
      <c r="E94" s="15" t="s">
        <v>224</v>
      </c>
      <c r="F94" s="4" t="s">
        <v>40</v>
      </c>
      <c r="G94" s="4"/>
      <c r="H94" s="4"/>
      <c r="I94" s="4" t="s">
        <v>219</v>
      </c>
      <c r="J94" s="4">
        <v>1</v>
      </c>
      <c r="K94" s="16">
        <v>546116.48</v>
      </c>
      <c r="L94" s="16">
        <v>464199.01</v>
      </c>
      <c r="M94" s="16"/>
      <c r="N94" s="17" t="s">
        <v>12</v>
      </c>
      <c r="O94" s="17"/>
      <c r="P94" s="18" t="s">
        <v>186</v>
      </c>
      <c r="Q94" s="18" t="s">
        <v>220</v>
      </c>
      <c r="R94" s="49">
        <v>2018</v>
      </c>
      <c r="S94" s="19">
        <v>43411</v>
      </c>
      <c r="T94" s="20">
        <v>44688</v>
      </c>
      <c r="U94" s="1"/>
    </row>
    <row r="95" spans="1:21" ht="30" customHeight="1" x14ac:dyDescent="0.3">
      <c r="A95" s="158"/>
      <c r="B95" s="91" t="s">
        <v>638</v>
      </c>
      <c r="C95" s="15" t="s">
        <v>11</v>
      </c>
      <c r="D95" s="6" t="s">
        <v>40</v>
      </c>
      <c r="E95" s="15" t="s">
        <v>225</v>
      </c>
      <c r="F95" s="4" t="s">
        <v>40</v>
      </c>
      <c r="G95" s="4"/>
      <c r="H95" s="4"/>
      <c r="I95" s="4" t="s">
        <v>219</v>
      </c>
      <c r="J95" s="4">
        <v>1</v>
      </c>
      <c r="K95" s="16">
        <v>180000.01</v>
      </c>
      <c r="L95" s="16">
        <v>153000.01</v>
      </c>
      <c r="M95" s="16"/>
      <c r="N95" s="17" t="s">
        <v>12</v>
      </c>
      <c r="O95" s="17"/>
      <c r="P95" s="18" t="s">
        <v>186</v>
      </c>
      <c r="Q95" s="18" t="s">
        <v>220</v>
      </c>
      <c r="R95" s="49">
        <v>2019</v>
      </c>
      <c r="S95" s="19">
        <v>43581</v>
      </c>
      <c r="T95" s="20">
        <v>44773</v>
      </c>
      <c r="U95" s="1"/>
    </row>
    <row r="96" spans="1:21" ht="30" customHeight="1" x14ac:dyDescent="0.3">
      <c r="A96" s="158"/>
      <c r="B96" s="91" t="s">
        <v>638</v>
      </c>
      <c r="C96" s="15" t="s">
        <v>11</v>
      </c>
      <c r="D96" s="6" t="s">
        <v>40</v>
      </c>
      <c r="E96" s="15" t="s">
        <v>226</v>
      </c>
      <c r="F96" s="4" t="s">
        <v>40</v>
      </c>
      <c r="G96" s="4"/>
      <c r="H96" s="4"/>
      <c r="I96" s="4" t="s">
        <v>227</v>
      </c>
      <c r="J96" s="4">
        <v>1</v>
      </c>
      <c r="K96" s="16">
        <v>340037.11</v>
      </c>
      <c r="L96" s="16">
        <v>289031.53999999998</v>
      </c>
      <c r="M96" s="16"/>
      <c r="N96" s="17" t="s">
        <v>12</v>
      </c>
      <c r="O96" s="17"/>
      <c r="P96" s="18" t="s">
        <v>186</v>
      </c>
      <c r="Q96" s="18" t="s">
        <v>228</v>
      </c>
      <c r="R96" s="49">
        <v>2018</v>
      </c>
      <c r="S96" s="19">
        <v>43406</v>
      </c>
      <c r="T96" s="20">
        <v>44680</v>
      </c>
      <c r="U96" s="1"/>
    </row>
    <row r="97" spans="1:21" ht="30" customHeight="1" x14ac:dyDescent="0.3">
      <c r="A97" s="158"/>
      <c r="B97" s="91" t="s">
        <v>638</v>
      </c>
      <c r="C97" s="15" t="s">
        <v>11</v>
      </c>
      <c r="D97" s="6" t="s">
        <v>40</v>
      </c>
      <c r="E97" s="15" t="s">
        <v>229</v>
      </c>
      <c r="F97" s="4" t="s">
        <v>40</v>
      </c>
      <c r="G97" s="4"/>
      <c r="H97" s="4"/>
      <c r="I97" s="4" t="s">
        <v>168</v>
      </c>
      <c r="J97" s="4">
        <v>1</v>
      </c>
      <c r="K97" s="16">
        <v>279728.23</v>
      </c>
      <c r="L97" s="16">
        <v>237769</v>
      </c>
      <c r="M97" s="16"/>
      <c r="N97" s="17" t="s">
        <v>12</v>
      </c>
      <c r="O97" s="17"/>
      <c r="P97" s="18" t="s">
        <v>34</v>
      </c>
      <c r="Q97" s="18" t="s">
        <v>169</v>
      </c>
      <c r="R97" s="49">
        <v>2018</v>
      </c>
      <c r="S97" s="19">
        <v>43388</v>
      </c>
      <c r="T97" s="20">
        <v>44483</v>
      </c>
      <c r="U97" s="1"/>
    </row>
    <row r="98" spans="1:21" ht="30" customHeight="1" x14ac:dyDescent="0.3">
      <c r="A98" s="158"/>
      <c r="B98" s="91" t="s">
        <v>638</v>
      </c>
      <c r="C98" s="15" t="s">
        <v>11</v>
      </c>
      <c r="D98" s="6" t="s">
        <v>40</v>
      </c>
      <c r="E98" s="15" t="s">
        <v>230</v>
      </c>
      <c r="F98" s="4" t="s">
        <v>40</v>
      </c>
      <c r="G98" s="4"/>
      <c r="H98" s="4"/>
      <c r="I98" s="4" t="s">
        <v>172</v>
      </c>
      <c r="J98" s="4">
        <v>1</v>
      </c>
      <c r="K98" s="16">
        <v>353000</v>
      </c>
      <c r="L98" s="16">
        <v>300050</v>
      </c>
      <c r="M98" s="16"/>
      <c r="N98" s="17" t="s">
        <v>12</v>
      </c>
      <c r="O98" s="17"/>
      <c r="P98" s="18" t="s">
        <v>34</v>
      </c>
      <c r="Q98" s="18" t="s">
        <v>49</v>
      </c>
      <c r="R98" s="49">
        <v>2018</v>
      </c>
      <c r="S98" s="19">
        <v>43355</v>
      </c>
      <c r="T98" s="20">
        <v>44450</v>
      </c>
      <c r="U98" s="1"/>
    </row>
    <row r="99" spans="1:21" ht="30" customHeight="1" x14ac:dyDescent="0.3">
      <c r="A99" s="158"/>
      <c r="B99" s="91" t="s">
        <v>638</v>
      </c>
      <c r="C99" s="15" t="s">
        <v>11</v>
      </c>
      <c r="D99" s="6" t="s">
        <v>40</v>
      </c>
      <c r="E99" s="15" t="s">
        <v>231</v>
      </c>
      <c r="F99" s="4" t="s">
        <v>40</v>
      </c>
      <c r="G99" s="4"/>
      <c r="H99" s="4"/>
      <c r="I99" s="4" t="s">
        <v>172</v>
      </c>
      <c r="J99" s="4">
        <v>1</v>
      </c>
      <c r="K99" s="16">
        <v>200000</v>
      </c>
      <c r="L99" s="16">
        <v>170000</v>
      </c>
      <c r="M99" s="16"/>
      <c r="N99" s="17" t="s">
        <v>12</v>
      </c>
      <c r="O99" s="17"/>
      <c r="P99" s="18" t="s">
        <v>34</v>
      </c>
      <c r="Q99" s="18" t="s">
        <v>49</v>
      </c>
      <c r="R99" s="49">
        <v>2018</v>
      </c>
      <c r="S99" s="19">
        <v>43227</v>
      </c>
      <c r="T99" s="20">
        <v>44322</v>
      </c>
      <c r="U99" s="1"/>
    </row>
    <row r="100" spans="1:21" ht="30" customHeight="1" x14ac:dyDescent="0.3">
      <c r="A100" s="158"/>
      <c r="B100" s="91" t="s">
        <v>638</v>
      </c>
      <c r="C100" s="15" t="s">
        <v>11</v>
      </c>
      <c r="D100" s="6" t="s">
        <v>40</v>
      </c>
      <c r="E100" s="15" t="s">
        <v>232</v>
      </c>
      <c r="F100" s="4" t="s">
        <v>40</v>
      </c>
      <c r="G100" s="4"/>
      <c r="H100" s="4"/>
      <c r="I100" s="4" t="s">
        <v>172</v>
      </c>
      <c r="J100" s="4">
        <v>1</v>
      </c>
      <c r="K100" s="16">
        <v>140000</v>
      </c>
      <c r="L100" s="16">
        <v>119000</v>
      </c>
      <c r="M100" s="16"/>
      <c r="N100" s="17" t="s">
        <v>12</v>
      </c>
      <c r="O100" s="17"/>
      <c r="P100" s="18" t="s">
        <v>34</v>
      </c>
      <c r="Q100" s="18" t="s">
        <v>49</v>
      </c>
      <c r="R100" s="49">
        <v>2018</v>
      </c>
      <c r="S100" s="19">
        <v>43444</v>
      </c>
      <c r="T100" s="20">
        <v>44539</v>
      </c>
      <c r="U100" s="1"/>
    </row>
    <row r="101" spans="1:21" ht="30" customHeight="1" x14ac:dyDescent="0.3">
      <c r="A101" s="158"/>
      <c r="B101" s="91" t="s">
        <v>638</v>
      </c>
      <c r="C101" s="15" t="s">
        <v>11</v>
      </c>
      <c r="D101" s="6" t="s">
        <v>40</v>
      </c>
      <c r="E101" s="15" t="s">
        <v>233</v>
      </c>
      <c r="F101" s="4" t="s">
        <v>40</v>
      </c>
      <c r="G101" s="4"/>
      <c r="H101" s="4"/>
      <c r="I101" s="4" t="s">
        <v>234</v>
      </c>
      <c r="J101" s="4">
        <v>1</v>
      </c>
      <c r="K101" s="16">
        <v>929823.53</v>
      </c>
      <c r="L101" s="16">
        <v>790350</v>
      </c>
      <c r="M101" s="16"/>
      <c r="N101" s="17" t="s">
        <v>12</v>
      </c>
      <c r="O101" s="17"/>
      <c r="P101" s="18" t="s">
        <v>13</v>
      </c>
      <c r="Q101" s="18" t="s">
        <v>24</v>
      </c>
      <c r="R101" s="49">
        <v>2018</v>
      </c>
      <c r="S101" s="19">
        <v>43344</v>
      </c>
      <c r="T101" s="20">
        <v>44196</v>
      </c>
      <c r="U101" s="1"/>
    </row>
    <row r="102" spans="1:21" ht="30" customHeight="1" x14ac:dyDescent="0.3">
      <c r="A102" s="158"/>
      <c r="B102" s="91" t="s">
        <v>638</v>
      </c>
      <c r="C102" s="15" t="s">
        <v>11</v>
      </c>
      <c r="D102" s="6" t="s">
        <v>40</v>
      </c>
      <c r="E102" s="15" t="s">
        <v>235</v>
      </c>
      <c r="F102" s="4" t="s">
        <v>40</v>
      </c>
      <c r="G102" s="4"/>
      <c r="H102" s="4"/>
      <c r="I102" s="4" t="s">
        <v>236</v>
      </c>
      <c r="J102" s="4">
        <v>1</v>
      </c>
      <c r="K102" s="16">
        <v>265408.26</v>
      </c>
      <c r="L102" s="16">
        <v>225597.02</v>
      </c>
      <c r="M102" s="16"/>
      <c r="N102" s="17" t="s">
        <v>12</v>
      </c>
      <c r="O102" s="17"/>
      <c r="P102" s="18" t="s">
        <v>25</v>
      </c>
      <c r="Q102" s="18" t="s">
        <v>237</v>
      </c>
      <c r="R102" s="49">
        <v>2018</v>
      </c>
      <c r="S102" s="19">
        <v>43344</v>
      </c>
      <c r="T102" s="20">
        <v>44074</v>
      </c>
      <c r="U102" s="1"/>
    </row>
    <row r="103" spans="1:21" ht="30" customHeight="1" x14ac:dyDescent="0.3">
      <c r="A103" s="158"/>
      <c r="B103" s="91" t="s">
        <v>638</v>
      </c>
      <c r="C103" s="15" t="s">
        <v>11</v>
      </c>
      <c r="D103" s="6" t="s">
        <v>40</v>
      </c>
      <c r="E103" s="15" t="s">
        <v>238</v>
      </c>
      <c r="F103" s="4" t="s">
        <v>40</v>
      </c>
      <c r="G103" s="4"/>
      <c r="H103" s="4"/>
      <c r="I103" s="4" t="s">
        <v>236</v>
      </c>
      <c r="J103" s="4">
        <v>1</v>
      </c>
      <c r="K103" s="16">
        <v>24061.78</v>
      </c>
      <c r="L103" s="16">
        <v>20452.509999999998</v>
      </c>
      <c r="M103" s="16"/>
      <c r="N103" s="17" t="s">
        <v>12</v>
      </c>
      <c r="O103" s="17"/>
      <c r="P103" s="18" t="s">
        <v>25</v>
      </c>
      <c r="Q103" s="18" t="s">
        <v>237</v>
      </c>
      <c r="R103" s="49">
        <v>2017</v>
      </c>
      <c r="S103" s="19">
        <v>42979</v>
      </c>
      <c r="T103" s="20">
        <v>44074</v>
      </c>
      <c r="U103" s="1"/>
    </row>
    <row r="104" spans="1:21" ht="30" customHeight="1" x14ac:dyDescent="0.3">
      <c r="A104" s="158"/>
      <c r="B104" s="91" t="s">
        <v>638</v>
      </c>
      <c r="C104" s="15" t="s">
        <v>11</v>
      </c>
      <c r="D104" s="6" t="s">
        <v>40</v>
      </c>
      <c r="E104" s="15" t="s">
        <v>239</v>
      </c>
      <c r="F104" s="4" t="s">
        <v>40</v>
      </c>
      <c r="G104" s="4"/>
      <c r="H104" s="4"/>
      <c r="I104" s="4" t="s">
        <v>240</v>
      </c>
      <c r="J104" s="4">
        <v>1</v>
      </c>
      <c r="K104" s="16">
        <v>124142.36</v>
      </c>
      <c r="L104" s="16">
        <v>105521.01</v>
      </c>
      <c r="M104" s="16"/>
      <c r="N104" s="17" t="s">
        <v>12</v>
      </c>
      <c r="O104" s="17"/>
      <c r="P104" s="18" t="s">
        <v>17</v>
      </c>
      <c r="Q104" s="18" t="s">
        <v>241</v>
      </c>
      <c r="R104" s="49">
        <v>2018</v>
      </c>
      <c r="S104" s="19">
        <v>43283</v>
      </c>
      <c r="T104" s="20">
        <v>44378</v>
      </c>
      <c r="U104" s="1"/>
    </row>
    <row r="105" spans="1:21" ht="30" customHeight="1" x14ac:dyDescent="0.3">
      <c r="A105" s="158"/>
      <c r="B105" s="91" t="s">
        <v>638</v>
      </c>
      <c r="C105" s="15" t="s">
        <v>11</v>
      </c>
      <c r="D105" s="6" t="s">
        <v>40</v>
      </c>
      <c r="E105" s="15" t="s">
        <v>242</v>
      </c>
      <c r="F105" s="4" t="s">
        <v>40</v>
      </c>
      <c r="G105" s="4"/>
      <c r="H105" s="4"/>
      <c r="I105" s="4" t="s">
        <v>243</v>
      </c>
      <c r="J105" s="4">
        <v>1</v>
      </c>
      <c r="K105" s="16">
        <v>304189</v>
      </c>
      <c r="L105" s="16">
        <v>258560.65</v>
      </c>
      <c r="M105" s="16"/>
      <c r="N105" s="17" t="s">
        <v>12</v>
      </c>
      <c r="O105" s="17"/>
      <c r="P105" s="18" t="s">
        <v>13</v>
      </c>
      <c r="Q105" s="18" t="s">
        <v>244</v>
      </c>
      <c r="R105" s="49">
        <v>2017</v>
      </c>
      <c r="S105" s="19">
        <v>43010</v>
      </c>
      <c r="T105" s="20">
        <v>44104</v>
      </c>
      <c r="U105" s="1"/>
    </row>
    <row r="106" spans="1:21" ht="30" customHeight="1" x14ac:dyDescent="0.3">
      <c r="A106" s="158"/>
      <c r="B106" s="91" t="s">
        <v>638</v>
      </c>
      <c r="C106" s="15" t="s">
        <v>11</v>
      </c>
      <c r="D106" s="6" t="s">
        <v>40</v>
      </c>
      <c r="E106" s="15" t="s">
        <v>245</v>
      </c>
      <c r="F106" s="4" t="s">
        <v>40</v>
      </c>
      <c r="G106" s="4"/>
      <c r="H106" s="4"/>
      <c r="I106" s="4" t="s">
        <v>172</v>
      </c>
      <c r="J106" s="4">
        <v>1</v>
      </c>
      <c r="K106" s="16">
        <v>899000</v>
      </c>
      <c r="L106" s="16">
        <v>764150</v>
      </c>
      <c r="M106" s="16"/>
      <c r="N106" s="17" t="s">
        <v>12</v>
      </c>
      <c r="O106" s="17"/>
      <c r="P106" s="18" t="s">
        <v>34</v>
      </c>
      <c r="Q106" s="18" t="s">
        <v>49</v>
      </c>
      <c r="R106" s="49">
        <v>2018</v>
      </c>
      <c r="S106" s="19">
        <v>43440</v>
      </c>
      <c r="T106" s="20">
        <v>44535</v>
      </c>
      <c r="U106" s="1"/>
    </row>
    <row r="107" spans="1:21" ht="30" customHeight="1" x14ac:dyDescent="0.3">
      <c r="A107" s="158"/>
      <c r="B107" s="91" t="s">
        <v>638</v>
      </c>
      <c r="C107" s="15" t="s">
        <v>11</v>
      </c>
      <c r="D107" s="6" t="s">
        <v>40</v>
      </c>
      <c r="E107" s="15" t="s">
        <v>246</v>
      </c>
      <c r="F107" s="4" t="s">
        <v>40</v>
      </c>
      <c r="G107" s="4"/>
      <c r="H107" s="4"/>
      <c r="I107" s="4" t="s">
        <v>247</v>
      </c>
      <c r="J107" s="4">
        <v>1</v>
      </c>
      <c r="K107" s="16">
        <v>142027.26999999999</v>
      </c>
      <c r="L107" s="16">
        <v>120723.18</v>
      </c>
      <c r="M107" s="16"/>
      <c r="N107" s="17" t="s">
        <v>12</v>
      </c>
      <c r="O107" s="17"/>
      <c r="P107" s="18" t="s">
        <v>17</v>
      </c>
      <c r="Q107" s="18" t="s">
        <v>248</v>
      </c>
      <c r="R107" s="49">
        <v>2017</v>
      </c>
      <c r="S107" s="19">
        <v>43010</v>
      </c>
      <c r="T107" s="20">
        <v>44287</v>
      </c>
      <c r="U107" s="1"/>
    </row>
    <row r="108" spans="1:21" ht="30" customHeight="1" x14ac:dyDescent="0.3">
      <c r="A108" s="158"/>
      <c r="B108" s="91" t="s">
        <v>638</v>
      </c>
      <c r="C108" s="15" t="s">
        <v>11</v>
      </c>
      <c r="D108" s="6" t="s">
        <v>40</v>
      </c>
      <c r="E108" s="15" t="s">
        <v>249</v>
      </c>
      <c r="F108" s="4" t="s">
        <v>40</v>
      </c>
      <c r="G108" s="4"/>
      <c r="H108" s="4"/>
      <c r="I108" s="4" t="s">
        <v>172</v>
      </c>
      <c r="J108" s="4">
        <v>1</v>
      </c>
      <c r="K108" s="16">
        <v>397000.09</v>
      </c>
      <c r="L108" s="16">
        <v>337450.08</v>
      </c>
      <c r="M108" s="16"/>
      <c r="N108" s="17" t="s">
        <v>12</v>
      </c>
      <c r="O108" s="17"/>
      <c r="P108" s="18" t="s">
        <v>34</v>
      </c>
      <c r="Q108" s="18" t="s">
        <v>49</v>
      </c>
      <c r="R108" s="49">
        <v>2018</v>
      </c>
      <c r="S108" s="19">
        <v>43355</v>
      </c>
      <c r="T108" s="20">
        <v>44450</v>
      </c>
      <c r="U108" s="1"/>
    </row>
    <row r="109" spans="1:21" ht="30" customHeight="1" x14ac:dyDescent="0.3">
      <c r="A109" s="158"/>
      <c r="B109" s="91" t="s">
        <v>638</v>
      </c>
      <c r="C109" s="15" t="s">
        <v>11</v>
      </c>
      <c r="D109" s="6" t="s">
        <v>40</v>
      </c>
      <c r="E109" s="15" t="s">
        <v>250</v>
      </c>
      <c r="F109" s="4" t="s">
        <v>40</v>
      </c>
      <c r="G109" s="4"/>
      <c r="H109" s="4"/>
      <c r="I109" s="4" t="s">
        <v>251</v>
      </c>
      <c r="J109" s="4">
        <v>1</v>
      </c>
      <c r="K109" s="16">
        <v>407151</v>
      </c>
      <c r="L109" s="16">
        <v>346078.35</v>
      </c>
      <c r="M109" s="16"/>
      <c r="N109" s="17" t="s">
        <v>12</v>
      </c>
      <c r="O109" s="17"/>
      <c r="P109" s="18" t="s">
        <v>17</v>
      </c>
      <c r="Q109" s="18" t="s">
        <v>29</v>
      </c>
      <c r="R109" s="49">
        <v>2017</v>
      </c>
      <c r="S109" s="19">
        <v>43043</v>
      </c>
      <c r="T109" s="20">
        <v>44320</v>
      </c>
      <c r="U109" s="1"/>
    </row>
    <row r="110" spans="1:21" ht="30" customHeight="1" x14ac:dyDescent="0.3">
      <c r="A110" s="158"/>
      <c r="B110" s="91" t="s">
        <v>638</v>
      </c>
      <c r="C110" s="15" t="s">
        <v>11</v>
      </c>
      <c r="D110" s="6" t="s">
        <v>40</v>
      </c>
      <c r="E110" s="15" t="s">
        <v>252</v>
      </c>
      <c r="F110" s="4" t="s">
        <v>40</v>
      </c>
      <c r="G110" s="4"/>
      <c r="H110" s="4"/>
      <c r="I110" s="4" t="s">
        <v>227</v>
      </c>
      <c r="J110" s="4">
        <v>1</v>
      </c>
      <c r="K110" s="16">
        <v>462000.3</v>
      </c>
      <c r="L110" s="16">
        <v>392700.26</v>
      </c>
      <c r="M110" s="16"/>
      <c r="N110" s="17" t="s">
        <v>12</v>
      </c>
      <c r="O110" s="17"/>
      <c r="P110" s="18" t="s">
        <v>186</v>
      </c>
      <c r="Q110" s="18" t="s">
        <v>228</v>
      </c>
      <c r="R110" s="49">
        <v>2018</v>
      </c>
      <c r="S110" s="19">
        <v>43406</v>
      </c>
      <c r="T110" s="20">
        <v>44680</v>
      </c>
      <c r="U110" s="1"/>
    </row>
    <row r="111" spans="1:21" ht="30" customHeight="1" x14ac:dyDescent="0.3">
      <c r="A111" s="158"/>
      <c r="B111" s="91" t="s">
        <v>638</v>
      </c>
      <c r="C111" s="15" t="s">
        <v>11</v>
      </c>
      <c r="D111" s="6" t="s">
        <v>40</v>
      </c>
      <c r="E111" s="15" t="s">
        <v>253</v>
      </c>
      <c r="F111" s="4" t="s">
        <v>40</v>
      </c>
      <c r="G111" s="4"/>
      <c r="H111" s="4"/>
      <c r="I111" s="4" t="s">
        <v>48</v>
      </c>
      <c r="J111" s="4">
        <v>1</v>
      </c>
      <c r="K111" s="16">
        <v>40950</v>
      </c>
      <c r="L111" s="16">
        <v>34807.5</v>
      </c>
      <c r="M111" s="16"/>
      <c r="N111" s="17" t="s">
        <v>12</v>
      </c>
      <c r="O111" s="17"/>
      <c r="P111" s="18" t="s">
        <v>25</v>
      </c>
      <c r="Q111" s="18" t="s">
        <v>49</v>
      </c>
      <c r="R111" s="49">
        <v>2017</v>
      </c>
      <c r="S111" s="19">
        <v>42979</v>
      </c>
      <c r="T111" s="20">
        <v>44074</v>
      </c>
      <c r="U111" s="1"/>
    </row>
    <row r="112" spans="1:21" ht="30" customHeight="1" x14ac:dyDescent="0.3">
      <c r="A112" s="158"/>
      <c r="B112" s="91" t="s">
        <v>638</v>
      </c>
      <c r="C112" s="15" t="s">
        <v>11</v>
      </c>
      <c r="D112" s="6" t="s">
        <v>40</v>
      </c>
      <c r="E112" s="15" t="s">
        <v>254</v>
      </c>
      <c r="F112" s="4" t="s">
        <v>40</v>
      </c>
      <c r="G112" s="4"/>
      <c r="H112" s="4"/>
      <c r="I112" s="4" t="s">
        <v>255</v>
      </c>
      <c r="J112" s="4">
        <v>1</v>
      </c>
      <c r="K112" s="16">
        <v>163857.47</v>
      </c>
      <c r="L112" s="16">
        <v>139278.85</v>
      </c>
      <c r="M112" s="16"/>
      <c r="N112" s="17" t="s">
        <v>12</v>
      </c>
      <c r="O112" s="17"/>
      <c r="P112" s="18" t="s">
        <v>34</v>
      </c>
      <c r="Q112" s="18" t="s">
        <v>256</v>
      </c>
      <c r="R112" s="49">
        <v>2018</v>
      </c>
      <c r="S112" s="19">
        <v>43462</v>
      </c>
      <c r="T112" s="20">
        <v>44075</v>
      </c>
      <c r="U112" s="1"/>
    </row>
    <row r="113" spans="1:21" ht="30" customHeight="1" x14ac:dyDescent="0.3">
      <c r="A113" s="158"/>
      <c r="B113" s="91" t="s">
        <v>638</v>
      </c>
      <c r="C113" s="15" t="s">
        <v>11</v>
      </c>
      <c r="D113" s="6" t="s">
        <v>40</v>
      </c>
      <c r="E113" s="15" t="s">
        <v>257</v>
      </c>
      <c r="F113" s="4" t="s">
        <v>40</v>
      </c>
      <c r="G113" s="4"/>
      <c r="H113" s="4"/>
      <c r="I113" s="4" t="s">
        <v>258</v>
      </c>
      <c r="J113" s="4">
        <v>1</v>
      </c>
      <c r="K113" s="16">
        <v>274627.13</v>
      </c>
      <c r="L113" s="16">
        <v>233433.06</v>
      </c>
      <c r="M113" s="16"/>
      <c r="N113" s="17" t="s">
        <v>12</v>
      </c>
      <c r="O113" s="17"/>
      <c r="P113" s="18" t="s">
        <v>13</v>
      </c>
      <c r="Q113" s="18" t="s">
        <v>30</v>
      </c>
      <c r="R113" s="49">
        <v>2018</v>
      </c>
      <c r="S113" s="19">
        <v>43347</v>
      </c>
      <c r="T113" s="20">
        <v>44439</v>
      </c>
      <c r="U113" s="1"/>
    </row>
    <row r="114" spans="1:21" ht="30" customHeight="1" x14ac:dyDescent="0.3">
      <c r="A114" s="158"/>
      <c r="B114" s="91" t="s">
        <v>638</v>
      </c>
      <c r="C114" s="15" t="s">
        <v>11</v>
      </c>
      <c r="D114" s="6" t="s">
        <v>40</v>
      </c>
      <c r="E114" s="15" t="s">
        <v>259</v>
      </c>
      <c r="F114" s="4" t="s">
        <v>40</v>
      </c>
      <c r="G114" s="4"/>
      <c r="H114" s="4"/>
      <c r="I114" s="4" t="s">
        <v>260</v>
      </c>
      <c r="J114" s="4">
        <v>1</v>
      </c>
      <c r="K114" s="16">
        <v>159604.59</v>
      </c>
      <c r="L114" s="16">
        <v>135663.9</v>
      </c>
      <c r="M114" s="16"/>
      <c r="N114" s="17" t="s">
        <v>12</v>
      </c>
      <c r="O114" s="17"/>
      <c r="P114" s="18" t="s">
        <v>25</v>
      </c>
      <c r="Q114" s="18" t="s">
        <v>261</v>
      </c>
      <c r="R114" s="49">
        <v>2017</v>
      </c>
      <c r="S114" s="19">
        <v>42985</v>
      </c>
      <c r="T114" s="20">
        <v>44074</v>
      </c>
      <c r="U114" s="1"/>
    </row>
    <row r="115" spans="1:21" ht="30" customHeight="1" x14ac:dyDescent="0.3">
      <c r="A115" s="158"/>
      <c r="B115" s="91" t="s">
        <v>638</v>
      </c>
      <c r="C115" s="15" t="s">
        <v>11</v>
      </c>
      <c r="D115" s="6" t="s">
        <v>40</v>
      </c>
      <c r="E115" s="15" t="s">
        <v>262</v>
      </c>
      <c r="F115" s="4" t="s">
        <v>40</v>
      </c>
      <c r="G115" s="4"/>
      <c r="H115" s="4"/>
      <c r="I115" s="4" t="s">
        <v>263</v>
      </c>
      <c r="J115" s="4">
        <v>1</v>
      </c>
      <c r="K115" s="16">
        <v>219145.84</v>
      </c>
      <c r="L115" s="16">
        <v>186273.96</v>
      </c>
      <c r="M115" s="16"/>
      <c r="N115" s="17" t="s">
        <v>12</v>
      </c>
      <c r="O115" s="17"/>
      <c r="P115" s="18" t="s">
        <v>186</v>
      </c>
      <c r="Q115" s="18" t="s">
        <v>264</v>
      </c>
      <c r="R115" s="49">
        <v>2018</v>
      </c>
      <c r="S115" s="19">
        <v>43228</v>
      </c>
      <c r="T115" s="20">
        <v>44500</v>
      </c>
      <c r="U115" s="1"/>
    </row>
    <row r="116" spans="1:21" ht="30" customHeight="1" x14ac:dyDescent="0.3">
      <c r="A116" s="158"/>
      <c r="B116" s="91" t="s">
        <v>638</v>
      </c>
      <c r="C116" s="15" t="s">
        <v>11</v>
      </c>
      <c r="D116" s="6" t="s">
        <v>40</v>
      </c>
      <c r="E116" s="15" t="s">
        <v>265</v>
      </c>
      <c r="F116" s="4" t="s">
        <v>40</v>
      </c>
      <c r="G116" s="4"/>
      <c r="H116" s="4"/>
      <c r="I116" s="4" t="s">
        <v>266</v>
      </c>
      <c r="J116" s="4">
        <v>1</v>
      </c>
      <c r="K116" s="16">
        <v>306334.8</v>
      </c>
      <c r="L116" s="16">
        <v>260384.58</v>
      </c>
      <c r="M116" s="16"/>
      <c r="N116" s="17" t="s">
        <v>12</v>
      </c>
      <c r="O116" s="17"/>
      <c r="P116" s="18" t="s">
        <v>13</v>
      </c>
      <c r="Q116" s="18" t="s">
        <v>267</v>
      </c>
      <c r="R116" s="49">
        <v>2018</v>
      </c>
      <c r="S116" s="19">
        <v>43431</v>
      </c>
      <c r="T116" s="20">
        <v>44196</v>
      </c>
      <c r="U116" s="1"/>
    </row>
    <row r="117" spans="1:21" ht="30" customHeight="1" x14ac:dyDescent="0.3">
      <c r="A117" s="158"/>
      <c r="B117" s="91" t="s">
        <v>638</v>
      </c>
      <c r="C117" s="15" t="s">
        <v>11</v>
      </c>
      <c r="D117" s="6" t="s">
        <v>40</v>
      </c>
      <c r="E117" s="15" t="s">
        <v>268</v>
      </c>
      <c r="F117" s="4" t="s">
        <v>40</v>
      </c>
      <c r="G117" s="4"/>
      <c r="H117" s="4"/>
      <c r="I117" s="4" t="s">
        <v>269</v>
      </c>
      <c r="J117" s="4">
        <v>1</v>
      </c>
      <c r="K117" s="16">
        <v>264557.12</v>
      </c>
      <c r="L117" s="16">
        <v>224873.55</v>
      </c>
      <c r="M117" s="16"/>
      <c r="N117" s="17" t="s">
        <v>12</v>
      </c>
      <c r="O117" s="17"/>
      <c r="P117" s="18" t="s">
        <v>13</v>
      </c>
      <c r="Q117" s="18" t="s">
        <v>49</v>
      </c>
      <c r="R117" s="49">
        <v>2017</v>
      </c>
      <c r="S117" s="19">
        <v>42825</v>
      </c>
      <c r="T117" s="20">
        <v>43890</v>
      </c>
      <c r="U117" s="1"/>
    </row>
    <row r="118" spans="1:21" ht="30" customHeight="1" x14ac:dyDescent="0.3">
      <c r="A118" s="158"/>
      <c r="B118" s="91" t="s">
        <v>638</v>
      </c>
      <c r="C118" s="15" t="s">
        <v>11</v>
      </c>
      <c r="D118" s="6" t="s">
        <v>40</v>
      </c>
      <c r="E118" s="15" t="s">
        <v>270</v>
      </c>
      <c r="F118" s="4" t="s">
        <v>40</v>
      </c>
      <c r="G118" s="4"/>
      <c r="H118" s="4"/>
      <c r="I118" s="4" t="s">
        <v>263</v>
      </c>
      <c r="J118" s="4">
        <v>1</v>
      </c>
      <c r="K118" s="16">
        <v>224854</v>
      </c>
      <c r="L118" s="16">
        <v>191125.9</v>
      </c>
      <c r="M118" s="16"/>
      <c r="N118" s="17" t="s">
        <v>12</v>
      </c>
      <c r="O118" s="17"/>
      <c r="P118" s="18" t="s">
        <v>186</v>
      </c>
      <c r="Q118" s="18" t="s">
        <v>264</v>
      </c>
      <c r="R118" s="49">
        <v>2018</v>
      </c>
      <c r="S118" s="19">
        <v>43228</v>
      </c>
      <c r="T118" s="20">
        <v>44500</v>
      </c>
      <c r="U118" s="1"/>
    </row>
    <row r="119" spans="1:21" ht="30" customHeight="1" x14ac:dyDescent="0.3">
      <c r="A119" s="158"/>
      <c r="B119" s="91" t="s">
        <v>638</v>
      </c>
      <c r="C119" s="15" t="s">
        <v>11</v>
      </c>
      <c r="D119" s="6" t="s">
        <v>40</v>
      </c>
      <c r="E119" s="15" t="s">
        <v>271</v>
      </c>
      <c r="F119" s="4" t="s">
        <v>40</v>
      </c>
      <c r="G119" s="4"/>
      <c r="H119" s="4"/>
      <c r="I119" s="4" t="s">
        <v>272</v>
      </c>
      <c r="J119" s="4">
        <v>1</v>
      </c>
      <c r="K119" s="16">
        <v>351546.73</v>
      </c>
      <c r="L119" s="16">
        <v>298814.71999999997</v>
      </c>
      <c r="M119" s="16"/>
      <c r="N119" s="17" t="s">
        <v>12</v>
      </c>
      <c r="O119" s="17"/>
      <c r="P119" s="18" t="s">
        <v>13</v>
      </c>
      <c r="Q119" s="18" t="s">
        <v>273</v>
      </c>
      <c r="R119" s="49">
        <v>2018</v>
      </c>
      <c r="S119" s="19">
        <v>43369</v>
      </c>
      <c r="T119" s="20">
        <v>44463</v>
      </c>
      <c r="U119" s="1"/>
    </row>
    <row r="120" spans="1:21" ht="30" customHeight="1" x14ac:dyDescent="0.3">
      <c r="A120" s="158"/>
      <c r="B120" s="91" t="s">
        <v>638</v>
      </c>
      <c r="C120" s="15" t="s">
        <v>11</v>
      </c>
      <c r="D120" s="6" t="s">
        <v>40</v>
      </c>
      <c r="E120" s="15" t="s">
        <v>274</v>
      </c>
      <c r="F120" s="4" t="s">
        <v>40</v>
      </c>
      <c r="G120" s="4"/>
      <c r="H120" s="4"/>
      <c r="I120" s="4" t="s">
        <v>275</v>
      </c>
      <c r="J120" s="4">
        <v>1</v>
      </c>
      <c r="K120" s="16">
        <v>294576.37</v>
      </c>
      <c r="L120" s="16">
        <v>250389.91</v>
      </c>
      <c r="M120" s="16"/>
      <c r="N120" s="17" t="s">
        <v>12</v>
      </c>
      <c r="O120" s="17"/>
      <c r="P120" s="18" t="s">
        <v>13</v>
      </c>
      <c r="Q120" s="18" t="s">
        <v>276</v>
      </c>
      <c r="R120" s="49">
        <v>2018</v>
      </c>
      <c r="S120" s="19">
        <v>43344</v>
      </c>
      <c r="T120" s="20">
        <v>44043</v>
      </c>
      <c r="U120" s="1"/>
    </row>
    <row r="121" spans="1:21" ht="30" customHeight="1" x14ac:dyDescent="0.3">
      <c r="A121" s="158"/>
      <c r="B121" s="91" t="s">
        <v>638</v>
      </c>
      <c r="C121" s="15" t="s">
        <v>11</v>
      </c>
      <c r="D121" s="6" t="s">
        <v>40</v>
      </c>
      <c r="E121" s="15" t="s">
        <v>277</v>
      </c>
      <c r="F121" s="4" t="s">
        <v>40</v>
      </c>
      <c r="G121" s="4"/>
      <c r="H121" s="4"/>
      <c r="I121" s="4" t="s">
        <v>278</v>
      </c>
      <c r="J121" s="4">
        <v>1</v>
      </c>
      <c r="K121" s="16">
        <v>474530.06</v>
      </c>
      <c r="L121" s="16">
        <v>403350.55</v>
      </c>
      <c r="M121" s="16"/>
      <c r="N121" s="17" t="s">
        <v>12</v>
      </c>
      <c r="O121" s="17"/>
      <c r="P121" s="18" t="s">
        <v>13</v>
      </c>
      <c r="Q121" s="18" t="s">
        <v>39</v>
      </c>
      <c r="R121" s="49">
        <v>2018</v>
      </c>
      <c r="S121" s="19">
        <v>43347</v>
      </c>
      <c r="T121" s="20">
        <v>44438</v>
      </c>
      <c r="U121" s="1"/>
    </row>
    <row r="122" spans="1:21" ht="30" customHeight="1" x14ac:dyDescent="0.3">
      <c r="A122" s="158"/>
      <c r="B122" s="91" t="s">
        <v>638</v>
      </c>
      <c r="C122" s="15" t="s">
        <v>11</v>
      </c>
      <c r="D122" s="6" t="s">
        <v>40</v>
      </c>
      <c r="E122" s="15" t="s">
        <v>279</v>
      </c>
      <c r="F122" s="4" t="s">
        <v>40</v>
      </c>
      <c r="G122" s="4"/>
      <c r="H122" s="4"/>
      <c r="I122" s="4" t="s">
        <v>280</v>
      </c>
      <c r="J122" s="4">
        <v>1</v>
      </c>
      <c r="K122" s="16">
        <v>60000</v>
      </c>
      <c r="L122" s="16">
        <v>51000</v>
      </c>
      <c r="M122" s="16"/>
      <c r="N122" s="17" t="s">
        <v>12</v>
      </c>
      <c r="O122" s="17"/>
      <c r="P122" s="18" t="s">
        <v>186</v>
      </c>
      <c r="Q122" s="18" t="s">
        <v>281</v>
      </c>
      <c r="R122" s="49">
        <v>2018</v>
      </c>
      <c r="S122" s="19">
        <v>43391</v>
      </c>
      <c r="T122" s="20">
        <v>44469</v>
      </c>
      <c r="U122" s="1"/>
    </row>
    <row r="123" spans="1:21" ht="30" customHeight="1" x14ac:dyDescent="0.3">
      <c r="A123" s="158"/>
      <c r="B123" s="91" t="s">
        <v>638</v>
      </c>
      <c r="C123" s="15" t="s">
        <v>11</v>
      </c>
      <c r="D123" s="6" t="s">
        <v>40</v>
      </c>
      <c r="E123" s="15" t="s">
        <v>282</v>
      </c>
      <c r="F123" s="4" t="s">
        <v>40</v>
      </c>
      <c r="G123" s="4"/>
      <c r="H123" s="4"/>
      <c r="I123" s="4" t="s">
        <v>283</v>
      </c>
      <c r="J123" s="4">
        <v>1</v>
      </c>
      <c r="K123" s="16">
        <v>271865.32</v>
      </c>
      <c r="L123" s="16">
        <v>231085.52</v>
      </c>
      <c r="M123" s="16"/>
      <c r="N123" s="17" t="s">
        <v>12</v>
      </c>
      <c r="O123" s="17"/>
      <c r="P123" s="18" t="s">
        <v>13</v>
      </c>
      <c r="Q123" s="18" t="s">
        <v>284</v>
      </c>
      <c r="R123" s="49">
        <v>2017</v>
      </c>
      <c r="S123" s="19">
        <v>42737</v>
      </c>
      <c r="T123" s="20">
        <v>43830</v>
      </c>
      <c r="U123" s="1"/>
    </row>
    <row r="124" spans="1:21" ht="30" customHeight="1" x14ac:dyDescent="0.3">
      <c r="A124" s="158"/>
      <c r="B124" s="91" t="s">
        <v>638</v>
      </c>
      <c r="C124" s="15" t="s">
        <v>11</v>
      </c>
      <c r="D124" s="6" t="s">
        <v>40</v>
      </c>
      <c r="E124" s="15" t="s">
        <v>285</v>
      </c>
      <c r="F124" s="4" t="s">
        <v>40</v>
      </c>
      <c r="G124" s="4"/>
      <c r="H124" s="4"/>
      <c r="I124" s="4" t="s">
        <v>227</v>
      </c>
      <c r="J124" s="4">
        <v>1</v>
      </c>
      <c r="K124" s="16">
        <v>98683.98</v>
      </c>
      <c r="L124" s="16">
        <v>83881.38</v>
      </c>
      <c r="M124" s="16"/>
      <c r="N124" s="17" t="s">
        <v>12</v>
      </c>
      <c r="O124" s="17"/>
      <c r="P124" s="18" t="s">
        <v>186</v>
      </c>
      <c r="Q124" s="18" t="s">
        <v>228</v>
      </c>
      <c r="R124" s="49">
        <v>2019</v>
      </c>
      <c r="S124" s="19">
        <v>43467</v>
      </c>
      <c r="T124" s="20">
        <v>44741</v>
      </c>
      <c r="U124" s="1"/>
    </row>
    <row r="125" spans="1:21" ht="30" customHeight="1" x14ac:dyDescent="0.3">
      <c r="A125" s="158"/>
      <c r="B125" s="91" t="s">
        <v>638</v>
      </c>
      <c r="C125" s="15" t="s">
        <v>11</v>
      </c>
      <c r="D125" s="6" t="s">
        <v>40</v>
      </c>
      <c r="E125" s="15" t="s">
        <v>286</v>
      </c>
      <c r="F125" s="4" t="s">
        <v>40</v>
      </c>
      <c r="G125" s="4"/>
      <c r="H125" s="4"/>
      <c r="I125" s="4" t="s">
        <v>255</v>
      </c>
      <c r="J125" s="4">
        <v>1</v>
      </c>
      <c r="K125" s="16">
        <v>437000</v>
      </c>
      <c r="L125" s="16">
        <v>371450</v>
      </c>
      <c r="M125" s="16"/>
      <c r="N125" s="17" t="s">
        <v>12</v>
      </c>
      <c r="O125" s="17"/>
      <c r="P125" s="18" t="s">
        <v>34</v>
      </c>
      <c r="Q125" s="18" t="s">
        <v>256</v>
      </c>
      <c r="R125" s="49">
        <v>2018</v>
      </c>
      <c r="S125" s="19">
        <v>43374</v>
      </c>
      <c r="T125" s="20">
        <v>44075</v>
      </c>
      <c r="U125" s="1"/>
    </row>
    <row r="126" spans="1:21" ht="30" customHeight="1" x14ac:dyDescent="0.3">
      <c r="A126" s="158"/>
      <c r="B126" s="91" t="s">
        <v>638</v>
      </c>
      <c r="C126" s="15" t="s">
        <v>11</v>
      </c>
      <c r="D126" s="6" t="s">
        <v>40</v>
      </c>
      <c r="E126" s="15" t="s">
        <v>287</v>
      </c>
      <c r="F126" s="4" t="s">
        <v>40</v>
      </c>
      <c r="G126" s="4"/>
      <c r="H126" s="4"/>
      <c r="I126" s="4" t="s">
        <v>288</v>
      </c>
      <c r="J126" s="4">
        <v>1</v>
      </c>
      <c r="K126" s="16">
        <v>316681</v>
      </c>
      <c r="L126" s="16">
        <v>269178.84999999998</v>
      </c>
      <c r="M126" s="16"/>
      <c r="N126" s="17" t="s">
        <v>12</v>
      </c>
      <c r="O126" s="17"/>
      <c r="P126" s="18" t="s">
        <v>186</v>
      </c>
      <c r="Q126" s="18" t="s">
        <v>289</v>
      </c>
      <c r="R126" s="49">
        <v>2018</v>
      </c>
      <c r="S126" s="19">
        <v>43143</v>
      </c>
      <c r="T126" s="20">
        <v>44420</v>
      </c>
      <c r="U126" s="1"/>
    </row>
    <row r="127" spans="1:21" ht="30" customHeight="1" x14ac:dyDescent="0.3">
      <c r="A127" s="158"/>
      <c r="B127" s="91" t="s">
        <v>638</v>
      </c>
      <c r="C127" s="15" t="s">
        <v>11</v>
      </c>
      <c r="D127" s="6" t="s">
        <v>40</v>
      </c>
      <c r="E127" s="15" t="s">
        <v>290</v>
      </c>
      <c r="F127" s="4" t="s">
        <v>40</v>
      </c>
      <c r="G127" s="4"/>
      <c r="H127" s="4"/>
      <c r="I127" s="4" t="s">
        <v>291</v>
      </c>
      <c r="J127" s="4">
        <v>1</v>
      </c>
      <c r="K127" s="16">
        <v>368912.39</v>
      </c>
      <c r="L127" s="16">
        <v>313575.53000000003</v>
      </c>
      <c r="M127" s="16"/>
      <c r="N127" s="17" t="s">
        <v>12</v>
      </c>
      <c r="O127" s="17"/>
      <c r="P127" s="18" t="s">
        <v>13</v>
      </c>
      <c r="Q127" s="18" t="s">
        <v>292</v>
      </c>
      <c r="R127" s="49">
        <v>2018</v>
      </c>
      <c r="S127" s="19">
        <v>43340</v>
      </c>
      <c r="T127" s="20">
        <v>44408</v>
      </c>
      <c r="U127" s="1"/>
    </row>
    <row r="128" spans="1:21" ht="30" customHeight="1" x14ac:dyDescent="0.3">
      <c r="A128" s="158"/>
      <c r="B128" s="91" t="s">
        <v>638</v>
      </c>
      <c r="C128" s="15" t="s">
        <v>11</v>
      </c>
      <c r="D128" s="6" t="s">
        <v>40</v>
      </c>
      <c r="E128" s="15" t="s">
        <v>293</v>
      </c>
      <c r="F128" s="4" t="s">
        <v>40</v>
      </c>
      <c r="G128" s="4"/>
      <c r="H128" s="4"/>
      <c r="I128" s="4" t="s">
        <v>280</v>
      </c>
      <c r="J128" s="4">
        <v>1</v>
      </c>
      <c r="K128" s="16">
        <v>198000</v>
      </c>
      <c r="L128" s="16">
        <v>168300</v>
      </c>
      <c r="M128" s="16"/>
      <c r="N128" s="17" t="s">
        <v>12</v>
      </c>
      <c r="O128" s="17"/>
      <c r="P128" s="18" t="s">
        <v>186</v>
      </c>
      <c r="Q128" s="18" t="s">
        <v>281</v>
      </c>
      <c r="R128" s="49">
        <v>2018</v>
      </c>
      <c r="S128" s="19">
        <v>43383</v>
      </c>
      <c r="T128" s="20">
        <v>44469</v>
      </c>
      <c r="U128" s="1"/>
    </row>
    <row r="129" spans="1:21" ht="30" customHeight="1" x14ac:dyDescent="0.3">
      <c r="A129" s="158"/>
      <c r="B129" s="91" t="s">
        <v>638</v>
      </c>
      <c r="C129" s="15" t="s">
        <v>11</v>
      </c>
      <c r="D129" s="6" t="s">
        <v>40</v>
      </c>
      <c r="E129" s="15" t="s">
        <v>294</v>
      </c>
      <c r="F129" s="4" t="s">
        <v>40</v>
      </c>
      <c r="G129" s="4"/>
      <c r="H129" s="4"/>
      <c r="I129" s="4" t="s">
        <v>280</v>
      </c>
      <c r="J129" s="4">
        <v>1</v>
      </c>
      <c r="K129" s="16">
        <v>136310.14000000001</v>
      </c>
      <c r="L129" s="16">
        <v>115863.62</v>
      </c>
      <c r="M129" s="16"/>
      <c r="N129" s="17" t="s">
        <v>12</v>
      </c>
      <c r="O129" s="17"/>
      <c r="P129" s="18" t="s">
        <v>186</v>
      </c>
      <c r="Q129" s="18" t="s">
        <v>281</v>
      </c>
      <c r="R129" s="49">
        <v>2018</v>
      </c>
      <c r="S129" s="19">
        <v>43192</v>
      </c>
      <c r="T129" s="20">
        <v>44287</v>
      </c>
      <c r="U129" s="1"/>
    </row>
    <row r="130" spans="1:21" ht="30" customHeight="1" x14ac:dyDescent="0.3">
      <c r="A130" s="158"/>
      <c r="B130" s="91" t="s">
        <v>638</v>
      </c>
      <c r="C130" s="15" t="s">
        <v>11</v>
      </c>
      <c r="D130" s="6" t="s">
        <v>40</v>
      </c>
      <c r="E130" s="15" t="s">
        <v>295</v>
      </c>
      <c r="F130" s="4" t="s">
        <v>40</v>
      </c>
      <c r="G130" s="4"/>
      <c r="H130" s="4"/>
      <c r="I130" s="4" t="s">
        <v>296</v>
      </c>
      <c r="J130" s="4">
        <v>1</v>
      </c>
      <c r="K130" s="16">
        <v>237648.53</v>
      </c>
      <c r="L130" s="16">
        <v>202001.25</v>
      </c>
      <c r="M130" s="16"/>
      <c r="N130" s="17" t="s">
        <v>12</v>
      </c>
      <c r="O130" s="17"/>
      <c r="P130" s="18" t="s">
        <v>36</v>
      </c>
      <c r="Q130" s="18" t="s">
        <v>297</v>
      </c>
      <c r="R130" s="49">
        <v>2018</v>
      </c>
      <c r="S130" s="19">
        <v>43167</v>
      </c>
      <c r="T130" s="20">
        <v>44074</v>
      </c>
      <c r="U130" s="1"/>
    </row>
    <row r="131" spans="1:21" ht="30" customHeight="1" x14ac:dyDescent="0.3">
      <c r="A131" s="158"/>
      <c r="B131" s="91" t="s">
        <v>638</v>
      </c>
      <c r="C131" s="15" t="s">
        <v>11</v>
      </c>
      <c r="D131" s="6" t="s">
        <v>40</v>
      </c>
      <c r="E131" s="15" t="s">
        <v>298</v>
      </c>
      <c r="F131" s="4" t="s">
        <v>40</v>
      </c>
      <c r="G131" s="4"/>
      <c r="H131" s="4"/>
      <c r="I131" s="4" t="s">
        <v>299</v>
      </c>
      <c r="J131" s="4">
        <v>1</v>
      </c>
      <c r="K131" s="16">
        <v>610168.6</v>
      </c>
      <c r="L131" s="16">
        <v>518643.31</v>
      </c>
      <c r="M131" s="16"/>
      <c r="N131" s="17" t="s">
        <v>12</v>
      </c>
      <c r="O131" s="17"/>
      <c r="P131" s="18" t="s">
        <v>13</v>
      </c>
      <c r="Q131" s="18" t="s">
        <v>300</v>
      </c>
      <c r="R131" s="49">
        <v>2018</v>
      </c>
      <c r="S131" s="19">
        <v>43381</v>
      </c>
      <c r="T131" s="20">
        <v>44074</v>
      </c>
      <c r="U131" s="1"/>
    </row>
    <row r="132" spans="1:21" ht="30" customHeight="1" x14ac:dyDescent="0.3">
      <c r="A132" s="158"/>
      <c r="B132" s="91" t="s">
        <v>638</v>
      </c>
      <c r="C132" s="15" t="s">
        <v>11</v>
      </c>
      <c r="D132" s="6" t="s">
        <v>40</v>
      </c>
      <c r="E132" s="15" t="s">
        <v>301</v>
      </c>
      <c r="F132" s="4" t="s">
        <v>40</v>
      </c>
      <c r="G132" s="4"/>
      <c r="H132" s="4"/>
      <c r="I132" s="4" t="s">
        <v>288</v>
      </c>
      <c r="J132" s="4">
        <v>1</v>
      </c>
      <c r="K132" s="16">
        <v>414228.24</v>
      </c>
      <c r="L132" s="16">
        <v>352094</v>
      </c>
      <c r="M132" s="16"/>
      <c r="N132" s="17" t="s">
        <v>12</v>
      </c>
      <c r="O132" s="17"/>
      <c r="P132" s="18" t="s">
        <v>186</v>
      </c>
      <c r="Q132" s="18" t="s">
        <v>289</v>
      </c>
      <c r="R132" s="49">
        <v>2018</v>
      </c>
      <c r="S132" s="19">
        <v>43146</v>
      </c>
      <c r="T132" s="20">
        <v>44423</v>
      </c>
      <c r="U132" s="1"/>
    </row>
    <row r="133" spans="1:21" ht="30" customHeight="1" x14ac:dyDescent="0.3">
      <c r="A133" s="158"/>
      <c r="B133" s="91" t="s">
        <v>638</v>
      </c>
      <c r="C133" s="15" t="s">
        <v>11</v>
      </c>
      <c r="D133" s="6" t="s">
        <v>40</v>
      </c>
      <c r="E133" s="15" t="s">
        <v>302</v>
      </c>
      <c r="F133" s="4" t="s">
        <v>40</v>
      </c>
      <c r="G133" s="4"/>
      <c r="H133" s="4"/>
      <c r="I133" s="4" t="s">
        <v>303</v>
      </c>
      <c r="J133" s="4">
        <v>1</v>
      </c>
      <c r="K133" s="16">
        <v>245908.26</v>
      </c>
      <c r="L133" s="16">
        <v>209022.02</v>
      </c>
      <c r="M133" s="16"/>
      <c r="N133" s="17" t="s">
        <v>12</v>
      </c>
      <c r="O133" s="17"/>
      <c r="P133" s="18" t="s">
        <v>13</v>
      </c>
      <c r="Q133" s="18" t="s">
        <v>31</v>
      </c>
      <c r="R133" s="49">
        <v>2018</v>
      </c>
      <c r="S133" s="19">
        <v>43344</v>
      </c>
      <c r="T133" s="20">
        <v>44074</v>
      </c>
      <c r="U133" s="1"/>
    </row>
    <row r="134" spans="1:21" ht="30" customHeight="1" x14ac:dyDescent="0.3">
      <c r="A134" s="158"/>
      <c r="B134" s="91" t="s">
        <v>638</v>
      </c>
      <c r="C134" s="15" t="s">
        <v>11</v>
      </c>
      <c r="D134" s="6" t="s">
        <v>40</v>
      </c>
      <c r="E134" s="15" t="s">
        <v>304</v>
      </c>
      <c r="F134" s="4" t="s">
        <v>40</v>
      </c>
      <c r="G134" s="4"/>
      <c r="H134" s="4"/>
      <c r="I134" s="4" t="s">
        <v>305</v>
      </c>
      <c r="J134" s="4">
        <v>1</v>
      </c>
      <c r="K134" s="16">
        <v>396136.27</v>
      </c>
      <c r="L134" s="16">
        <v>336715.83</v>
      </c>
      <c r="M134" s="16"/>
      <c r="N134" s="17" t="s">
        <v>12</v>
      </c>
      <c r="O134" s="17"/>
      <c r="P134" s="18" t="s">
        <v>13</v>
      </c>
      <c r="Q134" s="18" t="s">
        <v>306</v>
      </c>
      <c r="R134" s="49">
        <v>2018</v>
      </c>
      <c r="S134" s="19">
        <v>43360</v>
      </c>
      <c r="T134" s="20">
        <v>44074</v>
      </c>
      <c r="U134" s="1"/>
    </row>
    <row r="135" spans="1:21" ht="30" customHeight="1" x14ac:dyDescent="0.3">
      <c r="A135" s="158"/>
      <c r="B135" s="91" t="s">
        <v>638</v>
      </c>
      <c r="C135" s="15" t="s">
        <v>11</v>
      </c>
      <c r="D135" s="6" t="s">
        <v>40</v>
      </c>
      <c r="E135" s="15" t="s">
        <v>307</v>
      </c>
      <c r="F135" s="4" t="s">
        <v>40</v>
      </c>
      <c r="G135" s="4"/>
      <c r="H135" s="4"/>
      <c r="I135" s="4" t="s">
        <v>308</v>
      </c>
      <c r="J135" s="4">
        <v>1</v>
      </c>
      <c r="K135" s="16">
        <v>406379.26</v>
      </c>
      <c r="L135" s="16">
        <v>345422.37</v>
      </c>
      <c r="M135" s="16"/>
      <c r="N135" s="17" t="s">
        <v>12</v>
      </c>
      <c r="O135" s="17"/>
      <c r="P135" s="18" t="s">
        <v>13</v>
      </c>
      <c r="Q135" s="18" t="s">
        <v>309</v>
      </c>
      <c r="R135" s="49">
        <v>2019</v>
      </c>
      <c r="S135" s="19">
        <v>43488</v>
      </c>
      <c r="T135" s="20">
        <v>44561</v>
      </c>
      <c r="U135" s="1"/>
    </row>
    <row r="136" spans="1:21" ht="30" customHeight="1" x14ac:dyDescent="0.3">
      <c r="A136" s="158"/>
      <c r="B136" s="91" t="s">
        <v>638</v>
      </c>
      <c r="C136" s="15" t="s">
        <v>11</v>
      </c>
      <c r="D136" s="6" t="s">
        <v>40</v>
      </c>
      <c r="E136" s="15" t="s">
        <v>310</v>
      </c>
      <c r="F136" s="4" t="s">
        <v>40</v>
      </c>
      <c r="G136" s="4"/>
      <c r="H136" s="4"/>
      <c r="I136" s="4" t="s">
        <v>311</v>
      </c>
      <c r="J136" s="4">
        <v>1</v>
      </c>
      <c r="K136" s="16">
        <v>254265.4</v>
      </c>
      <c r="L136" s="16">
        <v>216125.59</v>
      </c>
      <c r="M136" s="16"/>
      <c r="N136" s="17" t="s">
        <v>12</v>
      </c>
      <c r="O136" s="17"/>
      <c r="P136" s="18" t="s">
        <v>13</v>
      </c>
      <c r="Q136" s="18" t="s">
        <v>312</v>
      </c>
      <c r="R136" s="49">
        <v>2018</v>
      </c>
      <c r="S136" s="19">
        <v>43357</v>
      </c>
      <c r="T136" s="20">
        <v>44104</v>
      </c>
      <c r="U136" s="1"/>
    </row>
    <row r="137" spans="1:21" ht="30" customHeight="1" x14ac:dyDescent="0.3">
      <c r="A137" s="158"/>
      <c r="B137" s="91" t="s">
        <v>638</v>
      </c>
      <c r="C137" s="15" t="s">
        <v>11</v>
      </c>
      <c r="D137" s="6" t="s">
        <v>40</v>
      </c>
      <c r="E137" s="15" t="s">
        <v>313</v>
      </c>
      <c r="F137" s="4" t="s">
        <v>40</v>
      </c>
      <c r="G137" s="4"/>
      <c r="H137" s="4"/>
      <c r="I137" s="4" t="s">
        <v>314</v>
      </c>
      <c r="J137" s="4">
        <v>1</v>
      </c>
      <c r="K137" s="16">
        <v>302091.31</v>
      </c>
      <c r="L137" s="16">
        <v>256777.61</v>
      </c>
      <c r="M137" s="16"/>
      <c r="N137" s="17" t="s">
        <v>12</v>
      </c>
      <c r="O137" s="17"/>
      <c r="P137" s="18" t="s">
        <v>13</v>
      </c>
      <c r="Q137" s="18" t="s">
        <v>14</v>
      </c>
      <c r="R137" s="49">
        <v>2018</v>
      </c>
      <c r="S137" s="19">
        <v>43406</v>
      </c>
      <c r="T137" s="20">
        <v>44196</v>
      </c>
      <c r="U137" s="1"/>
    </row>
    <row r="138" spans="1:21" ht="30" customHeight="1" x14ac:dyDescent="0.3">
      <c r="A138" s="158"/>
      <c r="B138" s="91" t="s">
        <v>638</v>
      </c>
      <c r="C138" s="15" t="s">
        <v>11</v>
      </c>
      <c r="D138" s="6" t="s">
        <v>40</v>
      </c>
      <c r="E138" s="15" t="s">
        <v>315</v>
      </c>
      <c r="F138" s="4" t="s">
        <v>40</v>
      </c>
      <c r="G138" s="4"/>
      <c r="H138" s="4"/>
      <c r="I138" s="4" t="s">
        <v>316</v>
      </c>
      <c r="J138" s="4">
        <v>1</v>
      </c>
      <c r="K138" s="16">
        <v>319457.07</v>
      </c>
      <c r="L138" s="16">
        <v>271538.51</v>
      </c>
      <c r="M138" s="16"/>
      <c r="N138" s="17" t="s">
        <v>12</v>
      </c>
      <c r="O138" s="17"/>
      <c r="P138" s="18" t="s">
        <v>13</v>
      </c>
      <c r="Q138" s="18" t="s">
        <v>16</v>
      </c>
      <c r="R138" s="49">
        <v>2018</v>
      </c>
      <c r="S138" s="19">
        <v>43392</v>
      </c>
      <c r="T138" s="20">
        <v>44487</v>
      </c>
      <c r="U138" s="1"/>
    </row>
    <row r="139" spans="1:21" ht="41.4" x14ac:dyDescent="0.3">
      <c r="A139" s="159" t="s">
        <v>639</v>
      </c>
      <c r="B139" s="92" t="s">
        <v>656</v>
      </c>
      <c r="C139" s="46" t="s">
        <v>11</v>
      </c>
      <c r="D139" s="4" t="s">
        <v>359</v>
      </c>
      <c r="E139" s="4" t="s">
        <v>317</v>
      </c>
      <c r="F139" s="4" t="s">
        <v>325</v>
      </c>
      <c r="G139" s="4" t="s">
        <v>325</v>
      </c>
      <c r="H139" s="4"/>
      <c r="I139" s="4" t="s">
        <v>326</v>
      </c>
      <c r="J139" s="4">
        <v>1</v>
      </c>
      <c r="K139" s="51">
        <v>4419060.2</v>
      </c>
      <c r="L139" s="51">
        <v>3756201.17</v>
      </c>
      <c r="M139" s="52" t="s">
        <v>361</v>
      </c>
      <c r="N139" s="53" t="s">
        <v>334</v>
      </c>
      <c r="O139" s="53"/>
      <c r="P139" s="4" t="s">
        <v>335</v>
      </c>
      <c r="Q139" s="4" t="s">
        <v>15</v>
      </c>
      <c r="R139" s="54">
        <v>2016</v>
      </c>
      <c r="S139" s="46" t="s">
        <v>343</v>
      </c>
      <c r="T139" s="55" t="s">
        <v>352</v>
      </c>
    </row>
    <row r="140" spans="1:21" ht="41.4" x14ac:dyDescent="0.3">
      <c r="A140" s="159"/>
      <c r="B140" s="92" t="s">
        <v>656</v>
      </c>
      <c r="C140" s="46" t="s">
        <v>11</v>
      </c>
      <c r="D140" s="4" t="s">
        <v>359</v>
      </c>
      <c r="E140" s="4" t="s">
        <v>318</v>
      </c>
      <c r="F140" s="4" t="s">
        <v>325</v>
      </c>
      <c r="G140" s="4" t="s">
        <v>325</v>
      </c>
      <c r="H140" s="4"/>
      <c r="I140" s="4" t="s">
        <v>327</v>
      </c>
      <c r="J140" s="4">
        <v>1</v>
      </c>
      <c r="K140" s="51">
        <v>3385595.26</v>
      </c>
      <c r="L140" s="51">
        <v>2877755.97</v>
      </c>
      <c r="M140" s="52" t="s">
        <v>361</v>
      </c>
      <c r="N140" s="53" t="s">
        <v>334</v>
      </c>
      <c r="O140" s="53"/>
      <c r="P140" s="4" t="s">
        <v>339</v>
      </c>
      <c r="Q140" s="4" t="s">
        <v>15</v>
      </c>
      <c r="R140" s="49">
        <v>2019</v>
      </c>
      <c r="S140" s="4" t="s">
        <v>344</v>
      </c>
      <c r="T140" s="56" t="s">
        <v>351</v>
      </c>
    </row>
    <row r="141" spans="1:21" ht="41.4" x14ac:dyDescent="0.3">
      <c r="A141" s="159"/>
      <c r="B141" s="92" t="s">
        <v>656</v>
      </c>
      <c r="C141" s="7" t="s">
        <v>11</v>
      </c>
      <c r="D141" s="5" t="s">
        <v>359</v>
      </c>
      <c r="E141" s="5" t="s">
        <v>319</v>
      </c>
      <c r="F141" s="5" t="s">
        <v>325</v>
      </c>
      <c r="G141" s="4" t="s">
        <v>325</v>
      </c>
      <c r="H141" s="4"/>
      <c r="I141" s="5" t="s">
        <v>328</v>
      </c>
      <c r="J141" s="4">
        <v>1</v>
      </c>
      <c r="K141" s="51">
        <v>2609872.13</v>
      </c>
      <c r="L141" s="57">
        <v>2218391.31</v>
      </c>
      <c r="M141" s="58" t="s">
        <v>361</v>
      </c>
      <c r="N141" s="59" t="s">
        <v>334</v>
      </c>
      <c r="O141" s="59"/>
      <c r="P141" s="5" t="s">
        <v>342</v>
      </c>
      <c r="Q141" s="5" t="s">
        <v>15</v>
      </c>
      <c r="R141" s="49">
        <v>2017</v>
      </c>
      <c r="S141" s="5" t="s">
        <v>345</v>
      </c>
      <c r="T141" s="60" t="s">
        <v>354</v>
      </c>
    </row>
    <row r="142" spans="1:21" ht="41.4" x14ac:dyDescent="0.3">
      <c r="A142" s="159"/>
      <c r="B142" s="92" t="s">
        <v>656</v>
      </c>
      <c r="C142" s="7" t="s">
        <v>11</v>
      </c>
      <c r="D142" s="5" t="s">
        <v>359</v>
      </c>
      <c r="E142" s="5" t="s">
        <v>320</v>
      </c>
      <c r="F142" s="5" t="s">
        <v>325</v>
      </c>
      <c r="G142" s="4" t="s">
        <v>325</v>
      </c>
      <c r="H142" s="4"/>
      <c r="I142" s="5" t="s">
        <v>329</v>
      </c>
      <c r="J142" s="4">
        <v>1</v>
      </c>
      <c r="K142" s="51">
        <v>4467297.63</v>
      </c>
      <c r="L142" s="57">
        <v>3797202.99</v>
      </c>
      <c r="M142" s="58" t="s">
        <v>361</v>
      </c>
      <c r="N142" s="59" t="s">
        <v>334</v>
      </c>
      <c r="O142" s="59"/>
      <c r="P142" s="5" t="s">
        <v>338</v>
      </c>
      <c r="Q142" s="5" t="s">
        <v>15</v>
      </c>
      <c r="R142" s="61">
        <v>2016</v>
      </c>
      <c r="S142" s="7" t="s">
        <v>347</v>
      </c>
      <c r="T142" s="62" t="s">
        <v>355</v>
      </c>
    </row>
    <row r="143" spans="1:21" ht="41.4" x14ac:dyDescent="0.3">
      <c r="A143" s="159"/>
      <c r="B143" s="92" t="s">
        <v>656</v>
      </c>
      <c r="C143" s="7" t="s">
        <v>11</v>
      </c>
      <c r="D143" s="5" t="s">
        <v>359</v>
      </c>
      <c r="E143" s="5" t="s">
        <v>321</v>
      </c>
      <c r="F143" s="5" t="s">
        <v>325</v>
      </c>
      <c r="G143" s="4" t="s">
        <v>325</v>
      </c>
      <c r="H143" s="4"/>
      <c r="I143" s="5" t="s">
        <v>330</v>
      </c>
      <c r="J143" s="4">
        <v>1</v>
      </c>
      <c r="K143" s="51">
        <v>2585818.52</v>
      </c>
      <c r="L143" s="57">
        <v>2197945.7400000002</v>
      </c>
      <c r="M143" s="58" t="s">
        <v>361</v>
      </c>
      <c r="N143" s="59" t="s">
        <v>334</v>
      </c>
      <c r="O143" s="59"/>
      <c r="P143" s="5" t="s">
        <v>341</v>
      </c>
      <c r="Q143" s="5" t="s">
        <v>15</v>
      </c>
      <c r="R143" s="49">
        <v>2017</v>
      </c>
      <c r="S143" s="5" t="s">
        <v>346</v>
      </c>
      <c r="T143" s="60" t="s">
        <v>353</v>
      </c>
    </row>
    <row r="144" spans="1:21" ht="41.4" x14ac:dyDescent="0.3">
      <c r="A144" s="159"/>
      <c r="B144" s="92" t="s">
        <v>656</v>
      </c>
      <c r="C144" s="7" t="s">
        <v>11</v>
      </c>
      <c r="D144" s="5" t="s">
        <v>359</v>
      </c>
      <c r="E144" s="5" t="s">
        <v>322</v>
      </c>
      <c r="F144" s="5" t="s">
        <v>325</v>
      </c>
      <c r="G144" s="4" t="s">
        <v>325</v>
      </c>
      <c r="H144" s="4"/>
      <c r="I144" s="5" t="s">
        <v>331</v>
      </c>
      <c r="J144" s="4">
        <v>1</v>
      </c>
      <c r="K144" s="51">
        <v>1616368.79</v>
      </c>
      <c r="L144" s="57">
        <v>1373913.47</v>
      </c>
      <c r="M144" s="58" t="s">
        <v>361</v>
      </c>
      <c r="N144" s="59" t="s">
        <v>334</v>
      </c>
      <c r="O144" s="59"/>
      <c r="P144" s="5" t="s">
        <v>340</v>
      </c>
      <c r="Q144" s="5" t="s">
        <v>15</v>
      </c>
      <c r="R144" s="61">
        <v>2016</v>
      </c>
      <c r="S144" s="7" t="s">
        <v>348</v>
      </c>
      <c r="T144" s="62" t="s">
        <v>356</v>
      </c>
    </row>
    <row r="145" spans="1:20" ht="41.4" x14ac:dyDescent="0.3">
      <c r="A145" s="159"/>
      <c r="B145" s="92" t="s">
        <v>656</v>
      </c>
      <c r="C145" s="7" t="s">
        <v>11</v>
      </c>
      <c r="D145" s="5" t="s">
        <v>359</v>
      </c>
      <c r="E145" s="5" t="s">
        <v>323</v>
      </c>
      <c r="F145" s="5" t="s">
        <v>325</v>
      </c>
      <c r="G145" s="4" t="s">
        <v>325</v>
      </c>
      <c r="H145" s="4"/>
      <c r="I145" s="5" t="s">
        <v>332</v>
      </c>
      <c r="J145" s="4">
        <v>1</v>
      </c>
      <c r="K145" s="51">
        <v>7404611</v>
      </c>
      <c r="L145" s="57">
        <v>6293919.3499999996</v>
      </c>
      <c r="M145" s="58" t="s">
        <v>361</v>
      </c>
      <c r="N145" s="59" t="s">
        <v>334</v>
      </c>
      <c r="O145" s="59"/>
      <c r="P145" s="5" t="s">
        <v>337</v>
      </c>
      <c r="Q145" s="5" t="s">
        <v>15</v>
      </c>
      <c r="R145" s="49">
        <v>2017</v>
      </c>
      <c r="S145" s="5" t="s">
        <v>349</v>
      </c>
      <c r="T145" s="60" t="s">
        <v>357</v>
      </c>
    </row>
    <row r="146" spans="1:20" ht="41.4" x14ac:dyDescent="0.3">
      <c r="A146" s="159"/>
      <c r="B146" s="92" t="s">
        <v>656</v>
      </c>
      <c r="C146" s="8" t="s">
        <v>11</v>
      </c>
      <c r="D146" s="63" t="s">
        <v>359</v>
      </c>
      <c r="E146" s="63" t="s">
        <v>324</v>
      </c>
      <c r="F146" s="63" t="s">
        <v>325</v>
      </c>
      <c r="G146" s="64" t="s">
        <v>325</v>
      </c>
      <c r="H146" s="64"/>
      <c r="I146" s="63" t="s">
        <v>333</v>
      </c>
      <c r="J146" s="4">
        <v>1</v>
      </c>
      <c r="K146" s="65">
        <v>5625838.8200000003</v>
      </c>
      <c r="L146" s="66">
        <v>4781963</v>
      </c>
      <c r="M146" s="67" t="s">
        <v>361</v>
      </c>
      <c r="N146" s="68" t="s">
        <v>334</v>
      </c>
      <c r="O146" s="68"/>
      <c r="P146" s="63" t="s">
        <v>336</v>
      </c>
      <c r="Q146" s="63" t="s">
        <v>15</v>
      </c>
      <c r="R146" s="49">
        <v>2017</v>
      </c>
      <c r="S146" s="63" t="s">
        <v>350</v>
      </c>
      <c r="T146" s="69" t="s">
        <v>358</v>
      </c>
    </row>
    <row r="147" spans="1:20" ht="69" x14ac:dyDescent="0.3">
      <c r="A147" s="160" t="s">
        <v>642</v>
      </c>
      <c r="B147" s="93" t="s">
        <v>642</v>
      </c>
      <c r="C147" s="23" t="s">
        <v>387</v>
      </c>
      <c r="D147" s="70"/>
      <c r="E147" s="24" t="s">
        <v>363</v>
      </c>
      <c r="F147" s="22" t="s">
        <v>325</v>
      </c>
      <c r="G147" s="22" t="s">
        <v>407</v>
      </c>
      <c r="H147" s="22"/>
      <c r="I147" s="22" t="s">
        <v>388</v>
      </c>
      <c r="J147" s="4">
        <v>1</v>
      </c>
      <c r="K147" s="25">
        <v>470607.20999999996</v>
      </c>
      <c r="L147" s="25">
        <v>235303.61</v>
      </c>
      <c r="M147" s="26" t="s">
        <v>386</v>
      </c>
      <c r="N147" s="23" t="s">
        <v>12</v>
      </c>
      <c r="O147" s="23"/>
      <c r="P147" s="27" t="s">
        <v>430</v>
      </c>
      <c r="Q147" s="23" t="s">
        <v>432</v>
      </c>
      <c r="R147" s="49">
        <v>2017</v>
      </c>
      <c r="S147" s="28">
        <v>43055</v>
      </c>
      <c r="T147" s="29">
        <v>44408</v>
      </c>
    </row>
    <row r="148" spans="1:20" ht="69" x14ac:dyDescent="0.3">
      <c r="A148" s="160"/>
      <c r="B148" s="93" t="s">
        <v>642</v>
      </c>
      <c r="C148" s="23" t="s">
        <v>387</v>
      </c>
      <c r="D148" s="70"/>
      <c r="E148" s="24" t="s">
        <v>364</v>
      </c>
      <c r="F148" s="22" t="s">
        <v>325</v>
      </c>
      <c r="G148" s="22" t="s">
        <v>408</v>
      </c>
      <c r="H148" s="22"/>
      <c r="I148" s="22" t="s">
        <v>389</v>
      </c>
      <c r="J148" s="4">
        <v>1</v>
      </c>
      <c r="K148" s="25">
        <v>395100</v>
      </c>
      <c r="L148" s="25">
        <v>197550</v>
      </c>
      <c r="M148" s="26" t="s">
        <v>386</v>
      </c>
      <c r="N148" s="23" t="s">
        <v>12</v>
      </c>
      <c r="O148" s="23"/>
      <c r="P148" s="27" t="s">
        <v>430</v>
      </c>
      <c r="Q148" s="23" t="s">
        <v>433</v>
      </c>
      <c r="R148" s="49">
        <v>2017</v>
      </c>
      <c r="S148" s="28">
        <v>42736</v>
      </c>
      <c r="T148" s="29">
        <v>43830</v>
      </c>
    </row>
    <row r="149" spans="1:20" ht="82.8" x14ac:dyDescent="0.3">
      <c r="A149" s="160"/>
      <c r="B149" s="93" t="s">
        <v>642</v>
      </c>
      <c r="C149" s="23" t="s">
        <v>387</v>
      </c>
      <c r="D149" s="70"/>
      <c r="E149" s="24" t="s">
        <v>365</v>
      </c>
      <c r="F149" s="22" t="s">
        <v>325</v>
      </c>
      <c r="G149" s="22" t="s">
        <v>409</v>
      </c>
      <c r="H149" s="22"/>
      <c r="I149" s="22" t="s">
        <v>390</v>
      </c>
      <c r="J149" s="4">
        <v>1</v>
      </c>
      <c r="K149" s="25">
        <v>1715452.9</v>
      </c>
      <c r="L149" s="25">
        <v>857726.45</v>
      </c>
      <c r="M149" s="26" t="s">
        <v>386</v>
      </c>
      <c r="N149" s="23" t="s">
        <v>12</v>
      </c>
      <c r="O149" s="23"/>
      <c r="P149" s="27" t="s">
        <v>430</v>
      </c>
      <c r="Q149" s="23" t="s">
        <v>434</v>
      </c>
      <c r="R149" s="49">
        <v>2017</v>
      </c>
      <c r="S149" s="28">
        <v>42979</v>
      </c>
      <c r="T149" s="29">
        <v>44408</v>
      </c>
    </row>
    <row r="150" spans="1:20" ht="55.2" x14ac:dyDescent="0.3">
      <c r="A150" s="160"/>
      <c r="B150" s="93" t="s">
        <v>642</v>
      </c>
      <c r="C150" s="23" t="s">
        <v>387</v>
      </c>
      <c r="D150" s="70"/>
      <c r="E150" s="24" t="s">
        <v>366</v>
      </c>
      <c r="F150" s="22" t="s">
        <v>325</v>
      </c>
      <c r="G150" s="22" t="s">
        <v>410</v>
      </c>
      <c r="H150" s="22"/>
      <c r="I150" s="22" t="s">
        <v>391</v>
      </c>
      <c r="J150" s="4">
        <v>1</v>
      </c>
      <c r="K150" s="25">
        <v>703566.1</v>
      </c>
      <c r="L150" s="25">
        <v>351783.05</v>
      </c>
      <c r="M150" s="26" t="s">
        <v>386</v>
      </c>
      <c r="N150" s="23" t="s">
        <v>12</v>
      </c>
      <c r="O150" s="23"/>
      <c r="P150" s="27" t="s">
        <v>430</v>
      </c>
      <c r="Q150" s="23" t="s">
        <v>435</v>
      </c>
      <c r="R150" s="49">
        <v>2017</v>
      </c>
      <c r="S150" s="28">
        <v>43010</v>
      </c>
      <c r="T150" s="29">
        <v>44104</v>
      </c>
    </row>
    <row r="151" spans="1:20" ht="69" x14ac:dyDescent="0.3">
      <c r="A151" s="160"/>
      <c r="B151" s="93" t="s">
        <v>642</v>
      </c>
      <c r="C151" s="23" t="s">
        <v>387</v>
      </c>
      <c r="D151" s="70"/>
      <c r="E151" s="24" t="s">
        <v>367</v>
      </c>
      <c r="F151" s="22" t="s">
        <v>325</v>
      </c>
      <c r="G151" s="22" t="s">
        <v>411</v>
      </c>
      <c r="H151" s="22"/>
      <c r="I151" s="22" t="s">
        <v>392</v>
      </c>
      <c r="J151" s="4">
        <v>1</v>
      </c>
      <c r="K151" s="25">
        <v>585207.02</v>
      </c>
      <c r="L151" s="25">
        <v>292603.51</v>
      </c>
      <c r="M151" s="26" t="s">
        <v>386</v>
      </c>
      <c r="N151" s="23" t="s">
        <v>12</v>
      </c>
      <c r="O151" s="23"/>
      <c r="P151" s="27" t="s">
        <v>430</v>
      </c>
      <c r="Q151" s="23" t="s">
        <v>436</v>
      </c>
      <c r="R151" s="49">
        <v>2017</v>
      </c>
      <c r="S151" s="28">
        <v>42979</v>
      </c>
      <c r="T151" s="29">
        <v>43708</v>
      </c>
    </row>
    <row r="152" spans="1:20" ht="69" x14ac:dyDescent="0.3">
      <c r="A152" s="160"/>
      <c r="B152" s="93" t="s">
        <v>642</v>
      </c>
      <c r="C152" s="23" t="s">
        <v>387</v>
      </c>
      <c r="D152" s="70"/>
      <c r="E152" s="24" t="s">
        <v>368</v>
      </c>
      <c r="F152" s="22" t="s">
        <v>325</v>
      </c>
      <c r="G152" s="22" t="s">
        <v>412</v>
      </c>
      <c r="H152" s="22"/>
      <c r="I152" s="22" t="s">
        <v>393</v>
      </c>
      <c r="J152" s="4">
        <v>1</v>
      </c>
      <c r="K152" s="25">
        <v>998554.79</v>
      </c>
      <c r="L152" s="25">
        <v>499277.4</v>
      </c>
      <c r="M152" s="26" t="s">
        <v>386</v>
      </c>
      <c r="N152" s="23" t="s">
        <v>12</v>
      </c>
      <c r="O152" s="23"/>
      <c r="P152" s="27" t="s">
        <v>430</v>
      </c>
      <c r="Q152" s="23" t="s">
        <v>437</v>
      </c>
      <c r="R152" s="49">
        <v>2017</v>
      </c>
      <c r="S152" s="28">
        <v>42979</v>
      </c>
      <c r="T152" s="29">
        <v>44408</v>
      </c>
    </row>
    <row r="153" spans="1:20" ht="69" x14ac:dyDescent="0.3">
      <c r="A153" s="160"/>
      <c r="B153" s="93" t="s">
        <v>642</v>
      </c>
      <c r="C153" s="23" t="s">
        <v>387</v>
      </c>
      <c r="D153" s="70"/>
      <c r="E153" s="24" t="s">
        <v>369</v>
      </c>
      <c r="F153" s="22" t="s">
        <v>325</v>
      </c>
      <c r="G153" s="22" t="s">
        <v>413</v>
      </c>
      <c r="H153" s="22"/>
      <c r="I153" s="22" t="s">
        <v>394</v>
      </c>
      <c r="J153" s="4">
        <v>1</v>
      </c>
      <c r="K153" s="25">
        <v>1166477.76</v>
      </c>
      <c r="L153" s="25">
        <v>583238.88</v>
      </c>
      <c r="M153" s="26" t="s">
        <v>386</v>
      </c>
      <c r="N153" s="23" t="s">
        <v>12</v>
      </c>
      <c r="O153" s="23"/>
      <c r="P153" s="27" t="s">
        <v>430</v>
      </c>
      <c r="Q153" s="23" t="s">
        <v>438</v>
      </c>
      <c r="R153" s="49">
        <v>2017</v>
      </c>
      <c r="S153" s="28">
        <v>43010</v>
      </c>
      <c r="T153" s="29">
        <v>44408</v>
      </c>
    </row>
    <row r="154" spans="1:20" ht="69" x14ac:dyDescent="0.3">
      <c r="A154" s="160"/>
      <c r="B154" s="93" t="s">
        <v>642</v>
      </c>
      <c r="C154" s="23" t="s">
        <v>387</v>
      </c>
      <c r="D154" s="70"/>
      <c r="E154" s="24" t="s">
        <v>370</v>
      </c>
      <c r="F154" s="22" t="s">
        <v>325</v>
      </c>
      <c r="G154" s="22" t="s">
        <v>414</v>
      </c>
      <c r="H154" s="22"/>
      <c r="I154" s="22" t="s">
        <v>395</v>
      </c>
      <c r="J154" s="4">
        <v>1</v>
      </c>
      <c r="K154" s="25">
        <v>1953783.46</v>
      </c>
      <c r="L154" s="25">
        <v>976891.73</v>
      </c>
      <c r="M154" s="26" t="s">
        <v>386</v>
      </c>
      <c r="N154" s="23" t="s">
        <v>12</v>
      </c>
      <c r="O154" s="23"/>
      <c r="P154" s="27" t="s">
        <v>430</v>
      </c>
      <c r="Q154" s="23" t="s">
        <v>439</v>
      </c>
      <c r="R154" s="49">
        <v>2017</v>
      </c>
      <c r="S154" s="28">
        <v>42887</v>
      </c>
      <c r="T154" s="29">
        <v>44377</v>
      </c>
    </row>
    <row r="155" spans="1:20" ht="69" x14ac:dyDescent="0.3">
      <c r="A155" s="160"/>
      <c r="B155" s="93" t="s">
        <v>642</v>
      </c>
      <c r="C155" s="23" t="s">
        <v>387</v>
      </c>
      <c r="D155" s="70"/>
      <c r="E155" s="24" t="s">
        <v>371</v>
      </c>
      <c r="F155" s="22" t="s">
        <v>325</v>
      </c>
      <c r="G155" s="22" t="s">
        <v>415</v>
      </c>
      <c r="H155" s="22"/>
      <c r="I155" s="22" t="s">
        <v>396</v>
      </c>
      <c r="J155" s="4">
        <v>1</v>
      </c>
      <c r="K155" s="25">
        <v>966802</v>
      </c>
      <c r="L155" s="25">
        <v>483401</v>
      </c>
      <c r="M155" s="26" t="s">
        <v>386</v>
      </c>
      <c r="N155" s="23" t="s">
        <v>12</v>
      </c>
      <c r="O155" s="23"/>
      <c r="P155" s="27" t="s">
        <v>430</v>
      </c>
      <c r="Q155" s="23" t="s">
        <v>440</v>
      </c>
      <c r="R155" s="49">
        <v>2017</v>
      </c>
      <c r="S155" s="28">
        <v>43076</v>
      </c>
      <c r="T155" s="29">
        <v>44286</v>
      </c>
    </row>
    <row r="156" spans="1:20" ht="69" x14ac:dyDescent="0.3">
      <c r="A156" s="160"/>
      <c r="B156" s="93" t="s">
        <v>642</v>
      </c>
      <c r="C156" s="23" t="s">
        <v>387</v>
      </c>
      <c r="D156" s="70"/>
      <c r="E156" s="24" t="s">
        <v>372</v>
      </c>
      <c r="F156" s="22" t="s">
        <v>325</v>
      </c>
      <c r="G156" s="22" t="s">
        <v>416</v>
      </c>
      <c r="H156" s="22"/>
      <c r="I156" s="22" t="s">
        <v>397</v>
      </c>
      <c r="J156" s="4">
        <v>1</v>
      </c>
      <c r="K156" s="25">
        <v>749177.01</v>
      </c>
      <c r="L156" s="25">
        <v>374588.51</v>
      </c>
      <c r="M156" s="26" t="s">
        <v>386</v>
      </c>
      <c r="N156" s="23" t="s">
        <v>12</v>
      </c>
      <c r="O156" s="23"/>
      <c r="P156" s="27" t="s">
        <v>430</v>
      </c>
      <c r="Q156" s="23" t="s">
        <v>441</v>
      </c>
      <c r="R156" s="49">
        <v>2017</v>
      </c>
      <c r="S156" s="28">
        <v>42996</v>
      </c>
      <c r="T156" s="29">
        <v>44408</v>
      </c>
    </row>
    <row r="157" spans="1:20" ht="82.8" x14ac:dyDescent="0.3">
      <c r="A157" s="160"/>
      <c r="B157" s="93" t="s">
        <v>642</v>
      </c>
      <c r="C157" s="23" t="s">
        <v>387</v>
      </c>
      <c r="D157" s="70"/>
      <c r="E157" s="24" t="s">
        <v>373</v>
      </c>
      <c r="F157" s="22" t="s">
        <v>325</v>
      </c>
      <c r="G157" s="22" t="s">
        <v>417</v>
      </c>
      <c r="H157" s="22"/>
      <c r="I157" s="22" t="s">
        <v>398</v>
      </c>
      <c r="J157" s="4">
        <v>1</v>
      </c>
      <c r="K157" s="25">
        <v>273109.94</v>
      </c>
      <c r="L157" s="25">
        <v>136554.97</v>
      </c>
      <c r="M157" s="26" t="s">
        <v>386</v>
      </c>
      <c r="N157" s="23" t="s">
        <v>12</v>
      </c>
      <c r="O157" s="23"/>
      <c r="P157" s="27" t="s">
        <v>430</v>
      </c>
      <c r="Q157" s="23" t="s">
        <v>442</v>
      </c>
      <c r="R157" s="49">
        <v>2017</v>
      </c>
      <c r="S157" s="28">
        <v>43018</v>
      </c>
      <c r="T157" s="29">
        <v>44043</v>
      </c>
    </row>
    <row r="158" spans="1:20" ht="69" x14ac:dyDescent="0.3">
      <c r="A158" s="160"/>
      <c r="B158" s="93" t="s">
        <v>642</v>
      </c>
      <c r="C158" s="23" t="s">
        <v>387</v>
      </c>
      <c r="D158" s="70"/>
      <c r="E158" s="24" t="s">
        <v>374</v>
      </c>
      <c r="F158" s="22" t="s">
        <v>325</v>
      </c>
      <c r="G158" s="22" t="s">
        <v>418</v>
      </c>
      <c r="H158" s="22"/>
      <c r="I158" s="22" t="s">
        <v>399</v>
      </c>
      <c r="J158" s="4">
        <v>1</v>
      </c>
      <c r="K158" s="25">
        <v>250448.75</v>
      </c>
      <c r="L158" s="25">
        <v>125224.38</v>
      </c>
      <c r="M158" s="26" t="s">
        <v>386</v>
      </c>
      <c r="N158" s="23" t="s">
        <v>12</v>
      </c>
      <c r="O158" s="23"/>
      <c r="P158" s="27" t="s">
        <v>430</v>
      </c>
      <c r="Q158" s="23" t="s">
        <v>443</v>
      </c>
      <c r="R158" s="49">
        <v>2017</v>
      </c>
      <c r="S158" s="28">
        <v>42919</v>
      </c>
      <c r="T158" s="29">
        <v>43826</v>
      </c>
    </row>
    <row r="159" spans="1:20" ht="69" x14ac:dyDescent="0.3">
      <c r="A159" s="160"/>
      <c r="B159" s="93" t="s">
        <v>642</v>
      </c>
      <c r="C159" s="23" t="s">
        <v>387</v>
      </c>
      <c r="D159" s="70"/>
      <c r="E159" s="24" t="s">
        <v>375</v>
      </c>
      <c r="F159" s="22" t="s">
        <v>406</v>
      </c>
      <c r="G159" s="22" t="s">
        <v>419</v>
      </c>
      <c r="H159" s="22"/>
      <c r="I159" s="22" t="s">
        <v>400</v>
      </c>
      <c r="J159" s="4">
        <v>1</v>
      </c>
      <c r="K159" s="25">
        <v>799188.99</v>
      </c>
      <c r="L159" s="25">
        <v>399594.5</v>
      </c>
      <c r="M159" s="26" t="s">
        <v>386</v>
      </c>
      <c r="N159" s="23" t="s">
        <v>12</v>
      </c>
      <c r="O159" s="23"/>
      <c r="P159" s="27" t="s">
        <v>430</v>
      </c>
      <c r="Q159" s="23" t="s">
        <v>446</v>
      </c>
      <c r="R159" s="49">
        <v>2018</v>
      </c>
      <c r="S159" s="28">
        <v>43102</v>
      </c>
      <c r="T159" s="29">
        <v>44377</v>
      </c>
    </row>
    <row r="160" spans="1:20" ht="82.8" x14ac:dyDescent="0.3">
      <c r="A160" s="160"/>
      <c r="B160" s="93" t="s">
        <v>642</v>
      </c>
      <c r="C160" s="23" t="s">
        <v>387</v>
      </c>
      <c r="D160" s="70"/>
      <c r="E160" s="24" t="s">
        <v>376</v>
      </c>
      <c r="F160" s="22" t="s">
        <v>406</v>
      </c>
      <c r="G160" s="22" t="s">
        <v>420</v>
      </c>
      <c r="H160" s="22"/>
      <c r="I160" s="22" t="s">
        <v>401</v>
      </c>
      <c r="J160" s="4">
        <v>1</v>
      </c>
      <c r="K160" s="25">
        <v>1032421.65</v>
      </c>
      <c r="L160" s="25">
        <v>516210.83</v>
      </c>
      <c r="M160" s="26" t="s">
        <v>386</v>
      </c>
      <c r="N160" s="23" t="s">
        <v>12</v>
      </c>
      <c r="O160" s="23"/>
      <c r="P160" s="27" t="s">
        <v>430</v>
      </c>
      <c r="Q160" s="23" t="s">
        <v>445</v>
      </c>
      <c r="R160" s="49">
        <v>2018</v>
      </c>
      <c r="S160" s="28">
        <v>43382</v>
      </c>
      <c r="T160" s="29">
        <v>44196</v>
      </c>
    </row>
    <row r="161" spans="1:20" ht="69" x14ac:dyDescent="0.3">
      <c r="A161" s="160"/>
      <c r="B161" s="93" t="s">
        <v>642</v>
      </c>
      <c r="C161" s="23" t="s">
        <v>387</v>
      </c>
      <c r="D161" s="70"/>
      <c r="E161" s="24" t="s">
        <v>377</v>
      </c>
      <c r="F161" s="22" t="s">
        <v>406</v>
      </c>
      <c r="G161" s="22" t="s">
        <v>421</v>
      </c>
      <c r="H161" s="22"/>
      <c r="I161" s="22" t="s">
        <v>392</v>
      </c>
      <c r="J161" s="4">
        <v>1</v>
      </c>
      <c r="K161" s="25">
        <v>514803.47</v>
      </c>
      <c r="L161" s="25">
        <v>257401.74</v>
      </c>
      <c r="M161" s="26" t="s">
        <v>386</v>
      </c>
      <c r="N161" s="23" t="s">
        <v>12</v>
      </c>
      <c r="O161" s="23"/>
      <c r="P161" s="27" t="s">
        <v>430</v>
      </c>
      <c r="Q161" s="23" t="s">
        <v>436</v>
      </c>
      <c r="R161" s="49">
        <v>2018</v>
      </c>
      <c r="S161" s="28">
        <v>43346</v>
      </c>
      <c r="T161" s="29">
        <v>44196</v>
      </c>
    </row>
    <row r="162" spans="1:20" ht="69" x14ac:dyDescent="0.3">
      <c r="A162" s="160"/>
      <c r="B162" s="93" t="s">
        <v>642</v>
      </c>
      <c r="C162" s="23" t="s">
        <v>387</v>
      </c>
      <c r="D162" s="70"/>
      <c r="E162" s="24" t="s">
        <v>378</v>
      </c>
      <c r="F162" s="22" t="s">
        <v>406</v>
      </c>
      <c r="G162" s="22" t="s">
        <v>422</v>
      </c>
      <c r="H162" s="22"/>
      <c r="I162" s="22" t="s">
        <v>402</v>
      </c>
      <c r="J162" s="4">
        <v>1</v>
      </c>
      <c r="K162" s="25">
        <v>438312.55</v>
      </c>
      <c r="L162" s="25">
        <v>219156.28</v>
      </c>
      <c r="M162" s="26" t="s">
        <v>386</v>
      </c>
      <c r="N162" s="23" t="s">
        <v>12</v>
      </c>
      <c r="O162" s="23"/>
      <c r="P162" s="27" t="s">
        <v>430</v>
      </c>
      <c r="Q162" s="23" t="s">
        <v>447</v>
      </c>
      <c r="R162" s="49">
        <v>2019</v>
      </c>
      <c r="S162" s="28">
        <v>43489</v>
      </c>
      <c r="T162" s="29">
        <v>44803</v>
      </c>
    </row>
    <row r="163" spans="1:20" ht="96.6" x14ac:dyDescent="0.3">
      <c r="A163" s="160"/>
      <c r="B163" s="93" t="s">
        <v>642</v>
      </c>
      <c r="C163" s="23" t="s">
        <v>387</v>
      </c>
      <c r="D163" s="70"/>
      <c r="E163" s="24" t="s">
        <v>379</v>
      </c>
      <c r="F163" s="22" t="s">
        <v>406</v>
      </c>
      <c r="G163" s="22" t="s">
        <v>423</v>
      </c>
      <c r="H163" s="22"/>
      <c r="I163" s="22" t="s">
        <v>403</v>
      </c>
      <c r="J163" s="4">
        <v>1</v>
      </c>
      <c r="K163" s="25">
        <v>217814.02</v>
      </c>
      <c r="L163" s="25">
        <v>108907.01</v>
      </c>
      <c r="M163" s="26" t="s">
        <v>386</v>
      </c>
      <c r="N163" s="23" t="s">
        <v>12</v>
      </c>
      <c r="O163" s="23"/>
      <c r="P163" s="27" t="s">
        <v>430</v>
      </c>
      <c r="Q163" s="23" t="s">
        <v>431</v>
      </c>
      <c r="R163" s="49">
        <v>2019</v>
      </c>
      <c r="S163" s="28">
        <v>43801</v>
      </c>
      <c r="T163" s="29">
        <v>44773</v>
      </c>
    </row>
    <row r="164" spans="1:20" ht="69" x14ac:dyDescent="0.3">
      <c r="A164" s="160"/>
      <c r="B164" s="93" t="s">
        <v>642</v>
      </c>
      <c r="C164" s="23" t="s">
        <v>387</v>
      </c>
      <c r="D164" s="70"/>
      <c r="E164" s="24" t="s">
        <v>380</v>
      </c>
      <c r="F164" s="22" t="s">
        <v>406</v>
      </c>
      <c r="G164" s="22" t="s">
        <v>424</v>
      </c>
      <c r="H164" s="22"/>
      <c r="I164" s="22" t="s">
        <v>404</v>
      </c>
      <c r="J164" s="4">
        <v>1</v>
      </c>
      <c r="K164" s="25">
        <v>721601.24</v>
      </c>
      <c r="L164" s="25">
        <v>360800.62</v>
      </c>
      <c r="M164" s="26" t="s">
        <v>386</v>
      </c>
      <c r="N164" s="23" t="s">
        <v>12</v>
      </c>
      <c r="O164" s="23"/>
      <c r="P164" s="27" t="s">
        <v>430</v>
      </c>
      <c r="Q164" s="23" t="s">
        <v>448</v>
      </c>
      <c r="R164" s="49">
        <v>2019</v>
      </c>
      <c r="S164" s="28">
        <v>43739</v>
      </c>
      <c r="T164" s="29">
        <v>44439</v>
      </c>
    </row>
    <row r="165" spans="1:20" ht="82.8" x14ac:dyDescent="0.3">
      <c r="A165" s="160"/>
      <c r="B165" s="93" t="s">
        <v>642</v>
      </c>
      <c r="C165" s="23" t="s">
        <v>387</v>
      </c>
      <c r="D165" s="70"/>
      <c r="E165" s="24" t="s">
        <v>381</v>
      </c>
      <c r="F165" s="22" t="s">
        <v>406</v>
      </c>
      <c r="G165" s="22" t="s">
        <v>425</v>
      </c>
      <c r="H165" s="22"/>
      <c r="I165" s="22" t="s">
        <v>399</v>
      </c>
      <c r="J165" s="4">
        <v>1</v>
      </c>
      <c r="K165" s="25">
        <v>776964.87</v>
      </c>
      <c r="L165" s="25">
        <v>388482.44</v>
      </c>
      <c r="M165" s="26" t="s">
        <v>386</v>
      </c>
      <c r="N165" s="23" t="s">
        <v>12</v>
      </c>
      <c r="O165" s="23"/>
      <c r="P165" s="27" t="s">
        <v>430</v>
      </c>
      <c r="Q165" s="23" t="s">
        <v>443</v>
      </c>
      <c r="R165" s="49">
        <v>2019</v>
      </c>
      <c r="S165" s="28">
        <v>43649</v>
      </c>
      <c r="T165" s="29">
        <v>44926</v>
      </c>
    </row>
    <row r="166" spans="1:20" ht="82.8" x14ac:dyDescent="0.3">
      <c r="A166" s="160"/>
      <c r="B166" s="93" t="s">
        <v>642</v>
      </c>
      <c r="C166" s="23" t="s">
        <v>387</v>
      </c>
      <c r="D166" s="70"/>
      <c r="E166" s="24" t="s">
        <v>382</v>
      </c>
      <c r="F166" s="22" t="s">
        <v>406</v>
      </c>
      <c r="G166" s="22" t="s">
        <v>426</v>
      </c>
      <c r="H166" s="22"/>
      <c r="I166" s="22" t="s">
        <v>389</v>
      </c>
      <c r="J166" s="4">
        <v>1</v>
      </c>
      <c r="K166" s="25">
        <v>486880</v>
      </c>
      <c r="L166" s="25">
        <v>243440</v>
      </c>
      <c r="M166" s="26" t="s">
        <v>386</v>
      </c>
      <c r="N166" s="23" t="s">
        <v>12</v>
      </c>
      <c r="O166" s="23"/>
      <c r="P166" s="27" t="s">
        <v>430</v>
      </c>
      <c r="Q166" s="23" t="s">
        <v>433</v>
      </c>
      <c r="R166" s="49">
        <v>2019</v>
      </c>
      <c r="S166" s="28">
        <v>43739</v>
      </c>
      <c r="T166" s="29">
        <v>44834</v>
      </c>
    </row>
    <row r="167" spans="1:20" ht="55.2" x14ac:dyDescent="0.3">
      <c r="A167" s="160"/>
      <c r="B167" s="93" t="s">
        <v>642</v>
      </c>
      <c r="C167" s="23" t="s">
        <v>387</v>
      </c>
      <c r="D167" s="70"/>
      <c r="E167" s="24" t="s">
        <v>383</v>
      </c>
      <c r="F167" s="22" t="s">
        <v>406</v>
      </c>
      <c r="G167" s="22" t="s">
        <v>427</v>
      </c>
      <c r="H167" s="22"/>
      <c r="I167" s="22" t="s">
        <v>405</v>
      </c>
      <c r="J167" s="4">
        <v>1</v>
      </c>
      <c r="K167" s="25">
        <v>2954608.12</v>
      </c>
      <c r="L167" s="25">
        <v>1477304.06</v>
      </c>
      <c r="M167" s="26" t="s">
        <v>386</v>
      </c>
      <c r="N167" s="23" t="s">
        <v>12</v>
      </c>
      <c r="O167" s="23"/>
      <c r="P167" s="27" t="s">
        <v>430</v>
      </c>
      <c r="Q167" s="23" t="s">
        <v>444</v>
      </c>
      <c r="R167" s="49">
        <v>2020</v>
      </c>
      <c r="S167" s="28">
        <v>44105</v>
      </c>
      <c r="T167" s="29">
        <v>44895</v>
      </c>
    </row>
    <row r="168" spans="1:20" ht="69" x14ac:dyDescent="0.3">
      <c r="A168" s="160"/>
      <c r="B168" s="93" t="s">
        <v>642</v>
      </c>
      <c r="C168" s="23" t="s">
        <v>387</v>
      </c>
      <c r="D168" s="70"/>
      <c r="E168" s="24" t="s">
        <v>384</v>
      </c>
      <c r="F168" s="22" t="s">
        <v>406</v>
      </c>
      <c r="G168" s="22" t="s">
        <v>428</v>
      </c>
      <c r="H168" s="22"/>
      <c r="I168" s="22" t="s">
        <v>398</v>
      </c>
      <c r="J168" s="4">
        <v>1</v>
      </c>
      <c r="K168" s="25">
        <v>1344424.8</v>
      </c>
      <c r="L168" s="25">
        <v>672212.4</v>
      </c>
      <c r="M168" s="26" t="s">
        <v>386</v>
      </c>
      <c r="N168" s="23" t="s">
        <v>12</v>
      </c>
      <c r="O168" s="23"/>
      <c r="P168" s="27" t="s">
        <v>430</v>
      </c>
      <c r="Q168" s="23" t="s">
        <v>442</v>
      </c>
      <c r="R168" s="49">
        <v>2019</v>
      </c>
      <c r="S168" s="28">
        <v>43710</v>
      </c>
      <c r="T168" s="29">
        <v>45016</v>
      </c>
    </row>
    <row r="169" spans="1:20" ht="69" x14ac:dyDescent="0.3">
      <c r="A169" s="160"/>
      <c r="B169" s="93" t="s">
        <v>642</v>
      </c>
      <c r="C169" s="30" t="s">
        <v>387</v>
      </c>
      <c r="D169" s="71"/>
      <c r="E169" s="31" t="s">
        <v>385</v>
      </c>
      <c r="F169" s="32" t="s">
        <v>406</v>
      </c>
      <c r="G169" s="32" t="s">
        <v>429</v>
      </c>
      <c r="H169" s="32"/>
      <c r="I169" s="32" t="s">
        <v>391</v>
      </c>
      <c r="J169" s="4">
        <v>1</v>
      </c>
      <c r="K169" s="33">
        <v>307755.15999999997</v>
      </c>
      <c r="L169" s="33">
        <v>153877.57999999999</v>
      </c>
      <c r="M169" s="34" t="s">
        <v>386</v>
      </c>
      <c r="N169" s="30" t="s">
        <v>12</v>
      </c>
      <c r="O169" s="30"/>
      <c r="P169" s="35" t="s">
        <v>430</v>
      </c>
      <c r="Q169" s="30" t="s">
        <v>435</v>
      </c>
      <c r="R169" s="49">
        <v>2020</v>
      </c>
      <c r="S169" s="36">
        <v>44105</v>
      </c>
      <c r="T169" s="37">
        <v>44561</v>
      </c>
    </row>
    <row r="170" spans="1:20" ht="82.8" x14ac:dyDescent="0.3">
      <c r="A170" s="161" t="s">
        <v>643</v>
      </c>
      <c r="B170" s="94" t="s">
        <v>643</v>
      </c>
      <c r="C170" s="18" t="s">
        <v>387</v>
      </c>
      <c r="D170" s="38" t="s">
        <v>500</v>
      </c>
      <c r="E170" s="38" t="s">
        <v>449</v>
      </c>
      <c r="F170" s="39" t="s">
        <v>644</v>
      </c>
      <c r="G170" s="40" t="s">
        <v>545</v>
      </c>
      <c r="H170" s="40"/>
      <c r="I170" s="40" t="s">
        <v>501</v>
      </c>
      <c r="J170" s="4">
        <v>1</v>
      </c>
      <c r="K170" s="72">
        <v>478324.22</v>
      </c>
      <c r="L170" s="72">
        <v>406575.59</v>
      </c>
      <c r="M170" s="41">
        <v>0.85</v>
      </c>
      <c r="N170" s="42" t="s">
        <v>12</v>
      </c>
      <c r="O170" s="42"/>
      <c r="P170" s="43" t="s">
        <v>596</v>
      </c>
      <c r="Q170" s="38" t="s">
        <v>597</v>
      </c>
      <c r="R170" s="49">
        <v>2017</v>
      </c>
      <c r="S170" s="44">
        <v>43070</v>
      </c>
      <c r="T170" s="45">
        <v>44196</v>
      </c>
    </row>
    <row r="171" spans="1:20" ht="55.2" x14ac:dyDescent="0.3">
      <c r="A171" s="161"/>
      <c r="B171" s="94" t="s">
        <v>643</v>
      </c>
      <c r="C171" s="18" t="s">
        <v>387</v>
      </c>
      <c r="D171" s="38" t="s">
        <v>500</v>
      </c>
      <c r="E171" s="38" t="s">
        <v>450</v>
      </c>
      <c r="F171" s="39" t="s">
        <v>325</v>
      </c>
      <c r="G171" s="40" t="s">
        <v>546</v>
      </c>
      <c r="H171" s="40"/>
      <c r="I171" s="40" t="s">
        <v>502</v>
      </c>
      <c r="J171" s="4">
        <v>1</v>
      </c>
      <c r="K171" s="72">
        <v>175171.76</v>
      </c>
      <c r="L171" s="72">
        <v>148896</v>
      </c>
      <c r="M171" s="41">
        <v>0.85</v>
      </c>
      <c r="N171" s="42" t="s">
        <v>12</v>
      </c>
      <c r="O171" s="42"/>
      <c r="P171" s="43" t="s">
        <v>598</v>
      </c>
      <c r="Q171" s="38" t="s">
        <v>599</v>
      </c>
      <c r="R171" s="49">
        <v>2017</v>
      </c>
      <c r="S171" s="44">
        <v>42736</v>
      </c>
      <c r="T171" s="45">
        <v>43708</v>
      </c>
    </row>
    <row r="172" spans="1:20" ht="55.2" x14ac:dyDescent="0.3">
      <c r="A172" s="161"/>
      <c r="B172" s="94" t="s">
        <v>643</v>
      </c>
      <c r="C172" s="18" t="s">
        <v>387</v>
      </c>
      <c r="D172" s="38" t="s">
        <v>500</v>
      </c>
      <c r="E172" s="38" t="s">
        <v>451</v>
      </c>
      <c r="F172" s="39" t="s">
        <v>325</v>
      </c>
      <c r="G172" s="40" t="s">
        <v>547</v>
      </c>
      <c r="H172" s="40"/>
      <c r="I172" s="40" t="s">
        <v>503</v>
      </c>
      <c r="J172" s="4">
        <v>1</v>
      </c>
      <c r="K172" s="72">
        <v>121647.03999999999</v>
      </c>
      <c r="L172" s="72">
        <v>103399.98</v>
      </c>
      <c r="M172" s="41">
        <v>0.85</v>
      </c>
      <c r="N172" s="42" t="s">
        <v>12</v>
      </c>
      <c r="O172" s="42"/>
      <c r="P172" s="43" t="s">
        <v>598</v>
      </c>
      <c r="Q172" s="38" t="s">
        <v>600</v>
      </c>
      <c r="R172" s="49">
        <v>2017</v>
      </c>
      <c r="S172" s="44">
        <v>42826</v>
      </c>
      <c r="T172" s="45">
        <v>43708</v>
      </c>
    </row>
    <row r="173" spans="1:20" ht="55.2" x14ac:dyDescent="0.3">
      <c r="A173" s="161"/>
      <c r="B173" s="94" t="s">
        <v>643</v>
      </c>
      <c r="C173" s="18" t="s">
        <v>387</v>
      </c>
      <c r="D173" s="38" t="s">
        <v>500</v>
      </c>
      <c r="E173" s="38" t="s">
        <v>452</v>
      </c>
      <c r="F173" s="39" t="s">
        <v>325</v>
      </c>
      <c r="G173" s="40" t="s">
        <v>548</v>
      </c>
      <c r="H173" s="40"/>
      <c r="I173" s="40" t="s">
        <v>504</v>
      </c>
      <c r="J173" s="4">
        <v>1</v>
      </c>
      <c r="K173" s="72">
        <v>153275.28</v>
      </c>
      <c r="L173" s="72">
        <v>130283.99</v>
      </c>
      <c r="M173" s="41">
        <v>0.85</v>
      </c>
      <c r="N173" s="42" t="s">
        <v>12</v>
      </c>
      <c r="O173" s="42"/>
      <c r="P173" s="43" t="s">
        <v>598</v>
      </c>
      <c r="Q173" s="38" t="s">
        <v>601</v>
      </c>
      <c r="R173" s="49">
        <v>2017</v>
      </c>
      <c r="S173" s="44">
        <v>42736</v>
      </c>
      <c r="T173" s="45">
        <v>43708</v>
      </c>
    </row>
    <row r="174" spans="1:20" ht="55.2" x14ac:dyDescent="0.3">
      <c r="A174" s="161"/>
      <c r="B174" s="94" t="s">
        <v>643</v>
      </c>
      <c r="C174" s="18" t="s">
        <v>387</v>
      </c>
      <c r="D174" s="38" t="s">
        <v>500</v>
      </c>
      <c r="E174" s="38" t="s">
        <v>453</v>
      </c>
      <c r="F174" s="39" t="s">
        <v>325</v>
      </c>
      <c r="G174" s="40" t="s">
        <v>549</v>
      </c>
      <c r="H174" s="40"/>
      <c r="I174" s="40" t="s">
        <v>505</v>
      </c>
      <c r="J174" s="4">
        <v>1</v>
      </c>
      <c r="K174" s="72">
        <v>282221.18</v>
      </c>
      <c r="L174" s="72">
        <v>239888</v>
      </c>
      <c r="M174" s="41">
        <v>0.85</v>
      </c>
      <c r="N174" s="42" t="s">
        <v>12</v>
      </c>
      <c r="O174" s="42"/>
      <c r="P174" s="43" t="s">
        <v>598</v>
      </c>
      <c r="Q174" s="38" t="s">
        <v>602</v>
      </c>
      <c r="R174" s="49">
        <v>2017</v>
      </c>
      <c r="S174" s="44">
        <v>42736</v>
      </c>
      <c r="T174" s="45">
        <v>43708</v>
      </c>
    </row>
    <row r="175" spans="1:20" ht="55.2" x14ac:dyDescent="0.3">
      <c r="A175" s="161"/>
      <c r="B175" s="94" t="s">
        <v>643</v>
      </c>
      <c r="C175" s="18" t="s">
        <v>387</v>
      </c>
      <c r="D175" s="38" t="s">
        <v>500</v>
      </c>
      <c r="E175" s="38" t="s">
        <v>454</v>
      </c>
      <c r="F175" s="39" t="s">
        <v>325</v>
      </c>
      <c r="G175" s="40" t="s">
        <v>550</v>
      </c>
      <c r="H175" s="40"/>
      <c r="I175" s="40" t="s">
        <v>506</v>
      </c>
      <c r="J175" s="4">
        <v>1</v>
      </c>
      <c r="K175" s="72">
        <v>85152.93</v>
      </c>
      <c r="L175" s="72">
        <v>72379.990000000005</v>
      </c>
      <c r="M175" s="41">
        <v>0.85</v>
      </c>
      <c r="N175" s="42" t="s">
        <v>12</v>
      </c>
      <c r="O175" s="42"/>
      <c r="P175" s="43" t="s">
        <v>598</v>
      </c>
      <c r="Q175" s="38" t="s">
        <v>603</v>
      </c>
      <c r="R175" s="49">
        <v>2017</v>
      </c>
      <c r="S175" s="44">
        <v>42736</v>
      </c>
      <c r="T175" s="45">
        <v>43708</v>
      </c>
    </row>
    <row r="176" spans="1:20" ht="69" x14ac:dyDescent="0.3">
      <c r="A176" s="161"/>
      <c r="B176" s="94" t="s">
        <v>643</v>
      </c>
      <c r="C176" s="18" t="s">
        <v>387</v>
      </c>
      <c r="D176" s="38" t="s">
        <v>500</v>
      </c>
      <c r="E176" s="38" t="s">
        <v>455</v>
      </c>
      <c r="F176" s="39" t="s">
        <v>325</v>
      </c>
      <c r="G176" s="40" t="s">
        <v>551</v>
      </c>
      <c r="H176" s="40"/>
      <c r="I176" s="40" t="s">
        <v>507</v>
      </c>
      <c r="J176" s="4">
        <v>1</v>
      </c>
      <c r="K176" s="72">
        <v>150538.79999999999</v>
      </c>
      <c r="L176" s="72">
        <v>127957.98</v>
      </c>
      <c r="M176" s="41">
        <v>0.85</v>
      </c>
      <c r="N176" s="42" t="s">
        <v>12</v>
      </c>
      <c r="O176" s="42"/>
      <c r="P176" s="43" t="s">
        <v>598</v>
      </c>
      <c r="Q176" s="38" t="s">
        <v>604</v>
      </c>
      <c r="R176" s="49">
        <v>2017</v>
      </c>
      <c r="S176" s="44">
        <v>42979</v>
      </c>
      <c r="T176" s="45">
        <v>44074</v>
      </c>
    </row>
    <row r="177" spans="1:20" ht="55.2" x14ac:dyDescent="0.3">
      <c r="A177" s="161"/>
      <c r="B177" s="94" t="s">
        <v>643</v>
      </c>
      <c r="C177" s="18" t="s">
        <v>387</v>
      </c>
      <c r="D177" s="38" t="s">
        <v>500</v>
      </c>
      <c r="E177" s="38" t="s">
        <v>456</v>
      </c>
      <c r="F177" s="39" t="s">
        <v>325</v>
      </c>
      <c r="G177" s="40" t="s">
        <v>552</v>
      </c>
      <c r="H177" s="40"/>
      <c r="I177" s="40" t="s">
        <v>508</v>
      </c>
      <c r="J177" s="4">
        <v>1</v>
      </c>
      <c r="K177" s="72">
        <v>423810</v>
      </c>
      <c r="L177" s="72">
        <v>360238.5</v>
      </c>
      <c r="M177" s="41">
        <v>0.85</v>
      </c>
      <c r="N177" s="42" t="s">
        <v>12</v>
      </c>
      <c r="O177" s="42"/>
      <c r="P177" s="43" t="s">
        <v>605</v>
      </c>
      <c r="Q177" s="38" t="s">
        <v>606</v>
      </c>
      <c r="R177" s="49">
        <v>2017</v>
      </c>
      <c r="S177" s="44">
        <v>42979</v>
      </c>
      <c r="T177" s="45">
        <v>44074</v>
      </c>
    </row>
    <row r="178" spans="1:20" ht="82.8" x14ac:dyDescent="0.3">
      <c r="A178" s="161"/>
      <c r="B178" s="94" t="s">
        <v>643</v>
      </c>
      <c r="C178" s="18" t="s">
        <v>387</v>
      </c>
      <c r="D178" s="38" t="s">
        <v>500</v>
      </c>
      <c r="E178" s="38" t="s">
        <v>457</v>
      </c>
      <c r="F178" s="39" t="s">
        <v>325</v>
      </c>
      <c r="G178" s="40" t="s">
        <v>553</v>
      </c>
      <c r="H178" s="40"/>
      <c r="I178" s="40" t="s">
        <v>509</v>
      </c>
      <c r="J178" s="4">
        <v>1</v>
      </c>
      <c r="K178" s="72">
        <v>372283.59</v>
      </c>
      <c r="L178" s="72">
        <v>316441.05</v>
      </c>
      <c r="M178" s="41">
        <v>0.85</v>
      </c>
      <c r="N178" s="42" t="s">
        <v>12</v>
      </c>
      <c r="O178" s="42"/>
      <c r="P178" s="43" t="s">
        <v>607</v>
      </c>
      <c r="Q178" s="38" t="s">
        <v>608</v>
      </c>
      <c r="R178" s="49">
        <v>2018</v>
      </c>
      <c r="S178" s="44">
        <v>43263</v>
      </c>
      <c r="T178" s="45">
        <v>44358</v>
      </c>
    </row>
    <row r="179" spans="1:20" ht="69" x14ac:dyDescent="0.3">
      <c r="A179" s="161"/>
      <c r="B179" s="94" t="s">
        <v>643</v>
      </c>
      <c r="C179" s="18" t="s">
        <v>387</v>
      </c>
      <c r="D179" s="38" t="s">
        <v>500</v>
      </c>
      <c r="E179" s="38" t="s">
        <v>458</v>
      </c>
      <c r="F179" s="39" t="s">
        <v>325</v>
      </c>
      <c r="G179" s="40" t="s">
        <v>554</v>
      </c>
      <c r="H179" s="40"/>
      <c r="I179" s="40" t="s">
        <v>510</v>
      </c>
      <c r="J179" s="4">
        <v>1</v>
      </c>
      <c r="K179" s="72">
        <v>300000</v>
      </c>
      <c r="L179" s="72">
        <v>255000</v>
      </c>
      <c r="M179" s="41">
        <v>0.85</v>
      </c>
      <c r="N179" s="42" t="s">
        <v>12</v>
      </c>
      <c r="O179" s="42"/>
      <c r="P179" s="43" t="s">
        <v>594</v>
      </c>
      <c r="Q179" s="38" t="s">
        <v>595</v>
      </c>
      <c r="R179" s="49">
        <v>2017</v>
      </c>
      <c r="S179" s="44">
        <v>42825</v>
      </c>
      <c r="T179" s="45">
        <v>43890</v>
      </c>
    </row>
    <row r="180" spans="1:20" ht="82.8" x14ac:dyDescent="0.3">
      <c r="A180" s="161"/>
      <c r="B180" s="94" t="s">
        <v>643</v>
      </c>
      <c r="C180" s="18" t="s">
        <v>387</v>
      </c>
      <c r="D180" s="38" t="s">
        <v>500</v>
      </c>
      <c r="E180" s="38" t="s">
        <v>459</v>
      </c>
      <c r="F180" s="39" t="s">
        <v>325</v>
      </c>
      <c r="G180" s="40" t="s">
        <v>555</v>
      </c>
      <c r="H180" s="40"/>
      <c r="I180" s="40" t="s">
        <v>511</v>
      </c>
      <c r="J180" s="4">
        <v>1</v>
      </c>
      <c r="K180" s="72">
        <v>350872.92</v>
      </c>
      <c r="L180" s="72">
        <v>298241.98</v>
      </c>
      <c r="M180" s="41">
        <v>0.85</v>
      </c>
      <c r="N180" s="42" t="s">
        <v>12</v>
      </c>
      <c r="O180" s="42"/>
      <c r="P180" s="43" t="s">
        <v>607</v>
      </c>
      <c r="Q180" s="38" t="s">
        <v>609</v>
      </c>
      <c r="R180" s="49">
        <v>2018</v>
      </c>
      <c r="S180" s="44">
        <v>43328</v>
      </c>
      <c r="T180" s="45">
        <v>44074</v>
      </c>
    </row>
    <row r="181" spans="1:20" ht="27.6" x14ac:dyDescent="0.3">
      <c r="A181" s="161"/>
      <c r="B181" s="94" t="s">
        <v>643</v>
      </c>
      <c r="C181" s="18" t="s">
        <v>387</v>
      </c>
      <c r="D181" s="38" t="s">
        <v>500</v>
      </c>
      <c r="E181" s="38" t="s">
        <v>460</v>
      </c>
      <c r="F181" s="39" t="s">
        <v>325</v>
      </c>
      <c r="G181" s="40" t="s">
        <v>556</v>
      </c>
      <c r="H181" s="40"/>
      <c r="I181" s="40" t="s">
        <v>512</v>
      </c>
      <c r="J181" s="4">
        <v>1</v>
      </c>
      <c r="K181" s="72">
        <v>294456</v>
      </c>
      <c r="L181" s="72">
        <v>250287.6</v>
      </c>
      <c r="M181" s="41">
        <v>0.85</v>
      </c>
      <c r="N181" s="42" t="s">
        <v>12</v>
      </c>
      <c r="O181" s="42"/>
      <c r="P181" s="43" t="s">
        <v>594</v>
      </c>
      <c r="Q181" s="38" t="s">
        <v>610</v>
      </c>
      <c r="R181" s="49">
        <v>2017</v>
      </c>
      <c r="S181" s="44">
        <v>42887</v>
      </c>
      <c r="T181" s="45">
        <v>43959</v>
      </c>
    </row>
    <row r="182" spans="1:20" ht="69" x14ac:dyDescent="0.3">
      <c r="A182" s="161"/>
      <c r="B182" s="94" t="s">
        <v>643</v>
      </c>
      <c r="C182" s="18" t="s">
        <v>387</v>
      </c>
      <c r="D182" s="38" t="s">
        <v>500</v>
      </c>
      <c r="E182" s="38" t="s">
        <v>461</v>
      </c>
      <c r="F182" s="39" t="s">
        <v>325</v>
      </c>
      <c r="G182" s="40" t="s">
        <v>557</v>
      </c>
      <c r="H182" s="40"/>
      <c r="I182" s="40" t="s">
        <v>513</v>
      </c>
      <c r="J182" s="4">
        <v>1</v>
      </c>
      <c r="K182" s="72">
        <v>661953.78</v>
      </c>
      <c r="L182" s="72">
        <v>562660.71</v>
      </c>
      <c r="M182" s="41">
        <v>0.85</v>
      </c>
      <c r="N182" s="42" t="s">
        <v>12</v>
      </c>
      <c r="O182" s="42"/>
      <c r="P182" s="43" t="s">
        <v>607</v>
      </c>
      <c r="Q182" s="38"/>
      <c r="R182" s="49">
        <v>2018</v>
      </c>
      <c r="S182" s="44">
        <v>43272</v>
      </c>
      <c r="T182" s="45">
        <v>44367</v>
      </c>
    </row>
    <row r="183" spans="1:20" ht="69" x14ac:dyDescent="0.3">
      <c r="A183" s="161"/>
      <c r="B183" s="94" t="s">
        <v>643</v>
      </c>
      <c r="C183" s="18" t="s">
        <v>387</v>
      </c>
      <c r="D183" s="38" t="s">
        <v>500</v>
      </c>
      <c r="E183" s="38" t="s">
        <v>462</v>
      </c>
      <c r="F183" s="39" t="s">
        <v>325</v>
      </c>
      <c r="G183" s="40" t="s">
        <v>558</v>
      </c>
      <c r="H183" s="40"/>
      <c r="I183" s="40" t="s">
        <v>514</v>
      </c>
      <c r="J183" s="4">
        <v>1</v>
      </c>
      <c r="K183" s="72">
        <v>702094.99</v>
      </c>
      <c r="L183" s="72">
        <v>596780.74</v>
      </c>
      <c r="M183" s="41">
        <v>0.85</v>
      </c>
      <c r="N183" s="42" t="s">
        <v>12</v>
      </c>
      <c r="O183" s="42"/>
      <c r="P183" s="43" t="s">
        <v>594</v>
      </c>
      <c r="Q183" s="38" t="s">
        <v>611</v>
      </c>
      <c r="R183" s="49">
        <v>2017</v>
      </c>
      <c r="S183" s="44">
        <v>43084</v>
      </c>
      <c r="T183" s="45">
        <v>44179</v>
      </c>
    </row>
    <row r="184" spans="1:20" ht="69" x14ac:dyDescent="0.3">
      <c r="A184" s="161"/>
      <c r="B184" s="94" t="s">
        <v>643</v>
      </c>
      <c r="C184" s="18" t="s">
        <v>387</v>
      </c>
      <c r="D184" s="38" t="s">
        <v>500</v>
      </c>
      <c r="E184" s="38" t="s">
        <v>463</v>
      </c>
      <c r="F184" s="39" t="s">
        <v>325</v>
      </c>
      <c r="G184" s="40" t="s">
        <v>559</v>
      </c>
      <c r="H184" s="40"/>
      <c r="I184" s="40" t="s">
        <v>515</v>
      </c>
      <c r="J184" s="4">
        <v>1</v>
      </c>
      <c r="K184" s="72">
        <v>199953.79</v>
      </c>
      <c r="L184" s="72">
        <v>169960.72</v>
      </c>
      <c r="M184" s="41">
        <v>0.85</v>
      </c>
      <c r="N184" s="42" t="s">
        <v>12</v>
      </c>
      <c r="O184" s="42"/>
      <c r="P184" s="43" t="s">
        <v>607</v>
      </c>
      <c r="Q184" s="38" t="s">
        <v>612</v>
      </c>
      <c r="R184" s="49">
        <v>2018</v>
      </c>
      <c r="S184" s="44">
        <v>43101</v>
      </c>
      <c r="T184" s="45">
        <v>44196</v>
      </c>
    </row>
    <row r="185" spans="1:20" ht="69" x14ac:dyDescent="0.3">
      <c r="A185" s="161"/>
      <c r="B185" s="94" t="s">
        <v>643</v>
      </c>
      <c r="C185" s="18" t="s">
        <v>387</v>
      </c>
      <c r="D185" s="38" t="s">
        <v>500</v>
      </c>
      <c r="E185" s="38" t="s">
        <v>464</v>
      </c>
      <c r="F185" s="39" t="s">
        <v>325</v>
      </c>
      <c r="G185" s="40" t="s">
        <v>560</v>
      </c>
      <c r="H185" s="40"/>
      <c r="I185" s="40" t="s">
        <v>516</v>
      </c>
      <c r="J185" s="4">
        <v>1</v>
      </c>
      <c r="K185" s="72">
        <v>270024.61</v>
      </c>
      <c r="L185" s="72">
        <v>229520.92</v>
      </c>
      <c r="M185" s="41">
        <v>0.85</v>
      </c>
      <c r="N185" s="42" t="s">
        <v>12</v>
      </c>
      <c r="O185" s="42"/>
      <c r="P185" s="43" t="s">
        <v>598</v>
      </c>
      <c r="Q185" s="38" t="s">
        <v>613</v>
      </c>
      <c r="R185" s="49">
        <v>2017</v>
      </c>
      <c r="S185" s="44">
        <v>43084</v>
      </c>
      <c r="T185" s="45">
        <v>44104</v>
      </c>
    </row>
    <row r="186" spans="1:20" ht="82.8" x14ac:dyDescent="0.3">
      <c r="A186" s="161"/>
      <c r="B186" s="94" t="s">
        <v>643</v>
      </c>
      <c r="C186" s="18" t="s">
        <v>387</v>
      </c>
      <c r="D186" s="38" t="s">
        <v>500</v>
      </c>
      <c r="E186" s="38" t="s">
        <v>465</v>
      </c>
      <c r="F186" s="39" t="s">
        <v>325</v>
      </c>
      <c r="G186" s="40" t="s">
        <v>561</v>
      </c>
      <c r="H186" s="40"/>
      <c r="I186" s="40" t="s">
        <v>517</v>
      </c>
      <c r="J186" s="4">
        <v>1</v>
      </c>
      <c r="K186" s="72">
        <v>348992.99</v>
      </c>
      <c r="L186" s="72">
        <v>296644.03999999998</v>
      </c>
      <c r="M186" s="41">
        <v>0.85</v>
      </c>
      <c r="N186" s="42" t="s">
        <v>12</v>
      </c>
      <c r="O186" s="42"/>
      <c r="P186" s="43" t="s">
        <v>594</v>
      </c>
      <c r="Q186" s="38" t="s">
        <v>614</v>
      </c>
      <c r="R186" s="49">
        <v>2018</v>
      </c>
      <c r="S186" s="44">
        <v>43439</v>
      </c>
      <c r="T186" s="45">
        <v>44533</v>
      </c>
    </row>
    <row r="187" spans="1:20" ht="82.8" x14ac:dyDescent="0.3">
      <c r="A187" s="161"/>
      <c r="B187" s="94" t="s">
        <v>643</v>
      </c>
      <c r="C187" s="18" t="s">
        <v>387</v>
      </c>
      <c r="D187" s="38" t="s">
        <v>500</v>
      </c>
      <c r="E187" s="38" t="s">
        <v>466</v>
      </c>
      <c r="F187" s="39" t="s">
        <v>325</v>
      </c>
      <c r="G187" s="40" t="s">
        <v>562</v>
      </c>
      <c r="H187" s="40"/>
      <c r="I187" s="40" t="s">
        <v>518</v>
      </c>
      <c r="J187" s="4">
        <v>1</v>
      </c>
      <c r="K187" s="72">
        <v>159778.94</v>
      </c>
      <c r="L187" s="72">
        <v>135812.1</v>
      </c>
      <c r="M187" s="41">
        <v>0.85</v>
      </c>
      <c r="N187" s="42" t="s">
        <v>12</v>
      </c>
      <c r="O187" s="42"/>
      <c r="P187" s="43" t="s">
        <v>607</v>
      </c>
      <c r="Q187" s="38" t="s">
        <v>615</v>
      </c>
      <c r="R187" s="49">
        <v>2017</v>
      </c>
      <c r="S187" s="44">
        <v>42979</v>
      </c>
      <c r="T187" s="45">
        <v>43708</v>
      </c>
    </row>
    <row r="188" spans="1:20" ht="69" x14ac:dyDescent="0.3">
      <c r="A188" s="161"/>
      <c r="B188" s="94" t="s">
        <v>643</v>
      </c>
      <c r="C188" s="18" t="s">
        <v>387</v>
      </c>
      <c r="D188" s="38" t="s">
        <v>500</v>
      </c>
      <c r="E188" s="38" t="s">
        <v>467</v>
      </c>
      <c r="F188" s="39" t="s">
        <v>325</v>
      </c>
      <c r="G188" s="40" t="s">
        <v>563</v>
      </c>
      <c r="H188" s="40"/>
      <c r="I188" s="40" t="s">
        <v>519</v>
      </c>
      <c r="J188" s="4">
        <v>1</v>
      </c>
      <c r="K188" s="72">
        <v>417836.79</v>
      </c>
      <c r="L188" s="72">
        <v>355161.27</v>
      </c>
      <c r="M188" s="41">
        <v>0.85</v>
      </c>
      <c r="N188" s="42" t="s">
        <v>12</v>
      </c>
      <c r="O188" s="42"/>
      <c r="P188" s="43" t="s">
        <v>607</v>
      </c>
      <c r="Q188" s="38" t="s">
        <v>616</v>
      </c>
      <c r="R188" s="49">
        <v>2019</v>
      </c>
      <c r="S188" s="44">
        <v>43509</v>
      </c>
      <c r="T188" s="45">
        <v>44603</v>
      </c>
    </row>
    <row r="189" spans="1:20" ht="69" x14ac:dyDescent="0.3">
      <c r="A189" s="161"/>
      <c r="B189" s="94" t="s">
        <v>643</v>
      </c>
      <c r="C189" s="18" t="s">
        <v>387</v>
      </c>
      <c r="D189" s="38" t="s">
        <v>500</v>
      </c>
      <c r="E189" s="38" t="s">
        <v>468</v>
      </c>
      <c r="F189" s="39" t="s">
        <v>325</v>
      </c>
      <c r="G189" s="40" t="s">
        <v>564</v>
      </c>
      <c r="H189" s="40"/>
      <c r="I189" s="40" t="s">
        <v>520</v>
      </c>
      <c r="J189" s="4">
        <v>1</v>
      </c>
      <c r="K189" s="72">
        <v>529729.24</v>
      </c>
      <c r="L189" s="72">
        <v>450269.85</v>
      </c>
      <c r="M189" s="41">
        <v>0.85</v>
      </c>
      <c r="N189" s="42" t="s">
        <v>12</v>
      </c>
      <c r="O189" s="42"/>
      <c r="P189" s="43" t="s">
        <v>594</v>
      </c>
      <c r="Q189" s="38"/>
      <c r="R189" s="49">
        <v>2018</v>
      </c>
      <c r="S189" s="44">
        <v>43145</v>
      </c>
      <c r="T189" s="45">
        <v>44239</v>
      </c>
    </row>
    <row r="190" spans="1:20" ht="69" x14ac:dyDescent="0.3">
      <c r="A190" s="161"/>
      <c r="B190" s="94" t="s">
        <v>643</v>
      </c>
      <c r="C190" s="18" t="s">
        <v>387</v>
      </c>
      <c r="D190" s="38" t="s">
        <v>500</v>
      </c>
      <c r="E190" s="38" t="s">
        <v>469</v>
      </c>
      <c r="F190" s="39" t="s">
        <v>325</v>
      </c>
      <c r="G190" s="40" t="s">
        <v>565</v>
      </c>
      <c r="H190" s="40"/>
      <c r="I190" s="40" t="s">
        <v>521</v>
      </c>
      <c r="J190" s="4">
        <v>1</v>
      </c>
      <c r="K190" s="72">
        <v>889864</v>
      </c>
      <c r="L190" s="72">
        <v>756384.4</v>
      </c>
      <c r="M190" s="41">
        <v>0.85</v>
      </c>
      <c r="N190" s="42" t="s">
        <v>12</v>
      </c>
      <c r="O190" s="42"/>
      <c r="P190" s="43" t="s">
        <v>607</v>
      </c>
      <c r="Q190" s="38" t="s">
        <v>617</v>
      </c>
      <c r="R190" s="49">
        <v>2017</v>
      </c>
      <c r="S190" s="44">
        <v>42979</v>
      </c>
      <c r="T190" s="45">
        <v>44439</v>
      </c>
    </row>
    <row r="191" spans="1:20" ht="69" x14ac:dyDescent="0.3">
      <c r="A191" s="161"/>
      <c r="B191" s="94" t="s">
        <v>643</v>
      </c>
      <c r="C191" s="18" t="s">
        <v>387</v>
      </c>
      <c r="D191" s="38" t="s">
        <v>500</v>
      </c>
      <c r="E191" s="38" t="s">
        <v>470</v>
      </c>
      <c r="F191" s="39" t="s">
        <v>325</v>
      </c>
      <c r="G191" s="40" t="s">
        <v>566</v>
      </c>
      <c r="H191" s="40"/>
      <c r="I191" s="40" t="s">
        <v>522</v>
      </c>
      <c r="J191" s="4">
        <v>1</v>
      </c>
      <c r="K191" s="72">
        <v>363352.14</v>
      </c>
      <c r="L191" s="72">
        <v>308849.32</v>
      </c>
      <c r="M191" s="41">
        <v>0.85</v>
      </c>
      <c r="N191" s="42" t="s">
        <v>12</v>
      </c>
      <c r="O191" s="42"/>
      <c r="P191" s="43" t="s">
        <v>605</v>
      </c>
      <c r="Q191" s="38" t="s">
        <v>618</v>
      </c>
      <c r="R191" s="49">
        <v>2018</v>
      </c>
      <c r="S191" s="44">
        <v>43132</v>
      </c>
      <c r="T191" s="45">
        <v>44195</v>
      </c>
    </row>
    <row r="192" spans="1:20" ht="69" x14ac:dyDescent="0.3">
      <c r="A192" s="161"/>
      <c r="B192" s="94" t="s">
        <v>643</v>
      </c>
      <c r="C192" s="18" t="s">
        <v>387</v>
      </c>
      <c r="D192" s="38" t="s">
        <v>500</v>
      </c>
      <c r="E192" s="38" t="s">
        <v>471</v>
      </c>
      <c r="F192" s="39" t="s">
        <v>325</v>
      </c>
      <c r="G192" s="40" t="s">
        <v>567</v>
      </c>
      <c r="H192" s="40"/>
      <c r="I192" s="40" t="s">
        <v>523</v>
      </c>
      <c r="J192" s="4">
        <v>1</v>
      </c>
      <c r="K192" s="72">
        <v>252711.4</v>
      </c>
      <c r="L192" s="72">
        <v>214804.69</v>
      </c>
      <c r="M192" s="41">
        <v>0.85</v>
      </c>
      <c r="N192" s="42" t="s">
        <v>12</v>
      </c>
      <c r="O192" s="42"/>
      <c r="P192" s="43" t="s">
        <v>605</v>
      </c>
      <c r="Q192" s="38" t="s">
        <v>619</v>
      </c>
      <c r="R192" s="49">
        <v>2018</v>
      </c>
      <c r="S192" s="44">
        <v>43220</v>
      </c>
      <c r="T192" s="45">
        <v>44001</v>
      </c>
    </row>
    <row r="193" spans="1:20" ht="55.2" x14ac:dyDescent="0.3">
      <c r="A193" s="161"/>
      <c r="B193" s="94" t="s">
        <v>643</v>
      </c>
      <c r="C193" s="18" t="s">
        <v>387</v>
      </c>
      <c r="D193" s="38" t="s">
        <v>500</v>
      </c>
      <c r="E193" s="38" t="s">
        <v>472</v>
      </c>
      <c r="F193" s="39" t="s">
        <v>325</v>
      </c>
      <c r="G193" s="40" t="s">
        <v>568</v>
      </c>
      <c r="H193" s="40"/>
      <c r="I193" s="40" t="s">
        <v>524</v>
      </c>
      <c r="J193" s="4">
        <v>1</v>
      </c>
      <c r="K193" s="72">
        <v>1021621.92</v>
      </c>
      <c r="L193" s="72">
        <v>868378.63</v>
      </c>
      <c r="M193" s="41">
        <v>0.85</v>
      </c>
      <c r="N193" s="42" t="s">
        <v>12</v>
      </c>
      <c r="O193" s="42"/>
      <c r="P193" s="43" t="s">
        <v>605</v>
      </c>
      <c r="Q193" s="38" t="s">
        <v>620</v>
      </c>
      <c r="R193" s="49">
        <v>2018</v>
      </c>
      <c r="S193" s="44">
        <v>43102</v>
      </c>
      <c r="T193" s="45">
        <v>44196</v>
      </c>
    </row>
    <row r="194" spans="1:20" ht="82.8" x14ac:dyDescent="0.3">
      <c r="A194" s="161"/>
      <c r="B194" s="94" t="s">
        <v>643</v>
      </c>
      <c r="C194" s="18" t="s">
        <v>387</v>
      </c>
      <c r="D194" s="38" t="s">
        <v>500</v>
      </c>
      <c r="E194" s="38" t="s">
        <v>473</v>
      </c>
      <c r="F194" s="39" t="s">
        <v>325</v>
      </c>
      <c r="G194" s="40" t="s">
        <v>569</v>
      </c>
      <c r="H194" s="40"/>
      <c r="I194" s="40" t="s">
        <v>525</v>
      </c>
      <c r="J194" s="4">
        <v>1</v>
      </c>
      <c r="K194" s="72">
        <v>160000</v>
      </c>
      <c r="L194" s="72">
        <v>136000</v>
      </c>
      <c r="M194" s="41">
        <v>0.85</v>
      </c>
      <c r="N194" s="42" t="s">
        <v>12</v>
      </c>
      <c r="O194" s="42"/>
      <c r="P194" s="43" t="s">
        <v>607</v>
      </c>
      <c r="Q194" s="38" t="s">
        <v>621</v>
      </c>
      <c r="R194" s="49">
        <v>2018</v>
      </c>
      <c r="S194" s="44">
        <v>43369</v>
      </c>
      <c r="T194" s="45">
        <v>44196</v>
      </c>
    </row>
    <row r="195" spans="1:20" ht="82.8" x14ac:dyDescent="0.3">
      <c r="A195" s="161"/>
      <c r="B195" s="94" t="s">
        <v>643</v>
      </c>
      <c r="C195" s="18" t="s">
        <v>387</v>
      </c>
      <c r="D195" s="38" t="s">
        <v>500</v>
      </c>
      <c r="E195" s="38" t="s">
        <v>474</v>
      </c>
      <c r="F195" s="39" t="s">
        <v>325</v>
      </c>
      <c r="G195" s="40" t="s">
        <v>570</v>
      </c>
      <c r="H195" s="40"/>
      <c r="I195" s="40" t="s">
        <v>526</v>
      </c>
      <c r="J195" s="4">
        <v>1</v>
      </c>
      <c r="K195" s="72">
        <v>4271737.6500000004</v>
      </c>
      <c r="L195" s="72">
        <v>3630977</v>
      </c>
      <c r="M195" s="41">
        <v>0.85</v>
      </c>
      <c r="N195" s="42" t="s">
        <v>12</v>
      </c>
      <c r="O195" s="42"/>
      <c r="P195" s="43" t="s">
        <v>596</v>
      </c>
      <c r="Q195" s="38"/>
      <c r="R195" s="49">
        <v>2017</v>
      </c>
      <c r="S195" s="44">
        <v>43007</v>
      </c>
      <c r="T195" s="45">
        <v>44043</v>
      </c>
    </row>
    <row r="196" spans="1:20" ht="69" x14ac:dyDescent="0.3">
      <c r="A196" s="161"/>
      <c r="B196" s="94" t="s">
        <v>643</v>
      </c>
      <c r="C196" s="18" t="s">
        <v>387</v>
      </c>
      <c r="D196" s="38" t="s">
        <v>500</v>
      </c>
      <c r="E196" s="38" t="s">
        <v>475</v>
      </c>
      <c r="F196" s="39" t="s">
        <v>325</v>
      </c>
      <c r="G196" s="40" t="s">
        <v>571</v>
      </c>
      <c r="H196" s="40"/>
      <c r="I196" s="40" t="s">
        <v>527</v>
      </c>
      <c r="J196" s="4">
        <v>1</v>
      </c>
      <c r="K196" s="72">
        <v>118400</v>
      </c>
      <c r="L196" s="72">
        <v>100640</v>
      </c>
      <c r="M196" s="41">
        <v>0.85</v>
      </c>
      <c r="N196" s="42" t="s">
        <v>12</v>
      </c>
      <c r="O196" s="42"/>
      <c r="P196" s="43" t="s">
        <v>594</v>
      </c>
      <c r="Q196" s="38" t="s">
        <v>622</v>
      </c>
      <c r="R196" s="49">
        <v>2019</v>
      </c>
      <c r="S196" s="44">
        <v>43822</v>
      </c>
      <c r="T196" s="45">
        <v>44917</v>
      </c>
    </row>
    <row r="197" spans="1:20" ht="82.8" x14ac:dyDescent="0.3">
      <c r="A197" s="161"/>
      <c r="B197" s="94" t="s">
        <v>643</v>
      </c>
      <c r="C197" s="18" t="s">
        <v>387</v>
      </c>
      <c r="D197" s="38" t="s">
        <v>500</v>
      </c>
      <c r="E197" s="38" t="s">
        <v>476</v>
      </c>
      <c r="F197" s="39" t="s">
        <v>325</v>
      </c>
      <c r="G197" s="40" t="s">
        <v>572</v>
      </c>
      <c r="H197" s="40"/>
      <c r="I197" s="40" t="s">
        <v>528</v>
      </c>
      <c r="J197" s="4">
        <v>1</v>
      </c>
      <c r="K197" s="72">
        <v>561636.85</v>
      </c>
      <c r="L197" s="72">
        <v>477391.32</v>
      </c>
      <c r="M197" s="41">
        <v>0.85</v>
      </c>
      <c r="N197" s="42" t="s">
        <v>12</v>
      </c>
      <c r="O197" s="42"/>
      <c r="P197" s="43" t="s">
        <v>594</v>
      </c>
      <c r="Q197" s="38" t="s">
        <v>623</v>
      </c>
      <c r="R197" s="49">
        <v>2017</v>
      </c>
      <c r="S197" s="44">
        <v>42979</v>
      </c>
      <c r="T197" s="45">
        <v>44074</v>
      </c>
    </row>
    <row r="198" spans="1:20" ht="55.2" x14ac:dyDescent="0.3">
      <c r="A198" s="161"/>
      <c r="B198" s="94" t="s">
        <v>643</v>
      </c>
      <c r="C198" s="18" t="s">
        <v>387</v>
      </c>
      <c r="D198" s="38" t="s">
        <v>500</v>
      </c>
      <c r="E198" s="38" t="s">
        <v>477</v>
      </c>
      <c r="F198" s="39" t="s">
        <v>325</v>
      </c>
      <c r="G198" s="40" t="s">
        <v>573</v>
      </c>
      <c r="H198" s="40"/>
      <c r="I198" s="40" t="s">
        <v>529</v>
      </c>
      <c r="J198" s="4">
        <v>1</v>
      </c>
      <c r="K198" s="72">
        <v>416019.99</v>
      </c>
      <c r="L198" s="72">
        <v>353616.99</v>
      </c>
      <c r="M198" s="41">
        <v>0.85</v>
      </c>
      <c r="N198" s="42" t="s">
        <v>12</v>
      </c>
      <c r="O198" s="42"/>
      <c r="P198" s="43" t="s">
        <v>598</v>
      </c>
      <c r="Q198" s="38" t="s">
        <v>624</v>
      </c>
      <c r="R198" s="49">
        <v>2017</v>
      </c>
      <c r="S198" s="44">
        <v>43088</v>
      </c>
      <c r="T198" s="45">
        <v>44074</v>
      </c>
    </row>
    <row r="199" spans="1:20" ht="69" x14ac:dyDescent="0.3">
      <c r="A199" s="161"/>
      <c r="B199" s="94" t="s">
        <v>643</v>
      </c>
      <c r="C199" s="18" t="s">
        <v>387</v>
      </c>
      <c r="D199" s="38" t="s">
        <v>500</v>
      </c>
      <c r="E199" s="38" t="s">
        <v>478</v>
      </c>
      <c r="F199" s="39" t="s">
        <v>325</v>
      </c>
      <c r="G199" s="40" t="s">
        <v>574</v>
      </c>
      <c r="H199" s="40"/>
      <c r="I199" s="40" t="s">
        <v>530</v>
      </c>
      <c r="J199" s="4">
        <v>1</v>
      </c>
      <c r="K199" s="72">
        <v>702237</v>
      </c>
      <c r="L199" s="72">
        <v>596901.44999999995</v>
      </c>
      <c r="M199" s="41">
        <v>0.85</v>
      </c>
      <c r="N199" s="42" t="s">
        <v>12</v>
      </c>
      <c r="O199" s="42"/>
      <c r="P199" s="43" t="s">
        <v>605</v>
      </c>
      <c r="Q199" s="38" t="s">
        <v>625</v>
      </c>
      <c r="R199" s="49">
        <v>2017</v>
      </c>
      <c r="S199" s="44">
        <v>43010</v>
      </c>
      <c r="T199" s="45">
        <v>44012</v>
      </c>
    </row>
    <row r="200" spans="1:20" ht="82.8" x14ac:dyDescent="0.3">
      <c r="A200" s="161"/>
      <c r="B200" s="94" t="s">
        <v>643</v>
      </c>
      <c r="C200" s="18" t="s">
        <v>387</v>
      </c>
      <c r="D200" s="38" t="s">
        <v>500</v>
      </c>
      <c r="E200" s="38" t="s">
        <v>479</v>
      </c>
      <c r="F200" s="39" t="s">
        <v>325</v>
      </c>
      <c r="G200" s="40" t="s">
        <v>575</v>
      </c>
      <c r="H200" s="40"/>
      <c r="I200" s="40" t="s">
        <v>531</v>
      </c>
      <c r="J200" s="4">
        <v>1</v>
      </c>
      <c r="K200" s="72">
        <v>91000</v>
      </c>
      <c r="L200" s="72">
        <v>77350</v>
      </c>
      <c r="M200" s="41">
        <v>0.85</v>
      </c>
      <c r="N200" s="42" t="s">
        <v>12</v>
      </c>
      <c r="O200" s="42"/>
      <c r="P200" s="43" t="s">
        <v>607</v>
      </c>
      <c r="Q200" s="38" t="s">
        <v>626</v>
      </c>
      <c r="R200" s="49">
        <v>2017</v>
      </c>
      <c r="S200" s="44">
        <v>43000</v>
      </c>
      <c r="T200" s="45">
        <v>44095</v>
      </c>
    </row>
    <row r="201" spans="1:20" ht="82.8" x14ac:dyDescent="0.3">
      <c r="A201" s="161"/>
      <c r="B201" s="94" t="s">
        <v>643</v>
      </c>
      <c r="C201" s="18" t="s">
        <v>387</v>
      </c>
      <c r="D201" s="38" t="s">
        <v>500</v>
      </c>
      <c r="E201" s="38" t="s">
        <v>480</v>
      </c>
      <c r="F201" s="39" t="s">
        <v>325</v>
      </c>
      <c r="G201" s="40" t="s">
        <v>576</v>
      </c>
      <c r="H201" s="40"/>
      <c r="I201" s="40" t="s">
        <v>532</v>
      </c>
      <c r="J201" s="4">
        <v>1</v>
      </c>
      <c r="K201" s="72">
        <v>255286.15</v>
      </c>
      <c r="L201" s="72">
        <v>216993.23</v>
      </c>
      <c r="M201" s="41">
        <v>0.85</v>
      </c>
      <c r="N201" s="42" t="s">
        <v>12</v>
      </c>
      <c r="O201" s="42"/>
      <c r="P201" s="43" t="s">
        <v>594</v>
      </c>
      <c r="Q201" s="38" t="s">
        <v>627</v>
      </c>
      <c r="R201" s="49">
        <v>2017</v>
      </c>
      <c r="S201" s="44">
        <v>42989</v>
      </c>
      <c r="T201" s="45">
        <v>44196</v>
      </c>
    </row>
    <row r="202" spans="1:20" ht="82.8" x14ac:dyDescent="0.3">
      <c r="A202" s="161"/>
      <c r="B202" s="94" t="s">
        <v>643</v>
      </c>
      <c r="C202" s="18" t="s">
        <v>387</v>
      </c>
      <c r="D202" s="38" t="s">
        <v>500</v>
      </c>
      <c r="E202" s="38" t="s">
        <v>481</v>
      </c>
      <c r="F202" s="39" t="s">
        <v>325</v>
      </c>
      <c r="G202" s="40" t="s">
        <v>577</v>
      </c>
      <c r="H202" s="40"/>
      <c r="I202" s="40" t="s">
        <v>533</v>
      </c>
      <c r="J202" s="4">
        <v>1</v>
      </c>
      <c r="K202" s="72">
        <v>233735.51</v>
      </c>
      <c r="L202" s="72">
        <v>198675.18</v>
      </c>
      <c r="M202" s="41">
        <v>0.85</v>
      </c>
      <c r="N202" s="42" t="s">
        <v>12</v>
      </c>
      <c r="O202" s="42"/>
      <c r="P202" s="43" t="s">
        <v>607</v>
      </c>
      <c r="Q202" s="38" t="s">
        <v>628</v>
      </c>
      <c r="R202" s="49">
        <v>2019</v>
      </c>
      <c r="S202" s="44">
        <v>43619</v>
      </c>
      <c r="T202" s="45">
        <v>44347</v>
      </c>
    </row>
    <row r="203" spans="1:20" ht="55.2" x14ac:dyDescent="0.3">
      <c r="A203" s="161"/>
      <c r="B203" s="94" t="s">
        <v>643</v>
      </c>
      <c r="C203" s="18" t="s">
        <v>387</v>
      </c>
      <c r="D203" s="38" t="s">
        <v>500</v>
      </c>
      <c r="E203" s="38" t="s">
        <v>482</v>
      </c>
      <c r="F203" s="39" t="s">
        <v>325</v>
      </c>
      <c r="G203" s="40" t="s">
        <v>578</v>
      </c>
      <c r="H203" s="40"/>
      <c r="I203" s="40" t="s">
        <v>534</v>
      </c>
      <c r="J203" s="4">
        <v>1</v>
      </c>
      <c r="K203" s="72">
        <v>372390</v>
      </c>
      <c r="L203" s="72">
        <v>316531.5</v>
      </c>
      <c r="M203" s="41">
        <v>0.85</v>
      </c>
      <c r="N203" s="42" t="s">
        <v>12</v>
      </c>
      <c r="O203" s="42"/>
      <c r="P203" s="43" t="s">
        <v>607</v>
      </c>
      <c r="Q203" s="38" t="s">
        <v>629</v>
      </c>
      <c r="R203" s="49">
        <v>2018</v>
      </c>
      <c r="S203" s="44">
        <v>43193</v>
      </c>
      <c r="T203" s="45">
        <v>44286</v>
      </c>
    </row>
    <row r="204" spans="1:20" ht="82.8" x14ac:dyDescent="0.3">
      <c r="A204" s="161"/>
      <c r="B204" s="94" t="s">
        <v>643</v>
      </c>
      <c r="C204" s="18" t="s">
        <v>387</v>
      </c>
      <c r="D204" s="38" t="s">
        <v>500</v>
      </c>
      <c r="E204" s="38" t="s">
        <v>483</v>
      </c>
      <c r="F204" s="39" t="s">
        <v>325</v>
      </c>
      <c r="G204" s="40" t="s">
        <v>579</v>
      </c>
      <c r="H204" s="40"/>
      <c r="I204" s="40" t="s">
        <v>535</v>
      </c>
      <c r="J204" s="4">
        <v>1</v>
      </c>
      <c r="K204" s="72">
        <v>228696.48</v>
      </c>
      <c r="L204" s="72">
        <v>194392.01</v>
      </c>
      <c r="M204" s="41">
        <v>0.85</v>
      </c>
      <c r="N204" s="42" t="s">
        <v>12</v>
      </c>
      <c r="O204" s="42"/>
      <c r="P204" s="43" t="s">
        <v>598</v>
      </c>
      <c r="Q204" s="38" t="s">
        <v>630</v>
      </c>
      <c r="R204" s="49">
        <v>2017</v>
      </c>
      <c r="S204" s="44">
        <v>42979</v>
      </c>
      <c r="T204" s="45">
        <v>44074</v>
      </c>
    </row>
    <row r="205" spans="1:20" ht="55.2" x14ac:dyDescent="0.3">
      <c r="A205" s="161"/>
      <c r="B205" s="94" t="s">
        <v>643</v>
      </c>
      <c r="C205" s="18" t="s">
        <v>387</v>
      </c>
      <c r="D205" s="38" t="s">
        <v>500</v>
      </c>
      <c r="E205" s="38" t="s">
        <v>484</v>
      </c>
      <c r="F205" s="39" t="s">
        <v>325</v>
      </c>
      <c r="G205" s="40" t="s">
        <v>580</v>
      </c>
      <c r="H205" s="40"/>
      <c r="I205" s="40" t="s">
        <v>536</v>
      </c>
      <c r="J205" s="4">
        <v>1</v>
      </c>
      <c r="K205" s="72">
        <v>463179.91</v>
      </c>
      <c r="L205" s="72">
        <v>393702.92</v>
      </c>
      <c r="M205" s="41">
        <v>0.85</v>
      </c>
      <c r="N205" s="42" t="s">
        <v>12</v>
      </c>
      <c r="O205" s="42"/>
      <c r="P205" s="43" t="s">
        <v>607</v>
      </c>
      <c r="Q205" s="38" t="s">
        <v>631</v>
      </c>
      <c r="R205" s="49">
        <v>2019</v>
      </c>
      <c r="S205" s="44">
        <v>43544</v>
      </c>
      <c r="T205" s="45">
        <v>44439</v>
      </c>
    </row>
    <row r="206" spans="1:20" ht="82.8" x14ac:dyDescent="0.3">
      <c r="A206" s="161"/>
      <c r="B206" s="94" t="s">
        <v>643</v>
      </c>
      <c r="C206" s="18" t="s">
        <v>387</v>
      </c>
      <c r="D206" s="38" t="s">
        <v>500</v>
      </c>
      <c r="E206" s="38" t="s">
        <v>485</v>
      </c>
      <c r="F206" s="39" t="s">
        <v>325</v>
      </c>
      <c r="G206" s="40" t="s">
        <v>581</v>
      </c>
      <c r="H206" s="40"/>
      <c r="I206" s="40" t="s">
        <v>537</v>
      </c>
      <c r="J206" s="4">
        <v>1</v>
      </c>
      <c r="K206" s="72">
        <v>179398.76</v>
      </c>
      <c r="L206" s="72">
        <v>152488.95000000001</v>
      </c>
      <c r="M206" s="41">
        <v>0.85</v>
      </c>
      <c r="N206" s="42" t="s">
        <v>12</v>
      </c>
      <c r="O206" s="42"/>
      <c r="P206" s="43" t="s">
        <v>607</v>
      </c>
      <c r="Q206" s="38" t="s">
        <v>632</v>
      </c>
      <c r="R206" s="49">
        <v>2019</v>
      </c>
      <c r="S206" s="44">
        <v>43587</v>
      </c>
      <c r="T206" s="45">
        <v>44074</v>
      </c>
    </row>
    <row r="207" spans="1:20" ht="69" x14ac:dyDescent="0.3">
      <c r="A207" s="161"/>
      <c r="B207" s="94" t="s">
        <v>643</v>
      </c>
      <c r="C207" s="18" t="s">
        <v>387</v>
      </c>
      <c r="D207" s="38" t="s">
        <v>500</v>
      </c>
      <c r="E207" s="38" t="s">
        <v>486</v>
      </c>
      <c r="F207" s="39" t="s">
        <v>544</v>
      </c>
      <c r="G207" s="40" t="s">
        <v>582</v>
      </c>
      <c r="H207" s="40"/>
      <c r="I207" s="40" t="s">
        <v>507</v>
      </c>
      <c r="J207" s="4">
        <v>1</v>
      </c>
      <c r="K207" s="72">
        <v>173065.83</v>
      </c>
      <c r="L207" s="72">
        <v>147105.96</v>
      </c>
      <c r="M207" s="41">
        <v>0.85</v>
      </c>
      <c r="N207" s="42" t="s">
        <v>12</v>
      </c>
      <c r="O207" s="42"/>
      <c r="P207" s="43" t="s">
        <v>598</v>
      </c>
      <c r="Q207" s="38" t="s">
        <v>604</v>
      </c>
      <c r="R207" s="49">
        <v>2020</v>
      </c>
      <c r="S207" s="44">
        <v>43951</v>
      </c>
      <c r="T207" s="45">
        <v>44742</v>
      </c>
    </row>
    <row r="208" spans="1:20" ht="55.2" x14ac:dyDescent="0.3">
      <c r="A208" s="161"/>
      <c r="B208" s="94" t="s">
        <v>643</v>
      </c>
      <c r="C208" s="18" t="s">
        <v>387</v>
      </c>
      <c r="D208" s="38" t="s">
        <v>500</v>
      </c>
      <c r="E208" s="38" t="s">
        <v>487</v>
      </c>
      <c r="F208" s="39" t="s">
        <v>544</v>
      </c>
      <c r="G208" s="40" t="s">
        <v>547</v>
      </c>
      <c r="H208" s="40"/>
      <c r="I208" s="40" t="s">
        <v>503</v>
      </c>
      <c r="J208" s="4">
        <v>1</v>
      </c>
      <c r="K208" s="72">
        <v>119527.3</v>
      </c>
      <c r="L208" s="72">
        <v>101598.21</v>
      </c>
      <c r="M208" s="41">
        <v>0.85</v>
      </c>
      <c r="N208" s="42" t="s">
        <v>12</v>
      </c>
      <c r="O208" s="42"/>
      <c r="P208" s="43" t="s">
        <v>598</v>
      </c>
      <c r="Q208" s="38" t="s">
        <v>600</v>
      </c>
      <c r="R208" s="49">
        <v>2019</v>
      </c>
      <c r="S208" s="44">
        <v>43776</v>
      </c>
      <c r="T208" s="45">
        <v>44804</v>
      </c>
    </row>
    <row r="209" spans="1:20" ht="55.2" x14ac:dyDescent="0.3">
      <c r="A209" s="161"/>
      <c r="B209" s="94" t="s">
        <v>643</v>
      </c>
      <c r="C209" s="18" t="s">
        <v>387</v>
      </c>
      <c r="D209" s="38" t="s">
        <v>500</v>
      </c>
      <c r="E209" s="38" t="s">
        <v>488</v>
      </c>
      <c r="F209" s="39" t="s">
        <v>544</v>
      </c>
      <c r="G209" s="40" t="s">
        <v>546</v>
      </c>
      <c r="H209" s="40"/>
      <c r="I209" s="40" t="s">
        <v>502</v>
      </c>
      <c r="J209" s="4">
        <v>1</v>
      </c>
      <c r="K209" s="72">
        <v>197760.45</v>
      </c>
      <c r="L209" s="72">
        <v>168096.38</v>
      </c>
      <c r="M209" s="41">
        <v>0.85</v>
      </c>
      <c r="N209" s="42" t="s">
        <v>12</v>
      </c>
      <c r="O209" s="42"/>
      <c r="P209" s="43" t="s">
        <v>598</v>
      </c>
      <c r="Q209" s="38" t="s">
        <v>599</v>
      </c>
      <c r="R209" s="49">
        <v>2020</v>
      </c>
      <c r="S209" s="44">
        <v>43979</v>
      </c>
      <c r="T209" s="45">
        <v>45073</v>
      </c>
    </row>
    <row r="210" spans="1:20" ht="82.8" x14ac:dyDescent="0.3">
      <c r="A210" s="161"/>
      <c r="B210" s="94" t="s">
        <v>643</v>
      </c>
      <c r="C210" s="18" t="s">
        <v>387</v>
      </c>
      <c r="D210" s="38" t="s">
        <v>500</v>
      </c>
      <c r="E210" s="38" t="s">
        <v>489</v>
      </c>
      <c r="F210" s="39" t="s">
        <v>544</v>
      </c>
      <c r="G210" s="40" t="s">
        <v>583</v>
      </c>
      <c r="H210" s="40"/>
      <c r="I210" s="40" t="s">
        <v>538</v>
      </c>
      <c r="J210" s="4">
        <v>1</v>
      </c>
      <c r="K210" s="72">
        <v>362998.65</v>
      </c>
      <c r="L210" s="72">
        <v>308548.84999999998</v>
      </c>
      <c r="M210" s="41">
        <v>0.85</v>
      </c>
      <c r="N210" s="42" t="s">
        <v>12</v>
      </c>
      <c r="O210" s="42"/>
      <c r="P210" s="43" t="s">
        <v>594</v>
      </c>
      <c r="Q210" s="38" t="s">
        <v>633</v>
      </c>
      <c r="R210" s="49">
        <v>2020</v>
      </c>
      <c r="S210" s="44">
        <v>44105</v>
      </c>
      <c r="T210" s="45">
        <v>45169</v>
      </c>
    </row>
    <row r="211" spans="1:20" ht="55.2" x14ac:dyDescent="0.3">
      <c r="A211" s="161"/>
      <c r="B211" s="94" t="s">
        <v>643</v>
      </c>
      <c r="C211" s="18" t="s">
        <v>387</v>
      </c>
      <c r="D211" s="38" t="s">
        <v>500</v>
      </c>
      <c r="E211" s="38" t="s">
        <v>490</v>
      </c>
      <c r="F211" s="39" t="s">
        <v>544</v>
      </c>
      <c r="G211" s="40" t="s">
        <v>584</v>
      </c>
      <c r="H211" s="40"/>
      <c r="I211" s="40" t="s">
        <v>539</v>
      </c>
      <c r="J211" s="4">
        <v>1</v>
      </c>
      <c r="K211" s="72">
        <v>364038.48</v>
      </c>
      <c r="L211" s="72">
        <v>309432.71000000002</v>
      </c>
      <c r="M211" s="41">
        <v>0.85</v>
      </c>
      <c r="N211" s="42" t="s">
        <v>12</v>
      </c>
      <c r="O211" s="42"/>
      <c r="P211" s="43" t="s">
        <v>598</v>
      </c>
      <c r="Q211" s="38" t="s">
        <v>634</v>
      </c>
      <c r="R211" s="49">
        <v>2019</v>
      </c>
      <c r="S211" s="44">
        <v>43709</v>
      </c>
      <c r="T211" s="45">
        <v>44804</v>
      </c>
    </row>
    <row r="212" spans="1:20" ht="82.8" x14ac:dyDescent="0.3">
      <c r="A212" s="161"/>
      <c r="B212" s="94" t="s">
        <v>643</v>
      </c>
      <c r="C212" s="18" t="s">
        <v>387</v>
      </c>
      <c r="D212" s="38" t="s">
        <v>500</v>
      </c>
      <c r="E212" s="38" t="s">
        <v>491</v>
      </c>
      <c r="F212" s="39" t="s">
        <v>544</v>
      </c>
      <c r="G212" s="40" t="s">
        <v>585</v>
      </c>
      <c r="H212" s="40"/>
      <c r="I212" s="40" t="s">
        <v>540</v>
      </c>
      <c r="J212" s="4">
        <v>1</v>
      </c>
      <c r="K212" s="72">
        <v>155867.12</v>
      </c>
      <c r="L212" s="72">
        <v>132487.04999999999</v>
      </c>
      <c r="M212" s="41">
        <v>0.85</v>
      </c>
      <c r="N212" s="42" t="s">
        <v>12</v>
      </c>
      <c r="O212" s="42"/>
      <c r="P212" s="43" t="s">
        <v>598</v>
      </c>
      <c r="Q212" s="38" t="s">
        <v>635</v>
      </c>
      <c r="R212" s="49">
        <v>2020</v>
      </c>
      <c r="S212" s="44">
        <v>43836</v>
      </c>
      <c r="T212" s="45">
        <v>44747</v>
      </c>
    </row>
    <row r="213" spans="1:20" ht="69" x14ac:dyDescent="0.3">
      <c r="A213" s="161"/>
      <c r="B213" s="94" t="s">
        <v>643</v>
      </c>
      <c r="C213" s="18" t="s">
        <v>387</v>
      </c>
      <c r="D213" s="38" t="s">
        <v>500</v>
      </c>
      <c r="E213" s="38" t="s">
        <v>492</v>
      </c>
      <c r="F213" s="39" t="s">
        <v>544</v>
      </c>
      <c r="G213" s="40" t="s">
        <v>586</v>
      </c>
      <c r="H213" s="40"/>
      <c r="I213" s="40" t="s">
        <v>541</v>
      </c>
      <c r="J213" s="4">
        <v>1</v>
      </c>
      <c r="K213" s="72">
        <v>893827.29</v>
      </c>
      <c r="L213" s="72">
        <v>759753.2</v>
      </c>
      <c r="M213" s="41">
        <v>0.85</v>
      </c>
      <c r="N213" s="42" t="s">
        <v>12</v>
      </c>
      <c r="O213" s="42"/>
      <c r="P213" s="43" t="s">
        <v>598</v>
      </c>
      <c r="Q213" s="38" t="s">
        <v>624</v>
      </c>
      <c r="R213" s="49">
        <v>2020</v>
      </c>
      <c r="S213" s="44">
        <v>44075</v>
      </c>
      <c r="T213" s="45">
        <v>44926</v>
      </c>
    </row>
    <row r="214" spans="1:20" ht="41.4" x14ac:dyDescent="0.3">
      <c r="A214" s="161"/>
      <c r="B214" s="94" t="s">
        <v>643</v>
      </c>
      <c r="C214" s="18" t="s">
        <v>387</v>
      </c>
      <c r="D214" s="38" t="s">
        <v>500</v>
      </c>
      <c r="E214" s="38" t="s">
        <v>493</v>
      </c>
      <c r="F214" s="39" t="s">
        <v>544</v>
      </c>
      <c r="G214" s="40" t="s">
        <v>587</v>
      </c>
      <c r="H214" s="40"/>
      <c r="I214" s="40" t="s">
        <v>542</v>
      </c>
      <c r="J214" s="4">
        <v>1</v>
      </c>
      <c r="K214" s="72">
        <v>347294.12</v>
      </c>
      <c r="L214" s="72">
        <v>295200</v>
      </c>
      <c r="M214" s="41">
        <v>0.85</v>
      </c>
      <c r="N214" s="42" t="s">
        <v>12</v>
      </c>
      <c r="O214" s="42"/>
      <c r="P214" s="43" t="s">
        <v>598</v>
      </c>
      <c r="Q214" s="38" t="s">
        <v>636</v>
      </c>
      <c r="R214" s="49">
        <v>2020</v>
      </c>
      <c r="S214" s="44">
        <v>43983</v>
      </c>
      <c r="T214" s="45">
        <v>45077</v>
      </c>
    </row>
    <row r="215" spans="1:20" ht="82.8" x14ac:dyDescent="0.3">
      <c r="A215" s="161"/>
      <c r="B215" s="94" t="s">
        <v>643</v>
      </c>
      <c r="C215" s="18" t="s">
        <v>387</v>
      </c>
      <c r="D215" s="38" t="s">
        <v>500</v>
      </c>
      <c r="E215" s="38" t="s">
        <v>494</v>
      </c>
      <c r="F215" s="39" t="s">
        <v>544</v>
      </c>
      <c r="G215" s="40" t="s">
        <v>588</v>
      </c>
      <c r="H215" s="40"/>
      <c r="I215" s="40" t="s">
        <v>543</v>
      </c>
      <c r="J215" s="4">
        <v>1</v>
      </c>
      <c r="K215" s="72">
        <v>115000</v>
      </c>
      <c r="L215" s="72">
        <v>97750</v>
      </c>
      <c r="M215" s="41">
        <v>0.85</v>
      </c>
      <c r="N215" s="42" t="s">
        <v>12</v>
      </c>
      <c r="O215" s="42"/>
      <c r="P215" s="43" t="s">
        <v>598</v>
      </c>
      <c r="Q215" s="38" t="s">
        <v>637</v>
      </c>
      <c r="R215" s="49">
        <v>2020</v>
      </c>
      <c r="S215" s="44">
        <v>43970</v>
      </c>
      <c r="T215" s="45">
        <v>44804</v>
      </c>
    </row>
    <row r="216" spans="1:20" ht="69" x14ac:dyDescent="0.3">
      <c r="A216" s="161"/>
      <c r="B216" s="94" t="s">
        <v>643</v>
      </c>
      <c r="C216" s="18" t="s">
        <v>387</v>
      </c>
      <c r="D216" s="38" t="s">
        <v>500</v>
      </c>
      <c r="E216" s="38" t="s">
        <v>495</v>
      </c>
      <c r="F216" s="39" t="s">
        <v>544</v>
      </c>
      <c r="G216" s="40" t="s">
        <v>589</v>
      </c>
      <c r="H216" s="40"/>
      <c r="I216" s="40" t="s">
        <v>505</v>
      </c>
      <c r="J216" s="4">
        <v>1</v>
      </c>
      <c r="K216" s="72">
        <v>277308.24</v>
      </c>
      <c r="L216" s="72">
        <v>235712</v>
      </c>
      <c r="M216" s="41">
        <v>0.85</v>
      </c>
      <c r="N216" s="42" t="s">
        <v>12</v>
      </c>
      <c r="O216" s="42"/>
      <c r="P216" s="43" t="s">
        <v>598</v>
      </c>
      <c r="Q216" s="38" t="s">
        <v>602</v>
      </c>
      <c r="R216" s="49">
        <v>2020</v>
      </c>
      <c r="S216" s="44">
        <v>43831</v>
      </c>
      <c r="T216" s="45">
        <v>44804</v>
      </c>
    </row>
    <row r="217" spans="1:20" ht="69" x14ac:dyDescent="0.3">
      <c r="A217" s="161"/>
      <c r="B217" s="94" t="s">
        <v>643</v>
      </c>
      <c r="C217" s="18" t="s">
        <v>387</v>
      </c>
      <c r="D217" s="38" t="s">
        <v>500</v>
      </c>
      <c r="E217" s="38" t="s">
        <v>496</v>
      </c>
      <c r="F217" s="39" t="s">
        <v>544</v>
      </c>
      <c r="G217" s="40" t="s">
        <v>590</v>
      </c>
      <c r="H217" s="40"/>
      <c r="I217" s="40" t="s">
        <v>510</v>
      </c>
      <c r="J217" s="4">
        <v>1</v>
      </c>
      <c r="K217" s="72">
        <v>122497.61</v>
      </c>
      <c r="L217" s="72">
        <v>104122.97</v>
      </c>
      <c r="M217" s="41">
        <v>0.85</v>
      </c>
      <c r="N217" s="42" t="s">
        <v>12</v>
      </c>
      <c r="O217" s="42"/>
      <c r="P217" s="43" t="s">
        <v>594</v>
      </c>
      <c r="Q217" s="38" t="s">
        <v>595</v>
      </c>
      <c r="R217" s="49">
        <v>2020</v>
      </c>
      <c r="S217" s="44">
        <v>43891</v>
      </c>
      <c r="T217" s="45">
        <v>44742</v>
      </c>
    </row>
    <row r="218" spans="1:20" ht="96.6" x14ac:dyDescent="0.3">
      <c r="A218" s="161"/>
      <c r="B218" s="94" t="s">
        <v>643</v>
      </c>
      <c r="C218" s="18" t="s">
        <v>387</v>
      </c>
      <c r="D218" s="38" t="s">
        <v>500</v>
      </c>
      <c r="E218" s="38" t="s">
        <v>497</v>
      </c>
      <c r="F218" s="39" t="s">
        <v>544</v>
      </c>
      <c r="G218" s="40" t="s">
        <v>591</v>
      </c>
      <c r="H218" s="40"/>
      <c r="I218" s="40" t="s">
        <v>529</v>
      </c>
      <c r="J218" s="4">
        <v>1</v>
      </c>
      <c r="K218" s="72">
        <v>408791.03</v>
      </c>
      <c r="L218" s="72">
        <v>347472.38</v>
      </c>
      <c r="M218" s="41">
        <v>0.85</v>
      </c>
      <c r="N218" s="42" t="s">
        <v>12</v>
      </c>
      <c r="O218" s="42"/>
      <c r="P218" s="43" t="s">
        <v>598</v>
      </c>
      <c r="Q218" s="38" t="s">
        <v>624</v>
      </c>
      <c r="R218" s="49">
        <v>2020</v>
      </c>
      <c r="S218" s="44">
        <v>44075</v>
      </c>
      <c r="T218" s="45">
        <v>44804</v>
      </c>
    </row>
    <row r="219" spans="1:20" ht="69" x14ac:dyDescent="0.3">
      <c r="A219" s="161"/>
      <c r="B219" s="94" t="s">
        <v>643</v>
      </c>
      <c r="C219" s="18" t="s">
        <v>387</v>
      </c>
      <c r="D219" s="38" t="s">
        <v>500</v>
      </c>
      <c r="E219" s="38" t="s">
        <v>498</v>
      </c>
      <c r="F219" s="39" t="s">
        <v>544</v>
      </c>
      <c r="G219" s="40" t="s">
        <v>592</v>
      </c>
      <c r="H219" s="40"/>
      <c r="I219" s="40" t="s">
        <v>506</v>
      </c>
      <c r="J219" s="4">
        <v>1</v>
      </c>
      <c r="K219" s="72">
        <v>28750</v>
      </c>
      <c r="L219" s="72">
        <v>24437.5</v>
      </c>
      <c r="M219" s="41">
        <v>0.85</v>
      </c>
      <c r="N219" s="42" t="s">
        <v>12</v>
      </c>
      <c r="O219" s="42"/>
      <c r="P219" s="43" t="s">
        <v>598</v>
      </c>
      <c r="Q219" s="38" t="s">
        <v>603</v>
      </c>
      <c r="R219" s="49">
        <v>2020</v>
      </c>
      <c r="S219" s="44">
        <v>44046</v>
      </c>
      <c r="T219" s="45">
        <v>45138</v>
      </c>
    </row>
    <row r="220" spans="1:20" ht="69" x14ac:dyDescent="0.3">
      <c r="A220" s="161"/>
      <c r="B220" s="94" t="s">
        <v>643</v>
      </c>
      <c r="C220" s="18" t="s">
        <v>387</v>
      </c>
      <c r="D220" s="38" t="s">
        <v>500</v>
      </c>
      <c r="E220" s="38" t="s">
        <v>499</v>
      </c>
      <c r="F220" s="39" t="s">
        <v>544</v>
      </c>
      <c r="G220" s="40" t="s">
        <v>593</v>
      </c>
      <c r="H220" s="40"/>
      <c r="I220" s="40" t="s">
        <v>528</v>
      </c>
      <c r="J220" s="4">
        <v>1</v>
      </c>
      <c r="K220" s="72">
        <v>298001.95</v>
      </c>
      <c r="L220" s="72">
        <v>253301.66</v>
      </c>
      <c r="M220" s="41">
        <v>0.85</v>
      </c>
      <c r="N220" s="42" t="s">
        <v>12</v>
      </c>
      <c r="O220" s="42"/>
      <c r="P220" s="43" t="s">
        <v>594</v>
      </c>
      <c r="Q220" s="38" t="s">
        <v>623</v>
      </c>
      <c r="R220" s="49">
        <v>2020</v>
      </c>
      <c r="S220" s="44">
        <v>44075</v>
      </c>
      <c r="T220" s="45">
        <v>44561</v>
      </c>
    </row>
  </sheetData>
  <autoFilter ref="A1:U220" xr:uid="{00000000-0009-0000-0000-000000000000}"/>
  <mergeCells count="4">
    <mergeCell ref="A2:A138"/>
    <mergeCell ref="A139:A146"/>
    <mergeCell ref="A147:A169"/>
    <mergeCell ref="A170:A22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84"/>
  <sheetViews>
    <sheetView zoomScale="70" zoomScaleNormal="70" workbookViewId="0">
      <selection activeCell="E16" sqref="E16:I19"/>
    </sheetView>
  </sheetViews>
  <sheetFormatPr defaultColWidth="9.109375" defaultRowHeight="13.8" x14ac:dyDescent="0.3"/>
  <cols>
    <col min="1" max="1" width="47.88671875" style="21" customWidth="1"/>
    <col min="2" max="2" width="6.5546875" style="21" customWidth="1"/>
    <col min="3" max="3" width="41.6640625" style="21" bestFit="1" customWidth="1"/>
    <col min="4" max="4" width="9.109375" style="21"/>
    <col min="5" max="5" width="18.44140625" style="21" customWidth="1"/>
    <col min="6" max="9" width="14.44140625" style="21" bestFit="1" customWidth="1"/>
    <col min="10" max="10" width="15.5546875" style="21" bestFit="1" customWidth="1"/>
    <col min="11" max="16384" width="9.109375" style="21"/>
  </cols>
  <sheetData>
    <row r="1" spans="1:10" ht="27.6" x14ac:dyDescent="0.3">
      <c r="A1" s="81" t="s">
        <v>653</v>
      </c>
      <c r="B1" s="80"/>
      <c r="C1" s="84" t="s">
        <v>654</v>
      </c>
    </row>
    <row r="2" spans="1:10" x14ac:dyDescent="0.3">
      <c r="A2" s="21">
        <v>2016</v>
      </c>
      <c r="B2" s="21">
        <f>SUMIFS(PIICIE_ju!J:J,PIICIE_ju!R:R,Calculos!A2)</f>
        <v>5</v>
      </c>
      <c r="C2" s="82">
        <f>SUMIFS(PIICIE_ju!L:L,PIICIE_ju!R:R,Calculos!A2)</f>
        <v>9105817.6300000008</v>
      </c>
    </row>
    <row r="3" spans="1:10" x14ac:dyDescent="0.3">
      <c r="A3" s="21">
        <v>2017</v>
      </c>
      <c r="B3" s="21">
        <f>SUMIFS(PIICIE_ju!J:J,PIICIE_ju!R:R,Calculos!A3)</f>
        <v>61</v>
      </c>
      <c r="C3" s="82">
        <f>SUMIFS(PIICIE_ju!L:L,PIICIE_ju!R:R,Calculos!A3)</f>
        <v>39540935.920000002</v>
      </c>
    </row>
    <row r="4" spans="1:10" x14ac:dyDescent="0.3">
      <c r="A4" s="21">
        <v>2018</v>
      </c>
      <c r="B4" s="21">
        <f>SUMIFS(PIICIE_ju!J:J,PIICIE_ju!R:R,Calculos!A4)</f>
        <v>111</v>
      </c>
      <c r="C4" s="82">
        <f>SUMIFS(PIICIE_ju!L:L,PIICIE_ju!R:R,Calculos!A4)</f>
        <v>36531931.379999988</v>
      </c>
    </row>
    <row r="5" spans="1:10" x14ac:dyDescent="0.3">
      <c r="A5" s="21">
        <v>2019</v>
      </c>
      <c r="B5" s="21">
        <f>SUMIFS(PIICIE_ju!J:J,PIICIE_ju!R:R,Calculos!A5)</f>
        <v>27</v>
      </c>
      <c r="C5" s="82">
        <f>SUMIFS(PIICIE_ju!L:L,PIICIE_ju!R:R,Calculos!A5)</f>
        <v>9163080.6100000013</v>
      </c>
    </row>
    <row r="6" spans="1:10" x14ac:dyDescent="0.3">
      <c r="A6" s="21">
        <v>2020</v>
      </c>
      <c r="B6" s="21">
        <f>SUMIFS(PIICIE_ju!J:J,PIICIE_ju!R:R,Calculos!A6)</f>
        <v>15</v>
      </c>
      <c r="C6" s="82">
        <f>SUMIFS(PIICIE_ju!L:L,PIICIE_ju!R:R,Calculos!A6)</f>
        <v>5050639.1599999992</v>
      </c>
    </row>
    <row r="7" spans="1:10" x14ac:dyDescent="0.3">
      <c r="B7" s="21">
        <f>+SUM(B2:B6)</f>
        <v>219</v>
      </c>
      <c r="C7" s="82">
        <f>+SUM(C2:C6)</f>
        <v>99392404.699999988</v>
      </c>
    </row>
    <row r="8" spans="1:10" x14ac:dyDescent="0.3">
      <c r="A8" s="77" t="s">
        <v>651</v>
      </c>
      <c r="B8" s="21">
        <f>SUM(A26,A52)</f>
        <v>219</v>
      </c>
      <c r="C8" s="85">
        <f>SUM(C26,C52)</f>
        <v>99392404.699999988</v>
      </c>
    </row>
    <row r="9" spans="1:10" x14ac:dyDescent="0.3">
      <c r="A9" s="77"/>
      <c r="C9" s="90"/>
    </row>
    <row r="10" spans="1:10" x14ac:dyDescent="0.3">
      <c r="A10" s="79" t="s">
        <v>647</v>
      </c>
      <c r="C10" s="90"/>
    </row>
    <row r="11" spans="1:10" x14ac:dyDescent="0.3">
      <c r="A11" s="77">
        <f>COUNTA(PIICIE_ju!A:A)</f>
        <v>4</v>
      </c>
      <c r="C11" s="90"/>
    </row>
    <row r="12" spans="1:10" x14ac:dyDescent="0.3">
      <c r="A12" s="77"/>
      <c r="C12" s="90"/>
    </row>
    <row r="13" spans="1:10" x14ac:dyDescent="0.3">
      <c r="A13" s="79" t="s">
        <v>648</v>
      </c>
      <c r="C13" s="79" t="s">
        <v>654</v>
      </c>
      <c r="E13" s="79" t="s">
        <v>655</v>
      </c>
      <c r="F13" s="79"/>
    </row>
    <row r="14" spans="1:10" x14ac:dyDescent="0.3">
      <c r="A14" s="77"/>
      <c r="C14" s="90"/>
      <c r="E14" s="88">
        <v>2016</v>
      </c>
      <c r="F14" s="88">
        <v>2017</v>
      </c>
      <c r="G14" s="88">
        <v>2018</v>
      </c>
      <c r="H14" s="89">
        <v>2019</v>
      </c>
      <c r="I14" s="89">
        <v>2020</v>
      </c>
    </row>
    <row r="15" spans="1:10" x14ac:dyDescent="0.3">
      <c r="A15" s="77"/>
      <c r="C15" s="85">
        <f>+SUM(C16:C19)</f>
        <v>99392404.700000003</v>
      </c>
      <c r="E15" s="85">
        <f>+SUM(E16:E19)</f>
        <v>9105817.6300000008</v>
      </c>
      <c r="F15" s="85">
        <f>+SUM(F16:F19)</f>
        <v>39540935.920000002</v>
      </c>
      <c r="G15" s="85">
        <f>+SUM(G16:G19)</f>
        <v>36531931.379999995</v>
      </c>
      <c r="H15" s="85">
        <f>+SUM(H16:H19)</f>
        <v>9163080.6099999994</v>
      </c>
      <c r="I15" s="85">
        <f>+SUM(I16:I19)</f>
        <v>5050639.16</v>
      </c>
      <c r="J15" s="85">
        <f>+SUM(E15:I15)</f>
        <v>99392404.700000003</v>
      </c>
    </row>
    <row r="16" spans="1:10" x14ac:dyDescent="0.3">
      <c r="A16" s="77" t="s">
        <v>638</v>
      </c>
      <c r="B16" s="21">
        <f>SUMIFS(PIICIE_ju!J:J,PIICIE_ju!B:B,Calculos!A16)</f>
        <v>137</v>
      </c>
      <c r="C16" s="90">
        <f>SUMIFS(PIICIE_ju!L:L,PIICIE_ju!B:B,Calculos!A16)</f>
        <v>44398083.279999994</v>
      </c>
      <c r="E16" s="82">
        <f>SUMIFS(PIICIE_ju!$L:$L,PIICIE_ju!$B:$B,Calculos!$A16,PIICIE_ju!$R:$R,Calculos!$E$14)</f>
        <v>178500</v>
      </c>
      <c r="F16" s="82">
        <f>SUMIFS(PIICIE_ju!$L:$L,PIICIE_ju!$B:$B,Calculos!$A16,PIICIE_ju!$R:$R,Calculos!$F$14)</f>
        <v>9573545.2399999984</v>
      </c>
      <c r="G16" s="82">
        <f>SUMIFS(PIICIE_ju!$L:$L,PIICIE_ju!$B:$B,Calculos!$A16,PIICIE_ju!$R:$R,Calculos!$G$14)</f>
        <v>31419941.819999993</v>
      </c>
      <c r="H16" s="82">
        <f>SUMIFS(PIICIE_ju!$L:$L,PIICIE_ju!$B:$B,Calculos!$A16,PIICIE_ju!$R:$R,Calculos!$H$14)</f>
        <v>2680626.6499999994</v>
      </c>
      <c r="I16" s="82">
        <f>SUMIFS(PIICIE_ju!$L:$L,PIICIE_ju!$B:$B,Calculos!$A16,PIICIE_ju!$R:$R,Calculos!$I$14)</f>
        <v>545469.56999999995</v>
      </c>
    </row>
    <row r="17" spans="1:10" x14ac:dyDescent="0.3">
      <c r="A17" s="77" t="s">
        <v>656</v>
      </c>
      <c r="B17" s="21">
        <f>SUMIFS(PIICIE_ju!J:J,PIICIE_ju!B:B,Calculos!A17)</f>
        <v>8</v>
      </c>
      <c r="C17" s="90">
        <f>SUMIFS(PIICIE_ju!L:L,PIICIE_ju!B:B,Calculos!A17)</f>
        <v>27297293</v>
      </c>
      <c r="E17" s="82">
        <f>SUMIFS(PIICIE_ju!$L:$L,PIICIE_ju!$B:$B,Calculos!$A17,PIICIE_ju!$R:$R,Calculos!$E$14)</f>
        <v>8927317.6300000008</v>
      </c>
      <c r="F17" s="82">
        <f>SUMIFS(PIICIE_ju!$L:$L,PIICIE_ju!$B:$B,Calculos!$A17,PIICIE_ju!$R:$R,Calculos!$F$14)</f>
        <v>15492219.4</v>
      </c>
      <c r="G17" s="82">
        <f>SUMIFS(PIICIE_ju!$L:$L,PIICIE_ju!$B:$B,Calculos!$A17,PIICIE_ju!$R:$R,Calculos!$G$14)</f>
        <v>0</v>
      </c>
      <c r="H17" s="82">
        <f>SUMIFS(PIICIE_ju!$L:$L,PIICIE_ju!$B:$B,Calculos!$A17,PIICIE_ju!$R:$R,Calculos!$H$14)</f>
        <v>2877755.97</v>
      </c>
      <c r="I17" s="82">
        <f>SUMIFS(PIICIE_ju!$L:$L,PIICIE_ju!$B:$B,Calculos!$A17,PIICIE_ju!$R:$R,Calculos!$I$14)</f>
        <v>0</v>
      </c>
    </row>
    <row r="18" spans="1:10" x14ac:dyDescent="0.3">
      <c r="A18" s="77" t="s">
        <v>642</v>
      </c>
      <c r="B18" s="21">
        <f>SUMIFS(PIICIE_ju!J:J,PIICIE_ju!B:B,Calculos!A18)</f>
        <v>23</v>
      </c>
      <c r="C18" s="90">
        <f>SUMIFS(PIICIE_ju!L:L,PIICIE_ju!B:B,Calculos!A18)</f>
        <v>9911530.9500000011</v>
      </c>
      <c r="E18" s="82">
        <f>SUMIFS(PIICIE_ju!$L:$L,PIICIE_ju!$B:$B,Calculos!$A18,PIICIE_ju!$R:$R,Calculos!$E$14)</f>
        <v>0</v>
      </c>
      <c r="F18" s="82">
        <f>SUMIFS(PIICIE_ju!$L:$L,PIICIE_ju!$B:$B,Calculos!$A18,PIICIE_ju!$R:$R,Calculos!$F$14)</f>
        <v>5114143.4899999993</v>
      </c>
      <c r="G18" s="82">
        <f>SUMIFS(PIICIE_ju!$L:$L,PIICIE_ju!$B:$B,Calculos!$A18,PIICIE_ju!$R:$R,Calculos!$G$14)</f>
        <v>1173207.07</v>
      </c>
      <c r="H18" s="82">
        <f>SUMIFS(PIICIE_ju!$L:$L,PIICIE_ju!$B:$B,Calculos!$A18,PIICIE_ju!$R:$R,Calculos!$H$14)</f>
        <v>1992998.75</v>
      </c>
      <c r="I18" s="82">
        <f>SUMIFS(PIICIE_ju!$L:$L,PIICIE_ju!$B:$B,Calculos!$A18,PIICIE_ju!$R:$R,Calculos!$I$14)</f>
        <v>1631181.6400000001</v>
      </c>
    </row>
    <row r="19" spans="1:10" x14ac:dyDescent="0.3">
      <c r="A19" s="77" t="s">
        <v>643</v>
      </c>
      <c r="B19" s="21">
        <f>SUMIFS(PIICIE_ju!J:J,PIICIE_ju!B:B,Calculos!A19)</f>
        <v>51</v>
      </c>
      <c r="C19" s="90">
        <f>SUMIFS(PIICIE_ju!L:L,PIICIE_ju!B:B,Calculos!A19)</f>
        <v>17785497.469999999</v>
      </c>
      <c r="E19" s="82">
        <f>SUMIFS(PIICIE_ju!$L:$L,PIICIE_ju!$B:$B,Calculos!$A19,PIICIE_ju!$R:$R,Calculos!$E$14)</f>
        <v>0</v>
      </c>
      <c r="F19" s="82">
        <f>SUMIFS(PIICIE_ju!$L:$L,PIICIE_ju!$B:$B,Calculos!$A19,PIICIE_ju!$R:$R,Calculos!$F$14)</f>
        <v>9361027.790000001</v>
      </c>
      <c r="G19" s="82">
        <f>SUMIFS(PIICIE_ju!$L:$L,PIICIE_ju!$B:$B,Calculos!$A19,PIICIE_ju!$R:$R,Calculos!$G$14)</f>
        <v>3938782.4899999998</v>
      </c>
      <c r="H19" s="82">
        <f>SUMIFS(PIICIE_ju!$L:$L,PIICIE_ju!$B:$B,Calculos!$A19,PIICIE_ju!$R:$R,Calculos!$H$14)</f>
        <v>1611699.2399999998</v>
      </c>
      <c r="I19" s="82">
        <f>SUMIFS(PIICIE_ju!$L:$L,PIICIE_ju!$B:$B,Calculos!$A19,PIICIE_ju!$R:$R,Calculos!$I$14)</f>
        <v>2873987.95</v>
      </c>
    </row>
    <row r="20" spans="1:10" x14ac:dyDescent="0.3">
      <c r="A20" s="77"/>
      <c r="B20" s="21">
        <f>+SUM(B16:B19)</f>
        <v>219</v>
      </c>
      <c r="C20" s="95">
        <f>+SUM(C16:C19)</f>
        <v>99392404.700000003</v>
      </c>
      <c r="D20" s="87"/>
      <c r="E20" s="95">
        <f>+SUM(E16:E19)</f>
        <v>9105817.6300000008</v>
      </c>
      <c r="F20" s="95">
        <f>+SUM(F16:F19)</f>
        <v>39540935.920000002</v>
      </c>
      <c r="G20" s="95">
        <f>+SUM(G16:G19)</f>
        <v>36531931.379999995</v>
      </c>
      <c r="H20" s="95">
        <f>+SUM(H16:H19)</f>
        <v>9163080.6099999994</v>
      </c>
      <c r="I20" s="95">
        <f>+SUM(I16:I19)</f>
        <v>5050639.16</v>
      </c>
      <c r="J20" s="90">
        <f>+SUM(E16:I19)</f>
        <v>99392404.699999973</v>
      </c>
    </row>
    <row r="21" spans="1:10" x14ac:dyDescent="0.3">
      <c r="A21" s="77"/>
      <c r="C21" s="90"/>
    </row>
    <row r="22" spans="1:10" x14ac:dyDescent="0.3">
      <c r="A22" s="79" t="s">
        <v>647</v>
      </c>
    </row>
    <row r="23" spans="1:10" x14ac:dyDescent="0.3">
      <c r="A23" s="77">
        <f>COUNTA(A27:A46)</f>
        <v>20</v>
      </c>
    </row>
    <row r="24" spans="1:10" x14ac:dyDescent="0.3">
      <c r="A24" s="79" t="s">
        <v>648</v>
      </c>
      <c r="C24" s="79" t="s">
        <v>654</v>
      </c>
      <c r="E24" s="79" t="s">
        <v>655</v>
      </c>
      <c r="F24" s="79"/>
    </row>
    <row r="25" spans="1:10" x14ac:dyDescent="0.3">
      <c r="A25" s="87"/>
      <c r="B25" s="87"/>
      <c r="C25" s="87"/>
      <c r="D25" s="87"/>
      <c r="E25" s="88">
        <v>2016</v>
      </c>
      <c r="F25" s="88">
        <v>2017</v>
      </c>
      <c r="G25" s="88">
        <v>2018</v>
      </c>
      <c r="H25" s="89">
        <v>2019</v>
      </c>
      <c r="I25" s="89">
        <v>2020</v>
      </c>
    </row>
    <row r="26" spans="1:10" x14ac:dyDescent="0.3">
      <c r="A26" s="21">
        <f>+B47</f>
        <v>45</v>
      </c>
      <c r="C26" s="85">
        <f>+C47</f>
        <v>46981367.160000004</v>
      </c>
      <c r="E26" s="85">
        <f>+E47</f>
        <v>9105817.6300000008</v>
      </c>
      <c r="F26" s="85">
        <f>+F47</f>
        <v>22709152.259999998</v>
      </c>
      <c r="G26" s="85">
        <f>+G47</f>
        <v>10647120.279999999</v>
      </c>
      <c r="H26" s="85">
        <f>+H47</f>
        <v>3214054.22</v>
      </c>
      <c r="I26" s="85">
        <f>+I47</f>
        <v>1305222.77</v>
      </c>
      <c r="J26" s="85">
        <f>SUM(E26:I26)</f>
        <v>46981367.160000004</v>
      </c>
    </row>
    <row r="27" spans="1:10" x14ac:dyDescent="0.3">
      <c r="A27" s="73" t="s">
        <v>48</v>
      </c>
      <c r="B27" s="21">
        <f>SUMIFS(PIICIE_ju!J:J,PIICIE_ju!I:I,Calculos!A27)</f>
        <v>9</v>
      </c>
      <c r="C27" s="82">
        <f>SUMIFS(PIICIE_ju!L:L,PIICIE_ju!I:I,Calculos!A27)</f>
        <v>3405034.05</v>
      </c>
      <c r="E27" s="82">
        <f>SUMIFS(PIICIE_ju!$L:$L,PIICIE_ju!$I:$I,Calculos!$A27,PIICIE_ju!$R:$R,Calculos!$E$25)</f>
        <v>0</v>
      </c>
      <c r="F27" s="82">
        <f>SUMIFS(PIICIE_ju!$L:$L,PIICIE_ju!$I:$I,Calculos!$A27,PIICIE_ju!$R:$R,Calculos!$F$25)</f>
        <v>2461082.31</v>
      </c>
      <c r="G27" s="82">
        <f>SUMIFS(PIICIE_ju!$L:$L,PIICIE_ju!$I:$I,Calculos!$A27,PIICIE_ju!$R:$R,Calculos!$G$25)</f>
        <v>398482.17</v>
      </c>
      <c r="H27" s="82">
        <f>SUMIFS(PIICIE_ju!$L:$L,PIICIE_ju!$I:$I,Calculos!$A27,PIICIE_ju!$R:$R,Calculos!$H$25)</f>
        <v>0</v>
      </c>
      <c r="I27" s="82">
        <f>SUMIFS(PIICIE_ju!$L:$L,PIICIE_ju!$I:$I,Calculos!$A27,PIICIE_ju!$R:$R,Calculos!$I$25)</f>
        <v>545469.56999999995</v>
      </c>
    </row>
    <row r="28" spans="1:10" x14ac:dyDescent="0.3">
      <c r="A28" s="73" t="s">
        <v>66</v>
      </c>
      <c r="B28" s="21">
        <f>SUMIFS(PIICIE_ju!J:J,PIICIE_ju!I:I,Calculos!A28)</f>
        <v>3</v>
      </c>
      <c r="C28" s="82">
        <f>SUMIFS(PIICIE_ju!L:L,PIICIE_ju!I:I,Calculos!A28)</f>
        <v>266577.84000000003</v>
      </c>
      <c r="E28" s="82">
        <f>SUMIFS(PIICIE_ju!$L:$L,PIICIE_ju!$I:$I,Calculos!$A28,PIICIE_ju!$R:$R,Calculos!$E$25)</f>
        <v>0</v>
      </c>
      <c r="F28" s="82">
        <f>SUMIFS(PIICIE_ju!$L:$L,PIICIE_ju!$I:$I,Calculos!$A28,PIICIE_ju!$R:$R,Calculos!$F$25)</f>
        <v>0</v>
      </c>
      <c r="G28" s="82">
        <f>SUMIFS(PIICIE_ju!$L:$L,PIICIE_ju!$I:$I,Calculos!$A28,PIICIE_ju!$R:$R,Calculos!$G$25)</f>
        <v>266577.84000000003</v>
      </c>
      <c r="H28" s="82">
        <f>SUMIFS(PIICIE_ju!$L:$L,PIICIE_ju!$I:$I,Calculos!$A28,PIICIE_ju!$R:$R,Calculos!$H$25)</f>
        <v>0</v>
      </c>
      <c r="I28" s="82">
        <f>SUMIFS(PIICIE_ju!$L:$L,PIICIE_ju!$I:$I,Calculos!$A28,PIICIE_ju!$R:$R,Calculos!$I$25)</f>
        <v>0</v>
      </c>
    </row>
    <row r="29" spans="1:10" x14ac:dyDescent="0.3">
      <c r="A29" s="73" t="s">
        <v>98</v>
      </c>
      <c r="B29" s="21">
        <f>SUMIFS(PIICIE_ju!J:J,PIICIE_ju!I:I,Calculos!A29)</f>
        <v>1</v>
      </c>
      <c r="C29" s="82">
        <f>SUMIFS(PIICIE_ju!L:L,PIICIE_ju!I:I,Calculos!A29)</f>
        <v>524359.49</v>
      </c>
      <c r="E29" s="82">
        <f>SUMIFS(PIICIE_ju!$L:$L,PIICIE_ju!$I:$I,Calculos!$A29,PIICIE_ju!$R:$R,Calculos!$E$25)</f>
        <v>0</v>
      </c>
      <c r="F29" s="82">
        <f>SUMIFS(PIICIE_ju!$L:$L,PIICIE_ju!$I:$I,Calculos!$A29,PIICIE_ju!$R:$R,Calculos!$F$25)</f>
        <v>0</v>
      </c>
      <c r="G29" s="82">
        <f>SUMIFS(PIICIE_ju!$L:$L,PIICIE_ju!$I:$I,Calculos!$A29,PIICIE_ju!$R:$R,Calculos!$G$25)</f>
        <v>524359.49</v>
      </c>
      <c r="H29" s="82">
        <f>SUMIFS(PIICIE_ju!$L:$L,PIICIE_ju!$I:$I,Calculos!$A29,PIICIE_ju!$R:$R,Calculos!$H$25)</f>
        <v>0</v>
      </c>
      <c r="I29" s="82">
        <f>SUMIFS(PIICIE_ju!$L:$L,PIICIE_ju!$I:$I,Calculos!$A29,PIICIE_ju!$R:$R,Calculos!$I$25)</f>
        <v>0</v>
      </c>
    </row>
    <row r="30" spans="1:10" x14ac:dyDescent="0.3">
      <c r="A30" s="73" t="s">
        <v>110</v>
      </c>
      <c r="B30" s="21">
        <f>SUMIFS(PIICIE_ju!J:J,PIICIE_ju!I:I,Calculos!A30)</f>
        <v>9</v>
      </c>
      <c r="C30" s="82">
        <f>SUMIFS(PIICIE_ju!L:L,PIICIE_ju!I:I,Calculos!A30)</f>
        <v>6692920.1399999997</v>
      </c>
      <c r="E30" s="82">
        <f>SUMIFS(PIICIE_ju!$L:$L,PIICIE_ju!$I:$I,Calculos!$A30,PIICIE_ju!$R:$R,Calculos!$E$25)</f>
        <v>0</v>
      </c>
      <c r="F30" s="82">
        <f>SUMIFS(PIICIE_ju!$L:$L,PIICIE_ju!$I:$I,Calculos!$A30,PIICIE_ju!$R:$R,Calculos!$F$25)</f>
        <v>0</v>
      </c>
      <c r="G30" s="82">
        <f>SUMIFS(PIICIE_ju!$L:$L,PIICIE_ju!$I:$I,Calculos!$A30,PIICIE_ju!$R:$R,Calculos!$G$25)</f>
        <v>6692920.1399999997</v>
      </c>
      <c r="H30" s="82">
        <f>SUMIFS(PIICIE_ju!$L:$L,PIICIE_ju!$I:$I,Calculos!$A30,PIICIE_ju!$R:$R,Calculos!$H$25)</f>
        <v>0</v>
      </c>
      <c r="I30" s="82">
        <f>SUMIFS(PIICIE_ju!$L:$L,PIICIE_ju!$I:$I,Calculos!$A30,PIICIE_ju!$R:$R,Calculos!$I$25)</f>
        <v>0</v>
      </c>
    </row>
    <row r="31" spans="1:10" ht="27.6" x14ac:dyDescent="0.3">
      <c r="A31" s="73" t="s">
        <v>172</v>
      </c>
      <c r="B31" s="21">
        <f>SUMIFS(PIICIE_ju!J:J,PIICIE_ju!I:I,Calculos!A31)</f>
        <v>7</v>
      </c>
      <c r="C31" s="82">
        <f>SUMIFS(PIICIE_ju!L:L,PIICIE_ju!I:I,Calculos!A31)</f>
        <v>2088148.33</v>
      </c>
      <c r="E31" s="82">
        <f>SUMIFS(PIICIE_ju!$L:$L,PIICIE_ju!$I:$I,Calculos!$A31,PIICIE_ju!$R:$R,Calculos!$E$25)</f>
        <v>0</v>
      </c>
      <c r="F31" s="82">
        <f>SUMIFS(PIICIE_ju!$L:$L,PIICIE_ju!$I:$I,Calculos!$A31,PIICIE_ju!$R:$R,Calculos!$F$25)</f>
        <v>0</v>
      </c>
      <c r="G31" s="82">
        <f>SUMIFS(PIICIE_ju!$L:$L,PIICIE_ju!$I:$I,Calculos!$A31,PIICIE_ju!$R:$R,Calculos!$G$25)</f>
        <v>1751850.08</v>
      </c>
      <c r="H31" s="82">
        <f>SUMIFS(PIICIE_ju!$L:$L,PIICIE_ju!$I:$I,Calculos!$A31,PIICIE_ju!$R:$R,Calculos!$H$25)</f>
        <v>336298.25</v>
      </c>
      <c r="I31" s="82">
        <f>SUMIFS(PIICIE_ju!$L:$L,PIICIE_ju!$I:$I,Calculos!$A31,PIICIE_ju!$R:$R,Calculos!$I$25)</f>
        <v>0</v>
      </c>
    </row>
    <row r="32" spans="1:10" x14ac:dyDescent="0.3">
      <c r="A32" s="73" t="s">
        <v>182</v>
      </c>
      <c r="B32" s="21">
        <f>SUMIFS(PIICIE_ju!J:J,PIICIE_ju!I:I,Calculos!A32)</f>
        <v>1</v>
      </c>
      <c r="C32" s="82">
        <f>SUMIFS(PIICIE_ju!L:L,PIICIE_ju!I:I,Calculos!A32)</f>
        <v>900000</v>
      </c>
      <c r="E32" s="82">
        <f>SUMIFS(PIICIE_ju!$L:$L,PIICIE_ju!$I:$I,Calculos!$A32,PIICIE_ju!$R:$R,Calculos!$E$25)</f>
        <v>0</v>
      </c>
      <c r="F32" s="82">
        <f>SUMIFS(PIICIE_ju!$L:$L,PIICIE_ju!$I:$I,Calculos!$A32,PIICIE_ju!$R:$R,Calculos!$F$25)</f>
        <v>900000</v>
      </c>
      <c r="G32" s="82">
        <f>SUMIFS(PIICIE_ju!$L:$L,PIICIE_ju!$I:$I,Calculos!$A32,PIICIE_ju!$R:$R,Calculos!$G$25)</f>
        <v>0</v>
      </c>
      <c r="H32" s="82">
        <f>SUMIFS(PIICIE_ju!$L:$L,PIICIE_ju!$I:$I,Calculos!$A32,PIICIE_ju!$R:$R,Calculos!$H$25)</f>
        <v>0</v>
      </c>
      <c r="I32" s="82">
        <f>SUMIFS(PIICIE_ju!$L:$L,PIICIE_ju!$I:$I,Calculos!$A32,PIICIE_ju!$R:$R,Calculos!$I$25)</f>
        <v>0</v>
      </c>
    </row>
    <row r="33" spans="1:10" x14ac:dyDescent="0.3">
      <c r="A33" s="73" t="s">
        <v>201</v>
      </c>
      <c r="B33" s="21">
        <f>SUMIFS(PIICIE_ju!J:J,PIICIE_ju!I:I,Calculos!A33)</f>
        <v>2</v>
      </c>
      <c r="C33" s="82">
        <f>SUMIFS(PIICIE_ju!L:L,PIICIE_ju!I:I,Calculos!A33)</f>
        <v>178500</v>
      </c>
      <c r="E33" s="82">
        <f>SUMIFS(PIICIE_ju!$L:$L,PIICIE_ju!$I:$I,Calculos!$A33,PIICIE_ju!$R:$R,Calculos!$E$25)</f>
        <v>178500</v>
      </c>
      <c r="F33" s="82">
        <f>SUMIFS(PIICIE_ju!$L:$L,PIICIE_ju!$I:$I,Calculos!$A33,PIICIE_ju!$R:$R,Calculos!$F$25)</f>
        <v>0</v>
      </c>
      <c r="G33" s="82">
        <f>SUMIFS(PIICIE_ju!$L:$L,PIICIE_ju!$I:$I,Calculos!$A33,PIICIE_ju!$R:$R,Calculos!$G$25)</f>
        <v>0</v>
      </c>
      <c r="H33" s="82">
        <f>SUMIFS(PIICIE_ju!$L:$L,PIICIE_ju!$I:$I,Calculos!$A33,PIICIE_ju!$R:$R,Calculos!$H$25)</f>
        <v>0</v>
      </c>
      <c r="I33" s="82">
        <f>SUMIFS(PIICIE_ju!$L:$L,PIICIE_ju!$I:$I,Calculos!$A33,PIICIE_ju!$R:$R,Calculos!$I$25)</f>
        <v>0</v>
      </c>
    </row>
    <row r="34" spans="1:10" x14ac:dyDescent="0.3">
      <c r="A34" s="73" t="s">
        <v>269</v>
      </c>
      <c r="B34" s="21">
        <f>SUMIFS(PIICIE_ju!J:J,PIICIE_ju!I:I,Calculos!A34)</f>
        <v>1</v>
      </c>
      <c r="C34" s="82">
        <f>SUMIFS(PIICIE_ju!L:L,PIICIE_ju!I:I,Calculos!A34)</f>
        <v>224873.55</v>
      </c>
      <c r="E34" s="82">
        <f>SUMIFS(PIICIE_ju!$L:$L,PIICIE_ju!$I:$I,Calculos!$A34,PIICIE_ju!$R:$R,Calculos!$E$25)</f>
        <v>0</v>
      </c>
      <c r="F34" s="82">
        <f>SUMIFS(PIICIE_ju!$L:$L,PIICIE_ju!$I:$I,Calculos!$A34,PIICIE_ju!$R:$R,Calculos!$F$25)</f>
        <v>224873.55</v>
      </c>
      <c r="G34" s="82">
        <f>SUMIFS(PIICIE_ju!$L:$L,PIICIE_ju!$I:$I,Calculos!$A34,PIICIE_ju!$R:$R,Calculos!$G$25)</f>
        <v>0</v>
      </c>
      <c r="H34" s="82">
        <f>SUMIFS(PIICIE_ju!$L:$L,PIICIE_ju!$I:$I,Calculos!$A34,PIICIE_ju!$R:$R,Calculos!$H$25)</f>
        <v>0</v>
      </c>
      <c r="I34" s="82">
        <f>SUMIFS(PIICIE_ju!$L:$L,PIICIE_ju!$I:$I,Calculos!$A34,PIICIE_ju!$R:$R,Calculos!$I$25)</f>
        <v>0</v>
      </c>
    </row>
    <row r="35" spans="1:10" x14ac:dyDescent="0.3">
      <c r="A35" s="73" t="s">
        <v>326</v>
      </c>
      <c r="B35" s="21">
        <f>SUMIFS(PIICIE_ju!J:J,PIICIE_ju!I:I,Calculos!A35)</f>
        <v>1</v>
      </c>
      <c r="C35" s="82">
        <f>SUMIFS(PIICIE_ju!L:L,PIICIE_ju!I:I,Calculos!A35)</f>
        <v>3756201.17</v>
      </c>
      <c r="E35" s="82">
        <f>SUMIFS(PIICIE_ju!$L:$L,PIICIE_ju!$I:$I,Calculos!$A35,PIICIE_ju!$R:$R,Calculos!$E$25)</f>
        <v>3756201.17</v>
      </c>
      <c r="F35" s="82">
        <f>SUMIFS(PIICIE_ju!$L:$L,PIICIE_ju!$I:$I,Calculos!$A35,PIICIE_ju!$R:$R,Calculos!$F$25)</f>
        <v>0</v>
      </c>
      <c r="G35" s="82">
        <f>SUMIFS(PIICIE_ju!$L:$L,PIICIE_ju!$I:$I,Calculos!$A35,PIICIE_ju!$R:$R,Calculos!$G$25)</f>
        <v>0</v>
      </c>
      <c r="H35" s="82">
        <f>SUMIFS(PIICIE_ju!$L:$L,PIICIE_ju!$I:$I,Calculos!$A35,PIICIE_ju!$R:$R,Calculos!$H$25)</f>
        <v>0</v>
      </c>
      <c r="I35" s="82">
        <f>SUMIFS(PIICIE_ju!$L:$L,PIICIE_ju!$I:$I,Calculos!$A35,PIICIE_ju!$R:$R,Calculos!$I$25)</f>
        <v>0</v>
      </c>
    </row>
    <row r="36" spans="1:10" x14ac:dyDescent="0.3">
      <c r="A36" s="73" t="s">
        <v>327</v>
      </c>
      <c r="B36" s="21">
        <f>SUMIFS(PIICIE_ju!J:J,PIICIE_ju!I:I,Calculos!A36)</f>
        <v>1</v>
      </c>
      <c r="C36" s="82">
        <f>SUMIFS(PIICIE_ju!L:L,PIICIE_ju!I:I,Calculos!A36)</f>
        <v>2877755.97</v>
      </c>
      <c r="E36" s="82">
        <f>SUMIFS(PIICIE_ju!$L:$L,PIICIE_ju!$I:$I,Calculos!$A36,PIICIE_ju!$R:$R,Calculos!$E$25)</f>
        <v>0</v>
      </c>
      <c r="F36" s="82">
        <f>SUMIFS(PIICIE_ju!$L:$L,PIICIE_ju!$I:$I,Calculos!$A36,PIICIE_ju!$R:$R,Calculos!$F$25)</f>
        <v>0</v>
      </c>
      <c r="G36" s="82">
        <f>SUMIFS(PIICIE_ju!$L:$L,PIICIE_ju!$I:$I,Calculos!$A36,PIICIE_ju!$R:$R,Calculos!$G$25)</f>
        <v>0</v>
      </c>
      <c r="H36" s="82">
        <f>SUMIFS(PIICIE_ju!$L:$L,PIICIE_ju!$I:$I,Calculos!$A36,PIICIE_ju!$R:$R,Calculos!$H$25)</f>
        <v>2877755.97</v>
      </c>
      <c r="I36" s="82">
        <f>SUMIFS(PIICIE_ju!$L:$L,PIICIE_ju!$I:$I,Calculos!$A36,PIICIE_ju!$R:$R,Calculos!$I$25)</f>
        <v>0</v>
      </c>
    </row>
    <row r="37" spans="1:10" x14ac:dyDescent="0.3">
      <c r="A37" s="78" t="s">
        <v>328</v>
      </c>
      <c r="B37" s="21">
        <f>SUMIFS(PIICIE_ju!J:J,PIICIE_ju!I:I,Calculos!A37)</f>
        <v>1</v>
      </c>
      <c r="C37" s="82">
        <f>SUMIFS(PIICIE_ju!L:L,PIICIE_ju!I:I,Calculos!A37)</f>
        <v>2218391.31</v>
      </c>
      <c r="E37" s="82">
        <f>SUMIFS(PIICIE_ju!$L:$L,PIICIE_ju!$I:$I,Calculos!$A37,PIICIE_ju!$R:$R,Calculos!$E$25)</f>
        <v>0</v>
      </c>
      <c r="F37" s="82">
        <f>SUMIFS(PIICIE_ju!$L:$L,PIICIE_ju!$I:$I,Calculos!$A37,PIICIE_ju!$R:$R,Calculos!$F$25)</f>
        <v>2218391.31</v>
      </c>
      <c r="G37" s="82">
        <f>SUMIFS(PIICIE_ju!$L:$L,PIICIE_ju!$I:$I,Calculos!$A37,PIICIE_ju!$R:$R,Calculos!$G$25)</f>
        <v>0</v>
      </c>
      <c r="H37" s="82">
        <f>SUMIFS(PIICIE_ju!$L:$L,PIICIE_ju!$I:$I,Calculos!$A37,PIICIE_ju!$R:$R,Calculos!$H$25)</f>
        <v>0</v>
      </c>
      <c r="I37" s="82">
        <f>SUMIFS(PIICIE_ju!$L:$L,PIICIE_ju!$I:$I,Calculos!$A37,PIICIE_ju!$R:$R,Calculos!$I$25)</f>
        <v>0</v>
      </c>
    </row>
    <row r="38" spans="1:10" x14ac:dyDescent="0.3">
      <c r="A38" s="78" t="s">
        <v>329</v>
      </c>
      <c r="B38" s="21">
        <f>SUMIFS(PIICIE_ju!J:J,PIICIE_ju!I:I,Calculos!A38)</f>
        <v>1</v>
      </c>
      <c r="C38" s="82">
        <f>SUMIFS(PIICIE_ju!L:L,PIICIE_ju!I:I,Calculos!A38)</f>
        <v>3797202.99</v>
      </c>
      <c r="E38" s="82">
        <f>SUMIFS(PIICIE_ju!$L:$L,PIICIE_ju!$I:$I,Calculos!$A38,PIICIE_ju!$R:$R,Calculos!$E$25)</f>
        <v>3797202.99</v>
      </c>
      <c r="F38" s="82">
        <f>SUMIFS(PIICIE_ju!$L:$L,PIICIE_ju!$I:$I,Calculos!$A38,PIICIE_ju!$R:$R,Calculos!$F$25)</f>
        <v>0</v>
      </c>
      <c r="G38" s="82">
        <f>SUMIFS(PIICIE_ju!$L:$L,PIICIE_ju!$I:$I,Calculos!$A38,PIICIE_ju!$R:$R,Calculos!$G$25)</f>
        <v>0</v>
      </c>
      <c r="H38" s="82">
        <f>SUMIFS(PIICIE_ju!$L:$L,PIICIE_ju!$I:$I,Calculos!$A38,PIICIE_ju!$R:$R,Calculos!$H$25)</f>
        <v>0</v>
      </c>
      <c r="I38" s="82">
        <f>SUMIFS(PIICIE_ju!$L:$L,PIICIE_ju!$I:$I,Calculos!$A38,PIICIE_ju!$R:$R,Calculos!$I$25)</f>
        <v>0</v>
      </c>
    </row>
    <row r="39" spans="1:10" ht="27.6" x14ac:dyDescent="0.3">
      <c r="A39" s="78" t="s">
        <v>330</v>
      </c>
      <c r="B39" s="21">
        <f>SUMIFS(PIICIE_ju!J:J,PIICIE_ju!I:I,Calculos!A39)</f>
        <v>1</v>
      </c>
      <c r="C39" s="82">
        <f>SUMIFS(PIICIE_ju!L:L,PIICIE_ju!I:I,Calculos!A39)</f>
        <v>2197945.7400000002</v>
      </c>
      <c r="E39" s="82">
        <f>SUMIFS(PIICIE_ju!$L:$L,PIICIE_ju!$I:$I,Calculos!$A39,PIICIE_ju!$R:$R,Calculos!$E$25)</f>
        <v>0</v>
      </c>
      <c r="F39" s="82">
        <f>SUMIFS(PIICIE_ju!$L:$L,PIICIE_ju!$I:$I,Calculos!$A39,PIICIE_ju!$R:$R,Calculos!$F$25)</f>
        <v>2197945.7400000002</v>
      </c>
      <c r="G39" s="82">
        <f>SUMIFS(PIICIE_ju!$L:$L,PIICIE_ju!$I:$I,Calculos!$A39,PIICIE_ju!$R:$R,Calculos!$G$25)</f>
        <v>0</v>
      </c>
      <c r="H39" s="82">
        <f>SUMIFS(PIICIE_ju!$L:$L,PIICIE_ju!$I:$I,Calculos!$A39,PIICIE_ju!$R:$R,Calculos!$H$25)</f>
        <v>0</v>
      </c>
      <c r="I39" s="82">
        <f>SUMIFS(PIICIE_ju!$L:$L,PIICIE_ju!$I:$I,Calculos!$A39,PIICIE_ju!$R:$R,Calculos!$I$25)</f>
        <v>0</v>
      </c>
    </row>
    <row r="40" spans="1:10" ht="27.6" x14ac:dyDescent="0.3">
      <c r="A40" s="78" t="s">
        <v>331</v>
      </c>
      <c r="B40" s="21">
        <f>SUMIFS(PIICIE_ju!J:J,PIICIE_ju!I:I,Calculos!A40)</f>
        <v>1</v>
      </c>
      <c r="C40" s="82">
        <f>SUMIFS(PIICIE_ju!L:L,PIICIE_ju!I:I,Calculos!A40)</f>
        <v>1373913.47</v>
      </c>
      <c r="E40" s="82">
        <f>SUMIFS(PIICIE_ju!$L:$L,PIICIE_ju!$I:$I,Calculos!$A40,PIICIE_ju!$R:$R,Calculos!$E$25)</f>
        <v>1373913.47</v>
      </c>
      <c r="F40" s="82">
        <f>SUMIFS(PIICIE_ju!$L:$L,PIICIE_ju!$I:$I,Calculos!$A40,PIICIE_ju!$R:$R,Calculos!$F$25)</f>
        <v>0</v>
      </c>
      <c r="G40" s="82">
        <f>SUMIFS(PIICIE_ju!$L:$L,PIICIE_ju!$I:$I,Calculos!$A40,PIICIE_ju!$R:$R,Calculos!$G$25)</f>
        <v>0</v>
      </c>
      <c r="H40" s="82">
        <f>SUMIFS(PIICIE_ju!$L:$L,PIICIE_ju!$I:$I,Calculos!$A40,PIICIE_ju!$R:$R,Calculos!$H$25)</f>
        <v>0</v>
      </c>
      <c r="I40" s="82">
        <f>SUMIFS(PIICIE_ju!$L:$L,PIICIE_ju!$I:$I,Calculos!$A40,PIICIE_ju!$R:$R,Calculos!$I$25)</f>
        <v>0</v>
      </c>
    </row>
    <row r="41" spans="1:10" x14ac:dyDescent="0.3">
      <c r="A41" s="78" t="s">
        <v>332</v>
      </c>
      <c r="B41" s="21">
        <f>SUMIFS(PIICIE_ju!J:J,PIICIE_ju!I:I,Calculos!A41)</f>
        <v>1</v>
      </c>
      <c r="C41" s="82">
        <f>SUMIFS(PIICIE_ju!L:L,PIICIE_ju!I:I,Calculos!A41)</f>
        <v>6293919.3499999996</v>
      </c>
      <c r="E41" s="82">
        <f>SUMIFS(PIICIE_ju!$L:$L,PIICIE_ju!$I:$I,Calculos!$A41,PIICIE_ju!$R:$R,Calculos!$E$25)</f>
        <v>0</v>
      </c>
      <c r="F41" s="82">
        <f>SUMIFS(PIICIE_ju!$L:$L,PIICIE_ju!$I:$I,Calculos!$A41,PIICIE_ju!$R:$R,Calculos!$F$25)</f>
        <v>6293919.3499999996</v>
      </c>
      <c r="G41" s="82">
        <f>SUMIFS(PIICIE_ju!$L:$L,PIICIE_ju!$I:$I,Calculos!$A41,PIICIE_ju!$R:$R,Calculos!$G$25)</f>
        <v>0</v>
      </c>
      <c r="H41" s="82">
        <f>SUMIFS(PIICIE_ju!$L:$L,PIICIE_ju!$I:$I,Calculos!$A41,PIICIE_ju!$R:$R,Calculos!$H$25)</f>
        <v>0</v>
      </c>
      <c r="I41" s="82">
        <f>SUMIFS(PIICIE_ju!$L:$L,PIICIE_ju!$I:$I,Calculos!$A41,PIICIE_ju!$R:$R,Calculos!$I$25)</f>
        <v>0</v>
      </c>
    </row>
    <row r="42" spans="1:10" x14ac:dyDescent="0.3">
      <c r="A42" s="78" t="s">
        <v>333</v>
      </c>
      <c r="B42" s="21">
        <f>SUMIFS(PIICIE_ju!J:J,PIICIE_ju!I:I,Calculos!A42)</f>
        <v>1</v>
      </c>
      <c r="C42" s="82">
        <f>SUMIFS(PIICIE_ju!L:L,PIICIE_ju!I:I,Calculos!A42)</f>
        <v>4781963</v>
      </c>
      <c r="E42" s="82">
        <f>SUMIFS(PIICIE_ju!$L:$L,PIICIE_ju!$I:$I,Calculos!$A42,PIICIE_ju!$R:$R,Calculos!$E$25)</f>
        <v>0</v>
      </c>
      <c r="F42" s="82">
        <f>SUMIFS(PIICIE_ju!$L:$L,PIICIE_ju!$I:$I,Calculos!$A42,PIICIE_ju!$R:$R,Calculos!$F$25)</f>
        <v>4781963</v>
      </c>
      <c r="G42" s="82">
        <f>SUMIFS(PIICIE_ju!$L:$L,PIICIE_ju!$I:$I,Calculos!$A42,PIICIE_ju!$R:$R,Calculos!$G$25)</f>
        <v>0</v>
      </c>
      <c r="H42" s="82">
        <f>SUMIFS(PIICIE_ju!$L:$L,PIICIE_ju!$I:$I,Calculos!$A42,PIICIE_ju!$R:$R,Calculos!$H$25)</f>
        <v>0</v>
      </c>
      <c r="I42" s="82">
        <f>SUMIFS(PIICIE_ju!$L:$L,PIICIE_ju!$I:$I,Calculos!$A42,PIICIE_ju!$R:$R,Calculos!$I$25)</f>
        <v>0</v>
      </c>
    </row>
    <row r="43" spans="1:10" ht="27.6" x14ac:dyDescent="0.3">
      <c r="A43" s="75" t="s">
        <v>513</v>
      </c>
      <c r="B43" s="21">
        <f>SUMIFS(PIICIE_ju!J:J,PIICIE_ju!I:I,Calculos!A43)</f>
        <v>1</v>
      </c>
      <c r="C43" s="82">
        <f>SUMIFS(PIICIE_ju!L:L,PIICIE_ju!I:I,Calculos!A43)</f>
        <v>562660.71</v>
      </c>
      <c r="E43" s="82">
        <f>SUMIFS(PIICIE_ju!$L:$L,PIICIE_ju!$I:$I,Calculos!$A43,PIICIE_ju!$R:$R,Calculos!$E$25)</f>
        <v>0</v>
      </c>
      <c r="F43" s="82">
        <f>SUMIFS(PIICIE_ju!$L:$L,PIICIE_ju!$I:$I,Calculos!$A43,PIICIE_ju!$R:$R,Calculos!$F$25)</f>
        <v>0</v>
      </c>
      <c r="G43" s="82">
        <f>SUMIFS(PIICIE_ju!$L:$L,PIICIE_ju!$I:$I,Calculos!$A43,PIICIE_ju!$R:$R,Calculos!$G$25)</f>
        <v>562660.71</v>
      </c>
      <c r="H43" s="82">
        <f>SUMIFS(PIICIE_ju!$L:$L,PIICIE_ju!$I:$I,Calculos!$A43,PIICIE_ju!$R:$R,Calculos!$H$25)</f>
        <v>0</v>
      </c>
      <c r="I43" s="82">
        <f>SUMIFS(PIICIE_ju!$L:$L,PIICIE_ju!$I:$I,Calculos!$A43,PIICIE_ju!$R:$R,Calculos!$I$25)</f>
        <v>0</v>
      </c>
    </row>
    <row r="44" spans="1:10" x14ac:dyDescent="0.3">
      <c r="A44" s="75" t="s">
        <v>520</v>
      </c>
      <c r="B44" s="21">
        <f>SUMIFS(PIICIE_ju!J:J,PIICIE_ju!I:I,Calculos!A44)</f>
        <v>1</v>
      </c>
      <c r="C44" s="82">
        <f>SUMIFS(PIICIE_ju!L:L,PIICIE_ju!I:I,Calculos!A44)</f>
        <v>450269.85</v>
      </c>
      <c r="E44" s="82">
        <f>SUMIFS(PIICIE_ju!$L:$L,PIICIE_ju!$I:$I,Calculos!$A44,PIICIE_ju!$R:$R,Calculos!$E$25)</f>
        <v>0</v>
      </c>
      <c r="F44" s="82">
        <f>SUMIFS(PIICIE_ju!$L:$L,PIICIE_ju!$I:$I,Calculos!$A44,PIICIE_ju!$R:$R,Calculos!$F$25)</f>
        <v>0</v>
      </c>
      <c r="G44" s="82">
        <f>SUMIFS(PIICIE_ju!$L:$L,PIICIE_ju!$I:$I,Calculos!$A44,PIICIE_ju!$R:$R,Calculos!$G$25)</f>
        <v>450269.85</v>
      </c>
      <c r="H44" s="82">
        <f>SUMIFS(PIICIE_ju!$L:$L,PIICIE_ju!$I:$I,Calculos!$A44,PIICIE_ju!$R:$R,Calculos!$H$25)</f>
        <v>0</v>
      </c>
      <c r="I44" s="82">
        <f>SUMIFS(PIICIE_ju!$L:$L,PIICIE_ju!$I:$I,Calculos!$A44,PIICIE_ju!$R:$R,Calculos!$I$25)</f>
        <v>0</v>
      </c>
    </row>
    <row r="45" spans="1:10" x14ac:dyDescent="0.3">
      <c r="A45" s="75" t="s">
        <v>526</v>
      </c>
      <c r="B45" s="21">
        <f>SUMIFS(PIICIE_ju!J:J,PIICIE_ju!I:I,Calculos!A45)</f>
        <v>1</v>
      </c>
      <c r="C45" s="82">
        <f>SUMIFS(PIICIE_ju!L:L,PIICIE_ju!I:I,Calculos!A45)</f>
        <v>3630977</v>
      </c>
      <c r="E45" s="82">
        <f>SUMIFS(PIICIE_ju!$L:$L,PIICIE_ju!$I:$I,Calculos!$A45,PIICIE_ju!$R:$R,Calculos!$E$25)</f>
        <v>0</v>
      </c>
      <c r="F45" s="82">
        <f>SUMIFS(PIICIE_ju!$L:$L,PIICIE_ju!$I:$I,Calculos!$A45,PIICIE_ju!$R:$R,Calculos!$F$25)</f>
        <v>3630977</v>
      </c>
      <c r="G45" s="82">
        <f>SUMIFS(PIICIE_ju!$L:$L,PIICIE_ju!$I:$I,Calculos!$A45,PIICIE_ju!$R:$R,Calculos!$G$25)</f>
        <v>0</v>
      </c>
      <c r="H45" s="82">
        <f>SUMIFS(PIICIE_ju!$L:$L,PIICIE_ju!$I:$I,Calculos!$A45,PIICIE_ju!$R:$R,Calculos!$H$25)</f>
        <v>0</v>
      </c>
      <c r="I45" s="82">
        <f>SUMIFS(PIICIE_ju!$L:$L,PIICIE_ju!$I:$I,Calculos!$A45,PIICIE_ju!$R:$R,Calculos!$I$25)</f>
        <v>0</v>
      </c>
    </row>
    <row r="46" spans="1:10" ht="27.6" x14ac:dyDescent="0.3">
      <c r="A46" s="75" t="s">
        <v>541</v>
      </c>
      <c r="B46" s="21">
        <f>SUMIFS(PIICIE_ju!J:J,PIICIE_ju!I:I,Calculos!A46)</f>
        <v>1</v>
      </c>
      <c r="C46" s="82">
        <f>SUMIFS(PIICIE_ju!L:L,PIICIE_ju!I:I,Calculos!A46)</f>
        <v>759753.2</v>
      </c>
      <c r="E46" s="82">
        <f>SUMIFS(PIICIE_ju!$L:$L,PIICIE_ju!$I:$I,Calculos!$A46,PIICIE_ju!$R:$R,Calculos!$E$25)</f>
        <v>0</v>
      </c>
      <c r="F46" s="82">
        <f>SUMIFS(PIICIE_ju!$L:$L,PIICIE_ju!$I:$I,Calculos!$A46,PIICIE_ju!$R:$R,Calculos!$F$25)</f>
        <v>0</v>
      </c>
      <c r="G46" s="82">
        <f>SUMIFS(PIICIE_ju!$L:$L,PIICIE_ju!$I:$I,Calculos!$A46,PIICIE_ju!$R:$R,Calculos!$G$25)</f>
        <v>0</v>
      </c>
      <c r="H46" s="82">
        <f>SUMIFS(PIICIE_ju!$L:$L,PIICIE_ju!$I:$I,Calculos!$A46,PIICIE_ju!$R:$R,Calculos!$H$25)</f>
        <v>0</v>
      </c>
      <c r="I46" s="82">
        <f>SUMIFS(PIICIE_ju!$L:$L,PIICIE_ju!$I:$I,Calculos!$A46,PIICIE_ju!$R:$R,Calculos!$I$25)</f>
        <v>759753.2</v>
      </c>
    </row>
    <row r="47" spans="1:10" x14ac:dyDescent="0.3">
      <c r="A47" s="77"/>
      <c r="B47" s="21">
        <f>+SUM(B27:B46)</f>
        <v>45</v>
      </c>
      <c r="C47" s="83">
        <f>+SUM(C27:C46)</f>
        <v>46981367.160000004</v>
      </c>
      <c r="E47" s="83">
        <f>+SUM(E27:E46)</f>
        <v>9105817.6300000008</v>
      </c>
      <c r="F47" s="83">
        <f>+SUM(F27:F46)</f>
        <v>22709152.259999998</v>
      </c>
      <c r="G47" s="83">
        <f>+SUM(G27:G46)</f>
        <v>10647120.279999999</v>
      </c>
      <c r="H47" s="83">
        <f>+SUM(H27:H46)</f>
        <v>3214054.22</v>
      </c>
      <c r="I47" s="83">
        <f>+SUM(I27:I46)</f>
        <v>1305222.77</v>
      </c>
      <c r="J47" s="83">
        <f>SUM(E27:I46)</f>
        <v>46981367.160000004</v>
      </c>
    </row>
    <row r="48" spans="1:10" x14ac:dyDescent="0.3">
      <c r="A48" s="79" t="s">
        <v>649</v>
      </c>
    </row>
    <row r="49" spans="1:10" x14ac:dyDescent="0.3">
      <c r="A49" s="77">
        <f>COUNTA(A53:A183)</f>
        <v>131</v>
      </c>
      <c r="C49" s="21" t="s">
        <v>1189</v>
      </c>
    </row>
    <row r="50" spans="1:10" x14ac:dyDescent="0.3">
      <c r="A50" s="79" t="s">
        <v>650</v>
      </c>
      <c r="C50" s="79" t="s">
        <v>654</v>
      </c>
      <c r="E50" s="79" t="s">
        <v>655</v>
      </c>
      <c r="F50" s="79"/>
    </row>
    <row r="51" spans="1:10" x14ac:dyDescent="0.3">
      <c r="A51" s="87"/>
      <c r="B51" s="87"/>
      <c r="C51" s="87"/>
      <c r="D51" s="87"/>
      <c r="E51" s="88">
        <v>2016</v>
      </c>
      <c r="F51" s="88">
        <v>2017</v>
      </c>
      <c r="G51" s="88">
        <v>2018</v>
      </c>
      <c r="H51" s="89">
        <v>2019</v>
      </c>
      <c r="I51" s="89">
        <v>2020</v>
      </c>
    </row>
    <row r="52" spans="1:10" x14ac:dyDescent="0.3">
      <c r="A52" s="77">
        <f>+B184</f>
        <v>174</v>
      </c>
      <c r="C52" s="85">
        <f>+C184</f>
        <v>52411037.539999984</v>
      </c>
      <c r="E52" s="85">
        <f>+E184</f>
        <v>0</v>
      </c>
      <c r="F52" s="85">
        <f>+F184</f>
        <v>16831783.660000004</v>
      </c>
      <c r="G52" s="85">
        <f>+G184</f>
        <v>25884811.09999999</v>
      </c>
      <c r="H52" s="85">
        <f>+H184</f>
        <v>5949026.3899999987</v>
      </c>
      <c r="I52" s="85">
        <f>+I184</f>
        <v>3745416.39</v>
      </c>
      <c r="J52" s="85">
        <f>SUM(E52:I52)</f>
        <v>52411037.539999992</v>
      </c>
    </row>
    <row r="53" spans="1:10" x14ac:dyDescent="0.3">
      <c r="A53" s="73" t="s">
        <v>42</v>
      </c>
      <c r="B53" s="21">
        <f>SUMIFS(PIICIE_ju!J:J,PIICIE_ju!I:I,Calculos!A53)</f>
        <v>3</v>
      </c>
      <c r="C53" s="82">
        <f>SUMIFS(PIICIE_ju!L:L,PIICIE_ju!I:I,Calculos!A53)</f>
        <v>712882.64</v>
      </c>
      <c r="E53" s="82">
        <f>SUMIFS(PIICIE_ju!$L:$L,PIICIE_ju!$I:$I,Calculos!$A53,PIICIE_ju!$R:$R,Calculos!$E$51)</f>
        <v>0</v>
      </c>
      <c r="F53" s="82">
        <f>SUMIFS(PIICIE_ju!$L:$L,PIICIE_ju!$I:$I,Calculos!$A53,PIICIE_ju!$R:$R,Calculos!$F$51)</f>
        <v>377252.11</v>
      </c>
      <c r="G53" s="82">
        <f>SUMIFS(PIICIE_ju!$L:$L,PIICIE_ju!$I:$I,Calculos!$A53,PIICIE_ju!$R:$R,Calculos!$G$51)</f>
        <v>335630.53</v>
      </c>
      <c r="H53" s="82">
        <f>SUMIFS(PIICIE_ju!$L:$L,PIICIE_ju!$I:$I,Calculos!$A53,PIICIE_ju!$R:$R,Calculos!$H$51)</f>
        <v>0</v>
      </c>
      <c r="I53" s="82">
        <f>SUMIFS(PIICIE_ju!$L:$L,PIICIE_ju!$I:$I,Calculos!$A53,PIICIE_ju!$R:$R,Calculos!$I$51)</f>
        <v>0</v>
      </c>
    </row>
    <row r="54" spans="1:10" x14ac:dyDescent="0.3">
      <c r="A54" s="73" t="s">
        <v>45</v>
      </c>
      <c r="B54" s="21">
        <f>SUMIFS(PIICIE_ju!J:J,PIICIE_ju!I:I,Calculos!A54)</f>
        <v>3</v>
      </c>
      <c r="C54" s="82">
        <f>SUMIFS(PIICIE_ju!L:L,PIICIE_ju!I:I,Calculos!A54)</f>
        <v>735232.39</v>
      </c>
      <c r="E54" s="82">
        <f>SUMIFS(PIICIE_ju!$L:$L,PIICIE_ju!$I:$I,Calculos!$A54,PIICIE_ju!$R:$R,Calculos!$E$51)</f>
        <v>0</v>
      </c>
      <c r="F54" s="82">
        <f>SUMIFS(PIICIE_ju!$L:$L,PIICIE_ju!$I:$I,Calculos!$A54,PIICIE_ju!$R:$R,Calculos!$F$51)</f>
        <v>0</v>
      </c>
      <c r="G54" s="82">
        <f>SUMIFS(PIICIE_ju!$L:$L,PIICIE_ju!$I:$I,Calculos!$A54,PIICIE_ju!$R:$R,Calculos!$G$51)</f>
        <v>735232.39</v>
      </c>
      <c r="H54" s="82">
        <f>SUMIFS(PIICIE_ju!$L:$L,PIICIE_ju!$I:$I,Calculos!$A54,PIICIE_ju!$R:$R,Calculos!$H$51)</f>
        <v>0</v>
      </c>
      <c r="I54" s="82">
        <f>SUMIFS(PIICIE_ju!$L:$L,PIICIE_ju!$I:$I,Calculos!$A54,PIICIE_ju!$R:$R,Calculos!$I$51)</f>
        <v>0</v>
      </c>
    </row>
    <row r="55" spans="1:10" x14ac:dyDescent="0.3">
      <c r="A55" s="73" t="s">
        <v>51</v>
      </c>
      <c r="B55" s="21">
        <f>SUMIFS(PIICIE_ju!J:J,PIICIE_ju!I:I,Calculos!A55)</f>
        <v>3</v>
      </c>
      <c r="C55" s="82">
        <f>SUMIFS(PIICIE_ju!L:L,PIICIE_ju!I:I,Calculos!A55)</f>
        <v>491604.41000000003</v>
      </c>
      <c r="E55" s="82">
        <f>SUMIFS(PIICIE_ju!$L:$L,PIICIE_ju!$I:$I,Calculos!$A55,PIICIE_ju!$R:$R,Calculos!$E$51)</f>
        <v>0</v>
      </c>
      <c r="F55" s="82">
        <f>SUMIFS(PIICIE_ju!$L:$L,PIICIE_ju!$I:$I,Calculos!$A55,PIICIE_ju!$R:$R,Calculos!$F$51)</f>
        <v>320585.75</v>
      </c>
      <c r="G55" s="82">
        <f>SUMIFS(PIICIE_ju!$L:$L,PIICIE_ju!$I:$I,Calculos!$A55,PIICIE_ju!$R:$R,Calculos!$G$51)</f>
        <v>171018.66</v>
      </c>
      <c r="H55" s="82">
        <f>SUMIFS(PIICIE_ju!$L:$L,PIICIE_ju!$I:$I,Calculos!$A55,PIICIE_ju!$R:$R,Calculos!$H$51)</f>
        <v>0</v>
      </c>
      <c r="I55" s="82">
        <f>SUMIFS(PIICIE_ju!$L:$L,PIICIE_ju!$I:$I,Calculos!$A55,PIICIE_ju!$R:$R,Calculos!$I$51)</f>
        <v>0</v>
      </c>
    </row>
    <row r="56" spans="1:10" x14ac:dyDescent="0.3">
      <c r="A56" s="73" t="s">
        <v>56</v>
      </c>
      <c r="B56" s="21">
        <f>SUMIFS(PIICIE_ju!J:J,PIICIE_ju!I:I,Calculos!A56)</f>
        <v>1</v>
      </c>
      <c r="C56" s="82">
        <f>SUMIFS(PIICIE_ju!L:L,PIICIE_ju!I:I,Calculos!A56)</f>
        <v>161199.34</v>
      </c>
      <c r="E56" s="82">
        <f>SUMIFS(PIICIE_ju!$L:$L,PIICIE_ju!$I:$I,Calculos!$A56,PIICIE_ju!$R:$R,Calculos!$E$51)</f>
        <v>0</v>
      </c>
      <c r="F56" s="82">
        <f>SUMIFS(PIICIE_ju!$L:$L,PIICIE_ju!$I:$I,Calculos!$A56,PIICIE_ju!$R:$R,Calculos!$F$51)</f>
        <v>0</v>
      </c>
      <c r="G56" s="82">
        <f>SUMIFS(PIICIE_ju!$L:$L,PIICIE_ju!$I:$I,Calculos!$A56,PIICIE_ju!$R:$R,Calculos!$G$51)</f>
        <v>161199.34</v>
      </c>
      <c r="H56" s="82">
        <f>SUMIFS(PIICIE_ju!$L:$L,PIICIE_ju!$I:$I,Calculos!$A56,PIICIE_ju!$R:$R,Calculos!$H$51)</f>
        <v>0</v>
      </c>
      <c r="I56" s="82">
        <f>SUMIFS(PIICIE_ju!$L:$L,PIICIE_ju!$I:$I,Calculos!$A56,PIICIE_ju!$R:$R,Calculos!$I$51)</f>
        <v>0</v>
      </c>
    </row>
    <row r="57" spans="1:10" x14ac:dyDescent="0.3">
      <c r="A57" s="73" t="s">
        <v>63</v>
      </c>
      <c r="B57" s="21">
        <f>SUMIFS(PIICIE_ju!J:J,PIICIE_ju!I:I,Calculos!A57)</f>
        <v>2</v>
      </c>
      <c r="C57" s="82">
        <f>SUMIFS(PIICIE_ju!L:L,PIICIE_ju!I:I,Calculos!A57)</f>
        <v>191033.22</v>
      </c>
      <c r="E57" s="82">
        <f>SUMIFS(PIICIE_ju!$L:$L,PIICIE_ju!$I:$I,Calculos!$A57,PIICIE_ju!$R:$R,Calculos!$E$51)</f>
        <v>0</v>
      </c>
      <c r="F57" s="82">
        <f>SUMIFS(PIICIE_ju!$L:$L,PIICIE_ju!$I:$I,Calculos!$A57,PIICIE_ju!$R:$R,Calculos!$F$51)</f>
        <v>0</v>
      </c>
      <c r="G57" s="82">
        <f>SUMIFS(PIICIE_ju!$L:$L,PIICIE_ju!$I:$I,Calculos!$A57,PIICIE_ju!$R:$R,Calculos!$G$51)</f>
        <v>191033.22</v>
      </c>
      <c r="H57" s="82">
        <f>SUMIFS(PIICIE_ju!$L:$L,PIICIE_ju!$I:$I,Calculos!$A57,PIICIE_ju!$R:$R,Calculos!$H$51)</f>
        <v>0</v>
      </c>
      <c r="I57" s="82">
        <f>SUMIFS(PIICIE_ju!$L:$L,PIICIE_ju!$I:$I,Calculos!$A57,PIICIE_ju!$R:$R,Calculos!$I$51)</f>
        <v>0</v>
      </c>
    </row>
    <row r="58" spans="1:10" x14ac:dyDescent="0.3">
      <c r="A58" s="73" t="s">
        <v>69</v>
      </c>
      <c r="B58" s="21">
        <f>SUMIFS(PIICIE_ju!J:J,PIICIE_ju!I:I,Calculos!A58)</f>
        <v>3</v>
      </c>
      <c r="C58" s="82">
        <f>SUMIFS(PIICIE_ju!L:L,PIICIE_ju!I:I,Calculos!A58)</f>
        <v>387557.99</v>
      </c>
      <c r="E58" s="82">
        <f>SUMIFS(PIICIE_ju!$L:$L,PIICIE_ju!$I:$I,Calculos!$A58,PIICIE_ju!$R:$R,Calculos!$E$51)</f>
        <v>0</v>
      </c>
      <c r="F58" s="82">
        <f>SUMIFS(PIICIE_ju!$L:$L,PIICIE_ju!$I:$I,Calculos!$A58,PIICIE_ju!$R:$R,Calculos!$F$51)</f>
        <v>121197.43</v>
      </c>
      <c r="G58" s="82">
        <f>SUMIFS(PIICIE_ju!$L:$L,PIICIE_ju!$I:$I,Calculos!$A58,PIICIE_ju!$R:$R,Calculos!$G$51)</f>
        <v>266360.56</v>
      </c>
      <c r="H58" s="82">
        <f>SUMIFS(PIICIE_ju!$L:$L,PIICIE_ju!$I:$I,Calculos!$A58,PIICIE_ju!$R:$R,Calculos!$H$51)</f>
        <v>0</v>
      </c>
      <c r="I58" s="82">
        <f>SUMIFS(PIICIE_ju!$L:$L,PIICIE_ju!$I:$I,Calculos!$A58,PIICIE_ju!$R:$R,Calculos!$I$51)</f>
        <v>0</v>
      </c>
    </row>
    <row r="59" spans="1:10" x14ac:dyDescent="0.3">
      <c r="A59" s="73" t="s">
        <v>72</v>
      </c>
      <c r="B59" s="21">
        <f>SUMIFS(PIICIE_ju!J:J,PIICIE_ju!I:I,Calculos!A59)</f>
        <v>2</v>
      </c>
      <c r="C59" s="82">
        <f>SUMIFS(PIICIE_ju!L:L,PIICIE_ju!I:I,Calculos!A59)</f>
        <v>168210.38</v>
      </c>
      <c r="E59" s="82">
        <f>SUMIFS(PIICIE_ju!$L:$L,PIICIE_ju!$I:$I,Calculos!$A59,PIICIE_ju!$R:$R,Calculos!$E$51)</f>
        <v>0</v>
      </c>
      <c r="F59" s="82">
        <f>SUMIFS(PIICIE_ju!$L:$L,PIICIE_ju!$I:$I,Calculos!$A59,PIICIE_ju!$R:$R,Calculos!$F$51)</f>
        <v>0</v>
      </c>
      <c r="G59" s="82">
        <f>SUMIFS(PIICIE_ju!$L:$L,PIICIE_ju!$I:$I,Calculos!$A59,PIICIE_ju!$R:$R,Calculos!$G$51)</f>
        <v>15288.49</v>
      </c>
      <c r="H59" s="82">
        <f>SUMIFS(PIICIE_ju!$L:$L,PIICIE_ju!$I:$I,Calculos!$A59,PIICIE_ju!$R:$R,Calculos!$H$51)</f>
        <v>152921.89000000001</v>
      </c>
      <c r="I59" s="82">
        <f>SUMIFS(PIICIE_ju!$L:$L,PIICIE_ju!$I:$I,Calculos!$A59,PIICIE_ju!$R:$R,Calculos!$I$51)</f>
        <v>0</v>
      </c>
    </row>
    <row r="60" spans="1:10" x14ac:dyDescent="0.3">
      <c r="A60" s="73" t="s">
        <v>76</v>
      </c>
      <c r="B60" s="21">
        <f>SUMIFS(PIICIE_ju!J:J,PIICIE_ju!I:I,Calculos!A60)</f>
        <v>2</v>
      </c>
      <c r="C60" s="82">
        <f>SUMIFS(PIICIE_ju!L:L,PIICIE_ju!I:I,Calculos!A60)</f>
        <v>201129.12</v>
      </c>
      <c r="E60" s="82">
        <f>SUMIFS(PIICIE_ju!$L:$L,PIICIE_ju!$I:$I,Calculos!$A60,PIICIE_ju!$R:$R,Calculos!$E$51)</f>
        <v>0</v>
      </c>
      <c r="F60" s="82">
        <f>SUMIFS(PIICIE_ju!$L:$L,PIICIE_ju!$I:$I,Calculos!$A60,PIICIE_ju!$R:$R,Calculos!$F$51)</f>
        <v>37403.82</v>
      </c>
      <c r="G60" s="82">
        <f>SUMIFS(PIICIE_ju!$L:$L,PIICIE_ju!$I:$I,Calculos!$A60,PIICIE_ju!$R:$R,Calculos!$G$51)</f>
        <v>163725.29999999999</v>
      </c>
      <c r="H60" s="82">
        <f>SUMIFS(PIICIE_ju!$L:$L,PIICIE_ju!$I:$I,Calculos!$A60,PIICIE_ju!$R:$R,Calculos!$H$51)</f>
        <v>0</v>
      </c>
      <c r="I60" s="82">
        <f>SUMIFS(PIICIE_ju!$L:$L,PIICIE_ju!$I:$I,Calculos!$A60,PIICIE_ju!$R:$R,Calculos!$I$51)</f>
        <v>0</v>
      </c>
    </row>
    <row r="61" spans="1:10" x14ac:dyDescent="0.3">
      <c r="A61" s="73" t="s">
        <v>79</v>
      </c>
      <c r="B61" s="21">
        <f>SUMIFS(PIICIE_ju!J:J,PIICIE_ju!I:I,Calculos!A61)</f>
        <v>1</v>
      </c>
      <c r="C61" s="82">
        <f>SUMIFS(PIICIE_ju!L:L,PIICIE_ju!I:I,Calculos!A61)</f>
        <v>831648.64</v>
      </c>
      <c r="E61" s="82">
        <f>SUMIFS(PIICIE_ju!$L:$L,PIICIE_ju!$I:$I,Calculos!$A61,PIICIE_ju!$R:$R,Calculos!$E$51)</f>
        <v>0</v>
      </c>
      <c r="F61" s="82">
        <f>SUMIFS(PIICIE_ju!$L:$L,PIICIE_ju!$I:$I,Calculos!$A61,PIICIE_ju!$R:$R,Calculos!$F$51)</f>
        <v>831648.64</v>
      </c>
      <c r="G61" s="82">
        <f>SUMIFS(PIICIE_ju!$L:$L,PIICIE_ju!$I:$I,Calculos!$A61,PIICIE_ju!$R:$R,Calculos!$G$51)</f>
        <v>0</v>
      </c>
      <c r="H61" s="82">
        <f>SUMIFS(PIICIE_ju!$L:$L,PIICIE_ju!$I:$I,Calculos!$A61,PIICIE_ju!$R:$R,Calculos!$H$51)</f>
        <v>0</v>
      </c>
      <c r="I61" s="82">
        <f>SUMIFS(PIICIE_ju!$L:$L,PIICIE_ju!$I:$I,Calculos!$A61,PIICIE_ju!$R:$R,Calculos!$I$51)</f>
        <v>0</v>
      </c>
    </row>
    <row r="62" spans="1:10" x14ac:dyDescent="0.3">
      <c r="A62" s="73" t="s">
        <v>81</v>
      </c>
      <c r="B62" s="21">
        <f>SUMIFS(PIICIE_ju!J:J,PIICIE_ju!I:I,Calculos!A62)</f>
        <v>1</v>
      </c>
      <c r="C62" s="82">
        <f>SUMIFS(PIICIE_ju!L:L,PIICIE_ju!I:I,Calculos!A62)</f>
        <v>192812.22</v>
      </c>
      <c r="E62" s="82">
        <f>SUMIFS(PIICIE_ju!$L:$L,PIICIE_ju!$I:$I,Calculos!$A62,PIICIE_ju!$R:$R,Calculos!$E$51)</f>
        <v>0</v>
      </c>
      <c r="F62" s="82">
        <f>SUMIFS(PIICIE_ju!$L:$L,PIICIE_ju!$I:$I,Calculos!$A62,PIICIE_ju!$R:$R,Calculos!$F$51)</f>
        <v>0</v>
      </c>
      <c r="G62" s="82">
        <f>SUMIFS(PIICIE_ju!$L:$L,PIICIE_ju!$I:$I,Calculos!$A62,PIICIE_ju!$R:$R,Calculos!$G$51)</f>
        <v>192812.22</v>
      </c>
      <c r="H62" s="82">
        <f>SUMIFS(PIICIE_ju!$L:$L,PIICIE_ju!$I:$I,Calculos!$A62,PIICIE_ju!$R:$R,Calculos!$H$51)</f>
        <v>0</v>
      </c>
      <c r="I62" s="82">
        <f>SUMIFS(PIICIE_ju!$L:$L,PIICIE_ju!$I:$I,Calculos!$A62,PIICIE_ju!$R:$R,Calculos!$I$51)</f>
        <v>0</v>
      </c>
    </row>
    <row r="63" spans="1:10" x14ac:dyDescent="0.3">
      <c r="A63" s="73" t="s">
        <v>84</v>
      </c>
      <c r="B63" s="21">
        <f>SUMIFS(PIICIE_ju!J:J,PIICIE_ju!I:I,Calculos!A63)</f>
        <v>1</v>
      </c>
      <c r="C63" s="82">
        <f>SUMIFS(PIICIE_ju!L:L,PIICIE_ju!I:I,Calculos!A63)</f>
        <v>202948.55</v>
      </c>
      <c r="E63" s="82">
        <f>SUMIFS(PIICIE_ju!$L:$L,PIICIE_ju!$I:$I,Calculos!$A63,PIICIE_ju!$R:$R,Calculos!$E$51)</f>
        <v>0</v>
      </c>
      <c r="F63" s="82">
        <f>SUMIFS(PIICIE_ju!$L:$L,PIICIE_ju!$I:$I,Calculos!$A63,PIICIE_ju!$R:$R,Calculos!$F$51)</f>
        <v>0</v>
      </c>
      <c r="G63" s="82">
        <f>SUMIFS(PIICIE_ju!$L:$L,PIICIE_ju!$I:$I,Calculos!$A63,PIICIE_ju!$R:$R,Calculos!$G$51)</f>
        <v>202948.55</v>
      </c>
      <c r="H63" s="82">
        <f>SUMIFS(PIICIE_ju!$L:$L,PIICIE_ju!$I:$I,Calculos!$A63,PIICIE_ju!$R:$R,Calculos!$H$51)</f>
        <v>0</v>
      </c>
      <c r="I63" s="82">
        <f>SUMIFS(PIICIE_ju!$L:$L,PIICIE_ju!$I:$I,Calculos!$A63,PIICIE_ju!$R:$R,Calculos!$I$51)</f>
        <v>0</v>
      </c>
    </row>
    <row r="64" spans="1:10" x14ac:dyDescent="0.3">
      <c r="A64" s="73" t="s">
        <v>87</v>
      </c>
      <c r="B64" s="21">
        <f>SUMIFS(PIICIE_ju!J:J,PIICIE_ju!I:I,Calculos!A64)</f>
        <v>1</v>
      </c>
      <c r="C64" s="82">
        <f>SUMIFS(PIICIE_ju!L:L,PIICIE_ju!I:I,Calculos!A64)</f>
        <v>346168.45</v>
      </c>
      <c r="E64" s="82">
        <f>SUMIFS(PIICIE_ju!$L:$L,PIICIE_ju!$I:$I,Calculos!$A64,PIICIE_ju!$R:$R,Calculos!$E$51)</f>
        <v>0</v>
      </c>
      <c r="F64" s="82">
        <f>SUMIFS(PIICIE_ju!$L:$L,PIICIE_ju!$I:$I,Calculos!$A64,PIICIE_ju!$R:$R,Calculos!$F$51)</f>
        <v>0</v>
      </c>
      <c r="G64" s="82">
        <f>SUMIFS(PIICIE_ju!$L:$L,PIICIE_ju!$I:$I,Calculos!$A64,PIICIE_ju!$R:$R,Calculos!$G$51)</f>
        <v>346168.45</v>
      </c>
      <c r="H64" s="82">
        <f>SUMIFS(PIICIE_ju!$L:$L,PIICIE_ju!$I:$I,Calculos!$A64,PIICIE_ju!$R:$R,Calculos!$H$51)</f>
        <v>0</v>
      </c>
      <c r="I64" s="82">
        <f>SUMIFS(PIICIE_ju!$L:$L,PIICIE_ju!$I:$I,Calculos!$A64,PIICIE_ju!$R:$R,Calculos!$I$51)</f>
        <v>0</v>
      </c>
    </row>
    <row r="65" spans="1:9" x14ac:dyDescent="0.3">
      <c r="A65" s="73" t="s">
        <v>90</v>
      </c>
      <c r="B65" s="21">
        <f>SUMIFS(PIICIE_ju!J:J,PIICIE_ju!I:I,Calculos!A65)</f>
        <v>1</v>
      </c>
      <c r="C65" s="82">
        <f>SUMIFS(PIICIE_ju!L:L,PIICIE_ju!I:I,Calculos!A65)</f>
        <v>282126.59000000003</v>
      </c>
      <c r="E65" s="82">
        <f>SUMIFS(PIICIE_ju!$L:$L,PIICIE_ju!$I:$I,Calculos!$A65,PIICIE_ju!$R:$R,Calculos!$E$51)</f>
        <v>0</v>
      </c>
      <c r="F65" s="82">
        <f>SUMIFS(PIICIE_ju!$L:$L,PIICIE_ju!$I:$I,Calculos!$A65,PIICIE_ju!$R:$R,Calculos!$F$51)</f>
        <v>0</v>
      </c>
      <c r="G65" s="82">
        <f>SUMIFS(PIICIE_ju!$L:$L,PIICIE_ju!$I:$I,Calculos!$A65,PIICIE_ju!$R:$R,Calculos!$G$51)</f>
        <v>282126.59000000003</v>
      </c>
      <c r="H65" s="82">
        <f>SUMIFS(PIICIE_ju!$L:$L,PIICIE_ju!$I:$I,Calculos!$A65,PIICIE_ju!$R:$R,Calculos!$H$51)</f>
        <v>0</v>
      </c>
      <c r="I65" s="82">
        <f>SUMIFS(PIICIE_ju!$L:$L,PIICIE_ju!$I:$I,Calculos!$A65,PIICIE_ju!$R:$R,Calculos!$I$51)</f>
        <v>0</v>
      </c>
    </row>
    <row r="66" spans="1:9" x14ac:dyDescent="0.3">
      <c r="A66" s="73" t="s">
        <v>93</v>
      </c>
      <c r="B66" s="21">
        <f>SUMIFS(PIICIE_ju!J:J,PIICIE_ju!I:I,Calculos!A66)</f>
        <v>1</v>
      </c>
      <c r="C66" s="82">
        <f>SUMIFS(PIICIE_ju!L:L,PIICIE_ju!I:I,Calculos!A66)</f>
        <v>707348.17</v>
      </c>
      <c r="E66" s="82">
        <f>SUMIFS(PIICIE_ju!$L:$L,PIICIE_ju!$I:$I,Calculos!$A66,PIICIE_ju!$R:$R,Calculos!$E$51)</f>
        <v>0</v>
      </c>
      <c r="F66" s="82">
        <f>SUMIFS(PIICIE_ju!$L:$L,PIICIE_ju!$I:$I,Calculos!$A66,PIICIE_ju!$R:$R,Calculos!$F$51)</f>
        <v>0</v>
      </c>
      <c r="G66" s="82">
        <f>SUMIFS(PIICIE_ju!$L:$L,PIICIE_ju!$I:$I,Calculos!$A66,PIICIE_ju!$R:$R,Calculos!$G$51)</f>
        <v>707348.17</v>
      </c>
      <c r="H66" s="82">
        <f>SUMIFS(PIICIE_ju!$L:$L,PIICIE_ju!$I:$I,Calculos!$A66,PIICIE_ju!$R:$R,Calculos!$H$51)</f>
        <v>0</v>
      </c>
      <c r="I66" s="82">
        <f>SUMIFS(PIICIE_ju!$L:$L,PIICIE_ju!$I:$I,Calculos!$A66,PIICIE_ju!$R:$R,Calculos!$I$51)</f>
        <v>0</v>
      </c>
    </row>
    <row r="67" spans="1:9" x14ac:dyDescent="0.3">
      <c r="A67" s="73" t="s">
        <v>95</v>
      </c>
      <c r="B67" s="21">
        <f>SUMIFS(PIICIE_ju!J:J,PIICIE_ju!I:I,Calculos!A67)</f>
        <v>1</v>
      </c>
      <c r="C67" s="82">
        <f>SUMIFS(PIICIE_ju!L:L,PIICIE_ju!I:I,Calculos!A67)</f>
        <v>201398.26</v>
      </c>
      <c r="E67" s="82">
        <f>SUMIFS(PIICIE_ju!$L:$L,PIICIE_ju!$I:$I,Calculos!$A67,PIICIE_ju!$R:$R,Calculos!$E$51)</f>
        <v>0</v>
      </c>
      <c r="F67" s="82">
        <f>SUMIFS(PIICIE_ju!$L:$L,PIICIE_ju!$I:$I,Calculos!$A67,PIICIE_ju!$R:$R,Calculos!$F$51)</f>
        <v>0</v>
      </c>
      <c r="G67" s="82">
        <f>SUMIFS(PIICIE_ju!$L:$L,PIICIE_ju!$I:$I,Calculos!$A67,PIICIE_ju!$R:$R,Calculos!$G$51)</f>
        <v>201398.26</v>
      </c>
      <c r="H67" s="82">
        <f>SUMIFS(PIICIE_ju!$L:$L,PIICIE_ju!$I:$I,Calculos!$A67,PIICIE_ju!$R:$R,Calculos!$H$51)</f>
        <v>0</v>
      </c>
      <c r="I67" s="82">
        <f>SUMIFS(PIICIE_ju!$L:$L,PIICIE_ju!$I:$I,Calculos!$A67,PIICIE_ju!$R:$R,Calculos!$I$51)</f>
        <v>0</v>
      </c>
    </row>
    <row r="68" spans="1:9" x14ac:dyDescent="0.3">
      <c r="A68" s="73" t="s">
        <v>100</v>
      </c>
      <c r="B68" s="21">
        <f>SUMIFS(PIICIE_ju!J:J,PIICIE_ju!I:I,Calculos!A68)</f>
        <v>1</v>
      </c>
      <c r="C68" s="82">
        <f>SUMIFS(PIICIE_ju!L:L,PIICIE_ju!I:I,Calculos!A68)</f>
        <v>354996.6</v>
      </c>
      <c r="E68" s="82">
        <f>SUMIFS(PIICIE_ju!$L:$L,PIICIE_ju!$I:$I,Calculos!$A68,PIICIE_ju!$R:$R,Calculos!$E$51)</f>
        <v>0</v>
      </c>
      <c r="F68" s="82">
        <f>SUMIFS(PIICIE_ju!$L:$L,PIICIE_ju!$I:$I,Calculos!$A68,PIICIE_ju!$R:$R,Calculos!$F$51)</f>
        <v>0</v>
      </c>
      <c r="G68" s="82">
        <f>SUMIFS(PIICIE_ju!$L:$L,PIICIE_ju!$I:$I,Calculos!$A68,PIICIE_ju!$R:$R,Calculos!$G$51)</f>
        <v>354996.6</v>
      </c>
      <c r="H68" s="82">
        <f>SUMIFS(PIICIE_ju!$L:$L,PIICIE_ju!$I:$I,Calculos!$A68,PIICIE_ju!$R:$R,Calculos!$H$51)</f>
        <v>0</v>
      </c>
      <c r="I68" s="82">
        <f>SUMIFS(PIICIE_ju!$L:$L,PIICIE_ju!$I:$I,Calculos!$A68,PIICIE_ju!$R:$R,Calculos!$I$51)</f>
        <v>0</v>
      </c>
    </row>
    <row r="69" spans="1:9" x14ac:dyDescent="0.3">
      <c r="A69" s="73" t="s">
        <v>104</v>
      </c>
      <c r="B69" s="21">
        <f>SUMIFS(PIICIE_ju!J:J,PIICIE_ju!I:I,Calculos!A69)</f>
        <v>1</v>
      </c>
      <c r="C69" s="82">
        <f>SUMIFS(PIICIE_ju!L:L,PIICIE_ju!I:I,Calculos!A69)</f>
        <v>109097</v>
      </c>
      <c r="E69" s="82">
        <f>SUMIFS(PIICIE_ju!$L:$L,PIICIE_ju!$I:$I,Calculos!$A69,PIICIE_ju!$R:$R,Calculos!$E$51)</f>
        <v>0</v>
      </c>
      <c r="F69" s="82">
        <f>SUMIFS(PIICIE_ju!$L:$L,PIICIE_ju!$I:$I,Calculos!$A69,PIICIE_ju!$R:$R,Calculos!$F$51)</f>
        <v>109097</v>
      </c>
      <c r="G69" s="82">
        <f>SUMIFS(PIICIE_ju!$L:$L,PIICIE_ju!$I:$I,Calculos!$A69,PIICIE_ju!$R:$R,Calculos!$G$51)</f>
        <v>0</v>
      </c>
      <c r="H69" s="82">
        <f>SUMIFS(PIICIE_ju!$L:$L,PIICIE_ju!$I:$I,Calculos!$A69,PIICIE_ju!$R:$R,Calculos!$H$51)</f>
        <v>0</v>
      </c>
      <c r="I69" s="82">
        <f>SUMIFS(PIICIE_ju!$L:$L,PIICIE_ju!$I:$I,Calculos!$A69,PIICIE_ju!$R:$R,Calculos!$I$51)</f>
        <v>0</v>
      </c>
    </row>
    <row r="70" spans="1:9" x14ac:dyDescent="0.3">
      <c r="A70" s="73" t="s">
        <v>107</v>
      </c>
      <c r="B70" s="21">
        <f>SUMIFS(PIICIE_ju!J:J,PIICIE_ju!I:I,Calculos!A70)</f>
        <v>3</v>
      </c>
      <c r="C70" s="82">
        <f>SUMIFS(PIICIE_ju!L:L,PIICIE_ju!I:I,Calculos!A70)</f>
        <v>315393.01</v>
      </c>
      <c r="E70" s="82">
        <f>SUMIFS(PIICIE_ju!$L:$L,PIICIE_ju!$I:$I,Calculos!$A70,PIICIE_ju!$R:$R,Calculos!$E$51)</f>
        <v>0</v>
      </c>
      <c r="F70" s="82">
        <f>SUMIFS(PIICIE_ju!$L:$L,PIICIE_ju!$I:$I,Calculos!$A70,PIICIE_ju!$R:$R,Calculos!$F$51)</f>
        <v>0</v>
      </c>
      <c r="G70" s="82">
        <f>SUMIFS(PIICIE_ju!$L:$L,PIICIE_ju!$I:$I,Calculos!$A70,PIICIE_ju!$R:$R,Calculos!$G$51)</f>
        <v>315393.01</v>
      </c>
      <c r="H70" s="82">
        <f>SUMIFS(PIICIE_ju!$L:$L,PIICIE_ju!$I:$I,Calculos!$A70,PIICIE_ju!$R:$R,Calculos!$H$51)</f>
        <v>0</v>
      </c>
      <c r="I70" s="82">
        <f>SUMIFS(PIICIE_ju!$L:$L,PIICIE_ju!$I:$I,Calculos!$A70,PIICIE_ju!$R:$R,Calculos!$I$51)</f>
        <v>0</v>
      </c>
    </row>
    <row r="71" spans="1:9" x14ac:dyDescent="0.3">
      <c r="A71" s="73" t="s">
        <v>122</v>
      </c>
      <c r="B71" s="21">
        <f>SUMIFS(PIICIE_ju!J:J,PIICIE_ju!I:I,Calculos!A71)</f>
        <v>1</v>
      </c>
      <c r="C71" s="86">
        <f>SUMIFS(PIICIE_ju!L:L,PIICIE_ju!I:I,Calculos!A71)</f>
        <v>1011391.87</v>
      </c>
      <c r="E71" s="82">
        <f>SUMIFS(PIICIE_ju!$L:$L,PIICIE_ju!$I:$I,Calculos!$A71,PIICIE_ju!$R:$R,Calculos!$E$51)</f>
        <v>0</v>
      </c>
      <c r="F71" s="82">
        <f>SUMIFS(PIICIE_ju!$L:$L,PIICIE_ju!$I:$I,Calculos!$A71,PIICIE_ju!$R:$R,Calculos!$F$51)</f>
        <v>0</v>
      </c>
      <c r="G71" s="82">
        <f>SUMIFS(PIICIE_ju!$L:$L,PIICIE_ju!$I:$I,Calculos!$A71,PIICIE_ju!$R:$R,Calculos!$G$51)</f>
        <v>1011391.87</v>
      </c>
      <c r="H71" s="82">
        <f>SUMIFS(PIICIE_ju!$L:$L,PIICIE_ju!$I:$I,Calculos!$A71,PIICIE_ju!$R:$R,Calculos!$H$51)</f>
        <v>0</v>
      </c>
      <c r="I71" s="82">
        <f>SUMIFS(PIICIE_ju!$L:$L,PIICIE_ju!$I:$I,Calculos!$A71,PIICIE_ju!$R:$R,Calculos!$I$51)</f>
        <v>0</v>
      </c>
    </row>
    <row r="72" spans="1:9" x14ac:dyDescent="0.3">
      <c r="A72" s="73" t="s">
        <v>124</v>
      </c>
      <c r="B72" s="21">
        <f>SUMIFS(PIICIE_ju!J:J,PIICIE_ju!I:I,Calculos!A72)</f>
        <v>1</v>
      </c>
      <c r="C72" s="82">
        <f>SUMIFS(PIICIE_ju!L:L,PIICIE_ju!I:I,Calculos!A72)</f>
        <v>148444.82</v>
      </c>
      <c r="E72" s="82">
        <f>SUMIFS(PIICIE_ju!$L:$L,PIICIE_ju!$I:$I,Calculos!$A72,PIICIE_ju!$R:$R,Calculos!$E$51)</f>
        <v>0</v>
      </c>
      <c r="F72" s="82">
        <f>SUMIFS(PIICIE_ju!$L:$L,PIICIE_ju!$I:$I,Calculos!$A72,PIICIE_ju!$R:$R,Calculos!$F$51)</f>
        <v>0</v>
      </c>
      <c r="G72" s="82">
        <f>SUMIFS(PIICIE_ju!$L:$L,PIICIE_ju!$I:$I,Calculos!$A72,PIICIE_ju!$R:$R,Calculos!$G$51)</f>
        <v>148444.82</v>
      </c>
      <c r="H72" s="82">
        <f>SUMIFS(PIICIE_ju!$L:$L,PIICIE_ju!$I:$I,Calculos!$A72,PIICIE_ju!$R:$R,Calculos!$H$51)</f>
        <v>0</v>
      </c>
      <c r="I72" s="82">
        <f>SUMIFS(PIICIE_ju!$L:$L,PIICIE_ju!$I:$I,Calculos!$A72,PIICIE_ju!$R:$R,Calculos!$I$51)</f>
        <v>0</v>
      </c>
    </row>
    <row r="73" spans="1:9" x14ac:dyDescent="0.3">
      <c r="A73" s="73" t="s">
        <v>127</v>
      </c>
      <c r="B73" s="21">
        <f>SUMIFS(PIICIE_ju!J:J,PIICIE_ju!I:I,Calculos!A73)</f>
        <v>1</v>
      </c>
      <c r="C73" s="82">
        <f>SUMIFS(PIICIE_ju!L:L,PIICIE_ju!I:I,Calculos!A73)</f>
        <v>427449.48</v>
      </c>
      <c r="E73" s="82">
        <f>SUMIFS(PIICIE_ju!$L:$L,PIICIE_ju!$I:$I,Calculos!$A73,PIICIE_ju!$R:$R,Calculos!$E$51)</f>
        <v>0</v>
      </c>
      <c r="F73" s="82">
        <f>SUMIFS(PIICIE_ju!$L:$L,PIICIE_ju!$I:$I,Calculos!$A73,PIICIE_ju!$R:$R,Calculos!$F$51)</f>
        <v>0</v>
      </c>
      <c r="G73" s="82">
        <f>SUMIFS(PIICIE_ju!$L:$L,PIICIE_ju!$I:$I,Calculos!$A73,PIICIE_ju!$R:$R,Calculos!$G$51)</f>
        <v>427449.48</v>
      </c>
      <c r="H73" s="82">
        <f>SUMIFS(PIICIE_ju!$L:$L,PIICIE_ju!$I:$I,Calculos!$A73,PIICIE_ju!$R:$R,Calculos!$H$51)</f>
        <v>0</v>
      </c>
      <c r="I73" s="82">
        <f>SUMIFS(PIICIE_ju!$L:$L,PIICIE_ju!$I:$I,Calculos!$A73,PIICIE_ju!$R:$R,Calculos!$I$51)</f>
        <v>0</v>
      </c>
    </row>
    <row r="74" spans="1:9" x14ac:dyDescent="0.3">
      <c r="A74" s="73" t="s">
        <v>131</v>
      </c>
      <c r="B74" s="21">
        <f>SUMIFS(PIICIE_ju!J:J,PIICIE_ju!I:I,Calculos!A74)</f>
        <v>1</v>
      </c>
      <c r="C74" s="82">
        <f>SUMIFS(PIICIE_ju!L:L,PIICIE_ju!I:I,Calculos!A74)</f>
        <v>754661.2</v>
      </c>
      <c r="E74" s="82">
        <f>SUMIFS(PIICIE_ju!$L:$L,PIICIE_ju!$I:$I,Calculos!$A74,PIICIE_ju!$R:$R,Calculos!$E$51)</f>
        <v>0</v>
      </c>
      <c r="F74" s="82">
        <f>SUMIFS(PIICIE_ju!$L:$L,PIICIE_ju!$I:$I,Calculos!$A74,PIICIE_ju!$R:$R,Calculos!$F$51)</f>
        <v>0</v>
      </c>
      <c r="G74" s="82">
        <f>SUMIFS(PIICIE_ju!$L:$L,PIICIE_ju!$I:$I,Calculos!$A74,PIICIE_ju!$R:$R,Calculos!$G$51)</f>
        <v>754661.2</v>
      </c>
      <c r="H74" s="82">
        <f>SUMIFS(PIICIE_ju!$L:$L,PIICIE_ju!$I:$I,Calculos!$A74,PIICIE_ju!$R:$R,Calculos!$H$51)</f>
        <v>0</v>
      </c>
      <c r="I74" s="82">
        <f>SUMIFS(PIICIE_ju!$L:$L,PIICIE_ju!$I:$I,Calculos!$A74,PIICIE_ju!$R:$R,Calculos!$I$51)</f>
        <v>0</v>
      </c>
    </row>
    <row r="75" spans="1:9" x14ac:dyDescent="0.3">
      <c r="A75" s="73" t="s">
        <v>134</v>
      </c>
      <c r="B75" s="21">
        <f>SUMIFS(PIICIE_ju!J:J,PIICIE_ju!I:I,Calculos!A75)</f>
        <v>1</v>
      </c>
      <c r="C75" s="82">
        <f>SUMIFS(PIICIE_ju!L:L,PIICIE_ju!I:I,Calculos!A75)</f>
        <v>205613.3</v>
      </c>
      <c r="E75" s="82">
        <f>SUMIFS(PIICIE_ju!$L:$L,PIICIE_ju!$I:$I,Calculos!$A75,PIICIE_ju!$R:$R,Calculos!$E$51)</f>
        <v>0</v>
      </c>
      <c r="F75" s="82">
        <f>SUMIFS(PIICIE_ju!$L:$L,PIICIE_ju!$I:$I,Calculos!$A75,PIICIE_ju!$R:$R,Calculos!$F$51)</f>
        <v>205613.3</v>
      </c>
      <c r="G75" s="82">
        <f>SUMIFS(PIICIE_ju!$L:$L,PIICIE_ju!$I:$I,Calculos!$A75,PIICIE_ju!$R:$R,Calculos!$G$51)</f>
        <v>0</v>
      </c>
      <c r="H75" s="82">
        <f>SUMIFS(PIICIE_ju!$L:$L,PIICIE_ju!$I:$I,Calculos!$A75,PIICIE_ju!$R:$R,Calculos!$H$51)</f>
        <v>0</v>
      </c>
      <c r="I75" s="82">
        <f>SUMIFS(PIICIE_ju!$L:$L,PIICIE_ju!$I:$I,Calculos!$A75,PIICIE_ju!$R:$R,Calculos!$I$51)</f>
        <v>0</v>
      </c>
    </row>
    <row r="76" spans="1:9" x14ac:dyDescent="0.3">
      <c r="A76" s="73" t="s">
        <v>137</v>
      </c>
      <c r="B76" s="21">
        <f>SUMIFS(PIICIE_ju!J:J,PIICIE_ju!I:I,Calculos!A76)</f>
        <v>1</v>
      </c>
      <c r="C76" s="82">
        <f>SUMIFS(PIICIE_ju!L:L,PIICIE_ju!I:I,Calculos!A76)</f>
        <v>503307.1</v>
      </c>
      <c r="E76" s="82">
        <f>SUMIFS(PIICIE_ju!$L:$L,PIICIE_ju!$I:$I,Calculos!$A76,PIICIE_ju!$R:$R,Calculos!$E$51)</f>
        <v>0</v>
      </c>
      <c r="F76" s="82">
        <f>SUMIFS(PIICIE_ju!$L:$L,PIICIE_ju!$I:$I,Calculos!$A76,PIICIE_ju!$R:$R,Calculos!$F$51)</f>
        <v>0</v>
      </c>
      <c r="G76" s="82">
        <f>SUMIFS(PIICIE_ju!$L:$L,PIICIE_ju!$I:$I,Calculos!$A76,PIICIE_ju!$R:$R,Calculos!$G$51)</f>
        <v>503307.1</v>
      </c>
      <c r="H76" s="82">
        <f>SUMIFS(PIICIE_ju!$L:$L,PIICIE_ju!$I:$I,Calculos!$A76,PIICIE_ju!$R:$R,Calculos!$H$51)</f>
        <v>0</v>
      </c>
      <c r="I76" s="82">
        <f>SUMIFS(PIICIE_ju!$L:$L,PIICIE_ju!$I:$I,Calculos!$A76,PIICIE_ju!$R:$R,Calculos!$I$51)</f>
        <v>0</v>
      </c>
    </row>
    <row r="77" spans="1:9" x14ac:dyDescent="0.3">
      <c r="A77" s="73" t="s">
        <v>140</v>
      </c>
      <c r="B77" s="21">
        <f>SUMIFS(PIICIE_ju!J:J,PIICIE_ju!I:I,Calculos!A77)</f>
        <v>1</v>
      </c>
      <c r="C77" s="82">
        <f>SUMIFS(PIICIE_ju!L:L,PIICIE_ju!I:I,Calculos!A77)</f>
        <v>722395.8</v>
      </c>
      <c r="E77" s="82">
        <f>SUMIFS(PIICIE_ju!$L:$L,PIICIE_ju!$I:$I,Calculos!$A77,PIICIE_ju!$R:$R,Calculos!$E$51)</f>
        <v>0</v>
      </c>
      <c r="F77" s="82">
        <f>SUMIFS(PIICIE_ju!$L:$L,PIICIE_ju!$I:$I,Calculos!$A77,PIICIE_ju!$R:$R,Calculos!$F$51)</f>
        <v>722395.8</v>
      </c>
      <c r="G77" s="82">
        <f>SUMIFS(PIICIE_ju!$L:$L,PIICIE_ju!$I:$I,Calculos!$A77,PIICIE_ju!$R:$R,Calculos!$G$51)</f>
        <v>0</v>
      </c>
      <c r="H77" s="82">
        <f>SUMIFS(PIICIE_ju!$L:$L,PIICIE_ju!$I:$I,Calculos!$A77,PIICIE_ju!$R:$R,Calculos!$H$51)</f>
        <v>0</v>
      </c>
      <c r="I77" s="82">
        <f>SUMIFS(PIICIE_ju!$L:$L,PIICIE_ju!$I:$I,Calculos!$A77,PIICIE_ju!$R:$R,Calculos!$I$51)</f>
        <v>0</v>
      </c>
    </row>
    <row r="78" spans="1:9" x14ac:dyDescent="0.3">
      <c r="A78" s="73" t="s">
        <v>142</v>
      </c>
      <c r="B78" s="21">
        <f>SUMIFS(PIICIE_ju!J:J,PIICIE_ju!I:I,Calculos!A78)</f>
        <v>1</v>
      </c>
      <c r="C78" s="82">
        <f>SUMIFS(PIICIE_ju!L:L,PIICIE_ju!I:I,Calculos!A78)</f>
        <v>874411.01</v>
      </c>
      <c r="E78" s="82">
        <f>SUMIFS(PIICIE_ju!$L:$L,PIICIE_ju!$I:$I,Calculos!$A78,PIICIE_ju!$R:$R,Calculos!$E$51)</f>
        <v>0</v>
      </c>
      <c r="F78" s="82">
        <f>SUMIFS(PIICIE_ju!$L:$L,PIICIE_ju!$I:$I,Calculos!$A78,PIICIE_ju!$R:$R,Calculos!$F$51)</f>
        <v>0</v>
      </c>
      <c r="G78" s="82">
        <f>SUMIFS(PIICIE_ju!$L:$L,PIICIE_ju!$I:$I,Calculos!$A78,PIICIE_ju!$R:$R,Calculos!$G$51)</f>
        <v>874411.01</v>
      </c>
      <c r="H78" s="82">
        <f>SUMIFS(PIICIE_ju!$L:$L,PIICIE_ju!$I:$I,Calculos!$A78,PIICIE_ju!$R:$R,Calculos!$H$51)</f>
        <v>0</v>
      </c>
      <c r="I78" s="82">
        <f>SUMIFS(PIICIE_ju!$L:$L,PIICIE_ju!$I:$I,Calculos!$A78,PIICIE_ju!$R:$R,Calculos!$I$51)</f>
        <v>0</v>
      </c>
    </row>
    <row r="79" spans="1:9" x14ac:dyDescent="0.3">
      <c r="A79" s="73" t="s">
        <v>144</v>
      </c>
      <c r="B79" s="21">
        <f>SUMIFS(PIICIE_ju!J:J,PIICIE_ju!I:I,Calculos!A79)</f>
        <v>2</v>
      </c>
      <c r="C79" s="82">
        <f>SUMIFS(PIICIE_ju!L:L,PIICIE_ju!I:I,Calculos!A79)</f>
        <v>344103.38</v>
      </c>
      <c r="E79" s="82">
        <f>SUMIFS(PIICIE_ju!$L:$L,PIICIE_ju!$I:$I,Calculos!$A79,PIICIE_ju!$R:$R,Calculos!$E$51)</f>
        <v>0</v>
      </c>
      <c r="F79" s="82">
        <f>SUMIFS(PIICIE_ju!$L:$L,PIICIE_ju!$I:$I,Calculos!$A79,PIICIE_ju!$R:$R,Calculos!$F$51)</f>
        <v>0</v>
      </c>
      <c r="G79" s="82">
        <f>SUMIFS(PIICIE_ju!$L:$L,PIICIE_ju!$I:$I,Calculos!$A79,PIICIE_ju!$R:$R,Calculos!$G$51)</f>
        <v>285489.59999999998</v>
      </c>
      <c r="H79" s="82">
        <f>SUMIFS(PIICIE_ju!$L:$L,PIICIE_ju!$I:$I,Calculos!$A79,PIICIE_ju!$R:$R,Calculos!$H$51)</f>
        <v>58613.78</v>
      </c>
      <c r="I79" s="82">
        <f>SUMIFS(PIICIE_ju!$L:$L,PIICIE_ju!$I:$I,Calculos!$A79,PIICIE_ju!$R:$R,Calculos!$I$51)</f>
        <v>0</v>
      </c>
    </row>
    <row r="80" spans="1:9" x14ac:dyDescent="0.3">
      <c r="A80" s="73" t="s">
        <v>147</v>
      </c>
      <c r="B80" s="21">
        <f>SUMIFS(PIICIE_ju!J:J,PIICIE_ju!I:I,Calculos!A80)</f>
        <v>2</v>
      </c>
      <c r="C80" s="82">
        <f>SUMIFS(PIICIE_ju!L:L,PIICIE_ju!I:I,Calculos!A80)</f>
        <v>303665.84999999998</v>
      </c>
      <c r="E80" s="82">
        <f>SUMIFS(PIICIE_ju!$L:$L,PIICIE_ju!$I:$I,Calculos!$A80,PIICIE_ju!$R:$R,Calculos!$E$51)</f>
        <v>0</v>
      </c>
      <c r="F80" s="82">
        <f>SUMIFS(PIICIE_ju!$L:$L,PIICIE_ju!$I:$I,Calculos!$A80,PIICIE_ju!$R:$R,Calculos!$F$51)</f>
        <v>0</v>
      </c>
      <c r="G80" s="82">
        <f>SUMIFS(PIICIE_ju!$L:$L,PIICIE_ju!$I:$I,Calculos!$A80,PIICIE_ju!$R:$R,Calculos!$G$51)</f>
        <v>303665.84999999998</v>
      </c>
      <c r="H80" s="82">
        <f>SUMIFS(PIICIE_ju!$L:$L,PIICIE_ju!$I:$I,Calculos!$A80,PIICIE_ju!$R:$R,Calculos!$H$51)</f>
        <v>0</v>
      </c>
      <c r="I80" s="82">
        <f>SUMIFS(PIICIE_ju!$L:$L,PIICIE_ju!$I:$I,Calculos!$A80,PIICIE_ju!$R:$R,Calculos!$I$51)</f>
        <v>0</v>
      </c>
    </row>
    <row r="81" spans="1:9" x14ac:dyDescent="0.3">
      <c r="A81" s="73" t="s">
        <v>151</v>
      </c>
      <c r="B81" s="21">
        <f>SUMIFS(PIICIE_ju!J:J,PIICIE_ju!I:I,Calculos!A81)</f>
        <v>1</v>
      </c>
      <c r="C81" s="82">
        <f>SUMIFS(PIICIE_ju!L:L,PIICIE_ju!I:I,Calculos!A81)</f>
        <v>501609.23</v>
      </c>
      <c r="E81" s="82">
        <f>SUMIFS(PIICIE_ju!$L:$L,PIICIE_ju!$I:$I,Calculos!$A81,PIICIE_ju!$R:$R,Calculos!$E$51)</f>
        <v>0</v>
      </c>
      <c r="F81" s="82">
        <f>SUMIFS(PIICIE_ju!$L:$L,PIICIE_ju!$I:$I,Calculos!$A81,PIICIE_ju!$R:$R,Calculos!$F$51)</f>
        <v>0</v>
      </c>
      <c r="G81" s="82">
        <f>SUMIFS(PIICIE_ju!$L:$L,PIICIE_ju!$I:$I,Calculos!$A81,PIICIE_ju!$R:$R,Calculos!$G$51)</f>
        <v>501609.23</v>
      </c>
      <c r="H81" s="82">
        <f>SUMIFS(PIICIE_ju!$L:$L,PIICIE_ju!$I:$I,Calculos!$A81,PIICIE_ju!$R:$R,Calculos!$H$51)</f>
        <v>0</v>
      </c>
      <c r="I81" s="82">
        <f>SUMIFS(PIICIE_ju!$L:$L,PIICIE_ju!$I:$I,Calculos!$A81,PIICIE_ju!$R:$R,Calculos!$I$51)</f>
        <v>0</v>
      </c>
    </row>
    <row r="82" spans="1:9" x14ac:dyDescent="0.3">
      <c r="A82" s="73" t="s">
        <v>154</v>
      </c>
      <c r="B82" s="21">
        <f>SUMIFS(PIICIE_ju!J:J,PIICIE_ju!I:I,Calculos!A82)</f>
        <v>1</v>
      </c>
      <c r="C82" s="82">
        <f>SUMIFS(PIICIE_ju!L:L,PIICIE_ju!I:I,Calculos!A82)</f>
        <v>307864.56</v>
      </c>
      <c r="E82" s="82">
        <f>SUMIFS(PIICIE_ju!$L:$L,PIICIE_ju!$I:$I,Calculos!$A82,PIICIE_ju!$R:$R,Calculos!$E$51)</f>
        <v>0</v>
      </c>
      <c r="F82" s="82">
        <f>SUMIFS(PIICIE_ju!$L:$L,PIICIE_ju!$I:$I,Calculos!$A82,PIICIE_ju!$R:$R,Calculos!$F$51)</f>
        <v>0</v>
      </c>
      <c r="G82" s="82">
        <f>SUMIFS(PIICIE_ju!$L:$L,PIICIE_ju!$I:$I,Calculos!$A82,PIICIE_ju!$R:$R,Calculos!$G$51)</f>
        <v>0</v>
      </c>
      <c r="H82" s="82">
        <f>SUMIFS(PIICIE_ju!$L:$L,PIICIE_ju!$I:$I,Calculos!$A82,PIICIE_ju!$R:$R,Calculos!$H$51)</f>
        <v>307864.56</v>
      </c>
      <c r="I82" s="82">
        <f>SUMIFS(PIICIE_ju!$L:$L,PIICIE_ju!$I:$I,Calculos!$A82,PIICIE_ju!$R:$R,Calculos!$I$51)</f>
        <v>0</v>
      </c>
    </row>
    <row r="83" spans="1:9" x14ac:dyDescent="0.3">
      <c r="A83" s="73" t="s">
        <v>159</v>
      </c>
      <c r="B83" s="21">
        <f>SUMIFS(PIICIE_ju!J:J,PIICIE_ju!I:I,Calculos!A83)</f>
        <v>2</v>
      </c>
      <c r="C83" s="82">
        <f>SUMIFS(PIICIE_ju!L:L,PIICIE_ju!I:I,Calculos!A83)</f>
        <v>884416.20000000007</v>
      </c>
      <c r="E83" s="82">
        <f>SUMIFS(PIICIE_ju!$L:$L,PIICIE_ju!$I:$I,Calculos!$A83,PIICIE_ju!$R:$R,Calculos!$E$51)</f>
        <v>0</v>
      </c>
      <c r="F83" s="82">
        <f>SUMIFS(PIICIE_ju!$L:$L,PIICIE_ju!$I:$I,Calculos!$A83,PIICIE_ju!$R:$R,Calculos!$F$51)</f>
        <v>0</v>
      </c>
      <c r="G83" s="82">
        <f>SUMIFS(PIICIE_ju!$L:$L,PIICIE_ju!$I:$I,Calculos!$A83,PIICIE_ju!$R:$R,Calculos!$G$51)</f>
        <v>884416.20000000007</v>
      </c>
      <c r="H83" s="82">
        <f>SUMIFS(PIICIE_ju!$L:$L,PIICIE_ju!$I:$I,Calculos!$A83,PIICIE_ju!$R:$R,Calculos!$H$51)</f>
        <v>0</v>
      </c>
      <c r="I83" s="82">
        <f>SUMIFS(PIICIE_ju!$L:$L,PIICIE_ju!$I:$I,Calculos!$A83,PIICIE_ju!$R:$R,Calculos!$I$51)</f>
        <v>0</v>
      </c>
    </row>
    <row r="84" spans="1:9" x14ac:dyDescent="0.3">
      <c r="A84" s="73" t="s">
        <v>162</v>
      </c>
      <c r="B84" s="21">
        <f>SUMIFS(PIICIE_ju!J:J,PIICIE_ju!I:I,Calculos!A84)</f>
        <v>1</v>
      </c>
      <c r="C84" s="86">
        <f>SUMIFS(PIICIE_ju!L:L,PIICIE_ju!I:I,Calculos!A84)</f>
        <v>1538102.74</v>
      </c>
      <c r="E84" s="82">
        <f>SUMIFS(PIICIE_ju!$L:$L,PIICIE_ju!$I:$I,Calculos!$A84,PIICIE_ju!$R:$R,Calculos!$E$51)</f>
        <v>0</v>
      </c>
      <c r="F84" s="82">
        <f>SUMIFS(PIICIE_ju!$L:$L,PIICIE_ju!$I:$I,Calculos!$A84,PIICIE_ju!$R:$R,Calculos!$F$51)</f>
        <v>1538102.74</v>
      </c>
      <c r="G84" s="82">
        <f>SUMIFS(PIICIE_ju!$L:$L,PIICIE_ju!$I:$I,Calculos!$A84,PIICIE_ju!$R:$R,Calculos!$G$51)</f>
        <v>0</v>
      </c>
      <c r="H84" s="82">
        <f>SUMIFS(PIICIE_ju!$L:$L,PIICIE_ju!$I:$I,Calculos!$A84,PIICIE_ju!$R:$R,Calculos!$H$51)</f>
        <v>0</v>
      </c>
      <c r="I84" s="82">
        <f>SUMIFS(PIICIE_ju!$L:$L,PIICIE_ju!$I:$I,Calculos!$A84,PIICIE_ju!$R:$R,Calculos!$I$51)</f>
        <v>0</v>
      </c>
    </row>
    <row r="85" spans="1:9" x14ac:dyDescent="0.3">
      <c r="A85" s="73" t="s">
        <v>164</v>
      </c>
      <c r="B85" s="21">
        <f>SUMIFS(PIICIE_ju!J:J,PIICIE_ju!I:I,Calculos!A85)</f>
        <v>2</v>
      </c>
      <c r="C85" s="82">
        <f>SUMIFS(PIICIE_ju!L:L,PIICIE_ju!I:I,Calculos!A85)</f>
        <v>341022.98</v>
      </c>
      <c r="E85" s="82">
        <f>SUMIFS(PIICIE_ju!$L:$L,PIICIE_ju!$I:$I,Calculos!$A85,PIICIE_ju!$R:$R,Calculos!$E$51)</f>
        <v>0</v>
      </c>
      <c r="F85" s="82">
        <f>SUMIFS(PIICIE_ju!$L:$L,PIICIE_ju!$I:$I,Calculos!$A85,PIICIE_ju!$R:$R,Calculos!$F$51)</f>
        <v>0</v>
      </c>
      <c r="G85" s="82">
        <f>SUMIFS(PIICIE_ju!$L:$L,PIICIE_ju!$I:$I,Calculos!$A85,PIICIE_ju!$R:$R,Calculos!$G$51)</f>
        <v>0</v>
      </c>
      <c r="H85" s="82">
        <f>SUMIFS(PIICIE_ju!$L:$L,PIICIE_ju!$I:$I,Calculos!$A85,PIICIE_ju!$R:$R,Calculos!$H$51)</f>
        <v>341022.98</v>
      </c>
      <c r="I85" s="82">
        <f>SUMIFS(PIICIE_ju!$L:$L,PIICIE_ju!$I:$I,Calculos!$A85,PIICIE_ju!$R:$R,Calculos!$I$51)</f>
        <v>0</v>
      </c>
    </row>
    <row r="86" spans="1:9" x14ac:dyDescent="0.3">
      <c r="A86" s="73" t="s">
        <v>168</v>
      </c>
      <c r="B86" s="21">
        <f>SUMIFS(PIICIE_ju!J:J,PIICIE_ju!I:I,Calculos!A86)</f>
        <v>2</v>
      </c>
      <c r="C86" s="82">
        <f>SUMIFS(PIICIE_ju!L:L,PIICIE_ju!I:I,Calculos!A86)</f>
        <v>357582.45</v>
      </c>
      <c r="E86" s="82">
        <f>SUMIFS(PIICIE_ju!$L:$L,PIICIE_ju!$I:$I,Calculos!$A86,PIICIE_ju!$R:$R,Calculos!$E$51)</f>
        <v>0</v>
      </c>
      <c r="F86" s="82">
        <f>SUMIFS(PIICIE_ju!$L:$L,PIICIE_ju!$I:$I,Calculos!$A86,PIICIE_ju!$R:$R,Calculos!$F$51)</f>
        <v>0</v>
      </c>
      <c r="G86" s="82">
        <f>SUMIFS(PIICIE_ju!$L:$L,PIICIE_ju!$I:$I,Calculos!$A86,PIICIE_ju!$R:$R,Calculos!$G$51)</f>
        <v>237769</v>
      </c>
      <c r="H86" s="82">
        <f>SUMIFS(PIICIE_ju!$L:$L,PIICIE_ju!$I:$I,Calculos!$A86,PIICIE_ju!$R:$R,Calculos!$H$51)</f>
        <v>119813.45</v>
      </c>
      <c r="I86" s="82">
        <f>SUMIFS(PIICIE_ju!$L:$L,PIICIE_ju!$I:$I,Calculos!$A86,PIICIE_ju!$R:$R,Calculos!$I$51)</f>
        <v>0</v>
      </c>
    </row>
    <row r="87" spans="1:9" x14ac:dyDescent="0.3">
      <c r="A87" s="73" t="s">
        <v>174</v>
      </c>
      <c r="B87" s="21">
        <f>SUMIFS(PIICIE_ju!J:J,PIICIE_ju!I:I,Calculos!A87)</f>
        <v>1</v>
      </c>
      <c r="C87" s="82">
        <f>SUMIFS(PIICIE_ju!L:L,PIICIE_ju!I:I,Calculos!A87)</f>
        <v>333418.45</v>
      </c>
      <c r="E87" s="82">
        <f>SUMIFS(PIICIE_ju!$L:$L,PIICIE_ju!$I:$I,Calculos!$A87,PIICIE_ju!$R:$R,Calculos!$E$51)</f>
        <v>0</v>
      </c>
      <c r="F87" s="82">
        <f>SUMIFS(PIICIE_ju!$L:$L,PIICIE_ju!$I:$I,Calculos!$A87,PIICIE_ju!$R:$R,Calculos!$F$51)</f>
        <v>0</v>
      </c>
      <c r="G87" s="82">
        <f>SUMIFS(PIICIE_ju!$L:$L,PIICIE_ju!$I:$I,Calculos!$A87,PIICIE_ju!$R:$R,Calculos!$G$51)</f>
        <v>0</v>
      </c>
      <c r="H87" s="82">
        <f>SUMIFS(PIICIE_ju!$L:$L,PIICIE_ju!$I:$I,Calculos!$A87,PIICIE_ju!$R:$R,Calculos!$H$51)</f>
        <v>333418.45</v>
      </c>
      <c r="I87" s="82">
        <f>SUMIFS(PIICIE_ju!$L:$L,PIICIE_ju!$I:$I,Calculos!$A87,PIICIE_ju!$R:$R,Calculos!$I$51)</f>
        <v>0</v>
      </c>
    </row>
    <row r="88" spans="1:9" x14ac:dyDescent="0.3">
      <c r="A88" s="73" t="s">
        <v>178</v>
      </c>
      <c r="B88" s="21">
        <f>SUMIFS(PIICIE_ju!J:J,PIICIE_ju!I:I,Calculos!A88)</f>
        <v>1</v>
      </c>
      <c r="C88" s="82">
        <f>SUMIFS(PIICIE_ju!L:L,PIICIE_ju!I:I,Calculos!A88)</f>
        <v>226019.25</v>
      </c>
      <c r="E88" s="82">
        <f>SUMIFS(PIICIE_ju!$L:$L,PIICIE_ju!$I:$I,Calculos!$A88,PIICIE_ju!$R:$R,Calculos!$E$51)</f>
        <v>0</v>
      </c>
      <c r="F88" s="82">
        <f>SUMIFS(PIICIE_ju!$L:$L,PIICIE_ju!$I:$I,Calculos!$A88,PIICIE_ju!$R:$R,Calculos!$F$51)</f>
        <v>0</v>
      </c>
      <c r="G88" s="82">
        <f>SUMIFS(PIICIE_ju!$L:$L,PIICIE_ju!$I:$I,Calculos!$A88,PIICIE_ju!$R:$R,Calculos!$G$51)</f>
        <v>226019.25</v>
      </c>
      <c r="H88" s="82">
        <f>SUMIFS(PIICIE_ju!$L:$L,PIICIE_ju!$I:$I,Calculos!$A88,PIICIE_ju!$R:$R,Calculos!$H$51)</f>
        <v>0</v>
      </c>
      <c r="I88" s="82">
        <f>SUMIFS(PIICIE_ju!$L:$L,PIICIE_ju!$I:$I,Calculos!$A88,PIICIE_ju!$R:$R,Calculos!$I$51)</f>
        <v>0</v>
      </c>
    </row>
    <row r="89" spans="1:9" x14ac:dyDescent="0.3">
      <c r="A89" s="73" t="s">
        <v>185</v>
      </c>
      <c r="B89" s="21">
        <f>SUMIFS(PIICIE_ju!J:J,PIICIE_ju!I:I,Calculos!A89)</f>
        <v>1</v>
      </c>
      <c r="C89" s="82">
        <f>SUMIFS(PIICIE_ju!L:L,PIICIE_ju!I:I,Calculos!A89)</f>
        <v>611728.68000000005</v>
      </c>
      <c r="E89" s="82">
        <f>SUMIFS(PIICIE_ju!$L:$L,PIICIE_ju!$I:$I,Calculos!$A89,PIICIE_ju!$R:$R,Calculos!$E$51)</f>
        <v>0</v>
      </c>
      <c r="F89" s="82">
        <f>SUMIFS(PIICIE_ju!$L:$L,PIICIE_ju!$I:$I,Calculos!$A89,PIICIE_ju!$R:$R,Calculos!$F$51)</f>
        <v>611728.68000000005</v>
      </c>
      <c r="G89" s="82">
        <f>SUMIFS(PIICIE_ju!$L:$L,PIICIE_ju!$I:$I,Calculos!$A89,PIICIE_ju!$R:$R,Calculos!$G$51)</f>
        <v>0</v>
      </c>
      <c r="H89" s="82">
        <f>SUMIFS(PIICIE_ju!$L:$L,PIICIE_ju!$I:$I,Calculos!$A89,PIICIE_ju!$R:$R,Calculos!$H$51)</f>
        <v>0</v>
      </c>
      <c r="I89" s="82">
        <f>SUMIFS(PIICIE_ju!$L:$L,PIICIE_ju!$I:$I,Calculos!$A89,PIICIE_ju!$R:$R,Calculos!$I$51)</f>
        <v>0</v>
      </c>
    </row>
    <row r="90" spans="1:9" x14ac:dyDescent="0.3">
      <c r="A90" s="73" t="s">
        <v>189</v>
      </c>
      <c r="B90" s="21">
        <f>SUMIFS(PIICIE_ju!J:J,PIICIE_ju!I:I,Calculos!A90)</f>
        <v>1</v>
      </c>
      <c r="C90" s="82">
        <f>SUMIFS(PIICIE_ju!L:L,PIICIE_ju!I:I,Calculos!A90)</f>
        <v>372883.95</v>
      </c>
      <c r="E90" s="82">
        <f>SUMIFS(PIICIE_ju!$L:$L,PIICIE_ju!$I:$I,Calculos!$A90,PIICIE_ju!$R:$R,Calculos!$E$51)</f>
        <v>0</v>
      </c>
      <c r="F90" s="82">
        <f>SUMIFS(PIICIE_ju!$L:$L,PIICIE_ju!$I:$I,Calculos!$A90,PIICIE_ju!$R:$R,Calculos!$F$51)</f>
        <v>0</v>
      </c>
      <c r="G90" s="82">
        <f>SUMIFS(PIICIE_ju!$L:$L,PIICIE_ju!$I:$I,Calculos!$A90,PIICIE_ju!$R:$R,Calculos!$G$51)</f>
        <v>372883.95</v>
      </c>
      <c r="H90" s="82">
        <f>SUMIFS(PIICIE_ju!$L:$L,PIICIE_ju!$I:$I,Calculos!$A90,PIICIE_ju!$R:$R,Calculos!$H$51)</f>
        <v>0</v>
      </c>
      <c r="I90" s="82">
        <f>SUMIFS(PIICIE_ju!$L:$L,PIICIE_ju!$I:$I,Calculos!$A90,PIICIE_ju!$R:$R,Calculos!$I$51)</f>
        <v>0</v>
      </c>
    </row>
    <row r="91" spans="1:9" x14ac:dyDescent="0.3">
      <c r="A91" s="73" t="s">
        <v>195</v>
      </c>
      <c r="B91" s="21">
        <f>SUMIFS(PIICIE_ju!J:J,PIICIE_ju!I:I,Calculos!A91)</f>
        <v>1</v>
      </c>
      <c r="C91" s="82">
        <f>SUMIFS(PIICIE_ju!L:L,PIICIE_ju!I:I,Calculos!A91)</f>
        <v>214427.33</v>
      </c>
      <c r="E91" s="82">
        <f>SUMIFS(PIICIE_ju!$L:$L,PIICIE_ju!$I:$I,Calculos!$A91,PIICIE_ju!$R:$R,Calculos!$E$51)</f>
        <v>0</v>
      </c>
      <c r="F91" s="82">
        <f>SUMIFS(PIICIE_ju!$L:$L,PIICIE_ju!$I:$I,Calculos!$A91,PIICIE_ju!$R:$R,Calculos!$F$51)</f>
        <v>0</v>
      </c>
      <c r="G91" s="82">
        <f>SUMIFS(PIICIE_ju!$L:$L,PIICIE_ju!$I:$I,Calculos!$A91,PIICIE_ju!$R:$R,Calculos!$G$51)</f>
        <v>214427.33</v>
      </c>
      <c r="H91" s="82">
        <f>SUMIFS(PIICIE_ju!$L:$L,PIICIE_ju!$I:$I,Calculos!$A91,PIICIE_ju!$R:$R,Calculos!$H$51)</f>
        <v>0</v>
      </c>
      <c r="I91" s="82">
        <f>SUMIFS(PIICIE_ju!$L:$L,PIICIE_ju!$I:$I,Calculos!$A91,PIICIE_ju!$R:$R,Calculos!$I$51)</f>
        <v>0</v>
      </c>
    </row>
    <row r="92" spans="1:9" x14ac:dyDescent="0.3">
      <c r="A92" s="73" t="s">
        <v>199</v>
      </c>
      <c r="B92" s="21">
        <f>SUMIFS(PIICIE_ju!J:J,PIICIE_ju!I:I,Calculos!A92)</f>
        <v>1</v>
      </c>
      <c r="C92" s="82">
        <f>SUMIFS(PIICIE_ju!L:L,PIICIE_ju!I:I,Calculos!A92)</f>
        <v>282619.53000000003</v>
      </c>
      <c r="E92" s="82">
        <f>SUMIFS(PIICIE_ju!$L:$L,PIICIE_ju!$I:$I,Calculos!$A92,PIICIE_ju!$R:$R,Calculos!$E$51)</f>
        <v>0</v>
      </c>
      <c r="F92" s="82">
        <f>SUMIFS(PIICIE_ju!$L:$L,PIICIE_ju!$I:$I,Calculos!$A92,PIICIE_ju!$R:$R,Calculos!$F$51)</f>
        <v>0</v>
      </c>
      <c r="G92" s="82">
        <f>SUMIFS(PIICIE_ju!$L:$L,PIICIE_ju!$I:$I,Calculos!$A92,PIICIE_ju!$R:$R,Calculos!$G$51)</f>
        <v>0</v>
      </c>
      <c r="H92" s="82">
        <f>SUMIFS(PIICIE_ju!$L:$L,PIICIE_ju!$I:$I,Calculos!$A92,PIICIE_ju!$R:$R,Calculos!$H$51)</f>
        <v>282619.53000000003</v>
      </c>
      <c r="I92" s="82">
        <f>SUMIFS(PIICIE_ju!$L:$L,PIICIE_ju!$I:$I,Calculos!$A92,PIICIE_ju!$R:$R,Calculos!$I$51)</f>
        <v>0</v>
      </c>
    </row>
    <row r="93" spans="1:9" x14ac:dyDescent="0.3">
      <c r="A93" s="73" t="s">
        <v>204</v>
      </c>
      <c r="B93" s="21">
        <f>SUMIFS(PIICIE_ju!J:J,PIICIE_ju!I:I,Calculos!A93)</f>
        <v>1</v>
      </c>
      <c r="C93" s="82">
        <f>SUMIFS(PIICIE_ju!L:L,PIICIE_ju!I:I,Calculos!A93)</f>
        <v>356803.93</v>
      </c>
      <c r="E93" s="82">
        <f>SUMIFS(PIICIE_ju!$L:$L,PIICIE_ju!$I:$I,Calculos!$A93,PIICIE_ju!$R:$R,Calculos!$E$51)</f>
        <v>0</v>
      </c>
      <c r="F93" s="82">
        <f>SUMIFS(PIICIE_ju!$L:$L,PIICIE_ju!$I:$I,Calculos!$A93,PIICIE_ju!$R:$R,Calculos!$F$51)</f>
        <v>0</v>
      </c>
      <c r="G93" s="82">
        <f>SUMIFS(PIICIE_ju!$L:$L,PIICIE_ju!$I:$I,Calculos!$A93,PIICIE_ju!$R:$R,Calculos!$G$51)</f>
        <v>356803.93</v>
      </c>
      <c r="H93" s="82">
        <f>SUMIFS(PIICIE_ju!$L:$L,PIICIE_ju!$I:$I,Calculos!$A93,PIICIE_ju!$R:$R,Calculos!$H$51)</f>
        <v>0</v>
      </c>
      <c r="I93" s="82">
        <f>SUMIFS(PIICIE_ju!$L:$L,PIICIE_ju!$I:$I,Calculos!$A93,PIICIE_ju!$R:$R,Calculos!$I$51)</f>
        <v>0</v>
      </c>
    </row>
    <row r="94" spans="1:9" x14ac:dyDescent="0.3">
      <c r="A94" s="73" t="s">
        <v>207</v>
      </c>
      <c r="B94" s="21">
        <f>SUMIFS(PIICIE_ju!J:J,PIICIE_ju!I:I,Calculos!A94)</f>
        <v>2</v>
      </c>
      <c r="C94" s="82">
        <f>SUMIFS(PIICIE_ju!L:L,PIICIE_ju!I:I,Calculos!A94)</f>
        <v>443918.45</v>
      </c>
      <c r="E94" s="82">
        <f>SUMIFS(PIICIE_ju!$L:$L,PIICIE_ju!$I:$I,Calculos!$A94,PIICIE_ju!$R:$R,Calculos!$E$51)</f>
        <v>0</v>
      </c>
      <c r="F94" s="82">
        <f>SUMIFS(PIICIE_ju!$L:$L,PIICIE_ju!$I:$I,Calculos!$A94,PIICIE_ju!$R:$R,Calculos!$F$51)</f>
        <v>0</v>
      </c>
      <c r="G94" s="82">
        <f>SUMIFS(PIICIE_ju!$L:$L,PIICIE_ju!$I:$I,Calculos!$A94,PIICIE_ju!$R:$R,Calculos!$G$51)</f>
        <v>278168.45</v>
      </c>
      <c r="H94" s="82">
        <f>SUMIFS(PIICIE_ju!$L:$L,PIICIE_ju!$I:$I,Calculos!$A94,PIICIE_ju!$R:$R,Calculos!$H$51)</f>
        <v>165750</v>
      </c>
      <c r="I94" s="82">
        <f>SUMIFS(PIICIE_ju!$L:$L,PIICIE_ju!$I:$I,Calculos!$A94,PIICIE_ju!$R:$R,Calculos!$I$51)</f>
        <v>0</v>
      </c>
    </row>
    <row r="95" spans="1:9" x14ac:dyDescent="0.3">
      <c r="A95" s="73" t="s">
        <v>211</v>
      </c>
      <c r="B95" s="21">
        <f>SUMIFS(PIICIE_ju!J:J,PIICIE_ju!I:I,Calculos!A95)</f>
        <v>1</v>
      </c>
      <c r="C95" s="82">
        <f>SUMIFS(PIICIE_ju!L:L,PIICIE_ju!I:I,Calculos!A95)</f>
        <v>333961.71999999997</v>
      </c>
      <c r="E95" s="82">
        <f>SUMIFS(PIICIE_ju!$L:$L,PIICIE_ju!$I:$I,Calculos!$A95,PIICIE_ju!$R:$R,Calculos!$E$51)</f>
        <v>0</v>
      </c>
      <c r="F95" s="82">
        <f>SUMIFS(PIICIE_ju!$L:$L,PIICIE_ju!$I:$I,Calculos!$A95,PIICIE_ju!$R:$R,Calculos!$F$51)</f>
        <v>0</v>
      </c>
      <c r="G95" s="82">
        <f>SUMIFS(PIICIE_ju!$L:$L,PIICIE_ju!$I:$I,Calculos!$A95,PIICIE_ju!$R:$R,Calculos!$G$51)</f>
        <v>333961.71999999997</v>
      </c>
      <c r="H95" s="82">
        <f>SUMIFS(PIICIE_ju!$L:$L,PIICIE_ju!$I:$I,Calculos!$A95,PIICIE_ju!$R:$R,Calculos!$H$51)</f>
        <v>0</v>
      </c>
      <c r="I95" s="82">
        <f>SUMIFS(PIICIE_ju!$L:$L,PIICIE_ju!$I:$I,Calculos!$A95,PIICIE_ju!$R:$R,Calculos!$I$51)</f>
        <v>0</v>
      </c>
    </row>
    <row r="96" spans="1:9" x14ac:dyDescent="0.3">
      <c r="A96" s="73" t="s">
        <v>214</v>
      </c>
      <c r="B96" s="21">
        <f>SUMIFS(PIICIE_ju!J:J,PIICIE_ju!I:I,Calculos!A96)</f>
        <v>2</v>
      </c>
      <c r="C96" s="82">
        <f>SUMIFS(PIICIE_ju!L:L,PIICIE_ju!I:I,Calculos!A96)</f>
        <v>100208.16</v>
      </c>
      <c r="E96" s="82">
        <f>SUMIFS(PIICIE_ju!$L:$L,PIICIE_ju!$I:$I,Calculos!$A96,PIICIE_ju!$R:$R,Calculos!$E$51)</f>
        <v>0</v>
      </c>
      <c r="F96" s="82">
        <f>SUMIFS(PIICIE_ju!$L:$L,PIICIE_ju!$I:$I,Calculos!$A96,PIICIE_ju!$R:$R,Calculos!$F$51)</f>
        <v>0</v>
      </c>
      <c r="G96" s="82">
        <f>SUMIFS(PIICIE_ju!$L:$L,PIICIE_ju!$I:$I,Calculos!$A96,PIICIE_ju!$R:$R,Calculos!$G$51)</f>
        <v>100208.16</v>
      </c>
      <c r="H96" s="82">
        <f>SUMIFS(PIICIE_ju!$L:$L,PIICIE_ju!$I:$I,Calculos!$A96,PIICIE_ju!$R:$R,Calculos!$H$51)</f>
        <v>0</v>
      </c>
      <c r="I96" s="82">
        <f>SUMIFS(PIICIE_ju!$L:$L,PIICIE_ju!$I:$I,Calculos!$A96,PIICIE_ju!$R:$R,Calculos!$I$51)</f>
        <v>0</v>
      </c>
    </row>
    <row r="97" spans="1:9" x14ac:dyDescent="0.3">
      <c r="A97" s="73" t="s">
        <v>217</v>
      </c>
      <c r="B97" s="21">
        <f>SUMIFS(PIICIE_ju!J:J,PIICIE_ju!I:I,Calculos!A97)</f>
        <v>1</v>
      </c>
      <c r="C97" s="82">
        <f>SUMIFS(PIICIE_ju!L:L,PIICIE_ju!I:I,Calculos!A97)</f>
        <v>482126.94</v>
      </c>
      <c r="E97" s="82">
        <f>SUMIFS(PIICIE_ju!$L:$L,PIICIE_ju!$I:$I,Calculos!$A97,PIICIE_ju!$R:$R,Calculos!$E$51)</f>
        <v>0</v>
      </c>
      <c r="F97" s="82">
        <f>SUMIFS(PIICIE_ju!$L:$L,PIICIE_ju!$I:$I,Calculos!$A97,PIICIE_ju!$R:$R,Calculos!$F$51)</f>
        <v>0</v>
      </c>
      <c r="G97" s="82">
        <f>SUMIFS(PIICIE_ju!$L:$L,PIICIE_ju!$I:$I,Calculos!$A97,PIICIE_ju!$R:$R,Calculos!$G$51)</f>
        <v>482126.94</v>
      </c>
      <c r="H97" s="82">
        <f>SUMIFS(PIICIE_ju!$L:$L,PIICIE_ju!$I:$I,Calculos!$A97,PIICIE_ju!$R:$R,Calculos!$H$51)</f>
        <v>0</v>
      </c>
      <c r="I97" s="82">
        <f>SUMIFS(PIICIE_ju!$L:$L,PIICIE_ju!$I:$I,Calculos!$A97,PIICIE_ju!$R:$R,Calculos!$I$51)</f>
        <v>0</v>
      </c>
    </row>
    <row r="98" spans="1:9" x14ac:dyDescent="0.3">
      <c r="A98" s="73" t="s">
        <v>219</v>
      </c>
      <c r="B98" s="21">
        <f>SUMIFS(PIICIE_ju!J:J,PIICIE_ju!I:I,Calculos!A98)</f>
        <v>3</v>
      </c>
      <c r="C98" s="86">
        <f>SUMIFS(PIICIE_ju!L:L,PIICIE_ju!I:I,Calculos!A98)</f>
        <v>1306605.97</v>
      </c>
      <c r="E98" s="82">
        <f>SUMIFS(PIICIE_ju!$L:$L,PIICIE_ju!$I:$I,Calculos!$A98,PIICIE_ju!$R:$R,Calculos!$E$51)</f>
        <v>0</v>
      </c>
      <c r="F98" s="82">
        <f>SUMIFS(PIICIE_ju!$L:$L,PIICIE_ju!$I:$I,Calculos!$A98,PIICIE_ju!$R:$R,Calculos!$F$51)</f>
        <v>0</v>
      </c>
      <c r="G98" s="82">
        <f>SUMIFS(PIICIE_ju!$L:$L,PIICIE_ju!$I:$I,Calculos!$A98,PIICIE_ju!$R:$R,Calculos!$G$51)</f>
        <v>1153605.96</v>
      </c>
      <c r="H98" s="82">
        <f>SUMIFS(PIICIE_ju!$L:$L,PIICIE_ju!$I:$I,Calculos!$A98,PIICIE_ju!$R:$R,Calculos!$H$51)</f>
        <v>153000.01</v>
      </c>
      <c r="I98" s="82">
        <f>SUMIFS(PIICIE_ju!$L:$L,PIICIE_ju!$I:$I,Calculos!$A98,PIICIE_ju!$R:$R,Calculos!$I$51)</f>
        <v>0</v>
      </c>
    </row>
    <row r="99" spans="1:9" x14ac:dyDescent="0.3">
      <c r="A99" s="73" t="s">
        <v>222</v>
      </c>
      <c r="B99" s="21">
        <f>SUMIFS(PIICIE_ju!J:J,PIICIE_ju!I:I,Calculos!A99)</f>
        <v>1</v>
      </c>
      <c r="C99" s="82">
        <f>SUMIFS(PIICIE_ju!L:L,PIICIE_ju!I:I,Calculos!A99)</f>
        <v>273713.23</v>
      </c>
      <c r="E99" s="82">
        <f>SUMIFS(PIICIE_ju!$L:$L,PIICIE_ju!$I:$I,Calculos!$A99,PIICIE_ju!$R:$R,Calculos!$E$51)</f>
        <v>0</v>
      </c>
      <c r="F99" s="82">
        <f>SUMIFS(PIICIE_ju!$L:$L,PIICIE_ju!$I:$I,Calculos!$A99,PIICIE_ju!$R:$R,Calculos!$F$51)</f>
        <v>0</v>
      </c>
      <c r="G99" s="82">
        <f>SUMIFS(PIICIE_ju!$L:$L,PIICIE_ju!$I:$I,Calculos!$A99,PIICIE_ju!$R:$R,Calculos!$G$51)</f>
        <v>273713.23</v>
      </c>
      <c r="H99" s="82">
        <f>SUMIFS(PIICIE_ju!$L:$L,PIICIE_ju!$I:$I,Calculos!$A99,PIICIE_ju!$R:$R,Calculos!$H$51)</f>
        <v>0</v>
      </c>
      <c r="I99" s="82">
        <f>SUMIFS(PIICIE_ju!$L:$L,PIICIE_ju!$I:$I,Calculos!$A99,PIICIE_ju!$R:$R,Calculos!$I$51)</f>
        <v>0</v>
      </c>
    </row>
    <row r="100" spans="1:9" x14ac:dyDescent="0.3">
      <c r="A100" s="73" t="s">
        <v>227</v>
      </c>
      <c r="B100" s="21">
        <f>SUMIFS(PIICIE_ju!J:J,PIICIE_ju!I:I,Calculos!A100)</f>
        <v>3</v>
      </c>
      <c r="C100" s="82">
        <f>SUMIFS(PIICIE_ju!L:L,PIICIE_ju!I:I,Calculos!A100)</f>
        <v>765613.18</v>
      </c>
      <c r="E100" s="82">
        <f>SUMIFS(PIICIE_ju!$L:$L,PIICIE_ju!$I:$I,Calculos!$A100,PIICIE_ju!$R:$R,Calculos!$E$51)</f>
        <v>0</v>
      </c>
      <c r="F100" s="82">
        <f>SUMIFS(PIICIE_ju!$L:$L,PIICIE_ju!$I:$I,Calculos!$A100,PIICIE_ju!$R:$R,Calculos!$F$51)</f>
        <v>0</v>
      </c>
      <c r="G100" s="82">
        <f>SUMIFS(PIICIE_ju!$L:$L,PIICIE_ju!$I:$I,Calculos!$A100,PIICIE_ju!$R:$R,Calculos!$G$51)</f>
        <v>681731.8</v>
      </c>
      <c r="H100" s="82">
        <f>SUMIFS(PIICIE_ju!$L:$L,PIICIE_ju!$I:$I,Calculos!$A100,PIICIE_ju!$R:$R,Calculos!$H$51)</f>
        <v>83881.38</v>
      </c>
      <c r="I100" s="82">
        <f>SUMIFS(PIICIE_ju!$L:$L,PIICIE_ju!$I:$I,Calculos!$A100,PIICIE_ju!$R:$R,Calculos!$I$51)</f>
        <v>0</v>
      </c>
    </row>
    <row r="101" spans="1:9" x14ac:dyDescent="0.3">
      <c r="A101" s="73" t="s">
        <v>234</v>
      </c>
      <c r="B101" s="21">
        <f>SUMIFS(PIICIE_ju!J:J,PIICIE_ju!I:I,Calculos!A101)</f>
        <v>1</v>
      </c>
      <c r="C101" s="82">
        <f>SUMIFS(PIICIE_ju!L:L,PIICIE_ju!I:I,Calculos!A101)</f>
        <v>790350</v>
      </c>
      <c r="E101" s="82">
        <f>SUMIFS(PIICIE_ju!$L:$L,PIICIE_ju!$I:$I,Calculos!$A101,PIICIE_ju!$R:$R,Calculos!$E$51)</f>
        <v>0</v>
      </c>
      <c r="F101" s="82">
        <f>SUMIFS(PIICIE_ju!$L:$L,PIICIE_ju!$I:$I,Calculos!$A101,PIICIE_ju!$R:$R,Calculos!$F$51)</f>
        <v>0</v>
      </c>
      <c r="G101" s="82">
        <f>SUMIFS(PIICIE_ju!$L:$L,PIICIE_ju!$I:$I,Calculos!$A101,PIICIE_ju!$R:$R,Calculos!$G$51)</f>
        <v>790350</v>
      </c>
      <c r="H101" s="82">
        <f>SUMIFS(PIICIE_ju!$L:$L,PIICIE_ju!$I:$I,Calculos!$A101,PIICIE_ju!$R:$R,Calculos!$H$51)</f>
        <v>0</v>
      </c>
      <c r="I101" s="82">
        <f>SUMIFS(PIICIE_ju!$L:$L,PIICIE_ju!$I:$I,Calculos!$A101,PIICIE_ju!$R:$R,Calculos!$I$51)</f>
        <v>0</v>
      </c>
    </row>
    <row r="102" spans="1:9" x14ac:dyDescent="0.3">
      <c r="A102" s="73" t="s">
        <v>236</v>
      </c>
      <c r="B102" s="21">
        <f>SUMIFS(PIICIE_ju!J:J,PIICIE_ju!I:I,Calculos!A102)</f>
        <v>2</v>
      </c>
      <c r="C102" s="82">
        <f>SUMIFS(PIICIE_ju!L:L,PIICIE_ju!I:I,Calculos!A102)</f>
        <v>246049.53</v>
      </c>
      <c r="E102" s="82">
        <f>SUMIFS(PIICIE_ju!$L:$L,PIICIE_ju!$I:$I,Calculos!$A102,PIICIE_ju!$R:$R,Calculos!$E$51)</f>
        <v>0</v>
      </c>
      <c r="F102" s="82">
        <f>SUMIFS(PIICIE_ju!$L:$L,PIICIE_ju!$I:$I,Calculos!$A102,PIICIE_ju!$R:$R,Calculos!$F$51)</f>
        <v>20452.509999999998</v>
      </c>
      <c r="G102" s="82">
        <f>SUMIFS(PIICIE_ju!$L:$L,PIICIE_ju!$I:$I,Calculos!$A102,PIICIE_ju!$R:$R,Calculos!$G$51)</f>
        <v>225597.02</v>
      </c>
      <c r="H102" s="82">
        <f>SUMIFS(PIICIE_ju!$L:$L,PIICIE_ju!$I:$I,Calculos!$A102,PIICIE_ju!$R:$R,Calculos!$H$51)</f>
        <v>0</v>
      </c>
      <c r="I102" s="82">
        <f>SUMIFS(PIICIE_ju!$L:$L,PIICIE_ju!$I:$I,Calculos!$A102,PIICIE_ju!$R:$R,Calculos!$I$51)</f>
        <v>0</v>
      </c>
    </row>
    <row r="103" spans="1:9" x14ac:dyDescent="0.3">
      <c r="A103" s="73" t="s">
        <v>240</v>
      </c>
      <c r="B103" s="21">
        <f>SUMIFS(PIICIE_ju!J:J,PIICIE_ju!I:I,Calculos!A103)</f>
        <v>1</v>
      </c>
      <c r="C103" s="82">
        <f>SUMIFS(PIICIE_ju!L:L,PIICIE_ju!I:I,Calculos!A103)</f>
        <v>105521.01</v>
      </c>
      <c r="E103" s="82">
        <f>SUMIFS(PIICIE_ju!$L:$L,PIICIE_ju!$I:$I,Calculos!$A103,PIICIE_ju!$R:$R,Calculos!$E$51)</f>
        <v>0</v>
      </c>
      <c r="F103" s="82">
        <f>SUMIFS(PIICIE_ju!$L:$L,PIICIE_ju!$I:$I,Calculos!$A103,PIICIE_ju!$R:$R,Calculos!$F$51)</f>
        <v>0</v>
      </c>
      <c r="G103" s="82">
        <f>SUMIFS(PIICIE_ju!$L:$L,PIICIE_ju!$I:$I,Calculos!$A103,PIICIE_ju!$R:$R,Calculos!$G$51)</f>
        <v>105521.01</v>
      </c>
      <c r="H103" s="82">
        <f>SUMIFS(PIICIE_ju!$L:$L,PIICIE_ju!$I:$I,Calculos!$A103,PIICIE_ju!$R:$R,Calculos!$H$51)</f>
        <v>0</v>
      </c>
      <c r="I103" s="82">
        <f>SUMIFS(PIICIE_ju!$L:$L,PIICIE_ju!$I:$I,Calculos!$A103,PIICIE_ju!$R:$R,Calculos!$I$51)</f>
        <v>0</v>
      </c>
    </row>
    <row r="104" spans="1:9" x14ac:dyDescent="0.3">
      <c r="A104" s="73" t="s">
        <v>243</v>
      </c>
      <c r="B104" s="21">
        <f>SUMIFS(PIICIE_ju!J:J,PIICIE_ju!I:I,Calculos!A104)</f>
        <v>1</v>
      </c>
      <c r="C104" s="82">
        <f>SUMIFS(PIICIE_ju!L:L,PIICIE_ju!I:I,Calculos!A104)</f>
        <v>258560.65</v>
      </c>
      <c r="E104" s="82">
        <f>SUMIFS(PIICIE_ju!$L:$L,PIICIE_ju!$I:$I,Calculos!$A104,PIICIE_ju!$R:$R,Calculos!$E$51)</f>
        <v>0</v>
      </c>
      <c r="F104" s="82">
        <f>SUMIFS(PIICIE_ju!$L:$L,PIICIE_ju!$I:$I,Calculos!$A104,PIICIE_ju!$R:$R,Calculos!$F$51)</f>
        <v>258560.65</v>
      </c>
      <c r="G104" s="82">
        <f>SUMIFS(PIICIE_ju!$L:$L,PIICIE_ju!$I:$I,Calculos!$A104,PIICIE_ju!$R:$R,Calculos!$G$51)</f>
        <v>0</v>
      </c>
      <c r="H104" s="82">
        <f>SUMIFS(PIICIE_ju!$L:$L,PIICIE_ju!$I:$I,Calculos!$A104,PIICIE_ju!$R:$R,Calculos!$H$51)</f>
        <v>0</v>
      </c>
      <c r="I104" s="82">
        <f>SUMIFS(PIICIE_ju!$L:$L,PIICIE_ju!$I:$I,Calculos!$A104,PIICIE_ju!$R:$R,Calculos!$I$51)</f>
        <v>0</v>
      </c>
    </row>
    <row r="105" spans="1:9" x14ac:dyDescent="0.3">
      <c r="A105" s="73" t="s">
        <v>247</v>
      </c>
      <c r="B105" s="21">
        <f>SUMIFS(PIICIE_ju!J:J,PIICIE_ju!I:I,Calculos!A105)</f>
        <v>1</v>
      </c>
      <c r="C105" s="82">
        <f>SUMIFS(PIICIE_ju!L:L,PIICIE_ju!I:I,Calculos!A105)</f>
        <v>120723.18</v>
      </c>
      <c r="E105" s="82">
        <f>SUMIFS(PIICIE_ju!$L:$L,PIICIE_ju!$I:$I,Calculos!$A105,PIICIE_ju!$R:$R,Calculos!$E$51)</f>
        <v>0</v>
      </c>
      <c r="F105" s="82">
        <f>SUMIFS(PIICIE_ju!$L:$L,PIICIE_ju!$I:$I,Calculos!$A105,PIICIE_ju!$R:$R,Calculos!$F$51)</f>
        <v>120723.18</v>
      </c>
      <c r="G105" s="82">
        <f>SUMIFS(PIICIE_ju!$L:$L,PIICIE_ju!$I:$I,Calculos!$A105,PIICIE_ju!$R:$R,Calculos!$G$51)</f>
        <v>0</v>
      </c>
      <c r="H105" s="82">
        <f>SUMIFS(PIICIE_ju!$L:$L,PIICIE_ju!$I:$I,Calculos!$A105,PIICIE_ju!$R:$R,Calculos!$H$51)</f>
        <v>0</v>
      </c>
      <c r="I105" s="82">
        <f>SUMIFS(PIICIE_ju!$L:$L,PIICIE_ju!$I:$I,Calculos!$A105,PIICIE_ju!$R:$R,Calculos!$I$51)</f>
        <v>0</v>
      </c>
    </row>
    <row r="106" spans="1:9" x14ac:dyDescent="0.3">
      <c r="A106" s="73" t="s">
        <v>251</v>
      </c>
      <c r="B106" s="21">
        <f>SUMIFS(PIICIE_ju!J:J,PIICIE_ju!I:I,Calculos!A106)</f>
        <v>1</v>
      </c>
      <c r="C106" s="82">
        <f>SUMIFS(PIICIE_ju!L:L,PIICIE_ju!I:I,Calculos!A106)</f>
        <v>346078.35</v>
      </c>
      <c r="E106" s="82">
        <f>SUMIFS(PIICIE_ju!$L:$L,PIICIE_ju!$I:$I,Calculos!$A106,PIICIE_ju!$R:$R,Calculos!$E$51)</f>
        <v>0</v>
      </c>
      <c r="F106" s="82">
        <f>SUMIFS(PIICIE_ju!$L:$L,PIICIE_ju!$I:$I,Calculos!$A106,PIICIE_ju!$R:$R,Calculos!$F$51)</f>
        <v>346078.35</v>
      </c>
      <c r="G106" s="82">
        <f>SUMIFS(PIICIE_ju!$L:$L,PIICIE_ju!$I:$I,Calculos!$A106,PIICIE_ju!$R:$R,Calculos!$G$51)</f>
        <v>0</v>
      </c>
      <c r="H106" s="82">
        <f>SUMIFS(PIICIE_ju!$L:$L,PIICIE_ju!$I:$I,Calculos!$A106,PIICIE_ju!$R:$R,Calculos!$H$51)</f>
        <v>0</v>
      </c>
      <c r="I106" s="82">
        <f>SUMIFS(PIICIE_ju!$L:$L,PIICIE_ju!$I:$I,Calculos!$A106,PIICIE_ju!$R:$R,Calculos!$I$51)</f>
        <v>0</v>
      </c>
    </row>
    <row r="107" spans="1:9" x14ac:dyDescent="0.3">
      <c r="A107" s="73" t="s">
        <v>255</v>
      </c>
      <c r="B107" s="21">
        <f>SUMIFS(PIICIE_ju!J:J,PIICIE_ju!I:I,Calculos!A107)</f>
        <v>2</v>
      </c>
      <c r="C107" s="82">
        <f>SUMIFS(PIICIE_ju!L:L,PIICIE_ju!I:I,Calculos!A107)</f>
        <v>510728.85</v>
      </c>
      <c r="E107" s="82">
        <f>SUMIFS(PIICIE_ju!$L:$L,PIICIE_ju!$I:$I,Calculos!$A107,PIICIE_ju!$R:$R,Calculos!$E$51)</f>
        <v>0</v>
      </c>
      <c r="F107" s="82">
        <f>SUMIFS(PIICIE_ju!$L:$L,PIICIE_ju!$I:$I,Calculos!$A107,PIICIE_ju!$R:$R,Calculos!$F$51)</f>
        <v>0</v>
      </c>
      <c r="G107" s="82">
        <f>SUMIFS(PIICIE_ju!$L:$L,PIICIE_ju!$I:$I,Calculos!$A107,PIICIE_ju!$R:$R,Calculos!$G$51)</f>
        <v>510728.85</v>
      </c>
      <c r="H107" s="82">
        <f>SUMIFS(PIICIE_ju!$L:$L,PIICIE_ju!$I:$I,Calculos!$A107,PIICIE_ju!$R:$R,Calculos!$H$51)</f>
        <v>0</v>
      </c>
      <c r="I107" s="82">
        <f>SUMIFS(PIICIE_ju!$L:$L,PIICIE_ju!$I:$I,Calculos!$A107,PIICIE_ju!$R:$R,Calculos!$I$51)</f>
        <v>0</v>
      </c>
    </row>
    <row r="108" spans="1:9" x14ac:dyDescent="0.3">
      <c r="A108" s="73" t="s">
        <v>258</v>
      </c>
      <c r="B108" s="21">
        <f>SUMIFS(PIICIE_ju!J:J,PIICIE_ju!I:I,Calculos!A108)</f>
        <v>1</v>
      </c>
      <c r="C108" s="82">
        <f>SUMIFS(PIICIE_ju!L:L,PIICIE_ju!I:I,Calculos!A108)</f>
        <v>233433.06</v>
      </c>
      <c r="E108" s="82">
        <f>SUMIFS(PIICIE_ju!$L:$L,PIICIE_ju!$I:$I,Calculos!$A108,PIICIE_ju!$R:$R,Calculos!$E$51)</f>
        <v>0</v>
      </c>
      <c r="F108" s="82">
        <f>SUMIFS(PIICIE_ju!$L:$L,PIICIE_ju!$I:$I,Calculos!$A108,PIICIE_ju!$R:$R,Calculos!$F$51)</f>
        <v>0</v>
      </c>
      <c r="G108" s="82">
        <f>SUMIFS(PIICIE_ju!$L:$L,PIICIE_ju!$I:$I,Calculos!$A108,PIICIE_ju!$R:$R,Calculos!$G$51)</f>
        <v>233433.06</v>
      </c>
      <c r="H108" s="82">
        <f>SUMIFS(PIICIE_ju!$L:$L,PIICIE_ju!$I:$I,Calculos!$A108,PIICIE_ju!$R:$R,Calculos!$H$51)</f>
        <v>0</v>
      </c>
      <c r="I108" s="82">
        <f>SUMIFS(PIICIE_ju!$L:$L,PIICIE_ju!$I:$I,Calculos!$A108,PIICIE_ju!$R:$R,Calculos!$I$51)</f>
        <v>0</v>
      </c>
    </row>
    <row r="109" spans="1:9" x14ac:dyDescent="0.3">
      <c r="A109" s="73" t="s">
        <v>260</v>
      </c>
      <c r="B109" s="21">
        <f>SUMIFS(PIICIE_ju!J:J,PIICIE_ju!I:I,Calculos!A109)</f>
        <v>1</v>
      </c>
      <c r="C109" s="82">
        <f>SUMIFS(PIICIE_ju!L:L,PIICIE_ju!I:I,Calculos!A109)</f>
        <v>135663.9</v>
      </c>
      <c r="E109" s="82">
        <f>SUMIFS(PIICIE_ju!$L:$L,PIICIE_ju!$I:$I,Calculos!$A109,PIICIE_ju!$R:$R,Calculos!$E$51)</f>
        <v>0</v>
      </c>
      <c r="F109" s="82">
        <f>SUMIFS(PIICIE_ju!$L:$L,PIICIE_ju!$I:$I,Calculos!$A109,PIICIE_ju!$R:$R,Calculos!$F$51)</f>
        <v>135663.9</v>
      </c>
      <c r="G109" s="82">
        <f>SUMIFS(PIICIE_ju!$L:$L,PIICIE_ju!$I:$I,Calculos!$A109,PIICIE_ju!$R:$R,Calculos!$G$51)</f>
        <v>0</v>
      </c>
      <c r="H109" s="82">
        <f>SUMIFS(PIICIE_ju!$L:$L,PIICIE_ju!$I:$I,Calculos!$A109,PIICIE_ju!$R:$R,Calculos!$H$51)</f>
        <v>0</v>
      </c>
      <c r="I109" s="82">
        <f>SUMIFS(PIICIE_ju!$L:$L,PIICIE_ju!$I:$I,Calculos!$A109,PIICIE_ju!$R:$R,Calculos!$I$51)</f>
        <v>0</v>
      </c>
    </row>
    <row r="110" spans="1:9" x14ac:dyDescent="0.3">
      <c r="A110" s="73" t="s">
        <v>263</v>
      </c>
      <c r="B110" s="21">
        <f>SUMIFS(PIICIE_ju!J:J,PIICIE_ju!I:I,Calculos!A110)</f>
        <v>2</v>
      </c>
      <c r="C110" s="82">
        <f>SUMIFS(PIICIE_ju!L:L,PIICIE_ju!I:I,Calculos!A110)</f>
        <v>377399.86</v>
      </c>
      <c r="E110" s="82">
        <f>SUMIFS(PIICIE_ju!$L:$L,PIICIE_ju!$I:$I,Calculos!$A110,PIICIE_ju!$R:$R,Calculos!$E$51)</f>
        <v>0</v>
      </c>
      <c r="F110" s="82">
        <f>SUMIFS(PIICIE_ju!$L:$L,PIICIE_ju!$I:$I,Calculos!$A110,PIICIE_ju!$R:$R,Calculos!$F$51)</f>
        <v>0</v>
      </c>
      <c r="G110" s="82">
        <f>SUMIFS(PIICIE_ju!$L:$L,PIICIE_ju!$I:$I,Calculos!$A110,PIICIE_ju!$R:$R,Calculos!$G$51)</f>
        <v>377399.86</v>
      </c>
      <c r="H110" s="82">
        <f>SUMIFS(PIICIE_ju!$L:$L,PIICIE_ju!$I:$I,Calculos!$A110,PIICIE_ju!$R:$R,Calculos!$H$51)</f>
        <v>0</v>
      </c>
      <c r="I110" s="82">
        <f>SUMIFS(PIICIE_ju!$L:$L,PIICIE_ju!$I:$I,Calculos!$A110,PIICIE_ju!$R:$R,Calculos!$I$51)</f>
        <v>0</v>
      </c>
    </row>
    <row r="111" spans="1:9" x14ac:dyDescent="0.3">
      <c r="A111" s="73" t="s">
        <v>266</v>
      </c>
      <c r="B111" s="21">
        <f>SUMIFS(PIICIE_ju!J:J,PIICIE_ju!I:I,Calculos!A111)</f>
        <v>1</v>
      </c>
      <c r="C111" s="82">
        <f>SUMIFS(PIICIE_ju!L:L,PIICIE_ju!I:I,Calculos!A111)</f>
        <v>260384.58</v>
      </c>
      <c r="E111" s="82">
        <f>SUMIFS(PIICIE_ju!$L:$L,PIICIE_ju!$I:$I,Calculos!$A111,PIICIE_ju!$R:$R,Calculos!$E$51)</f>
        <v>0</v>
      </c>
      <c r="F111" s="82">
        <f>SUMIFS(PIICIE_ju!$L:$L,PIICIE_ju!$I:$I,Calculos!$A111,PIICIE_ju!$R:$R,Calculos!$F$51)</f>
        <v>0</v>
      </c>
      <c r="G111" s="82">
        <f>SUMIFS(PIICIE_ju!$L:$L,PIICIE_ju!$I:$I,Calculos!$A111,PIICIE_ju!$R:$R,Calculos!$G$51)</f>
        <v>260384.58</v>
      </c>
      <c r="H111" s="82">
        <f>SUMIFS(PIICIE_ju!$L:$L,PIICIE_ju!$I:$I,Calculos!$A111,PIICIE_ju!$R:$R,Calculos!$H$51)</f>
        <v>0</v>
      </c>
      <c r="I111" s="82">
        <f>SUMIFS(PIICIE_ju!$L:$L,PIICIE_ju!$I:$I,Calculos!$A111,PIICIE_ju!$R:$R,Calculos!$I$51)</f>
        <v>0</v>
      </c>
    </row>
    <row r="112" spans="1:9" x14ac:dyDescent="0.3">
      <c r="A112" s="73" t="s">
        <v>272</v>
      </c>
      <c r="B112" s="21">
        <f>SUMIFS(PIICIE_ju!J:J,PIICIE_ju!I:I,Calculos!A112)</f>
        <v>1</v>
      </c>
      <c r="C112" s="82">
        <f>SUMIFS(PIICIE_ju!L:L,PIICIE_ju!I:I,Calculos!A112)</f>
        <v>298814.71999999997</v>
      </c>
      <c r="E112" s="82">
        <f>SUMIFS(PIICIE_ju!$L:$L,PIICIE_ju!$I:$I,Calculos!$A112,PIICIE_ju!$R:$R,Calculos!$E$51)</f>
        <v>0</v>
      </c>
      <c r="F112" s="82">
        <f>SUMIFS(PIICIE_ju!$L:$L,PIICIE_ju!$I:$I,Calculos!$A112,PIICIE_ju!$R:$R,Calculos!$F$51)</f>
        <v>0</v>
      </c>
      <c r="G112" s="82">
        <f>SUMIFS(PIICIE_ju!$L:$L,PIICIE_ju!$I:$I,Calculos!$A112,PIICIE_ju!$R:$R,Calculos!$G$51)</f>
        <v>298814.71999999997</v>
      </c>
      <c r="H112" s="82">
        <f>SUMIFS(PIICIE_ju!$L:$L,PIICIE_ju!$I:$I,Calculos!$A112,PIICIE_ju!$R:$R,Calculos!$H$51)</f>
        <v>0</v>
      </c>
      <c r="I112" s="82">
        <f>SUMIFS(PIICIE_ju!$L:$L,PIICIE_ju!$I:$I,Calculos!$A112,PIICIE_ju!$R:$R,Calculos!$I$51)</f>
        <v>0</v>
      </c>
    </row>
    <row r="113" spans="1:9" x14ac:dyDescent="0.3">
      <c r="A113" s="73" t="s">
        <v>275</v>
      </c>
      <c r="B113" s="21">
        <f>SUMIFS(PIICIE_ju!J:J,PIICIE_ju!I:I,Calculos!A113)</f>
        <v>1</v>
      </c>
      <c r="C113" s="82">
        <f>SUMIFS(PIICIE_ju!L:L,PIICIE_ju!I:I,Calculos!A113)</f>
        <v>250389.91</v>
      </c>
      <c r="E113" s="82">
        <f>SUMIFS(PIICIE_ju!$L:$L,PIICIE_ju!$I:$I,Calculos!$A113,PIICIE_ju!$R:$R,Calculos!$E$51)</f>
        <v>0</v>
      </c>
      <c r="F113" s="82">
        <f>SUMIFS(PIICIE_ju!$L:$L,PIICIE_ju!$I:$I,Calculos!$A113,PIICIE_ju!$R:$R,Calculos!$F$51)</f>
        <v>0</v>
      </c>
      <c r="G113" s="82">
        <f>SUMIFS(PIICIE_ju!$L:$L,PIICIE_ju!$I:$I,Calculos!$A113,PIICIE_ju!$R:$R,Calculos!$G$51)</f>
        <v>250389.91</v>
      </c>
      <c r="H113" s="82">
        <f>SUMIFS(PIICIE_ju!$L:$L,PIICIE_ju!$I:$I,Calculos!$A113,PIICIE_ju!$R:$R,Calculos!$H$51)</f>
        <v>0</v>
      </c>
      <c r="I113" s="82">
        <f>SUMIFS(PIICIE_ju!$L:$L,PIICIE_ju!$I:$I,Calculos!$A113,PIICIE_ju!$R:$R,Calculos!$I$51)</f>
        <v>0</v>
      </c>
    </row>
    <row r="114" spans="1:9" x14ac:dyDescent="0.3">
      <c r="A114" s="73" t="s">
        <v>278</v>
      </c>
      <c r="B114" s="21">
        <f>SUMIFS(PIICIE_ju!J:J,PIICIE_ju!I:I,Calculos!A114)</f>
        <v>1</v>
      </c>
      <c r="C114" s="82">
        <f>SUMIFS(PIICIE_ju!L:L,PIICIE_ju!I:I,Calculos!A114)</f>
        <v>403350.55</v>
      </c>
      <c r="E114" s="82">
        <f>SUMIFS(PIICIE_ju!$L:$L,PIICIE_ju!$I:$I,Calculos!$A114,PIICIE_ju!$R:$R,Calculos!$E$51)</f>
        <v>0</v>
      </c>
      <c r="F114" s="82">
        <f>SUMIFS(PIICIE_ju!$L:$L,PIICIE_ju!$I:$I,Calculos!$A114,PIICIE_ju!$R:$R,Calculos!$F$51)</f>
        <v>0</v>
      </c>
      <c r="G114" s="82">
        <f>SUMIFS(PIICIE_ju!$L:$L,PIICIE_ju!$I:$I,Calculos!$A114,PIICIE_ju!$R:$R,Calculos!$G$51)</f>
        <v>403350.55</v>
      </c>
      <c r="H114" s="82">
        <f>SUMIFS(PIICIE_ju!$L:$L,PIICIE_ju!$I:$I,Calculos!$A114,PIICIE_ju!$R:$R,Calculos!$H$51)</f>
        <v>0</v>
      </c>
      <c r="I114" s="82">
        <f>SUMIFS(PIICIE_ju!$L:$L,PIICIE_ju!$I:$I,Calculos!$A114,PIICIE_ju!$R:$R,Calculos!$I$51)</f>
        <v>0</v>
      </c>
    </row>
    <row r="115" spans="1:9" x14ac:dyDescent="0.3">
      <c r="A115" s="73" t="s">
        <v>280</v>
      </c>
      <c r="B115" s="21">
        <f>SUMIFS(PIICIE_ju!J:J,PIICIE_ju!I:I,Calculos!A115)</f>
        <v>3</v>
      </c>
      <c r="C115" s="82">
        <f>SUMIFS(PIICIE_ju!L:L,PIICIE_ju!I:I,Calculos!A115)</f>
        <v>335163.62</v>
      </c>
      <c r="E115" s="82">
        <f>SUMIFS(PIICIE_ju!$L:$L,PIICIE_ju!$I:$I,Calculos!$A115,PIICIE_ju!$R:$R,Calculos!$E$51)</f>
        <v>0</v>
      </c>
      <c r="F115" s="82">
        <f>SUMIFS(PIICIE_ju!$L:$L,PIICIE_ju!$I:$I,Calculos!$A115,PIICIE_ju!$R:$R,Calculos!$F$51)</f>
        <v>0</v>
      </c>
      <c r="G115" s="82">
        <f>SUMIFS(PIICIE_ju!$L:$L,PIICIE_ju!$I:$I,Calculos!$A115,PIICIE_ju!$R:$R,Calculos!$G$51)</f>
        <v>335163.62</v>
      </c>
      <c r="H115" s="82">
        <f>SUMIFS(PIICIE_ju!$L:$L,PIICIE_ju!$I:$I,Calculos!$A115,PIICIE_ju!$R:$R,Calculos!$H$51)</f>
        <v>0</v>
      </c>
      <c r="I115" s="82">
        <f>SUMIFS(PIICIE_ju!$L:$L,PIICIE_ju!$I:$I,Calculos!$A115,PIICIE_ju!$R:$R,Calculos!$I$51)</f>
        <v>0</v>
      </c>
    </row>
    <row r="116" spans="1:9" x14ac:dyDescent="0.3">
      <c r="A116" s="73" t="s">
        <v>283</v>
      </c>
      <c r="B116" s="21">
        <f>SUMIFS(PIICIE_ju!J:J,PIICIE_ju!I:I,Calculos!A116)</f>
        <v>1</v>
      </c>
      <c r="C116" s="82">
        <f>SUMIFS(PIICIE_ju!L:L,PIICIE_ju!I:I,Calculos!A116)</f>
        <v>231085.52</v>
      </c>
      <c r="E116" s="82">
        <f>SUMIFS(PIICIE_ju!$L:$L,PIICIE_ju!$I:$I,Calculos!$A116,PIICIE_ju!$R:$R,Calculos!$E$51)</f>
        <v>0</v>
      </c>
      <c r="F116" s="82">
        <f>SUMIFS(PIICIE_ju!$L:$L,PIICIE_ju!$I:$I,Calculos!$A116,PIICIE_ju!$R:$R,Calculos!$F$51)</f>
        <v>231085.52</v>
      </c>
      <c r="G116" s="82">
        <f>SUMIFS(PIICIE_ju!$L:$L,PIICIE_ju!$I:$I,Calculos!$A116,PIICIE_ju!$R:$R,Calculos!$G$51)</f>
        <v>0</v>
      </c>
      <c r="H116" s="82">
        <f>SUMIFS(PIICIE_ju!$L:$L,PIICIE_ju!$I:$I,Calculos!$A116,PIICIE_ju!$R:$R,Calculos!$H$51)</f>
        <v>0</v>
      </c>
      <c r="I116" s="82">
        <f>SUMIFS(PIICIE_ju!$L:$L,PIICIE_ju!$I:$I,Calculos!$A116,PIICIE_ju!$R:$R,Calculos!$I$51)</f>
        <v>0</v>
      </c>
    </row>
    <row r="117" spans="1:9" x14ac:dyDescent="0.3">
      <c r="A117" s="73" t="s">
        <v>288</v>
      </c>
      <c r="B117" s="21">
        <f>SUMIFS(PIICIE_ju!J:J,PIICIE_ju!I:I,Calculos!A117)</f>
        <v>2</v>
      </c>
      <c r="C117" s="82">
        <f>SUMIFS(PIICIE_ju!L:L,PIICIE_ju!I:I,Calculos!A117)</f>
        <v>621272.85</v>
      </c>
      <c r="E117" s="82">
        <f>SUMIFS(PIICIE_ju!$L:$L,PIICIE_ju!$I:$I,Calculos!$A117,PIICIE_ju!$R:$R,Calculos!$E$51)</f>
        <v>0</v>
      </c>
      <c r="F117" s="82">
        <f>SUMIFS(PIICIE_ju!$L:$L,PIICIE_ju!$I:$I,Calculos!$A117,PIICIE_ju!$R:$R,Calculos!$F$51)</f>
        <v>0</v>
      </c>
      <c r="G117" s="82">
        <f>SUMIFS(PIICIE_ju!$L:$L,PIICIE_ju!$I:$I,Calculos!$A117,PIICIE_ju!$R:$R,Calculos!$G$51)</f>
        <v>621272.85</v>
      </c>
      <c r="H117" s="82">
        <f>SUMIFS(PIICIE_ju!$L:$L,PIICIE_ju!$I:$I,Calculos!$A117,PIICIE_ju!$R:$R,Calculos!$H$51)</f>
        <v>0</v>
      </c>
      <c r="I117" s="82">
        <f>SUMIFS(PIICIE_ju!$L:$L,PIICIE_ju!$I:$I,Calculos!$A117,PIICIE_ju!$R:$R,Calculos!$I$51)</f>
        <v>0</v>
      </c>
    </row>
    <row r="118" spans="1:9" x14ac:dyDescent="0.3">
      <c r="A118" s="73" t="s">
        <v>291</v>
      </c>
      <c r="B118" s="21">
        <f>SUMIFS(PIICIE_ju!J:J,PIICIE_ju!I:I,Calculos!A118)</f>
        <v>1</v>
      </c>
      <c r="C118" s="82">
        <f>SUMIFS(PIICIE_ju!L:L,PIICIE_ju!I:I,Calculos!A118)</f>
        <v>313575.53000000003</v>
      </c>
      <c r="E118" s="82">
        <f>SUMIFS(PIICIE_ju!$L:$L,PIICIE_ju!$I:$I,Calculos!$A118,PIICIE_ju!$R:$R,Calculos!$E$51)</f>
        <v>0</v>
      </c>
      <c r="F118" s="82">
        <f>SUMIFS(PIICIE_ju!$L:$L,PIICIE_ju!$I:$I,Calculos!$A118,PIICIE_ju!$R:$R,Calculos!$F$51)</f>
        <v>0</v>
      </c>
      <c r="G118" s="82">
        <f>SUMIFS(PIICIE_ju!$L:$L,PIICIE_ju!$I:$I,Calculos!$A118,PIICIE_ju!$R:$R,Calculos!$G$51)</f>
        <v>313575.53000000003</v>
      </c>
      <c r="H118" s="82">
        <f>SUMIFS(PIICIE_ju!$L:$L,PIICIE_ju!$I:$I,Calculos!$A118,PIICIE_ju!$R:$R,Calculos!$H$51)</f>
        <v>0</v>
      </c>
      <c r="I118" s="82">
        <f>SUMIFS(PIICIE_ju!$L:$L,PIICIE_ju!$I:$I,Calculos!$A118,PIICIE_ju!$R:$R,Calculos!$I$51)</f>
        <v>0</v>
      </c>
    </row>
    <row r="119" spans="1:9" x14ac:dyDescent="0.3">
      <c r="A119" s="73" t="s">
        <v>296</v>
      </c>
      <c r="B119" s="21">
        <f>SUMIFS(PIICIE_ju!J:J,PIICIE_ju!I:I,Calculos!A119)</f>
        <v>1</v>
      </c>
      <c r="C119" s="82">
        <f>SUMIFS(PIICIE_ju!L:L,PIICIE_ju!I:I,Calculos!A119)</f>
        <v>202001.25</v>
      </c>
      <c r="E119" s="82">
        <f>SUMIFS(PIICIE_ju!$L:$L,PIICIE_ju!$I:$I,Calculos!$A119,PIICIE_ju!$R:$R,Calculos!$E$51)</f>
        <v>0</v>
      </c>
      <c r="F119" s="82">
        <f>SUMIFS(PIICIE_ju!$L:$L,PIICIE_ju!$I:$I,Calculos!$A119,PIICIE_ju!$R:$R,Calculos!$F$51)</f>
        <v>0</v>
      </c>
      <c r="G119" s="82">
        <f>SUMIFS(PIICIE_ju!$L:$L,PIICIE_ju!$I:$I,Calculos!$A119,PIICIE_ju!$R:$R,Calculos!$G$51)</f>
        <v>202001.25</v>
      </c>
      <c r="H119" s="82">
        <f>SUMIFS(PIICIE_ju!$L:$L,PIICIE_ju!$I:$I,Calculos!$A119,PIICIE_ju!$R:$R,Calculos!$H$51)</f>
        <v>0</v>
      </c>
      <c r="I119" s="82">
        <f>SUMIFS(PIICIE_ju!$L:$L,PIICIE_ju!$I:$I,Calculos!$A119,PIICIE_ju!$R:$R,Calculos!$I$51)</f>
        <v>0</v>
      </c>
    </row>
    <row r="120" spans="1:9" x14ac:dyDescent="0.3">
      <c r="A120" s="73" t="s">
        <v>299</v>
      </c>
      <c r="B120" s="21">
        <f>SUMIFS(PIICIE_ju!J:J,PIICIE_ju!I:I,Calculos!A120)</f>
        <v>1</v>
      </c>
      <c r="C120" s="82">
        <f>SUMIFS(PIICIE_ju!L:L,PIICIE_ju!I:I,Calculos!A120)</f>
        <v>518643.31</v>
      </c>
      <c r="E120" s="82">
        <f>SUMIFS(PIICIE_ju!$L:$L,PIICIE_ju!$I:$I,Calculos!$A120,PIICIE_ju!$R:$R,Calculos!$E$51)</f>
        <v>0</v>
      </c>
      <c r="F120" s="82">
        <f>SUMIFS(PIICIE_ju!$L:$L,PIICIE_ju!$I:$I,Calculos!$A120,PIICIE_ju!$R:$R,Calculos!$F$51)</f>
        <v>0</v>
      </c>
      <c r="G120" s="82">
        <f>SUMIFS(PIICIE_ju!$L:$L,PIICIE_ju!$I:$I,Calculos!$A120,PIICIE_ju!$R:$R,Calculos!$G$51)</f>
        <v>518643.31</v>
      </c>
      <c r="H120" s="82">
        <f>SUMIFS(PIICIE_ju!$L:$L,PIICIE_ju!$I:$I,Calculos!$A120,PIICIE_ju!$R:$R,Calculos!$H$51)</f>
        <v>0</v>
      </c>
      <c r="I120" s="82">
        <f>SUMIFS(PIICIE_ju!$L:$L,PIICIE_ju!$I:$I,Calculos!$A120,PIICIE_ju!$R:$R,Calculos!$I$51)</f>
        <v>0</v>
      </c>
    </row>
    <row r="121" spans="1:9" x14ac:dyDescent="0.3">
      <c r="A121" s="73" t="s">
        <v>303</v>
      </c>
      <c r="B121" s="21">
        <f>SUMIFS(PIICIE_ju!J:J,PIICIE_ju!I:I,Calculos!A121)</f>
        <v>1</v>
      </c>
      <c r="C121" s="82">
        <f>SUMIFS(PIICIE_ju!L:L,PIICIE_ju!I:I,Calculos!A121)</f>
        <v>209022.02</v>
      </c>
      <c r="E121" s="82">
        <f>SUMIFS(PIICIE_ju!$L:$L,PIICIE_ju!$I:$I,Calculos!$A121,PIICIE_ju!$R:$R,Calculos!$E$51)</f>
        <v>0</v>
      </c>
      <c r="F121" s="82">
        <f>SUMIFS(PIICIE_ju!$L:$L,PIICIE_ju!$I:$I,Calculos!$A121,PIICIE_ju!$R:$R,Calculos!$F$51)</f>
        <v>0</v>
      </c>
      <c r="G121" s="82">
        <f>SUMIFS(PIICIE_ju!$L:$L,PIICIE_ju!$I:$I,Calculos!$A121,PIICIE_ju!$R:$R,Calculos!$G$51)</f>
        <v>209022.02</v>
      </c>
      <c r="H121" s="82">
        <f>SUMIFS(PIICIE_ju!$L:$L,PIICIE_ju!$I:$I,Calculos!$A121,PIICIE_ju!$R:$R,Calculos!$H$51)</f>
        <v>0</v>
      </c>
      <c r="I121" s="82">
        <f>SUMIFS(PIICIE_ju!$L:$L,PIICIE_ju!$I:$I,Calculos!$A121,PIICIE_ju!$R:$R,Calculos!$I$51)</f>
        <v>0</v>
      </c>
    </row>
    <row r="122" spans="1:9" x14ac:dyDescent="0.3">
      <c r="A122" s="73" t="s">
        <v>305</v>
      </c>
      <c r="B122" s="21">
        <f>SUMIFS(PIICIE_ju!J:J,PIICIE_ju!I:I,Calculos!A122)</f>
        <v>1</v>
      </c>
      <c r="C122" s="82">
        <f>SUMIFS(PIICIE_ju!L:L,PIICIE_ju!I:I,Calculos!A122)</f>
        <v>336715.83</v>
      </c>
      <c r="E122" s="82">
        <f>SUMIFS(PIICIE_ju!$L:$L,PIICIE_ju!$I:$I,Calculos!$A122,PIICIE_ju!$R:$R,Calculos!$E$51)</f>
        <v>0</v>
      </c>
      <c r="F122" s="82">
        <f>SUMIFS(PIICIE_ju!$L:$L,PIICIE_ju!$I:$I,Calculos!$A122,PIICIE_ju!$R:$R,Calculos!$F$51)</f>
        <v>0</v>
      </c>
      <c r="G122" s="82">
        <f>SUMIFS(PIICIE_ju!$L:$L,PIICIE_ju!$I:$I,Calculos!$A122,PIICIE_ju!$R:$R,Calculos!$G$51)</f>
        <v>336715.83</v>
      </c>
      <c r="H122" s="82">
        <f>SUMIFS(PIICIE_ju!$L:$L,PIICIE_ju!$I:$I,Calculos!$A122,PIICIE_ju!$R:$R,Calculos!$H$51)</f>
        <v>0</v>
      </c>
      <c r="I122" s="82">
        <f>SUMIFS(PIICIE_ju!$L:$L,PIICIE_ju!$I:$I,Calculos!$A122,PIICIE_ju!$R:$R,Calculos!$I$51)</f>
        <v>0</v>
      </c>
    </row>
    <row r="123" spans="1:9" x14ac:dyDescent="0.3">
      <c r="A123" s="73" t="s">
        <v>308</v>
      </c>
      <c r="B123" s="21">
        <f>SUMIFS(PIICIE_ju!J:J,PIICIE_ju!I:I,Calculos!A123)</f>
        <v>1</v>
      </c>
      <c r="C123" s="82">
        <f>SUMIFS(PIICIE_ju!L:L,PIICIE_ju!I:I,Calculos!A123)</f>
        <v>345422.37</v>
      </c>
      <c r="E123" s="82">
        <f>SUMIFS(PIICIE_ju!$L:$L,PIICIE_ju!$I:$I,Calculos!$A123,PIICIE_ju!$R:$R,Calculos!$E$51)</f>
        <v>0</v>
      </c>
      <c r="F123" s="82">
        <f>SUMIFS(PIICIE_ju!$L:$L,PIICIE_ju!$I:$I,Calculos!$A123,PIICIE_ju!$R:$R,Calculos!$F$51)</f>
        <v>0</v>
      </c>
      <c r="G123" s="82">
        <f>SUMIFS(PIICIE_ju!$L:$L,PIICIE_ju!$I:$I,Calculos!$A123,PIICIE_ju!$R:$R,Calculos!$G$51)</f>
        <v>0</v>
      </c>
      <c r="H123" s="82">
        <f>SUMIFS(PIICIE_ju!$L:$L,PIICIE_ju!$I:$I,Calculos!$A123,PIICIE_ju!$R:$R,Calculos!$H$51)</f>
        <v>345422.37</v>
      </c>
      <c r="I123" s="82">
        <f>SUMIFS(PIICIE_ju!$L:$L,PIICIE_ju!$I:$I,Calculos!$A123,PIICIE_ju!$R:$R,Calculos!$I$51)</f>
        <v>0</v>
      </c>
    </row>
    <row r="124" spans="1:9" x14ac:dyDescent="0.3">
      <c r="A124" s="73" t="s">
        <v>311</v>
      </c>
      <c r="B124" s="21">
        <f>SUMIFS(PIICIE_ju!J:J,PIICIE_ju!I:I,Calculos!A124)</f>
        <v>1</v>
      </c>
      <c r="C124" s="82">
        <f>SUMIFS(PIICIE_ju!L:L,PIICIE_ju!I:I,Calculos!A124)</f>
        <v>216125.59</v>
      </c>
      <c r="E124" s="82">
        <f>SUMIFS(PIICIE_ju!$L:$L,PIICIE_ju!$I:$I,Calculos!$A124,PIICIE_ju!$R:$R,Calculos!$E$51)</f>
        <v>0</v>
      </c>
      <c r="F124" s="82">
        <f>SUMIFS(PIICIE_ju!$L:$L,PIICIE_ju!$I:$I,Calculos!$A124,PIICIE_ju!$R:$R,Calculos!$F$51)</f>
        <v>0</v>
      </c>
      <c r="G124" s="82">
        <f>SUMIFS(PIICIE_ju!$L:$L,PIICIE_ju!$I:$I,Calculos!$A124,PIICIE_ju!$R:$R,Calculos!$G$51)</f>
        <v>216125.59</v>
      </c>
      <c r="H124" s="82">
        <f>SUMIFS(PIICIE_ju!$L:$L,PIICIE_ju!$I:$I,Calculos!$A124,PIICIE_ju!$R:$R,Calculos!$H$51)</f>
        <v>0</v>
      </c>
      <c r="I124" s="82">
        <f>SUMIFS(PIICIE_ju!$L:$L,PIICIE_ju!$I:$I,Calculos!$A124,PIICIE_ju!$R:$R,Calculos!$I$51)</f>
        <v>0</v>
      </c>
    </row>
    <row r="125" spans="1:9" x14ac:dyDescent="0.3">
      <c r="A125" s="73" t="s">
        <v>314</v>
      </c>
      <c r="B125" s="21">
        <f>SUMIFS(PIICIE_ju!J:J,PIICIE_ju!I:I,Calculos!A125)</f>
        <v>1</v>
      </c>
      <c r="C125" s="82">
        <f>SUMIFS(PIICIE_ju!L:L,PIICIE_ju!I:I,Calculos!A125)</f>
        <v>256777.61</v>
      </c>
      <c r="E125" s="82">
        <f>SUMIFS(PIICIE_ju!$L:$L,PIICIE_ju!$I:$I,Calculos!$A125,PIICIE_ju!$R:$R,Calculos!$E$51)</f>
        <v>0</v>
      </c>
      <c r="F125" s="82">
        <f>SUMIFS(PIICIE_ju!$L:$L,PIICIE_ju!$I:$I,Calculos!$A125,PIICIE_ju!$R:$R,Calculos!$F$51)</f>
        <v>0</v>
      </c>
      <c r="G125" s="82">
        <f>SUMIFS(PIICIE_ju!$L:$L,PIICIE_ju!$I:$I,Calculos!$A125,PIICIE_ju!$R:$R,Calculos!$G$51)</f>
        <v>256777.61</v>
      </c>
      <c r="H125" s="82">
        <f>SUMIFS(PIICIE_ju!$L:$L,PIICIE_ju!$I:$I,Calculos!$A125,PIICIE_ju!$R:$R,Calculos!$H$51)</f>
        <v>0</v>
      </c>
      <c r="I125" s="82">
        <f>SUMIFS(PIICIE_ju!$L:$L,PIICIE_ju!$I:$I,Calculos!$A125,PIICIE_ju!$R:$R,Calculos!$I$51)</f>
        <v>0</v>
      </c>
    </row>
    <row r="126" spans="1:9" x14ac:dyDescent="0.3">
      <c r="A126" s="73" t="s">
        <v>316</v>
      </c>
      <c r="B126" s="21">
        <f>SUMIFS(PIICIE_ju!J:J,PIICIE_ju!I:I,Calculos!A126)</f>
        <v>1</v>
      </c>
      <c r="C126" s="82">
        <f>SUMIFS(PIICIE_ju!L:L,PIICIE_ju!I:I,Calculos!A126)</f>
        <v>271538.51</v>
      </c>
      <c r="E126" s="82">
        <f>SUMIFS(PIICIE_ju!$L:$L,PIICIE_ju!$I:$I,Calculos!$A126,PIICIE_ju!$R:$R,Calculos!$E$51)</f>
        <v>0</v>
      </c>
      <c r="F126" s="82">
        <f>SUMIFS(PIICIE_ju!$L:$L,PIICIE_ju!$I:$I,Calculos!$A126,PIICIE_ju!$R:$R,Calculos!$F$51)</f>
        <v>0</v>
      </c>
      <c r="G126" s="82">
        <f>SUMIFS(PIICIE_ju!$L:$L,PIICIE_ju!$I:$I,Calculos!$A126,PIICIE_ju!$R:$R,Calculos!$G$51)</f>
        <v>271538.51</v>
      </c>
      <c r="H126" s="82">
        <f>SUMIFS(PIICIE_ju!$L:$L,PIICIE_ju!$I:$I,Calculos!$A126,PIICIE_ju!$R:$R,Calculos!$H$51)</f>
        <v>0</v>
      </c>
      <c r="I126" s="82">
        <f>SUMIFS(PIICIE_ju!$L:$L,PIICIE_ju!$I:$I,Calculos!$A126,PIICIE_ju!$R:$R,Calculos!$I$51)</f>
        <v>0</v>
      </c>
    </row>
    <row r="127" spans="1:9" x14ac:dyDescent="0.3">
      <c r="A127" s="74" t="s">
        <v>388</v>
      </c>
      <c r="B127" s="21">
        <f>SUMIFS(PIICIE_ju!J:J,PIICIE_ju!I:I,Calculos!A127)</f>
        <v>1</v>
      </c>
      <c r="C127" s="82">
        <f>SUMIFS(PIICIE_ju!L:L,PIICIE_ju!I:I,Calculos!A127)</f>
        <v>235303.61</v>
      </c>
      <c r="E127" s="82">
        <f>SUMIFS(PIICIE_ju!$L:$L,PIICIE_ju!$I:$I,Calculos!$A127,PIICIE_ju!$R:$R,Calculos!$E$51)</f>
        <v>0</v>
      </c>
      <c r="F127" s="82">
        <f>SUMIFS(PIICIE_ju!$L:$L,PIICIE_ju!$I:$I,Calculos!$A127,PIICIE_ju!$R:$R,Calculos!$F$51)</f>
        <v>235303.61</v>
      </c>
      <c r="G127" s="82">
        <f>SUMIFS(PIICIE_ju!$L:$L,PIICIE_ju!$I:$I,Calculos!$A127,PIICIE_ju!$R:$R,Calculos!$G$51)</f>
        <v>0</v>
      </c>
      <c r="H127" s="82">
        <f>SUMIFS(PIICIE_ju!$L:$L,PIICIE_ju!$I:$I,Calculos!$A127,PIICIE_ju!$R:$R,Calculos!$H$51)</f>
        <v>0</v>
      </c>
      <c r="I127" s="82">
        <f>SUMIFS(PIICIE_ju!$L:$L,PIICIE_ju!$I:$I,Calculos!$A127,PIICIE_ju!$R:$R,Calculos!$I$51)</f>
        <v>0</v>
      </c>
    </row>
    <row r="128" spans="1:9" x14ac:dyDescent="0.3">
      <c r="A128" s="74" t="s">
        <v>389</v>
      </c>
      <c r="B128" s="21">
        <f>SUMIFS(PIICIE_ju!J:J,PIICIE_ju!I:I,Calculos!A128)</f>
        <v>2</v>
      </c>
      <c r="C128" s="82">
        <f>SUMIFS(PIICIE_ju!L:L,PIICIE_ju!I:I,Calculos!A128)</f>
        <v>440990</v>
      </c>
      <c r="E128" s="82">
        <f>SUMIFS(PIICIE_ju!$L:$L,PIICIE_ju!$I:$I,Calculos!$A128,PIICIE_ju!$R:$R,Calculos!$E$51)</f>
        <v>0</v>
      </c>
      <c r="F128" s="82">
        <f>SUMIFS(PIICIE_ju!$L:$L,PIICIE_ju!$I:$I,Calculos!$A128,PIICIE_ju!$R:$R,Calculos!$F$51)</f>
        <v>197550</v>
      </c>
      <c r="G128" s="82">
        <f>SUMIFS(PIICIE_ju!$L:$L,PIICIE_ju!$I:$I,Calculos!$A128,PIICIE_ju!$R:$R,Calculos!$G$51)</f>
        <v>0</v>
      </c>
      <c r="H128" s="82">
        <f>SUMIFS(PIICIE_ju!$L:$L,PIICIE_ju!$I:$I,Calculos!$A128,PIICIE_ju!$R:$R,Calculos!$H$51)</f>
        <v>243440</v>
      </c>
      <c r="I128" s="82">
        <f>SUMIFS(PIICIE_ju!$L:$L,PIICIE_ju!$I:$I,Calculos!$A128,PIICIE_ju!$R:$R,Calculos!$I$51)</f>
        <v>0</v>
      </c>
    </row>
    <row r="129" spans="1:9" x14ac:dyDescent="0.3">
      <c r="A129" s="74" t="s">
        <v>390</v>
      </c>
      <c r="B129" s="21">
        <f>SUMIFS(PIICIE_ju!J:J,PIICIE_ju!I:I,Calculos!A129)</f>
        <v>1</v>
      </c>
      <c r="C129" s="82">
        <f>SUMIFS(PIICIE_ju!L:L,PIICIE_ju!I:I,Calculos!A129)</f>
        <v>857726.45</v>
      </c>
      <c r="E129" s="82">
        <f>SUMIFS(PIICIE_ju!$L:$L,PIICIE_ju!$I:$I,Calculos!$A129,PIICIE_ju!$R:$R,Calculos!$E$51)</f>
        <v>0</v>
      </c>
      <c r="F129" s="82">
        <f>SUMIFS(PIICIE_ju!$L:$L,PIICIE_ju!$I:$I,Calculos!$A129,PIICIE_ju!$R:$R,Calculos!$F$51)</f>
        <v>857726.45</v>
      </c>
      <c r="G129" s="82">
        <f>SUMIFS(PIICIE_ju!$L:$L,PIICIE_ju!$I:$I,Calculos!$A129,PIICIE_ju!$R:$R,Calculos!$G$51)</f>
        <v>0</v>
      </c>
      <c r="H129" s="82">
        <f>SUMIFS(PIICIE_ju!$L:$L,PIICIE_ju!$I:$I,Calculos!$A129,PIICIE_ju!$R:$R,Calculos!$H$51)</f>
        <v>0</v>
      </c>
      <c r="I129" s="82">
        <f>SUMIFS(PIICIE_ju!$L:$L,PIICIE_ju!$I:$I,Calculos!$A129,PIICIE_ju!$R:$R,Calculos!$I$51)</f>
        <v>0</v>
      </c>
    </row>
    <row r="130" spans="1:9" x14ac:dyDescent="0.3">
      <c r="A130" s="74" t="s">
        <v>391</v>
      </c>
      <c r="B130" s="21">
        <f>SUMIFS(PIICIE_ju!J:J,PIICIE_ju!I:I,Calculos!A130)</f>
        <v>2</v>
      </c>
      <c r="C130" s="82">
        <f>SUMIFS(PIICIE_ju!L:L,PIICIE_ju!I:I,Calculos!A130)</f>
        <v>505660.63</v>
      </c>
      <c r="E130" s="82">
        <f>SUMIFS(PIICIE_ju!$L:$L,PIICIE_ju!$I:$I,Calculos!$A130,PIICIE_ju!$R:$R,Calculos!$E$51)</f>
        <v>0</v>
      </c>
      <c r="F130" s="82">
        <f>SUMIFS(PIICIE_ju!$L:$L,PIICIE_ju!$I:$I,Calculos!$A130,PIICIE_ju!$R:$R,Calculos!$F$51)</f>
        <v>351783.05</v>
      </c>
      <c r="G130" s="82">
        <f>SUMIFS(PIICIE_ju!$L:$L,PIICIE_ju!$I:$I,Calculos!$A130,PIICIE_ju!$R:$R,Calculos!$G$51)</f>
        <v>0</v>
      </c>
      <c r="H130" s="82">
        <f>SUMIFS(PIICIE_ju!$L:$L,PIICIE_ju!$I:$I,Calculos!$A130,PIICIE_ju!$R:$R,Calculos!$H$51)</f>
        <v>0</v>
      </c>
      <c r="I130" s="82">
        <f>SUMIFS(PIICIE_ju!$L:$L,PIICIE_ju!$I:$I,Calculos!$A130,PIICIE_ju!$R:$R,Calculos!$I$51)</f>
        <v>153877.57999999999</v>
      </c>
    </row>
    <row r="131" spans="1:9" x14ac:dyDescent="0.3">
      <c r="A131" s="74" t="s">
        <v>392</v>
      </c>
      <c r="B131" s="21">
        <f>SUMIFS(PIICIE_ju!J:J,PIICIE_ju!I:I,Calculos!A131)</f>
        <v>2</v>
      </c>
      <c r="C131" s="82">
        <f>SUMIFS(PIICIE_ju!L:L,PIICIE_ju!I:I,Calculos!A131)</f>
        <v>550005.25</v>
      </c>
      <c r="E131" s="82">
        <f>SUMIFS(PIICIE_ju!$L:$L,PIICIE_ju!$I:$I,Calculos!$A131,PIICIE_ju!$R:$R,Calculos!$E$51)</f>
        <v>0</v>
      </c>
      <c r="F131" s="82">
        <f>SUMIFS(PIICIE_ju!$L:$L,PIICIE_ju!$I:$I,Calculos!$A131,PIICIE_ju!$R:$R,Calculos!$F$51)</f>
        <v>292603.51</v>
      </c>
      <c r="G131" s="82">
        <f>SUMIFS(PIICIE_ju!$L:$L,PIICIE_ju!$I:$I,Calculos!$A131,PIICIE_ju!$R:$R,Calculos!$G$51)</f>
        <v>257401.74</v>
      </c>
      <c r="H131" s="82">
        <f>SUMIFS(PIICIE_ju!$L:$L,PIICIE_ju!$I:$I,Calculos!$A131,PIICIE_ju!$R:$R,Calculos!$H$51)</f>
        <v>0</v>
      </c>
      <c r="I131" s="82">
        <f>SUMIFS(PIICIE_ju!$L:$L,PIICIE_ju!$I:$I,Calculos!$A131,PIICIE_ju!$R:$R,Calculos!$I$51)</f>
        <v>0</v>
      </c>
    </row>
    <row r="132" spans="1:9" x14ac:dyDescent="0.3">
      <c r="A132" s="74" t="s">
        <v>393</v>
      </c>
      <c r="B132" s="21">
        <f>SUMIFS(PIICIE_ju!J:J,PIICIE_ju!I:I,Calculos!A132)</f>
        <v>1</v>
      </c>
      <c r="C132" s="82">
        <f>SUMIFS(PIICIE_ju!L:L,PIICIE_ju!I:I,Calculos!A132)</f>
        <v>499277.4</v>
      </c>
      <c r="E132" s="82">
        <f>SUMIFS(PIICIE_ju!$L:$L,PIICIE_ju!$I:$I,Calculos!$A132,PIICIE_ju!$R:$R,Calculos!$E$51)</f>
        <v>0</v>
      </c>
      <c r="F132" s="82">
        <f>SUMIFS(PIICIE_ju!$L:$L,PIICIE_ju!$I:$I,Calculos!$A132,PIICIE_ju!$R:$R,Calculos!$F$51)</f>
        <v>499277.4</v>
      </c>
      <c r="G132" s="82">
        <f>SUMIFS(PIICIE_ju!$L:$L,PIICIE_ju!$I:$I,Calculos!$A132,PIICIE_ju!$R:$R,Calculos!$G$51)</f>
        <v>0</v>
      </c>
      <c r="H132" s="82">
        <f>SUMIFS(PIICIE_ju!$L:$L,PIICIE_ju!$I:$I,Calculos!$A132,PIICIE_ju!$R:$R,Calculos!$H$51)</f>
        <v>0</v>
      </c>
      <c r="I132" s="82">
        <f>SUMIFS(PIICIE_ju!$L:$L,PIICIE_ju!$I:$I,Calculos!$A132,PIICIE_ju!$R:$R,Calculos!$I$51)</f>
        <v>0</v>
      </c>
    </row>
    <row r="133" spans="1:9" x14ac:dyDescent="0.3">
      <c r="A133" s="74" t="s">
        <v>394</v>
      </c>
      <c r="B133" s="21">
        <f>SUMIFS(PIICIE_ju!J:J,PIICIE_ju!I:I,Calculos!A133)</f>
        <v>1</v>
      </c>
      <c r="C133" s="82">
        <f>SUMIFS(PIICIE_ju!L:L,PIICIE_ju!I:I,Calculos!A133)</f>
        <v>583238.88</v>
      </c>
      <c r="E133" s="82">
        <f>SUMIFS(PIICIE_ju!$L:$L,PIICIE_ju!$I:$I,Calculos!$A133,PIICIE_ju!$R:$R,Calculos!$E$51)</f>
        <v>0</v>
      </c>
      <c r="F133" s="82">
        <f>SUMIFS(PIICIE_ju!$L:$L,PIICIE_ju!$I:$I,Calculos!$A133,PIICIE_ju!$R:$R,Calculos!$F$51)</f>
        <v>583238.88</v>
      </c>
      <c r="G133" s="82">
        <f>SUMIFS(PIICIE_ju!$L:$L,PIICIE_ju!$I:$I,Calculos!$A133,PIICIE_ju!$R:$R,Calculos!$G$51)</f>
        <v>0</v>
      </c>
      <c r="H133" s="82">
        <f>SUMIFS(PIICIE_ju!$L:$L,PIICIE_ju!$I:$I,Calculos!$A133,PIICIE_ju!$R:$R,Calculos!$H$51)</f>
        <v>0</v>
      </c>
      <c r="I133" s="82">
        <f>SUMIFS(PIICIE_ju!$L:$L,PIICIE_ju!$I:$I,Calculos!$A133,PIICIE_ju!$R:$R,Calculos!$I$51)</f>
        <v>0</v>
      </c>
    </row>
    <row r="134" spans="1:9" x14ac:dyDescent="0.3">
      <c r="A134" s="74" t="s">
        <v>395</v>
      </c>
      <c r="B134" s="21">
        <f>SUMIFS(PIICIE_ju!J:J,PIICIE_ju!I:I,Calculos!A134)</f>
        <v>1</v>
      </c>
      <c r="C134" s="82">
        <f>SUMIFS(PIICIE_ju!L:L,PIICIE_ju!I:I,Calculos!A134)</f>
        <v>976891.73</v>
      </c>
      <c r="E134" s="82">
        <f>SUMIFS(PIICIE_ju!$L:$L,PIICIE_ju!$I:$I,Calculos!$A134,PIICIE_ju!$R:$R,Calculos!$E$51)</f>
        <v>0</v>
      </c>
      <c r="F134" s="82">
        <f>SUMIFS(PIICIE_ju!$L:$L,PIICIE_ju!$I:$I,Calculos!$A134,PIICIE_ju!$R:$R,Calculos!$F$51)</f>
        <v>976891.73</v>
      </c>
      <c r="G134" s="82">
        <f>SUMIFS(PIICIE_ju!$L:$L,PIICIE_ju!$I:$I,Calculos!$A134,PIICIE_ju!$R:$R,Calculos!$G$51)</f>
        <v>0</v>
      </c>
      <c r="H134" s="82">
        <f>SUMIFS(PIICIE_ju!$L:$L,PIICIE_ju!$I:$I,Calculos!$A134,PIICIE_ju!$R:$R,Calculos!$H$51)</f>
        <v>0</v>
      </c>
      <c r="I134" s="82">
        <f>SUMIFS(PIICIE_ju!$L:$L,PIICIE_ju!$I:$I,Calculos!$A134,PIICIE_ju!$R:$R,Calculos!$I$51)</f>
        <v>0</v>
      </c>
    </row>
    <row r="135" spans="1:9" x14ac:dyDescent="0.3">
      <c r="A135" s="74" t="s">
        <v>396</v>
      </c>
      <c r="B135" s="21">
        <f>SUMIFS(PIICIE_ju!J:J,PIICIE_ju!I:I,Calculos!A135)</f>
        <v>1</v>
      </c>
      <c r="C135" s="82">
        <f>SUMIFS(PIICIE_ju!L:L,PIICIE_ju!I:I,Calculos!A135)</f>
        <v>483401</v>
      </c>
      <c r="E135" s="82">
        <f>SUMIFS(PIICIE_ju!$L:$L,PIICIE_ju!$I:$I,Calculos!$A135,PIICIE_ju!$R:$R,Calculos!$E$51)</f>
        <v>0</v>
      </c>
      <c r="F135" s="82">
        <f>SUMIFS(PIICIE_ju!$L:$L,PIICIE_ju!$I:$I,Calculos!$A135,PIICIE_ju!$R:$R,Calculos!$F$51)</f>
        <v>483401</v>
      </c>
      <c r="G135" s="82">
        <f>SUMIFS(PIICIE_ju!$L:$L,PIICIE_ju!$I:$I,Calculos!$A135,PIICIE_ju!$R:$R,Calculos!$G$51)</f>
        <v>0</v>
      </c>
      <c r="H135" s="82">
        <f>SUMIFS(PIICIE_ju!$L:$L,PIICIE_ju!$I:$I,Calculos!$A135,PIICIE_ju!$R:$R,Calculos!$H$51)</f>
        <v>0</v>
      </c>
      <c r="I135" s="82">
        <f>SUMIFS(PIICIE_ju!$L:$L,PIICIE_ju!$I:$I,Calculos!$A135,PIICIE_ju!$R:$R,Calculos!$I$51)</f>
        <v>0</v>
      </c>
    </row>
    <row r="136" spans="1:9" x14ac:dyDescent="0.3">
      <c r="A136" s="74" t="s">
        <v>397</v>
      </c>
      <c r="B136" s="21">
        <f>SUMIFS(PIICIE_ju!J:J,PIICIE_ju!I:I,Calculos!A136)</f>
        <v>1</v>
      </c>
      <c r="C136" s="82">
        <f>SUMIFS(PIICIE_ju!L:L,PIICIE_ju!I:I,Calculos!A136)</f>
        <v>374588.51</v>
      </c>
      <c r="E136" s="82">
        <f>SUMIFS(PIICIE_ju!$L:$L,PIICIE_ju!$I:$I,Calculos!$A136,PIICIE_ju!$R:$R,Calculos!$E$51)</f>
        <v>0</v>
      </c>
      <c r="F136" s="82">
        <f>SUMIFS(PIICIE_ju!$L:$L,PIICIE_ju!$I:$I,Calculos!$A136,PIICIE_ju!$R:$R,Calculos!$F$51)</f>
        <v>374588.51</v>
      </c>
      <c r="G136" s="82">
        <f>SUMIFS(PIICIE_ju!$L:$L,PIICIE_ju!$I:$I,Calculos!$A136,PIICIE_ju!$R:$R,Calculos!$G$51)</f>
        <v>0</v>
      </c>
      <c r="H136" s="82">
        <f>SUMIFS(PIICIE_ju!$L:$L,PIICIE_ju!$I:$I,Calculos!$A136,PIICIE_ju!$R:$R,Calculos!$H$51)</f>
        <v>0</v>
      </c>
      <c r="I136" s="82">
        <f>SUMIFS(PIICIE_ju!$L:$L,PIICIE_ju!$I:$I,Calculos!$A136,PIICIE_ju!$R:$R,Calculos!$I$51)</f>
        <v>0</v>
      </c>
    </row>
    <row r="137" spans="1:9" x14ac:dyDescent="0.3">
      <c r="A137" s="74" t="s">
        <v>398</v>
      </c>
      <c r="B137" s="21">
        <f>SUMIFS(PIICIE_ju!J:J,PIICIE_ju!I:I,Calculos!A137)</f>
        <v>2</v>
      </c>
      <c r="C137" s="82">
        <f>SUMIFS(PIICIE_ju!L:L,PIICIE_ju!I:I,Calculos!A137)</f>
        <v>808767.37</v>
      </c>
      <c r="E137" s="82">
        <f>SUMIFS(PIICIE_ju!$L:$L,PIICIE_ju!$I:$I,Calculos!$A137,PIICIE_ju!$R:$R,Calculos!$E$51)</f>
        <v>0</v>
      </c>
      <c r="F137" s="82">
        <f>SUMIFS(PIICIE_ju!$L:$L,PIICIE_ju!$I:$I,Calculos!$A137,PIICIE_ju!$R:$R,Calculos!$F$51)</f>
        <v>136554.97</v>
      </c>
      <c r="G137" s="82">
        <f>SUMIFS(PIICIE_ju!$L:$L,PIICIE_ju!$I:$I,Calculos!$A137,PIICIE_ju!$R:$R,Calculos!$G$51)</f>
        <v>0</v>
      </c>
      <c r="H137" s="82">
        <f>SUMIFS(PIICIE_ju!$L:$L,PIICIE_ju!$I:$I,Calculos!$A137,PIICIE_ju!$R:$R,Calculos!$H$51)</f>
        <v>672212.4</v>
      </c>
      <c r="I137" s="82">
        <f>SUMIFS(PIICIE_ju!$L:$L,PIICIE_ju!$I:$I,Calculos!$A137,PIICIE_ju!$R:$R,Calculos!$I$51)</f>
        <v>0</v>
      </c>
    </row>
    <row r="138" spans="1:9" x14ac:dyDescent="0.3">
      <c r="A138" s="74" t="s">
        <v>399</v>
      </c>
      <c r="B138" s="21">
        <f>SUMIFS(PIICIE_ju!J:J,PIICIE_ju!I:I,Calculos!A138)</f>
        <v>2</v>
      </c>
      <c r="C138" s="82">
        <f>SUMIFS(PIICIE_ju!L:L,PIICIE_ju!I:I,Calculos!A138)</f>
        <v>513706.82</v>
      </c>
      <c r="E138" s="82">
        <f>SUMIFS(PIICIE_ju!$L:$L,PIICIE_ju!$I:$I,Calculos!$A138,PIICIE_ju!$R:$R,Calculos!$E$51)</f>
        <v>0</v>
      </c>
      <c r="F138" s="82">
        <f>SUMIFS(PIICIE_ju!$L:$L,PIICIE_ju!$I:$I,Calculos!$A138,PIICIE_ju!$R:$R,Calculos!$F$51)</f>
        <v>125224.38</v>
      </c>
      <c r="G138" s="82">
        <f>SUMIFS(PIICIE_ju!$L:$L,PIICIE_ju!$I:$I,Calculos!$A138,PIICIE_ju!$R:$R,Calculos!$G$51)</f>
        <v>0</v>
      </c>
      <c r="H138" s="82">
        <f>SUMIFS(PIICIE_ju!$L:$L,PIICIE_ju!$I:$I,Calculos!$A138,PIICIE_ju!$R:$R,Calculos!$H$51)</f>
        <v>388482.44</v>
      </c>
      <c r="I138" s="82">
        <f>SUMIFS(PIICIE_ju!$L:$L,PIICIE_ju!$I:$I,Calculos!$A138,PIICIE_ju!$R:$R,Calculos!$I$51)</f>
        <v>0</v>
      </c>
    </row>
    <row r="139" spans="1:9" x14ac:dyDescent="0.3">
      <c r="A139" s="74" t="s">
        <v>400</v>
      </c>
      <c r="B139" s="21">
        <f>SUMIFS(PIICIE_ju!J:J,PIICIE_ju!I:I,Calculos!A139)</f>
        <v>1</v>
      </c>
      <c r="C139" s="82">
        <f>SUMIFS(PIICIE_ju!L:L,PIICIE_ju!I:I,Calculos!A139)</f>
        <v>399594.5</v>
      </c>
      <c r="E139" s="82">
        <f>SUMIFS(PIICIE_ju!$L:$L,PIICIE_ju!$I:$I,Calculos!$A139,PIICIE_ju!$R:$R,Calculos!$E$51)</f>
        <v>0</v>
      </c>
      <c r="F139" s="82">
        <f>SUMIFS(PIICIE_ju!$L:$L,PIICIE_ju!$I:$I,Calculos!$A139,PIICIE_ju!$R:$R,Calculos!$F$51)</f>
        <v>0</v>
      </c>
      <c r="G139" s="82">
        <f>SUMIFS(PIICIE_ju!$L:$L,PIICIE_ju!$I:$I,Calculos!$A139,PIICIE_ju!$R:$R,Calculos!$G$51)</f>
        <v>399594.5</v>
      </c>
      <c r="H139" s="82">
        <f>SUMIFS(PIICIE_ju!$L:$L,PIICIE_ju!$I:$I,Calculos!$A139,PIICIE_ju!$R:$R,Calculos!$H$51)</f>
        <v>0</v>
      </c>
      <c r="I139" s="82">
        <f>SUMIFS(PIICIE_ju!$L:$L,PIICIE_ju!$I:$I,Calculos!$A139,PIICIE_ju!$R:$R,Calculos!$I$51)</f>
        <v>0</v>
      </c>
    </row>
    <row r="140" spans="1:9" x14ac:dyDescent="0.3">
      <c r="A140" s="74" t="s">
        <v>401</v>
      </c>
      <c r="B140" s="21">
        <f>SUMIFS(PIICIE_ju!J:J,PIICIE_ju!I:I,Calculos!A140)</f>
        <v>1</v>
      </c>
      <c r="C140" s="82">
        <f>SUMIFS(PIICIE_ju!L:L,PIICIE_ju!I:I,Calculos!A140)</f>
        <v>516210.83</v>
      </c>
      <c r="E140" s="82">
        <f>SUMIFS(PIICIE_ju!$L:$L,PIICIE_ju!$I:$I,Calculos!$A140,PIICIE_ju!$R:$R,Calculos!$E$51)</f>
        <v>0</v>
      </c>
      <c r="F140" s="82">
        <f>SUMIFS(PIICIE_ju!$L:$L,PIICIE_ju!$I:$I,Calculos!$A140,PIICIE_ju!$R:$R,Calculos!$F$51)</f>
        <v>0</v>
      </c>
      <c r="G140" s="82">
        <f>SUMIFS(PIICIE_ju!$L:$L,PIICIE_ju!$I:$I,Calculos!$A140,PIICIE_ju!$R:$R,Calculos!$G$51)</f>
        <v>516210.83</v>
      </c>
      <c r="H140" s="82">
        <f>SUMIFS(PIICIE_ju!$L:$L,PIICIE_ju!$I:$I,Calculos!$A140,PIICIE_ju!$R:$R,Calculos!$H$51)</f>
        <v>0</v>
      </c>
      <c r="I140" s="82">
        <f>SUMIFS(PIICIE_ju!$L:$L,PIICIE_ju!$I:$I,Calculos!$A140,PIICIE_ju!$R:$R,Calculos!$I$51)</f>
        <v>0</v>
      </c>
    </row>
    <row r="141" spans="1:9" x14ac:dyDescent="0.3">
      <c r="A141" s="74" t="s">
        <v>402</v>
      </c>
      <c r="B141" s="21">
        <f>SUMIFS(PIICIE_ju!J:J,PIICIE_ju!I:I,Calculos!A141)</f>
        <v>1</v>
      </c>
      <c r="C141" s="82">
        <f>SUMIFS(PIICIE_ju!L:L,PIICIE_ju!I:I,Calculos!A141)</f>
        <v>219156.28</v>
      </c>
      <c r="E141" s="82">
        <f>SUMIFS(PIICIE_ju!$L:$L,PIICIE_ju!$I:$I,Calculos!$A141,PIICIE_ju!$R:$R,Calculos!$E$51)</f>
        <v>0</v>
      </c>
      <c r="F141" s="82">
        <f>SUMIFS(PIICIE_ju!$L:$L,PIICIE_ju!$I:$I,Calculos!$A141,PIICIE_ju!$R:$R,Calculos!$F$51)</f>
        <v>0</v>
      </c>
      <c r="G141" s="82">
        <f>SUMIFS(PIICIE_ju!$L:$L,PIICIE_ju!$I:$I,Calculos!$A141,PIICIE_ju!$R:$R,Calculos!$G$51)</f>
        <v>0</v>
      </c>
      <c r="H141" s="82">
        <f>SUMIFS(PIICIE_ju!$L:$L,PIICIE_ju!$I:$I,Calculos!$A141,PIICIE_ju!$R:$R,Calculos!$H$51)</f>
        <v>219156.28</v>
      </c>
      <c r="I141" s="82">
        <f>SUMIFS(PIICIE_ju!$L:$L,PIICIE_ju!$I:$I,Calculos!$A141,PIICIE_ju!$R:$R,Calculos!$I$51)</f>
        <v>0</v>
      </c>
    </row>
    <row r="142" spans="1:9" x14ac:dyDescent="0.3">
      <c r="A142" s="74" t="s">
        <v>403</v>
      </c>
      <c r="B142" s="21">
        <f>SUMIFS(PIICIE_ju!J:J,PIICIE_ju!I:I,Calculos!A142)</f>
        <v>1</v>
      </c>
      <c r="C142" s="82">
        <f>SUMIFS(PIICIE_ju!L:L,PIICIE_ju!I:I,Calculos!A142)</f>
        <v>108907.01</v>
      </c>
      <c r="E142" s="82">
        <f>SUMIFS(PIICIE_ju!$L:$L,PIICIE_ju!$I:$I,Calculos!$A142,PIICIE_ju!$R:$R,Calculos!$E$51)</f>
        <v>0</v>
      </c>
      <c r="F142" s="82">
        <f>SUMIFS(PIICIE_ju!$L:$L,PIICIE_ju!$I:$I,Calculos!$A142,PIICIE_ju!$R:$R,Calculos!$F$51)</f>
        <v>0</v>
      </c>
      <c r="G142" s="82">
        <f>SUMIFS(PIICIE_ju!$L:$L,PIICIE_ju!$I:$I,Calculos!$A142,PIICIE_ju!$R:$R,Calculos!$G$51)</f>
        <v>0</v>
      </c>
      <c r="H142" s="82">
        <f>SUMIFS(PIICIE_ju!$L:$L,PIICIE_ju!$I:$I,Calculos!$A142,PIICIE_ju!$R:$R,Calculos!$H$51)</f>
        <v>108907.01</v>
      </c>
      <c r="I142" s="82">
        <f>SUMIFS(PIICIE_ju!$L:$L,PIICIE_ju!$I:$I,Calculos!$A142,PIICIE_ju!$R:$R,Calculos!$I$51)</f>
        <v>0</v>
      </c>
    </row>
    <row r="143" spans="1:9" x14ac:dyDescent="0.3">
      <c r="A143" s="74" t="s">
        <v>404</v>
      </c>
      <c r="B143" s="21">
        <f>SUMIFS(PIICIE_ju!J:J,PIICIE_ju!I:I,Calculos!A143)</f>
        <v>1</v>
      </c>
      <c r="C143" s="82">
        <f>SUMIFS(PIICIE_ju!L:L,PIICIE_ju!I:I,Calculos!A143)</f>
        <v>360800.62</v>
      </c>
      <c r="E143" s="82">
        <f>SUMIFS(PIICIE_ju!$L:$L,PIICIE_ju!$I:$I,Calculos!$A143,PIICIE_ju!$R:$R,Calculos!$E$51)</f>
        <v>0</v>
      </c>
      <c r="F143" s="82">
        <f>SUMIFS(PIICIE_ju!$L:$L,PIICIE_ju!$I:$I,Calculos!$A143,PIICIE_ju!$R:$R,Calculos!$F$51)</f>
        <v>0</v>
      </c>
      <c r="G143" s="82">
        <f>SUMIFS(PIICIE_ju!$L:$L,PIICIE_ju!$I:$I,Calculos!$A143,PIICIE_ju!$R:$R,Calculos!$G$51)</f>
        <v>0</v>
      </c>
      <c r="H143" s="82">
        <f>SUMIFS(PIICIE_ju!$L:$L,PIICIE_ju!$I:$I,Calculos!$A143,PIICIE_ju!$R:$R,Calculos!$H$51)</f>
        <v>360800.62</v>
      </c>
      <c r="I143" s="82">
        <f>SUMIFS(PIICIE_ju!$L:$L,PIICIE_ju!$I:$I,Calculos!$A143,PIICIE_ju!$R:$R,Calculos!$I$51)</f>
        <v>0</v>
      </c>
    </row>
    <row r="144" spans="1:9" x14ac:dyDescent="0.3">
      <c r="A144" s="74" t="s">
        <v>405</v>
      </c>
      <c r="B144" s="21">
        <f>SUMIFS(PIICIE_ju!J:J,PIICIE_ju!I:I,Calculos!A144)</f>
        <v>1</v>
      </c>
      <c r="C144" s="86">
        <f>SUMIFS(PIICIE_ju!L:L,PIICIE_ju!I:I,Calculos!A144)</f>
        <v>1477304.06</v>
      </c>
      <c r="E144" s="82">
        <f>SUMIFS(PIICIE_ju!$L:$L,PIICIE_ju!$I:$I,Calculos!$A144,PIICIE_ju!$R:$R,Calculos!$E$51)</f>
        <v>0</v>
      </c>
      <c r="F144" s="82">
        <f>SUMIFS(PIICIE_ju!$L:$L,PIICIE_ju!$I:$I,Calculos!$A144,PIICIE_ju!$R:$R,Calculos!$F$51)</f>
        <v>0</v>
      </c>
      <c r="G144" s="82">
        <f>SUMIFS(PIICIE_ju!$L:$L,PIICIE_ju!$I:$I,Calculos!$A144,PIICIE_ju!$R:$R,Calculos!$G$51)</f>
        <v>0</v>
      </c>
      <c r="H144" s="82">
        <f>SUMIFS(PIICIE_ju!$L:$L,PIICIE_ju!$I:$I,Calculos!$A144,PIICIE_ju!$R:$R,Calculos!$H$51)</f>
        <v>0</v>
      </c>
      <c r="I144" s="82">
        <f>SUMIFS(PIICIE_ju!$L:$L,PIICIE_ju!$I:$I,Calculos!$A144,PIICIE_ju!$R:$R,Calculos!$I$51)</f>
        <v>1477304.06</v>
      </c>
    </row>
    <row r="145" spans="1:9" x14ac:dyDescent="0.3">
      <c r="A145" s="75" t="s">
        <v>501</v>
      </c>
      <c r="B145" s="21">
        <f>SUMIFS(PIICIE_ju!J:J,PIICIE_ju!I:I,Calculos!A145)</f>
        <v>1</v>
      </c>
      <c r="C145" s="82">
        <f>SUMIFS(PIICIE_ju!L:L,PIICIE_ju!I:I,Calculos!A145)</f>
        <v>406575.59</v>
      </c>
      <c r="E145" s="82">
        <f>SUMIFS(PIICIE_ju!$L:$L,PIICIE_ju!$I:$I,Calculos!$A145,PIICIE_ju!$R:$R,Calculos!$E$51)</f>
        <v>0</v>
      </c>
      <c r="F145" s="82">
        <f>SUMIFS(PIICIE_ju!$L:$L,PIICIE_ju!$I:$I,Calculos!$A145,PIICIE_ju!$R:$R,Calculos!$F$51)</f>
        <v>406575.59</v>
      </c>
      <c r="G145" s="82">
        <f>SUMIFS(PIICIE_ju!$L:$L,PIICIE_ju!$I:$I,Calculos!$A145,PIICIE_ju!$R:$R,Calculos!$G$51)</f>
        <v>0</v>
      </c>
      <c r="H145" s="82">
        <f>SUMIFS(PIICIE_ju!$L:$L,PIICIE_ju!$I:$I,Calculos!$A145,PIICIE_ju!$R:$R,Calculos!$H$51)</f>
        <v>0</v>
      </c>
      <c r="I145" s="82">
        <f>SUMIFS(PIICIE_ju!$L:$L,PIICIE_ju!$I:$I,Calculos!$A145,PIICIE_ju!$R:$R,Calculos!$I$51)</f>
        <v>0</v>
      </c>
    </row>
    <row r="146" spans="1:9" x14ac:dyDescent="0.3">
      <c r="A146" s="75" t="s">
        <v>502</v>
      </c>
      <c r="B146" s="21">
        <f>SUMIFS(PIICIE_ju!J:J,PIICIE_ju!I:I,Calculos!A146)</f>
        <v>2</v>
      </c>
      <c r="C146" s="82">
        <f>SUMIFS(PIICIE_ju!L:L,PIICIE_ju!I:I,Calculos!A146)</f>
        <v>316992.38</v>
      </c>
      <c r="E146" s="82">
        <f>SUMIFS(PIICIE_ju!$L:$L,PIICIE_ju!$I:$I,Calculos!$A146,PIICIE_ju!$R:$R,Calculos!$E$51)</f>
        <v>0</v>
      </c>
      <c r="F146" s="82">
        <f>SUMIFS(PIICIE_ju!$L:$L,PIICIE_ju!$I:$I,Calculos!$A146,PIICIE_ju!$R:$R,Calculos!$F$51)</f>
        <v>148896</v>
      </c>
      <c r="G146" s="82">
        <f>SUMIFS(PIICIE_ju!$L:$L,PIICIE_ju!$I:$I,Calculos!$A146,PIICIE_ju!$R:$R,Calculos!$G$51)</f>
        <v>0</v>
      </c>
      <c r="H146" s="82">
        <f>SUMIFS(PIICIE_ju!$L:$L,PIICIE_ju!$I:$I,Calculos!$A146,PIICIE_ju!$R:$R,Calculos!$H$51)</f>
        <v>0</v>
      </c>
      <c r="I146" s="82">
        <f>SUMIFS(PIICIE_ju!$L:$L,PIICIE_ju!$I:$I,Calculos!$A146,PIICIE_ju!$R:$R,Calculos!$I$51)</f>
        <v>168096.38</v>
      </c>
    </row>
    <row r="147" spans="1:9" x14ac:dyDescent="0.3">
      <c r="A147" s="75" t="s">
        <v>503</v>
      </c>
      <c r="B147" s="21">
        <f>SUMIFS(PIICIE_ju!J:J,PIICIE_ju!I:I,Calculos!A147)</f>
        <v>2</v>
      </c>
      <c r="C147" s="82">
        <f>SUMIFS(PIICIE_ju!L:L,PIICIE_ju!I:I,Calculos!A147)</f>
        <v>204998.19</v>
      </c>
      <c r="E147" s="82">
        <f>SUMIFS(PIICIE_ju!$L:$L,PIICIE_ju!$I:$I,Calculos!$A147,PIICIE_ju!$R:$R,Calculos!$E$51)</f>
        <v>0</v>
      </c>
      <c r="F147" s="82">
        <f>SUMIFS(PIICIE_ju!$L:$L,PIICIE_ju!$I:$I,Calculos!$A147,PIICIE_ju!$R:$R,Calculos!$F$51)</f>
        <v>103399.98</v>
      </c>
      <c r="G147" s="82">
        <f>SUMIFS(PIICIE_ju!$L:$L,PIICIE_ju!$I:$I,Calculos!$A147,PIICIE_ju!$R:$R,Calculos!$G$51)</f>
        <v>0</v>
      </c>
      <c r="H147" s="82">
        <f>SUMIFS(PIICIE_ju!$L:$L,PIICIE_ju!$I:$I,Calculos!$A147,PIICIE_ju!$R:$R,Calculos!$H$51)</f>
        <v>101598.21</v>
      </c>
      <c r="I147" s="82">
        <f>SUMIFS(PIICIE_ju!$L:$L,PIICIE_ju!$I:$I,Calculos!$A147,PIICIE_ju!$R:$R,Calculos!$I$51)</f>
        <v>0</v>
      </c>
    </row>
    <row r="148" spans="1:9" x14ac:dyDescent="0.3">
      <c r="A148" s="75" t="s">
        <v>504</v>
      </c>
      <c r="B148" s="21">
        <f>SUMIFS(PIICIE_ju!J:J,PIICIE_ju!I:I,Calculos!A148)</f>
        <v>1</v>
      </c>
      <c r="C148" s="82">
        <f>SUMIFS(PIICIE_ju!L:L,PIICIE_ju!I:I,Calculos!A148)</f>
        <v>130283.99</v>
      </c>
      <c r="E148" s="82">
        <f>SUMIFS(PIICIE_ju!$L:$L,PIICIE_ju!$I:$I,Calculos!$A148,PIICIE_ju!$R:$R,Calculos!$E$51)</f>
        <v>0</v>
      </c>
      <c r="F148" s="82">
        <f>SUMIFS(PIICIE_ju!$L:$L,PIICIE_ju!$I:$I,Calculos!$A148,PIICIE_ju!$R:$R,Calculos!$F$51)</f>
        <v>130283.99</v>
      </c>
      <c r="G148" s="82">
        <f>SUMIFS(PIICIE_ju!$L:$L,PIICIE_ju!$I:$I,Calculos!$A148,PIICIE_ju!$R:$R,Calculos!$G$51)</f>
        <v>0</v>
      </c>
      <c r="H148" s="82">
        <f>SUMIFS(PIICIE_ju!$L:$L,PIICIE_ju!$I:$I,Calculos!$A148,PIICIE_ju!$R:$R,Calculos!$H$51)</f>
        <v>0</v>
      </c>
      <c r="I148" s="82">
        <f>SUMIFS(PIICIE_ju!$L:$L,PIICIE_ju!$I:$I,Calculos!$A148,PIICIE_ju!$R:$R,Calculos!$I$51)</f>
        <v>0</v>
      </c>
    </row>
    <row r="149" spans="1:9" x14ac:dyDescent="0.3">
      <c r="A149" s="75" t="s">
        <v>505</v>
      </c>
      <c r="B149" s="21">
        <f>SUMIFS(PIICIE_ju!J:J,PIICIE_ju!I:I,Calculos!A149)</f>
        <v>2</v>
      </c>
      <c r="C149" s="82">
        <f>SUMIFS(PIICIE_ju!L:L,PIICIE_ju!I:I,Calculos!A149)</f>
        <v>475600</v>
      </c>
      <c r="E149" s="82">
        <f>SUMIFS(PIICIE_ju!$L:$L,PIICIE_ju!$I:$I,Calculos!$A149,PIICIE_ju!$R:$R,Calculos!$E$51)</f>
        <v>0</v>
      </c>
      <c r="F149" s="82">
        <f>SUMIFS(PIICIE_ju!$L:$L,PIICIE_ju!$I:$I,Calculos!$A149,PIICIE_ju!$R:$R,Calculos!$F$51)</f>
        <v>239888</v>
      </c>
      <c r="G149" s="82">
        <f>SUMIFS(PIICIE_ju!$L:$L,PIICIE_ju!$I:$I,Calculos!$A149,PIICIE_ju!$R:$R,Calculos!$G$51)</f>
        <v>0</v>
      </c>
      <c r="H149" s="82">
        <f>SUMIFS(PIICIE_ju!$L:$L,PIICIE_ju!$I:$I,Calculos!$A149,PIICIE_ju!$R:$R,Calculos!$H$51)</f>
        <v>0</v>
      </c>
      <c r="I149" s="82">
        <f>SUMIFS(PIICIE_ju!$L:$L,PIICIE_ju!$I:$I,Calculos!$A149,PIICIE_ju!$R:$R,Calculos!$I$51)</f>
        <v>235712</v>
      </c>
    </row>
    <row r="150" spans="1:9" x14ac:dyDescent="0.3">
      <c r="A150" s="75" t="s">
        <v>506</v>
      </c>
      <c r="B150" s="21">
        <f>SUMIFS(PIICIE_ju!J:J,PIICIE_ju!I:I,Calculos!A150)</f>
        <v>2</v>
      </c>
      <c r="C150" s="82">
        <f>SUMIFS(PIICIE_ju!L:L,PIICIE_ju!I:I,Calculos!A150)</f>
        <v>96817.49</v>
      </c>
      <c r="E150" s="82">
        <f>SUMIFS(PIICIE_ju!$L:$L,PIICIE_ju!$I:$I,Calculos!$A150,PIICIE_ju!$R:$R,Calculos!$E$51)</f>
        <v>0</v>
      </c>
      <c r="F150" s="82">
        <f>SUMIFS(PIICIE_ju!$L:$L,PIICIE_ju!$I:$I,Calculos!$A150,PIICIE_ju!$R:$R,Calculos!$F$51)</f>
        <v>72379.990000000005</v>
      </c>
      <c r="G150" s="82">
        <f>SUMIFS(PIICIE_ju!$L:$L,PIICIE_ju!$I:$I,Calculos!$A150,PIICIE_ju!$R:$R,Calculos!$G$51)</f>
        <v>0</v>
      </c>
      <c r="H150" s="82">
        <f>SUMIFS(PIICIE_ju!$L:$L,PIICIE_ju!$I:$I,Calculos!$A150,PIICIE_ju!$R:$R,Calculos!$H$51)</f>
        <v>0</v>
      </c>
      <c r="I150" s="82">
        <f>SUMIFS(PIICIE_ju!$L:$L,PIICIE_ju!$I:$I,Calculos!$A150,PIICIE_ju!$R:$R,Calculos!$I$51)</f>
        <v>24437.5</v>
      </c>
    </row>
    <row r="151" spans="1:9" x14ac:dyDescent="0.3">
      <c r="A151" s="75" t="s">
        <v>507</v>
      </c>
      <c r="B151" s="21">
        <f>SUMIFS(PIICIE_ju!J:J,PIICIE_ju!I:I,Calculos!A151)</f>
        <v>2</v>
      </c>
      <c r="C151" s="82">
        <f>SUMIFS(PIICIE_ju!L:L,PIICIE_ju!I:I,Calculos!A151)</f>
        <v>275063.94</v>
      </c>
      <c r="E151" s="82">
        <f>SUMIFS(PIICIE_ju!$L:$L,PIICIE_ju!$I:$I,Calculos!$A151,PIICIE_ju!$R:$R,Calculos!$E$51)</f>
        <v>0</v>
      </c>
      <c r="F151" s="82">
        <f>SUMIFS(PIICIE_ju!$L:$L,PIICIE_ju!$I:$I,Calculos!$A151,PIICIE_ju!$R:$R,Calculos!$F$51)</f>
        <v>127957.98</v>
      </c>
      <c r="G151" s="82">
        <f>SUMIFS(PIICIE_ju!$L:$L,PIICIE_ju!$I:$I,Calculos!$A151,PIICIE_ju!$R:$R,Calculos!$G$51)</f>
        <v>0</v>
      </c>
      <c r="H151" s="82">
        <f>SUMIFS(PIICIE_ju!$L:$L,PIICIE_ju!$I:$I,Calculos!$A151,PIICIE_ju!$R:$R,Calculos!$H$51)</f>
        <v>0</v>
      </c>
      <c r="I151" s="82">
        <f>SUMIFS(PIICIE_ju!$L:$L,PIICIE_ju!$I:$I,Calculos!$A151,PIICIE_ju!$R:$R,Calculos!$I$51)</f>
        <v>147105.96</v>
      </c>
    </row>
    <row r="152" spans="1:9" x14ac:dyDescent="0.3">
      <c r="A152" s="75" t="s">
        <v>508</v>
      </c>
      <c r="B152" s="21">
        <f>SUMIFS(PIICIE_ju!J:J,PIICIE_ju!I:I,Calculos!A152)</f>
        <v>1</v>
      </c>
      <c r="C152" s="82">
        <f>SUMIFS(PIICIE_ju!L:L,PIICIE_ju!I:I,Calculos!A152)</f>
        <v>360238.5</v>
      </c>
      <c r="E152" s="82">
        <f>SUMIFS(PIICIE_ju!$L:$L,PIICIE_ju!$I:$I,Calculos!$A152,PIICIE_ju!$R:$R,Calculos!$E$51)</f>
        <v>0</v>
      </c>
      <c r="F152" s="82">
        <f>SUMIFS(PIICIE_ju!$L:$L,PIICIE_ju!$I:$I,Calculos!$A152,PIICIE_ju!$R:$R,Calculos!$F$51)</f>
        <v>360238.5</v>
      </c>
      <c r="G152" s="82">
        <f>SUMIFS(PIICIE_ju!$L:$L,PIICIE_ju!$I:$I,Calculos!$A152,PIICIE_ju!$R:$R,Calculos!$G$51)</f>
        <v>0</v>
      </c>
      <c r="H152" s="82">
        <f>SUMIFS(PIICIE_ju!$L:$L,PIICIE_ju!$I:$I,Calculos!$A152,PIICIE_ju!$R:$R,Calculos!$H$51)</f>
        <v>0</v>
      </c>
      <c r="I152" s="82">
        <f>SUMIFS(PIICIE_ju!$L:$L,PIICIE_ju!$I:$I,Calculos!$A152,PIICIE_ju!$R:$R,Calculos!$I$51)</f>
        <v>0</v>
      </c>
    </row>
    <row r="153" spans="1:9" x14ac:dyDescent="0.3">
      <c r="A153" s="75" t="s">
        <v>509</v>
      </c>
      <c r="B153" s="21">
        <f>SUMIFS(PIICIE_ju!J:J,PIICIE_ju!I:I,Calculos!A153)</f>
        <v>1</v>
      </c>
      <c r="C153" s="82">
        <f>SUMIFS(PIICIE_ju!L:L,PIICIE_ju!I:I,Calculos!A153)</f>
        <v>316441.05</v>
      </c>
      <c r="E153" s="82">
        <f>SUMIFS(PIICIE_ju!$L:$L,PIICIE_ju!$I:$I,Calculos!$A153,PIICIE_ju!$R:$R,Calculos!$E$51)</f>
        <v>0</v>
      </c>
      <c r="F153" s="82">
        <f>SUMIFS(PIICIE_ju!$L:$L,PIICIE_ju!$I:$I,Calculos!$A153,PIICIE_ju!$R:$R,Calculos!$F$51)</f>
        <v>0</v>
      </c>
      <c r="G153" s="82">
        <f>SUMIFS(PIICIE_ju!$L:$L,PIICIE_ju!$I:$I,Calculos!$A153,PIICIE_ju!$R:$R,Calculos!$G$51)</f>
        <v>316441.05</v>
      </c>
      <c r="H153" s="82">
        <f>SUMIFS(PIICIE_ju!$L:$L,PIICIE_ju!$I:$I,Calculos!$A153,PIICIE_ju!$R:$R,Calculos!$H$51)</f>
        <v>0</v>
      </c>
      <c r="I153" s="82">
        <f>SUMIFS(PIICIE_ju!$L:$L,PIICIE_ju!$I:$I,Calculos!$A153,PIICIE_ju!$R:$R,Calculos!$I$51)</f>
        <v>0</v>
      </c>
    </row>
    <row r="154" spans="1:9" x14ac:dyDescent="0.3">
      <c r="A154" s="75" t="s">
        <v>510</v>
      </c>
      <c r="B154" s="21">
        <f>SUMIFS(PIICIE_ju!J:J,PIICIE_ju!I:I,Calculos!A154)</f>
        <v>2</v>
      </c>
      <c r="C154" s="82">
        <f>SUMIFS(PIICIE_ju!L:L,PIICIE_ju!I:I,Calculos!A154)</f>
        <v>359122.97</v>
      </c>
      <c r="E154" s="82">
        <f>SUMIFS(PIICIE_ju!$L:$L,PIICIE_ju!$I:$I,Calculos!$A154,PIICIE_ju!$R:$R,Calculos!$E$51)</f>
        <v>0</v>
      </c>
      <c r="F154" s="82">
        <f>SUMIFS(PIICIE_ju!$L:$L,PIICIE_ju!$I:$I,Calculos!$A154,PIICIE_ju!$R:$R,Calculos!$F$51)</f>
        <v>255000</v>
      </c>
      <c r="G154" s="82">
        <f>SUMIFS(PIICIE_ju!$L:$L,PIICIE_ju!$I:$I,Calculos!$A154,PIICIE_ju!$R:$R,Calculos!$G$51)</f>
        <v>0</v>
      </c>
      <c r="H154" s="82">
        <f>SUMIFS(PIICIE_ju!$L:$L,PIICIE_ju!$I:$I,Calculos!$A154,PIICIE_ju!$R:$R,Calculos!$H$51)</f>
        <v>0</v>
      </c>
      <c r="I154" s="82">
        <f>SUMIFS(PIICIE_ju!$L:$L,PIICIE_ju!$I:$I,Calculos!$A154,PIICIE_ju!$R:$R,Calculos!$I$51)</f>
        <v>104122.97</v>
      </c>
    </row>
    <row r="155" spans="1:9" x14ac:dyDescent="0.3">
      <c r="A155" s="75" t="s">
        <v>511</v>
      </c>
      <c r="B155" s="21">
        <f>SUMIFS(PIICIE_ju!J:J,PIICIE_ju!I:I,Calculos!A155)</f>
        <v>1</v>
      </c>
      <c r="C155" s="82">
        <f>SUMIFS(PIICIE_ju!L:L,PIICIE_ju!I:I,Calculos!A155)</f>
        <v>298241.98</v>
      </c>
      <c r="E155" s="82">
        <f>SUMIFS(PIICIE_ju!$L:$L,PIICIE_ju!$I:$I,Calculos!$A155,PIICIE_ju!$R:$R,Calculos!$E$51)</f>
        <v>0</v>
      </c>
      <c r="F155" s="82">
        <f>SUMIFS(PIICIE_ju!$L:$L,PIICIE_ju!$I:$I,Calculos!$A155,PIICIE_ju!$R:$R,Calculos!$F$51)</f>
        <v>0</v>
      </c>
      <c r="G155" s="82">
        <f>SUMIFS(PIICIE_ju!$L:$L,PIICIE_ju!$I:$I,Calculos!$A155,PIICIE_ju!$R:$R,Calculos!$G$51)</f>
        <v>298241.98</v>
      </c>
      <c r="H155" s="82">
        <f>SUMIFS(PIICIE_ju!$L:$L,PIICIE_ju!$I:$I,Calculos!$A155,PIICIE_ju!$R:$R,Calculos!$H$51)</f>
        <v>0</v>
      </c>
      <c r="I155" s="82">
        <f>SUMIFS(PIICIE_ju!$L:$L,PIICIE_ju!$I:$I,Calculos!$A155,PIICIE_ju!$R:$R,Calculos!$I$51)</f>
        <v>0</v>
      </c>
    </row>
    <row r="156" spans="1:9" x14ac:dyDescent="0.3">
      <c r="A156" s="75" t="s">
        <v>512</v>
      </c>
      <c r="B156" s="21">
        <f>SUMIFS(PIICIE_ju!J:J,PIICIE_ju!I:I,Calculos!A156)</f>
        <v>1</v>
      </c>
      <c r="C156" s="82">
        <f>SUMIFS(PIICIE_ju!L:L,PIICIE_ju!I:I,Calculos!A156)</f>
        <v>250287.6</v>
      </c>
      <c r="E156" s="82">
        <f>SUMIFS(PIICIE_ju!$L:$L,PIICIE_ju!$I:$I,Calculos!$A156,PIICIE_ju!$R:$R,Calculos!$E$51)</f>
        <v>0</v>
      </c>
      <c r="F156" s="82">
        <f>SUMIFS(PIICIE_ju!$L:$L,PIICIE_ju!$I:$I,Calculos!$A156,PIICIE_ju!$R:$R,Calculos!$F$51)</f>
        <v>250287.6</v>
      </c>
      <c r="G156" s="82">
        <f>SUMIFS(PIICIE_ju!$L:$L,PIICIE_ju!$I:$I,Calculos!$A156,PIICIE_ju!$R:$R,Calculos!$G$51)</f>
        <v>0</v>
      </c>
      <c r="H156" s="82">
        <f>SUMIFS(PIICIE_ju!$L:$L,PIICIE_ju!$I:$I,Calculos!$A156,PIICIE_ju!$R:$R,Calculos!$H$51)</f>
        <v>0</v>
      </c>
      <c r="I156" s="82">
        <f>SUMIFS(PIICIE_ju!$L:$L,PIICIE_ju!$I:$I,Calculos!$A156,PIICIE_ju!$R:$R,Calculos!$I$51)</f>
        <v>0</v>
      </c>
    </row>
    <row r="157" spans="1:9" x14ac:dyDescent="0.3">
      <c r="A157" s="75" t="s">
        <v>514</v>
      </c>
      <c r="B157" s="21">
        <f>SUMIFS(PIICIE_ju!J:J,PIICIE_ju!I:I,Calculos!A157)</f>
        <v>1</v>
      </c>
      <c r="C157" s="82">
        <f>SUMIFS(PIICIE_ju!L:L,PIICIE_ju!I:I,Calculos!A157)</f>
        <v>596780.74</v>
      </c>
      <c r="E157" s="82">
        <f>SUMIFS(PIICIE_ju!$L:$L,PIICIE_ju!$I:$I,Calculos!$A157,PIICIE_ju!$R:$R,Calculos!$E$51)</f>
        <v>0</v>
      </c>
      <c r="F157" s="82">
        <f>SUMIFS(PIICIE_ju!$L:$L,PIICIE_ju!$I:$I,Calculos!$A157,PIICIE_ju!$R:$R,Calculos!$F$51)</f>
        <v>596780.74</v>
      </c>
      <c r="G157" s="82">
        <f>SUMIFS(PIICIE_ju!$L:$L,PIICIE_ju!$I:$I,Calculos!$A157,PIICIE_ju!$R:$R,Calculos!$G$51)</f>
        <v>0</v>
      </c>
      <c r="H157" s="82">
        <f>SUMIFS(PIICIE_ju!$L:$L,PIICIE_ju!$I:$I,Calculos!$A157,PIICIE_ju!$R:$R,Calculos!$H$51)</f>
        <v>0</v>
      </c>
      <c r="I157" s="82">
        <f>SUMIFS(PIICIE_ju!$L:$L,PIICIE_ju!$I:$I,Calculos!$A157,PIICIE_ju!$R:$R,Calculos!$I$51)</f>
        <v>0</v>
      </c>
    </row>
    <row r="158" spans="1:9" x14ac:dyDescent="0.3">
      <c r="A158" s="75" t="s">
        <v>515</v>
      </c>
      <c r="B158" s="21">
        <f>SUMIFS(PIICIE_ju!J:J,PIICIE_ju!I:I,Calculos!A158)</f>
        <v>1</v>
      </c>
      <c r="C158" s="82">
        <f>SUMIFS(PIICIE_ju!L:L,PIICIE_ju!I:I,Calculos!A158)</f>
        <v>169960.72</v>
      </c>
      <c r="E158" s="82">
        <f>SUMIFS(PIICIE_ju!$L:$L,PIICIE_ju!$I:$I,Calculos!$A158,PIICIE_ju!$R:$R,Calculos!$E$51)</f>
        <v>0</v>
      </c>
      <c r="F158" s="82">
        <f>SUMIFS(PIICIE_ju!$L:$L,PIICIE_ju!$I:$I,Calculos!$A158,PIICIE_ju!$R:$R,Calculos!$F$51)</f>
        <v>0</v>
      </c>
      <c r="G158" s="82">
        <f>SUMIFS(PIICIE_ju!$L:$L,PIICIE_ju!$I:$I,Calculos!$A158,PIICIE_ju!$R:$R,Calculos!$G$51)</f>
        <v>169960.72</v>
      </c>
      <c r="H158" s="82">
        <f>SUMIFS(PIICIE_ju!$L:$L,PIICIE_ju!$I:$I,Calculos!$A158,PIICIE_ju!$R:$R,Calculos!$H$51)</f>
        <v>0</v>
      </c>
      <c r="I158" s="82">
        <f>SUMIFS(PIICIE_ju!$L:$L,PIICIE_ju!$I:$I,Calculos!$A158,PIICIE_ju!$R:$R,Calculos!$I$51)</f>
        <v>0</v>
      </c>
    </row>
    <row r="159" spans="1:9" x14ac:dyDescent="0.3">
      <c r="A159" s="75" t="s">
        <v>516</v>
      </c>
      <c r="B159" s="21">
        <f>SUMIFS(PIICIE_ju!J:J,PIICIE_ju!I:I,Calculos!A159)</f>
        <v>1</v>
      </c>
      <c r="C159" s="82">
        <f>SUMIFS(PIICIE_ju!L:L,PIICIE_ju!I:I,Calculos!A159)</f>
        <v>229520.92</v>
      </c>
      <c r="E159" s="82">
        <f>SUMIFS(PIICIE_ju!$L:$L,PIICIE_ju!$I:$I,Calculos!$A159,PIICIE_ju!$R:$R,Calculos!$E$51)</f>
        <v>0</v>
      </c>
      <c r="F159" s="82">
        <f>SUMIFS(PIICIE_ju!$L:$L,PIICIE_ju!$I:$I,Calculos!$A159,PIICIE_ju!$R:$R,Calculos!$F$51)</f>
        <v>229520.92</v>
      </c>
      <c r="G159" s="82">
        <f>SUMIFS(PIICIE_ju!$L:$L,PIICIE_ju!$I:$I,Calculos!$A159,PIICIE_ju!$R:$R,Calculos!$G$51)</f>
        <v>0</v>
      </c>
      <c r="H159" s="82">
        <f>SUMIFS(PIICIE_ju!$L:$L,PIICIE_ju!$I:$I,Calculos!$A159,PIICIE_ju!$R:$R,Calculos!$H$51)</f>
        <v>0</v>
      </c>
      <c r="I159" s="82">
        <f>SUMIFS(PIICIE_ju!$L:$L,PIICIE_ju!$I:$I,Calculos!$A159,PIICIE_ju!$R:$R,Calculos!$I$51)</f>
        <v>0</v>
      </c>
    </row>
    <row r="160" spans="1:9" x14ac:dyDescent="0.3">
      <c r="A160" s="75" t="s">
        <v>517</v>
      </c>
      <c r="B160" s="21">
        <f>SUMIFS(PIICIE_ju!J:J,PIICIE_ju!I:I,Calculos!A160)</f>
        <v>1</v>
      </c>
      <c r="C160" s="82">
        <f>SUMIFS(PIICIE_ju!L:L,PIICIE_ju!I:I,Calculos!A160)</f>
        <v>296644.03999999998</v>
      </c>
      <c r="E160" s="82">
        <f>SUMIFS(PIICIE_ju!$L:$L,PIICIE_ju!$I:$I,Calculos!$A160,PIICIE_ju!$R:$R,Calculos!$E$51)</f>
        <v>0</v>
      </c>
      <c r="F160" s="82">
        <f>SUMIFS(PIICIE_ju!$L:$L,PIICIE_ju!$I:$I,Calculos!$A160,PIICIE_ju!$R:$R,Calculos!$F$51)</f>
        <v>0</v>
      </c>
      <c r="G160" s="82">
        <f>SUMIFS(PIICIE_ju!$L:$L,PIICIE_ju!$I:$I,Calculos!$A160,PIICIE_ju!$R:$R,Calculos!$G$51)</f>
        <v>296644.03999999998</v>
      </c>
      <c r="H160" s="82">
        <f>SUMIFS(PIICIE_ju!$L:$L,PIICIE_ju!$I:$I,Calculos!$A160,PIICIE_ju!$R:$R,Calculos!$H$51)</f>
        <v>0</v>
      </c>
      <c r="I160" s="82">
        <f>SUMIFS(PIICIE_ju!$L:$L,PIICIE_ju!$I:$I,Calculos!$A160,PIICIE_ju!$R:$R,Calculos!$I$51)</f>
        <v>0</v>
      </c>
    </row>
    <row r="161" spans="1:9" x14ac:dyDescent="0.3">
      <c r="A161" s="75" t="s">
        <v>518</v>
      </c>
      <c r="B161" s="21">
        <f>SUMIFS(PIICIE_ju!J:J,PIICIE_ju!I:I,Calculos!A161)</f>
        <v>1</v>
      </c>
      <c r="C161" s="82">
        <f>SUMIFS(PIICIE_ju!L:L,PIICIE_ju!I:I,Calculos!A161)</f>
        <v>135812.1</v>
      </c>
      <c r="E161" s="82">
        <f>SUMIFS(PIICIE_ju!$L:$L,PIICIE_ju!$I:$I,Calculos!$A161,PIICIE_ju!$R:$R,Calculos!$E$51)</f>
        <v>0</v>
      </c>
      <c r="F161" s="82">
        <f>SUMIFS(PIICIE_ju!$L:$L,PIICIE_ju!$I:$I,Calculos!$A161,PIICIE_ju!$R:$R,Calculos!$F$51)</f>
        <v>135812.1</v>
      </c>
      <c r="G161" s="82">
        <f>SUMIFS(PIICIE_ju!$L:$L,PIICIE_ju!$I:$I,Calculos!$A161,PIICIE_ju!$R:$R,Calculos!$G$51)</f>
        <v>0</v>
      </c>
      <c r="H161" s="82">
        <f>SUMIFS(PIICIE_ju!$L:$L,PIICIE_ju!$I:$I,Calculos!$A161,PIICIE_ju!$R:$R,Calculos!$H$51)</f>
        <v>0</v>
      </c>
      <c r="I161" s="82">
        <f>SUMIFS(PIICIE_ju!$L:$L,PIICIE_ju!$I:$I,Calculos!$A161,PIICIE_ju!$R:$R,Calculos!$I$51)</f>
        <v>0</v>
      </c>
    </row>
    <row r="162" spans="1:9" x14ac:dyDescent="0.3">
      <c r="A162" s="75" t="s">
        <v>519</v>
      </c>
      <c r="B162" s="21">
        <f>SUMIFS(PIICIE_ju!J:J,PIICIE_ju!I:I,Calculos!A162)</f>
        <v>1</v>
      </c>
      <c r="C162" s="82">
        <f>SUMIFS(PIICIE_ju!L:L,PIICIE_ju!I:I,Calculos!A162)</f>
        <v>355161.27</v>
      </c>
      <c r="E162" s="82">
        <f>SUMIFS(PIICIE_ju!$L:$L,PIICIE_ju!$I:$I,Calculos!$A162,PIICIE_ju!$R:$R,Calculos!$E$51)</f>
        <v>0</v>
      </c>
      <c r="F162" s="82">
        <f>SUMIFS(PIICIE_ju!$L:$L,PIICIE_ju!$I:$I,Calculos!$A162,PIICIE_ju!$R:$R,Calculos!$F$51)</f>
        <v>0</v>
      </c>
      <c r="G162" s="82">
        <f>SUMIFS(PIICIE_ju!$L:$L,PIICIE_ju!$I:$I,Calculos!$A162,PIICIE_ju!$R:$R,Calculos!$G$51)</f>
        <v>0</v>
      </c>
      <c r="H162" s="82">
        <f>SUMIFS(PIICIE_ju!$L:$L,PIICIE_ju!$I:$I,Calculos!$A162,PIICIE_ju!$R:$R,Calculos!$H$51)</f>
        <v>355161.27</v>
      </c>
      <c r="I162" s="82">
        <f>SUMIFS(PIICIE_ju!$L:$L,PIICIE_ju!$I:$I,Calculos!$A162,PIICIE_ju!$R:$R,Calculos!$I$51)</f>
        <v>0</v>
      </c>
    </row>
    <row r="163" spans="1:9" x14ac:dyDescent="0.3">
      <c r="A163" s="75" t="s">
        <v>521</v>
      </c>
      <c r="B163" s="21">
        <f>SUMIFS(PIICIE_ju!J:J,PIICIE_ju!I:I,Calculos!A163)</f>
        <v>1</v>
      </c>
      <c r="C163" s="82">
        <f>SUMIFS(PIICIE_ju!L:L,PIICIE_ju!I:I,Calculos!A163)</f>
        <v>756384.4</v>
      </c>
      <c r="E163" s="82">
        <f>SUMIFS(PIICIE_ju!$L:$L,PIICIE_ju!$I:$I,Calculos!$A163,PIICIE_ju!$R:$R,Calculos!$E$51)</f>
        <v>0</v>
      </c>
      <c r="F163" s="82">
        <f>SUMIFS(PIICIE_ju!$L:$L,PIICIE_ju!$I:$I,Calculos!$A163,PIICIE_ju!$R:$R,Calculos!$F$51)</f>
        <v>756384.4</v>
      </c>
      <c r="G163" s="82">
        <f>SUMIFS(PIICIE_ju!$L:$L,PIICIE_ju!$I:$I,Calculos!$A163,PIICIE_ju!$R:$R,Calculos!$G$51)</f>
        <v>0</v>
      </c>
      <c r="H163" s="82">
        <f>SUMIFS(PIICIE_ju!$L:$L,PIICIE_ju!$I:$I,Calculos!$A163,PIICIE_ju!$R:$R,Calculos!$H$51)</f>
        <v>0</v>
      </c>
      <c r="I163" s="82">
        <f>SUMIFS(PIICIE_ju!$L:$L,PIICIE_ju!$I:$I,Calculos!$A163,PIICIE_ju!$R:$R,Calculos!$I$51)</f>
        <v>0</v>
      </c>
    </row>
    <row r="164" spans="1:9" x14ac:dyDescent="0.3">
      <c r="A164" s="75" t="s">
        <v>522</v>
      </c>
      <c r="B164" s="21">
        <f>SUMIFS(PIICIE_ju!J:J,PIICIE_ju!I:I,Calculos!A164)</f>
        <v>1</v>
      </c>
      <c r="C164" s="82">
        <f>SUMIFS(PIICIE_ju!L:L,PIICIE_ju!I:I,Calculos!A164)</f>
        <v>308849.32</v>
      </c>
      <c r="E164" s="82">
        <f>SUMIFS(PIICIE_ju!$L:$L,PIICIE_ju!$I:$I,Calculos!$A164,PIICIE_ju!$R:$R,Calculos!$E$51)</f>
        <v>0</v>
      </c>
      <c r="F164" s="82">
        <f>SUMIFS(PIICIE_ju!$L:$L,PIICIE_ju!$I:$I,Calculos!$A164,PIICIE_ju!$R:$R,Calculos!$F$51)</f>
        <v>0</v>
      </c>
      <c r="G164" s="82">
        <f>SUMIFS(PIICIE_ju!$L:$L,PIICIE_ju!$I:$I,Calculos!$A164,PIICIE_ju!$R:$R,Calculos!$G$51)</f>
        <v>308849.32</v>
      </c>
      <c r="H164" s="82">
        <f>SUMIFS(PIICIE_ju!$L:$L,PIICIE_ju!$I:$I,Calculos!$A164,PIICIE_ju!$R:$R,Calculos!$H$51)</f>
        <v>0</v>
      </c>
      <c r="I164" s="82">
        <f>SUMIFS(PIICIE_ju!$L:$L,PIICIE_ju!$I:$I,Calculos!$A164,PIICIE_ju!$R:$R,Calculos!$I$51)</f>
        <v>0</v>
      </c>
    </row>
    <row r="165" spans="1:9" x14ac:dyDescent="0.3">
      <c r="A165" s="75" t="s">
        <v>523</v>
      </c>
      <c r="B165" s="21">
        <f>SUMIFS(PIICIE_ju!J:J,PIICIE_ju!I:I,Calculos!A165)</f>
        <v>1</v>
      </c>
      <c r="C165" s="82">
        <f>SUMIFS(PIICIE_ju!L:L,PIICIE_ju!I:I,Calculos!A165)</f>
        <v>214804.69</v>
      </c>
      <c r="E165" s="82">
        <f>SUMIFS(PIICIE_ju!$L:$L,PIICIE_ju!$I:$I,Calculos!$A165,PIICIE_ju!$R:$R,Calculos!$E$51)</f>
        <v>0</v>
      </c>
      <c r="F165" s="82">
        <f>SUMIFS(PIICIE_ju!$L:$L,PIICIE_ju!$I:$I,Calculos!$A165,PIICIE_ju!$R:$R,Calculos!$F$51)</f>
        <v>0</v>
      </c>
      <c r="G165" s="82">
        <f>SUMIFS(PIICIE_ju!$L:$L,PIICIE_ju!$I:$I,Calculos!$A165,PIICIE_ju!$R:$R,Calculos!$G$51)</f>
        <v>214804.69</v>
      </c>
      <c r="H165" s="82">
        <f>SUMIFS(PIICIE_ju!$L:$L,PIICIE_ju!$I:$I,Calculos!$A165,PIICIE_ju!$R:$R,Calculos!$H$51)</f>
        <v>0</v>
      </c>
      <c r="I165" s="82">
        <f>SUMIFS(PIICIE_ju!$L:$L,PIICIE_ju!$I:$I,Calculos!$A165,PIICIE_ju!$R:$R,Calculos!$I$51)</f>
        <v>0</v>
      </c>
    </row>
    <row r="166" spans="1:9" x14ac:dyDescent="0.3">
      <c r="A166" s="75" t="s">
        <v>524</v>
      </c>
      <c r="B166" s="21">
        <f>SUMIFS(PIICIE_ju!J:J,PIICIE_ju!I:I,Calculos!A166)</f>
        <v>1</v>
      </c>
      <c r="C166" s="82">
        <f>SUMIFS(PIICIE_ju!L:L,PIICIE_ju!I:I,Calculos!A166)</f>
        <v>868378.63</v>
      </c>
      <c r="E166" s="82">
        <f>SUMIFS(PIICIE_ju!$L:$L,PIICIE_ju!$I:$I,Calculos!$A166,PIICIE_ju!$R:$R,Calculos!$E$51)</f>
        <v>0</v>
      </c>
      <c r="F166" s="82">
        <f>SUMIFS(PIICIE_ju!$L:$L,PIICIE_ju!$I:$I,Calculos!$A166,PIICIE_ju!$R:$R,Calculos!$F$51)</f>
        <v>0</v>
      </c>
      <c r="G166" s="82">
        <f>SUMIFS(PIICIE_ju!$L:$L,PIICIE_ju!$I:$I,Calculos!$A166,PIICIE_ju!$R:$R,Calculos!$G$51)</f>
        <v>868378.63</v>
      </c>
      <c r="H166" s="82">
        <f>SUMIFS(PIICIE_ju!$L:$L,PIICIE_ju!$I:$I,Calculos!$A166,PIICIE_ju!$R:$R,Calculos!$H$51)</f>
        <v>0</v>
      </c>
      <c r="I166" s="82">
        <f>SUMIFS(PIICIE_ju!$L:$L,PIICIE_ju!$I:$I,Calculos!$A166,PIICIE_ju!$R:$R,Calculos!$I$51)</f>
        <v>0</v>
      </c>
    </row>
    <row r="167" spans="1:9" x14ac:dyDescent="0.3">
      <c r="A167" s="75" t="s">
        <v>525</v>
      </c>
      <c r="B167" s="21">
        <f>SUMIFS(PIICIE_ju!J:J,PIICIE_ju!I:I,Calculos!A167)</f>
        <v>1</v>
      </c>
      <c r="C167" s="82">
        <f>SUMIFS(PIICIE_ju!L:L,PIICIE_ju!I:I,Calculos!A167)</f>
        <v>136000</v>
      </c>
      <c r="E167" s="82">
        <f>SUMIFS(PIICIE_ju!$L:$L,PIICIE_ju!$I:$I,Calculos!$A167,PIICIE_ju!$R:$R,Calculos!$E$51)</f>
        <v>0</v>
      </c>
      <c r="F167" s="82">
        <f>SUMIFS(PIICIE_ju!$L:$L,PIICIE_ju!$I:$I,Calculos!$A167,PIICIE_ju!$R:$R,Calculos!$F$51)</f>
        <v>0</v>
      </c>
      <c r="G167" s="82">
        <f>SUMIFS(PIICIE_ju!$L:$L,PIICIE_ju!$I:$I,Calculos!$A167,PIICIE_ju!$R:$R,Calculos!$G$51)</f>
        <v>136000</v>
      </c>
      <c r="H167" s="82">
        <f>SUMIFS(PIICIE_ju!$L:$L,PIICIE_ju!$I:$I,Calculos!$A167,PIICIE_ju!$R:$R,Calculos!$H$51)</f>
        <v>0</v>
      </c>
      <c r="I167" s="82">
        <f>SUMIFS(PIICIE_ju!$L:$L,PIICIE_ju!$I:$I,Calculos!$A167,PIICIE_ju!$R:$R,Calculos!$I$51)</f>
        <v>0</v>
      </c>
    </row>
    <row r="168" spans="1:9" x14ac:dyDescent="0.3">
      <c r="A168" s="75" t="s">
        <v>527</v>
      </c>
      <c r="B168" s="21">
        <f>SUMIFS(PIICIE_ju!J:J,PIICIE_ju!I:I,Calculos!A168)</f>
        <v>1</v>
      </c>
      <c r="C168" s="82">
        <f>SUMIFS(PIICIE_ju!L:L,PIICIE_ju!I:I,Calculos!A168)</f>
        <v>100640</v>
      </c>
      <c r="E168" s="82">
        <f>SUMIFS(PIICIE_ju!$L:$L,PIICIE_ju!$I:$I,Calculos!$A168,PIICIE_ju!$R:$R,Calculos!$E$51)</f>
        <v>0</v>
      </c>
      <c r="F168" s="82">
        <f>SUMIFS(PIICIE_ju!$L:$L,PIICIE_ju!$I:$I,Calculos!$A168,PIICIE_ju!$R:$R,Calculos!$F$51)</f>
        <v>0</v>
      </c>
      <c r="G168" s="82">
        <f>SUMIFS(PIICIE_ju!$L:$L,PIICIE_ju!$I:$I,Calculos!$A168,PIICIE_ju!$R:$R,Calculos!$G$51)</f>
        <v>0</v>
      </c>
      <c r="H168" s="82">
        <f>SUMIFS(PIICIE_ju!$L:$L,PIICIE_ju!$I:$I,Calculos!$A168,PIICIE_ju!$R:$R,Calculos!$H$51)</f>
        <v>100640</v>
      </c>
      <c r="I168" s="82">
        <f>SUMIFS(PIICIE_ju!$L:$L,PIICIE_ju!$I:$I,Calculos!$A168,PIICIE_ju!$R:$R,Calculos!$I$51)</f>
        <v>0</v>
      </c>
    </row>
    <row r="169" spans="1:9" x14ac:dyDescent="0.3">
      <c r="A169" s="75" t="s">
        <v>528</v>
      </c>
      <c r="B169" s="21">
        <f>SUMIFS(PIICIE_ju!J:J,PIICIE_ju!I:I,Calculos!A169)</f>
        <v>2</v>
      </c>
      <c r="C169" s="82">
        <f>SUMIFS(PIICIE_ju!L:L,PIICIE_ju!I:I,Calculos!A169)</f>
        <v>730692.98</v>
      </c>
      <c r="E169" s="82">
        <f>SUMIFS(PIICIE_ju!$L:$L,PIICIE_ju!$I:$I,Calculos!$A169,PIICIE_ju!$R:$R,Calculos!$E$51)</f>
        <v>0</v>
      </c>
      <c r="F169" s="82">
        <f>SUMIFS(PIICIE_ju!$L:$L,PIICIE_ju!$I:$I,Calculos!$A169,PIICIE_ju!$R:$R,Calculos!$F$51)</f>
        <v>477391.32</v>
      </c>
      <c r="G169" s="82">
        <f>SUMIFS(PIICIE_ju!$L:$L,PIICIE_ju!$I:$I,Calculos!$A169,PIICIE_ju!$R:$R,Calculos!$G$51)</f>
        <v>0</v>
      </c>
      <c r="H169" s="82">
        <f>SUMIFS(PIICIE_ju!$L:$L,PIICIE_ju!$I:$I,Calculos!$A169,PIICIE_ju!$R:$R,Calculos!$H$51)</f>
        <v>0</v>
      </c>
      <c r="I169" s="82">
        <f>SUMIFS(PIICIE_ju!$L:$L,PIICIE_ju!$I:$I,Calculos!$A169,PIICIE_ju!$R:$R,Calculos!$I$51)</f>
        <v>253301.66</v>
      </c>
    </row>
    <row r="170" spans="1:9" x14ac:dyDescent="0.3">
      <c r="A170" s="75" t="s">
        <v>529</v>
      </c>
      <c r="B170" s="21">
        <f>SUMIFS(PIICIE_ju!J:J,PIICIE_ju!I:I,Calculos!A170)</f>
        <v>2</v>
      </c>
      <c r="C170" s="82">
        <f>SUMIFS(PIICIE_ju!L:L,PIICIE_ju!I:I,Calculos!A170)</f>
        <v>701089.37</v>
      </c>
      <c r="E170" s="82">
        <f>SUMIFS(PIICIE_ju!$L:$L,PIICIE_ju!$I:$I,Calculos!$A170,PIICIE_ju!$R:$R,Calculos!$E$51)</f>
        <v>0</v>
      </c>
      <c r="F170" s="82">
        <f>SUMIFS(PIICIE_ju!$L:$L,PIICIE_ju!$I:$I,Calculos!$A170,PIICIE_ju!$R:$R,Calculos!$F$51)</f>
        <v>353616.99</v>
      </c>
      <c r="G170" s="82">
        <f>SUMIFS(PIICIE_ju!$L:$L,PIICIE_ju!$I:$I,Calculos!$A170,PIICIE_ju!$R:$R,Calculos!$G$51)</f>
        <v>0</v>
      </c>
      <c r="H170" s="82">
        <f>SUMIFS(PIICIE_ju!$L:$L,PIICIE_ju!$I:$I,Calculos!$A170,PIICIE_ju!$R:$R,Calculos!$H$51)</f>
        <v>0</v>
      </c>
      <c r="I170" s="82">
        <f>SUMIFS(PIICIE_ju!$L:$L,PIICIE_ju!$I:$I,Calculos!$A170,PIICIE_ju!$R:$R,Calculos!$I$51)</f>
        <v>347472.38</v>
      </c>
    </row>
    <row r="171" spans="1:9" x14ac:dyDescent="0.3">
      <c r="A171" s="75" t="s">
        <v>530</v>
      </c>
      <c r="B171" s="21">
        <f>SUMIFS(PIICIE_ju!J:J,PIICIE_ju!I:I,Calculos!A171)</f>
        <v>1</v>
      </c>
      <c r="C171" s="82">
        <f>SUMIFS(PIICIE_ju!L:L,PIICIE_ju!I:I,Calculos!A171)</f>
        <v>596901.44999999995</v>
      </c>
      <c r="E171" s="82">
        <f>SUMIFS(PIICIE_ju!$L:$L,PIICIE_ju!$I:$I,Calculos!$A171,PIICIE_ju!$R:$R,Calculos!$E$51)</f>
        <v>0</v>
      </c>
      <c r="F171" s="82">
        <f>SUMIFS(PIICIE_ju!$L:$L,PIICIE_ju!$I:$I,Calculos!$A171,PIICIE_ju!$R:$R,Calculos!$F$51)</f>
        <v>596901.44999999995</v>
      </c>
      <c r="G171" s="82">
        <f>SUMIFS(PIICIE_ju!$L:$L,PIICIE_ju!$I:$I,Calculos!$A171,PIICIE_ju!$R:$R,Calculos!$G$51)</f>
        <v>0</v>
      </c>
      <c r="H171" s="82">
        <f>SUMIFS(PIICIE_ju!$L:$L,PIICIE_ju!$I:$I,Calculos!$A171,PIICIE_ju!$R:$R,Calculos!$H$51)</f>
        <v>0</v>
      </c>
      <c r="I171" s="82">
        <f>SUMIFS(PIICIE_ju!$L:$L,PIICIE_ju!$I:$I,Calculos!$A171,PIICIE_ju!$R:$R,Calculos!$I$51)</f>
        <v>0</v>
      </c>
    </row>
    <row r="172" spans="1:9" x14ac:dyDescent="0.3">
      <c r="A172" s="75" t="s">
        <v>531</v>
      </c>
      <c r="B172" s="21">
        <f>SUMIFS(PIICIE_ju!J:J,PIICIE_ju!I:I,Calculos!A172)</f>
        <v>1</v>
      </c>
      <c r="C172" s="82">
        <f>SUMIFS(PIICIE_ju!L:L,PIICIE_ju!I:I,Calculos!A172)</f>
        <v>77350</v>
      </c>
      <c r="E172" s="82">
        <f>SUMIFS(PIICIE_ju!$L:$L,PIICIE_ju!$I:$I,Calculos!$A172,PIICIE_ju!$R:$R,Calculos!$E$51)</f>
        <v>0</v>
      </c>
      <c r="F172" s="82">
        <f>SUMIFS(PIICIE_ju!$L:$L,PIICIE_ju!$I:$I,Calculos!$A172,PIICIE_ju!$R:$R,Calculos!$F$51)</f>
        <v>77350</v>
      </c>
      <c r="G172" s="82">
        <f>SUMIFS(PIICIE_ju!$L:$L,PIICIE_ju!$I:$I,Calculos!$A172,PIICIE_ju!$R:$R,Calculos!$G$51)</f>
        <v>0</v>
      </c>
      <c r="H172" s="82">
        <f>SUMIFS(PIICIE_ju!$L:$L,PIICIE_ju!$I:$I,Calculos!$A172,PIICIE_ju!$R:$R,Calculos!$H$51)</f>
        <v>0</v>
      </c>
      <c r="I172" s="82">
        <f>SUMIFS(PIICIE_ju!$L:$L,PIICIE_ju!$I:$I,Calculos!$A172,PIICIE_ju!$R:$R,Calculos!$I$51)</f>
        <v>0</v>
      </c>
    </row>
    <row r="173" spans="1:9" x14ac:dyDescent="0.3">
      <c r="A173" s="75" t="s">
        <v>532</v>
      </c>
      <c r="B173" s="21">
        <f>SUMIFS(PIICIE_ju!J:J,PIICIE_ju!I:I,Calculos!A173)</f>
        <v>1</v>
      </c>
      <c r="C173" s="82">
        <f>SUMIFS(PIICIE_ju!L:L,PIICIE_ju!I:I,Calculos!A173)</f>
        <v>216993.23</v>
      </c>
      <c r="E173" s="82">
        <f>SUMIFS(PIICIE_ju!$L:$L,PIICIE_ju!$I:$I,Calculos!$A173,PIICIE_ju!$R:$R,Calculos!$E$51)</f>
        <v>0</v>
      </c>
      <c r="F173" s="82">
        <f>SUMIFS(PIICIE_ju!$L:$L,PIICIE_ju!$I:$I,Calculos!$A173,PIICIE_ju!$R:$R,Calculos!$F$51)</f>
        <v>216993.23</v>
      </c>
      <c r="G173" s="82">
        <f>SUMIFS(PIICIE_ju!$L:$L,PIICIE_ju!$I:$I,Calculos!$A173,PIICIE_ju!$R:$R,Calculos!$G$51)</f>
        <v>0</v>
      </c>
      <c r="H173" s="82">
        <f>SUMIFS(PIICIE_ju!$L:$L,PIICIE_ju!$I:$I,Calculos!$A173,PIICIE_ju!$R:$R,Calculos!$H$51)</f>
        <v>0</v>
      </c>
      <c r="I173" s="82">
        <f>SUMIFS(PIICIE_ju!$L:$L,PIICIE_ju!$I:$I,Calculos!$A173,PIICIE_ju!$R:$R,Calculos!$I$51)</f>
        <v>0</v>
      </c>
    </row>
    <row r="174" spans="1:9" x14ac:dyDescent="0.3">
      <c r="A174" s="75" t="s">
        <v>533</v>
      </c>
      <c r="B174" s="21">
        <f>SUMIFS(PIICIE_ju!J:J,PIICIE_ju!I:I,Calculos!A174)</f>
        <v>1</v>
      </c>
      <c r="C174" s="82">
        <f>SUMIFS(PIICIE_ju!L:L,PIICIE_ju!I:I,Calculos!A174)</f>
        <v>198675.18</v>
      </c>
      <c r="E174" s="82">
        <f>SUMIFS(PIICIE_ju!$L:$L,PIICIE_ju!$I:$I,Calculos!$A174,PIICIE_ju!$R:$R,Calculos!$E$51)</f>
        <v>0</v>
      </c>
      <c r="F174" s="82">
        <f>SUMIFS(PIICIE_ju!$L:$L,PIICIE_ju!$I:$I,Calculos!$A174,PIICIE_ju!$R:$R,Calculos!$F$51)</f>
        <v>0</v>
      </c>
      <c r="G174" s="82">
        <f>SUMIFS(PIICIE_ju!$L:$L,PIICIE_ju!$I:$I,Calculos!$A174,PIICIE_ju!$R:$R,Calculos!$G$51)</f>
        <v>0</v>
      </c>
      <c r="H174" s="82">
        <f>SUMIFS(PIICIE_ju!$L:$L,PIICIE_ju!$I:$I,Calculos!$A174,PIICIE_ju!$R:$R,Calculos!$H$51)</f>
        <v>198675.18</v>
      </c>
      <c r="I174" s="82">
        <f>SUMIFS(PIICIE_ju!$L:$L,PIICIE_ju!$I:$I,Calculos!$A174,PIICIE_ju!$R:$R,Calculos!$I$51)</f>
        <v>0</v>
      </c>
    </row>
    <row r="175" spans="1:9" x14ac:dyDescent="0.3">
      <c r="A175" s="75" t="s">
        <v>534</v>
      </c>
      <c r="B175" s="21">
        <f>SUMIFS(PIICIE_ju!J:J,PIICIE_ju!I:I,Calculos!A175)</f>
        <v>1</v>
      </c>
      <c r="C175" s="82">
        <f>SUMIFS(PIICIE_ju!L:L,PIICIE_ju!I:I,Calculos!A175)</f>
        <v>316531.5</v>
      </c>
      <c r="E175" s="82">
        <f>SUMIFS(PIICIE_ju!$L:$L,PIICIE_ju!$I:$I,Calculos!$A175,PIICIE_ju!$R:$R,Calculos!$E$51)</f>
        <v>0</v>
      </c>
      <c r="F175" s="82">
        <f>SUMIFS(PIICIE_ju!$L:$L,PIICIE_ju!$I:$I,Calculos!$A175,PIICIE_ju!$R:$R,Calculos!$F$51)</f>
        <v>0</v>
      </c>
      <c r="G175" s="82">
        <f>SUMIFS(PIICIE_ju!$L:$L,PIICIE_ju!$I:$I,Calculos!$A175,PIICIE_ju!$R:$R,Calculos!$G$51)</f>
        <v>316531.5</v>
      </c>
      <c r="H175" s="82">
        <f>SUMIFS(PIICIE_ju!$L:$L,PIICIE_ju!$I:$I,Calculos!$A175,PIICIE_ju!$R:$R,Calculos!$H$51)</f>
        <v>0</v>
      </c>
      <c r="I175" s="82">
        <f>SUMIFS(PIICIE_ju!$L:$L,PIICIE_ju!$I:$I,Calculos!$A175,PIICIE_ju!$R:$R,Calculos!$I$51)</f>
        <v>0</v>
      </c>
    </row>
    <row r="176" spans="1:9" x14ac:dyDescent="0.3">
      <c r="A176" s="75" t="s">
        <v>535</v>
      </c>
      <c r="B176" s="21">
        <f>SUMIFS(PIICIE_ju!J:J,PIICIE_ju!I:I,Calculos!A176)</f>
        <v>1</v>
      </c>
      <c r="C176" s="82">
        <f>SUMIFS(PIICIE_ju!L:L,PIICIE_ju!I:I,Calculos!A176)</f>
        <v>194392.01</v>
      </c>
      <c r="E176" s="82">
        <f>SUMIFS(PIICIE_ju!$L:$L,PIICIE_ju!$I:$I,Calculos!$A176,PIICIE_ju!$R:$R,Calculos!$E$51)</f>
        <v>0</v>
      </c>
      <c r="F176" s="82">
        <f>SUMIFS(PIICIE_ju!$L:$L,PIICIE_ju!$I:$I,Calculos!$A176,PIICIE_ju!$R:$R,Calculos!$F$51)</f>
        <v>194392.01</v>
      </c>
      <c r="G176" s="82">
        <f>SUMIFS(PIICIE_ju!$L:$L,PIICIE_ju!$I:$I,Calculos!$A176,PIICIE_ju!$R:$R,Calculos!$G$51)</f>
        <v>0</v>
      </c>
      <c r="H176" s="82">
        <f>SUMIFS(PIICIE_ju!$L:$L,PIICIE_ju!$I:$I,Calculos!$A176,PIICIE_ju!$R:$R,Calculos!$H$51)</f>
        <v>0</v>
      </c>
      <c r="I176" s="82">
        <f>SUMIFS(PIICIE_ju!$L:$L,PIICIE_ju!$I:$I,Calculos!$A176,PIICIE_ju!$R:$R,Calculos!$I$51)</f>
        <v>0</v>
      </c>
    </row>
    <row r="177" spans="1:10" x14ac:dyDescent="0.3">
      <c r="A177" s="75" t="s">
        <v>536</v>
      </c>
      <c r="B177" s="21">
        <f>SUMIFS(PIICIE_ju!J:J,PIICIE_ju!I:I,Calculos!A177)</f>
        <v>1</v>
      </c>
      <c r="C177" s="82">
        <f>SUMIFS(PIICIE_ju!L:L,PIICIE_ju!I:I,Calculos!A177)</f>
        <v>393702.92</v>
      </c>
      <c r="E177" s="82">
        <f>SUMIFS(PIICIE_ju!$L:$L,PIICIE_ju!$I:$I,Calculos!$A177,PIICIE_ju!$R:$R,Calculos!$E$51)</f>
        <v>0</v>
      </c>
      <c r="F177" s="82">
        <f>SUMIFS(PIICIE_ju!$L:$L,PIICIE_ju!$I:$I,Calculos!$A177,PIICIE_ju!$R:$R,Calculos!$F$51)</f>
        <v>0</v>
      </c>
      <c r="G177" s="82">
        <f>SUMIFS(PIICIE_ju!$L:$L,PIICIE_ju!$I:$I,Calculos!$A177,PIICIE_ju!$R:$R,Calculos!$G$51)</f>
        <v>0</v>
      </c>
      <c r="H177" s="82">
        <f>SUMIFS(PIICIE_ju!$L:$L,PIICIE_ju!$I:$I,Calculos!$A177,PIICIE_ju!$R:$R,Calculos!$H$51)</f>
        <v>393702.92</v>
      </c>
      <c r="I177" s="82">
        <f>SUMIFS(PIICIE_ju!$L:$L,PIICIE_ju!$I:$I,Calculos!$A177,PIICIE_ju!$R:$R,Calculos!$I$51)</f>
        <v>0</v>
      </c>
    </row>
    <row r="178" spans="1:10" x14ac:dyDescent="0.3">
      <c r="A178" s="75" t="s">
        <v>537</v>
      </c>
      <c r="B178" s="21">
        <f>SUMIFS(PIICIE_ju!J:J,PIICIE_ju!I:I,Calculos!A178)</f>
        <v>1</v>
      </c>
      <c r="C178" s="82">
        <f>SUMIFS(PIICIE_ju!L:L,PIICIE_ju!I:I,Calculos!A178)</f>
        <v>152488.95000000001</v>
      </c>
      <c r="E178" s="82">
        <f>SUMIFS(PIICIE_ju!$L:$L,PIICIE_ju!$I:$I,Calculos!$A178,PIICIE_ju!$R:$R,Calculos!$E$51)</f>
        <v>0</v>
      </c>
      <c r="F178" s="82">
        <f>SUMIFS(PIICIE_ju!$L:$L,PIICIE_ju!$I:$I,Calculos!$A178,PIICIE_ju!$R:$R,Calculos!$F$51)</f>
        <v>0</v>
      </c>
      <c r="G178" s="82">
        <f>SUMIFS(PIICIE_ju!$L:$L,PIICIE_ju!$I:$I,Calculos!$A178,PIICIE_ju!$R:$R,Calculos!$G$51)</f>
        <v>0</v>
      </c>
      <c r="H178" s="82">
        <f>SUMIFS(PIICIE_ju!$L:$L,PIICIE_ju!$I:$I,Calculos!$A178,PIICIE_ju!$R:$R,Calculos!$H$51)</f>
        <v>152488.95000000001</v>
      </c>
      <c r="I178" s="82">
        <f>SUMIFS(PIICIE_ju!$L:$L,PIICIE_ju!$I:$I,Calculos!$A178,PIICIE_ju!$R:$R,Calculos!$I$51)</f>
        <v>0</v>
      </c>
    </row>
    <row r="179" spans="1:10" x14ac:dyDescent="0.3">
      <c r="A179" s="76" t="s">
        <v>538</v>
      </c>
      <c r="B179" s="21">
        <f>SUMIFS(PIICIE_ju!J:J,PIICIE_ju!I:I,Calculos!A179)</f>
        <v>1</v>
      </c>
      <c r="C179" s="82">
        <f>SUMIFS(PIICIE_ju!L:L,PIICIE_ju!I:I,Calculos!A179)</f>
        <v>308548.84999999998</v>
      </c>
      <c r="E179" s="82">
        <f>SUMIFS(PIICIE_ju!$L:$L,PIICIE_ju!$I:$I,Calculos!$A179,PIICIE_ju!$R:$R,Calculos!$E$51)</f>
        <v>0</v>
      </c>
      <c r="F179" s="82">
        <f>SUMIFS(PIICIE_ju!$L:$L,PIICIE_ju!$I:$I,Calculos!$A179,PIICIE_ju!$R:$R,Calculos!$F$51)</f>
        <v>0</v>
      </c>
      <c r="G179" s="82">
        <f>SUMIFS(PIICIE_ju!$L:$L,PIICIE_ju!$I:$I,Calculos!$A179,PIICIE_ju!$R:$R,Calculos!$G$51)</f>
        <v>0</v>
      </c>
      <c r="H179" s="82">
        <f>SUMIFS(PIICIE_ju!$L:$L,PIICIE_ju!$I:$I,Calculos!$A179,PIICIE_ju!$R:$R,Calculos!$H$51)</f>
        <v>0</v>
      </c>
      <c r="I179" s="82">
        <f>SUMIFS(PIICIE_ju!$L:$L,PIICIE_ju!$I:$I,Calculos!$A179,PIICIE_ju!$R:$R,Calculos!$I$51)</f>
        <v>308548.84999999998</v>
      </c>
    </row>
    <row r="180" spans="1:10" x14ac:dyDescent="0.3">
      <c r="A180" s="75" t="s">
        <v>539</v>
      </c>
      <c r="B180" s="21">
        <f>SUMIFS(PIICIE_ju!J:J,PIICIE_ju!I:I,Calculos!A180)</f>
        <v>1</v>
      </c>
      <c r="C180" s="82">
        <f>SUMIFS(PIICIE_ju!L:L,PIICIE_ju!I:I,Calculos!A180)</f>
        <v>309432.71000000002</v>
      </c>
      <c r="E180" s="82">
        <f>SUMIFS(PIICIE_ju!$L:$L,PIICIE_ju!$I:$I,Calculos!$A180,PIICIE_ju!$R:$R,Calculos!$E$51)</f>
        <v>0</v>
      </c>
      <c r="F180" s="82">
        <f>SUMIFS(PIICIE_ju!$L:$L,PIICIE_ju!$I:$I,Calculos!$A180,PIICIE_ju!$R:$R,Calculos!$F$51)</f>
        <v>0</v>
      </c>
      <c r="G180" s="82">
        <f>SUMIFS(PIICIE_ju!$L:$L,PIICIE_ju!$I:$I,Calculos!$A180,PIICIE_ju!$R:$R,Calculos!$G$51)</f>
        <v>0</v>
      </c>
      <c r="H180" s="82">
        <f>SUMIFS(PIICIE_ju!$L:$L,PIICIE_ju!$I:$I,Calculos!$A180,PIICIE_ju!$R:$R,Calculos!$H$51)</f>
        <v>309432.71000000002</v>
      </c>
      <c r="I180" s="82">
        <f>SUMIFS(PIICIE_ju!$L:$L,PIICIE_ju!$I:$I,Calculos!$A180,PIICIE_ju!$R:$R,Calculos!$I$51)</f>
        <v>0</v>
      </c>
    </row>
    <row r="181" spans="1:10" x14ac:dyDescent="0.3">
      <c r="A181" s="75" t="s">
        <v>540</v>
      </c>
      <c r="B181" s="21">
        <f>SUMIFS(PIICIE_ju!J:J,PIICIE_ju!I:I,Calculos!A181)</f>
        <v>1</v>
      </c>
      <c r="C181" s="82">
        <f>SUMIFS(PIICIE_ju!L:L,PIICIE_ju!I:I,Calculos!A181)</f>
        <v>132487.04999999999</v>
      </c>
      <c r="E181" s="82">
        <f>SUMIFS(PIICIE_ju!$L:$L,PIICIE_ju!$I:$I,Calculos!$A181,PIICIE_ju!$R:$R,Calculos!$E$51)</f>
        <v>0</v>
      </c>
      <c r="F181" s="82">
        <f>SUMIFS(PIICIE_ju!$L:$L,PIICIE_ju!$I:$I,Calculos!$A181,PIICIE_ju!$R:$R,Calculos!$F$51)</f>
        <v>0</v>
      </c>
      <c r="G181" s="82">
        <f>SUMIFS(PIICIE_ju!$L:$L,PIICIE_ju!$I:$I,Calculos!$A181,PIICIE_ju!$R:$R,Calculos!$G$51)</f>
        <v>0</v>
      </c>
      <c r="H181" s="82">
        <f>SUMIFS(PIICIE_ju!$L:$L,PIICIE_ju!$I:$I,Calculos!$A181,PIICIE_ju!$R:$R,Calculos!$H$51)</f>
        <v>0</v>
      </c>
      <c r="I181" s="82">
        <f>SUMIFS(PIICIE_ju!$L:$L,PIICIE_ju!$I:$I,Calculos!$A181,PIICIE_ju!$R:$R,Calculos!$I$51)</f>
        <v>132487.04999999999</v>
      </c>
    </row>
    <row r="182" spans="1:10" x14ac:dyDescent="0.3">
      <c r="A182" s="75" t="s">
        <v>542</v>
      </c>
      <c r="B182" s="21">
        <f>SUMIFS(PIICIE_ju!J:J,PIICIE_ju!I:I,Calculos!A182)</f>
        <v>1</v>
      </c>
      <c r="C182" s="82">
        <f>SUMIFS(PIICIE_ju!L:L,PIICIE_ju!I:I,Calculos!A182)</f>
        <v>295200</v>
      </c>
      <c r="E182" s="82">
        <f>SUMIFS(PIICIE_ju!$L:$L,PIICIE_ju!$I:$I,Calculos!$A182,PIICIE_ju!$R:$R,Calculos!$E$51)</f>
        <v>0</v>
      </c>
      <c r="F182" s="82">
        <f>SUMIFS(PIICIE_ju!$L:$L,PIICIE_ju!$I:$I,Calculos!$A182,PIICIE_ju!$R:$R,Calculos!$F$51)</f>
        <v>0</v>
      </c>
      <c r="G182" s="82">
        <f>SUMIFS(PIICIE_ju!$L:$L,PIICIE_ju!$I:$I,Calculos!$A182,PIICIE_ju!$R:$R,Calculos!$G$51)</f>
        <v>0</v>
      </c>
      <c r="H182" s="82">
        <f>SUMIFS(PIICIE_ju!$L:$L,PIICIE_ju!$I:$I,Calculos!$A182,PIICIE_ju!$R:$R,Calculos!$H$51)</f>
        <v>0</v>
      </c>
      <c r="I182" s="82">
        <f>SUMIFS(PIICIE_ju!$L:$L,PIICIE_ju!$I:$I,Calculos!$A182,PIICIE_ju!$R:$R,Calculos!$I$51)</f>
        <v>295200</v>
      </c>
    </row>
    <row r="183" spans="1:10" x14ac:dyDescent="0.3">
      <c r="A183" s="75" t="s">
        <v>543</v>
      </c>
      <c r="B183" s="21">
        <f>SUMIFS(PIICIE_ju!J:J,PIICIE_ju!I:I,Calculos!A183)</f>
        <v>1</v>
      </c>
      <c r="C183" s="82">
        <f>SUMIFS(PIICIE_ju!L:L,PIICIE_ju!I:I,Calculos!A183)</f>
        <v>97750</v>
      </c>
      <c r="E183" s="82">
        <f>SUMIFS(PIICIE_ju!$L:$L,PIICIE_ju!$I:$I,Calculos!$A183,PIICIE_ju!$R:$R,Calculos!$E$51)</f>
        <v>0</v>
      </c>
      <c r="F183" s="82">
        <f>SUMIFS(PIICIE_ju!$L:$L,PIICIE_ju!$I:$I,Calculos!$A183,PIICIE_ju!$R:$R,Calculos!$F$51)</f>
        <v>0</v>
      </c>
      <c r="G183" s="82">
        <f>SUMIFS(PIICIE_ju!$L:$L,PIICIE_ju!$I:$I,Calculos!$A183,PIICIE_ju!$R:$R,Calculos!$G$51)</f>
        <v>0</v>
      </c>
      <c r="H183" s="82">
        <f>SUMIFS(PIICIE_ju!$L:$L,PIICIE_ju!$I:$I,Calculos!$A183,PIICIE_ju!$R:$R,Calculos!$H$51)</f>
        <v>0</v>
      </c>
      <c r="I183" s="82">
        <f>SUMIFS(PIICIE_ju!$L:$L,PIICIE_ju!$I:$I,Calculos!$A183,PIICIE_ju!$R:$R,Calculos!$I$51)</f>
        <v>97750</v>
      </c>
    </row>
    <row r="184" spans="1:10" x14ac:dyDescent="0.3">
      <c r="B184" s="21">
        <f>SUM(B53:B183)</f>
        <v>174</v>
      </c>
      <c r="C184" s="83">
        <f>+SUM(C53:C183)</f>
        <v>52411037.539999984</v>
      </c>
      <c r="E184" s="83">
        <f>SUM(E53:E183)</f>
        <v>0</v>
      </c>
      <c r="F184" s="83">
        <f>SUM(F53:F183)</f>
        <v>16831783.660000004</v>
      </c>
      <c r="G184" s="83">
        <f>SUM(G53:G183)</f>
        <v>25884811.09999999</v>
      </c>
      <c r="H184" s="83">
        <f>SUM(H53:H183)</f>
        <v>5949026.3899999987</v>
      </c>
      <c r="I184" s="83">
        <f>SUM(I53:I183)</f>
        <v>3745416.39</v>
      </c>
      <c r="J184" s="83">
        <f>SUM(E53:I183)</f>
        <v>52411037.539999992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6"/>
  <sheetViews>
    <sheetView workbookViewId="0">
      <selection activeCell="I10" sqref="I10"/>
    </sheetView>
  </sheetViews>
  <sheetFormatPr defaultColWidth="9.109375" defaultRowHeight="14.4" x14ac:dyDescent="0.3"/>
  <cols>
    <col min="1" max="1" width="9.109375" style="127"/>
    <col min="2" max="2" width="10.109375" style="127" bestFit="1" customWidth="1"/>
    <col min="3" max="3" width="10.5546875" style="127" bestFit="1" customWidth="1"/>
    <col min="4" max="4" width="9" style="127" bestFit="1" customWidth="1"/>
    <col min="5" max="5" width="8.33203125" style="127" bestFit="1" customWidth="1"/>
    <col min="6" max="7" width="9" style="127" bestFit="1" customWidth="1"/>
    <col min="8" max="9" width="8.33203125" style="127" bestFit="1" customWidth="1"/>
    <col min="10" max="10" width="11.44140625" style="127" bestFit="1" customWidth="1"/>
    <col min="11" max="11" width="11" style="127" bestFit="1" customWidth="1"/>
    <col min="12" max="12" width="17.109375" style="127" bestFit="1" customWidth="1"/>
    <col min="13" max="16384" width="9.109375" style="127"/>
  </cols>
  <sheetData>
    <row r="1" spans="1:13" ht="15" thickBot="1" x14ac:dyDescent="0.35">
      <c r="A1" s="97" t="s">
        <v>663</v>
      </c>
      <c r="B1" s="97" t="s">
        <v>664</v>
      </c>
      <c r="C1" s="97" t="s">
        <v>701</v>
      </c>
      <c r="D1" s="97" t="s">
        <v>657</v>
      </c>
      <c r="E1" s="97" t="s">
        <v>658</v>
      </c>
      <c r="F1" s="97" t="s">
        <v>659</v>
      </c>
      <c r="G1" s="97" t="s">
        <v>660</v>
      </c>
      <c r="H1" s="97" t="s">
        <v>661</v>
      </c>
      <c r="I1" s="97" t="s">
        <v>662</v>
      </c>
      <c r="J1" s="97" t="s">
        <v>1196</v>
      </c>
      <c r="K1" s="97" t="s">
        <v>1197</v>
      </c>
      <c r="L1" s="124" t="s">
        <v>1188</v>
      </c>
    </row>
    <row r="2" spans="1:13" x14ac:dyDescent="0.3">
      <c r="A2" s="134">
        <f>VLOOKUP(B2,$J:$K,2,0)</f>
        <v>11</v>
      </c>
      <c r="B2" s="135" t="s">
        <v>1194</v>
      </c>
      <c r="C2" s="136" t="s">
        <v>638</v>
      </c>
      <c r="D2" s="137">
        <v>44398083.279999994</v>
      </c>
      <c r="E2" s="137">
        <v>178500</v>
      </c>
      <c r="F2" s="137">
        <v>9573545.2399999984</v>
      </c>
      <c r="G2" s="137">
        <v>31419941.819999993</v>
      </c>
      <c r="H2" s="137">
        <v>2680626.6499999994</v>
      </c>
      <c r="I2" s="137">
        <v>545469.56999999995</v>
      </c>
      <c r="J2" s="138" t="s">
        <v>1194</v>
      </c>
      <c r="K2" s="103">
        <v>11</v>
      </c>
      <c r="L2" s="138" t="str">
        <f>IFERROR(VLOOKUP(J2,$B$2:$B$5,1,FALSE),"")</f>
        <v>NORTE</v>
      </c>
      <c r="M2" s="133"/>
    </row>
    <row r="3" spans="1:13" x14ac:dyDescent="0.3">
      <c r="A3" s="139">
        <f>VLOOKUP(B3,$J:$K,2,0)</f>
        <v>16</v>
      </c>
      <c r="B3" s="140" t="s">
        <v>1192</v>
      </c>
      <c r="C3" s="136" t="s">
        <v>656</v>
      </c>
      <c r="D3" s="137">
        <v>27297293</v>
      </c>
      <c r="E3" s="137">
        <v>8927317.6300000008</v>
      </c>
      <c r="F3" s="137">
        <v>15492219.4</v>
      </c>
      <c r="G3" s="137">
        <v>0</v>
      </c>
      <c r="H3" s="137">
        <v>2877755.97</v>
      </c>
      <c r="I3" s="137">
        <v>0</v>
      </c>
      <c r="J3" s="138" t="s">
        <v>1192</v>
      </c>
      <c r="K3" s="103">
        <v>16</v>
      </c>
      <c r="L3" s="138" t="str">
        <f>IFERROR(VLOOKUP(J3,$B$2:$B$5,1,FALSE),"")</f>
        <v>CENTRO</v>
      </c>
      <c r="M3" s="133"/>
    </row>
    <row r="4" spans="1:13" x14ac:dyDescent="0.3">
      <c r="A4" s="139">
        <f>VLOOKUP(B4,$J:$K,2,0)</f>
        <v>17</v>
      </c>
      <c r="B4" s="140" t="s">
        <v>790</v>
      </c>
      <c r="C4" s="136" t="s">
        <v>642</v>
      </c>
      <c r="D4" s="137">
        <v>9911530.9500000011</v>
      </c>
      <c r="E4" s="137">
        <v>0</v>
      </c>
      <c r="F4" s="137">
        <v>5114143.4899999993</v>
      </c>
      <c r="G4" s="137">
        <v>1173207.07</v>
      </c>
      <c r="H4" s="137">
        <v>1992998.75</v>
      </c>
      <c r="I4" s="137">
        <v>1631181.6400000001</v>
      </c>
      <c r="J4" s="138" t="s">
        <v>790</v>
      </c>
      <c r="K4" s="103">
        <v>17</v>
      </c>
      <c r="L4" s="138" t="str">
        <f>IFERROR(VLOOKUP(J4,$B$2:$B$5,1,FALSE),"")</f>
        <v>LISBOA</v>
      </c>
      <c r="M4" s="133"/>
    </row>
    <row r="5" spans="1:13" ht="15" thickBot="1" x14ac:dyDescent="0.35">
      <c r="A5" s="141">
        <f>VLOOKUP(B5,$J:$K,2,0)</f>
        <v>18</v>
      </c>
      <c r="B5" s="142" t="s">
        <v>1193</v>
      </c>
      <c r="C5" s="136" t="s">
        <v>643</v>
      </c>
      <c r="D5" s="137">
        <v>17785497.469999999</v>
      </c>
      <c r="E5" s="137">
        <v>0</v>
      </c>
      <c r="F5" s="137">
        <v>9361027.790000001</v>
      </c>
      <c r="G5" s="137">
        <v>3938782.4899999998</v>
      </c>
      <c r="H5" s="137">
        <v>1611699.2399999998</v>
      </c>
      <c r="I5" s="137">
        <v>2873987.95</v>
      </c>
      <c r="J5" s="138" t="s">
        <v>1193</v>
      </c>
      <c r="K5" s="103">
        <v>18</v>
      </c>
      <c r="L5" s="138" t="str">
        <f>IFERROR(VLOOKUP(J5,$B$2:$B$5,1,FALSE),"")</f>
        <v>ALENTEJO</v>
      </c>
      <c r="M5" s="133"/>
    </row>
    <row r="6" spans="1:13" x14ac:dyDescent="0.3">
      <c r="A6" s="143">
        <f>VLOOKUP(B6,$J:$K,2,0)</f>
        <v>15</v>
      </c>
      <c r="B6" s="144" t="s">
        <v>668</v>
      </c>
      <c r="C6" s="133"/>
      <c r="D6" s="133"/>
      <c r="E6" s="133"/>
      <c r="F6" s="133"/>
      <c r="G6" s="133"/>
      <c r="H6" s="133"/>
      <c r="I6" s="133"/>
      <c r="J6" s="145" t="s">
        <v>668</v>
      </c>
      <c r="K6" s="103">
        <v>15</v>
      </c>
      <c r="L6" s="138" t="str">
        <f>IFERROR(VLOOKUP(J6,$B$2:$B$5,1,FALSE),"")</f>
        <v/>
      </c>
      <c r="M6" s="13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
  <sheetViews>
    <sheetView workbookViewId="0">
      <selection activeCell="H25" sqref="H25"/>
    </sheetView>
  </sheetViews>
  <sheetFormatPr defaultRowHeight="14.4" x14ac:dyDescent="0.3"/>
  <cols>
    <col min="1" max="1" width="9.33203125" bestFit="1" customWidth="1"/>
    <col min="3" max="3" width="12.44140625" bestFit="1" customWidth="1"/>
    <col min="4" max="4" width="11.33203125" bestFit="1" customWidth="1"/>
    <col min="5" max="6" width="12.44140625" bestFit="1" customWidth="1"/>
    <col min="7" max="8" width="9.33203125" bestFit="1" customWidth="1"/>
  </cols>
  <sheetData>
    <row r="1" spans="1:8" x14ac:dyDescent="0.3">
      <c r="A1" s="115" t="s">
        <v>663</v>
      </c>
      <c r="B1" s="115" t="s">
        <v>1195</v>
      </c>
      <c r="C1" s="115" t="s">
        <v>657</v>
      </c>
      <c r="D1" s="115" t="s">
        <v>658</v>
      </c>
      <c r="E1" s="115" t="s">
        <v>659</v>
      </c>
      <c r="F1" s="115" t="s">
        <v>660</v>
      </c>
      <c r="G1" s="115" t="s">
        <v>661</v>
      </c>
      <c r="H1" s="115" t="s">
        <v>662</v>
      </c>
    </row>
    <row r="2" spans="1:8" x14ac:dyDescent="0.3">
      <c r="A2" s="133">
        <v>11</v>
      </c>
      <c r="B2" s="133" t="s">
        <v>1194</v>
      </c>
      <c r="C2" s="133">
        <v>44398083.279999994</v>
      </c>
      <c r="D2" s="133">
        <v>178500</v>
      </c>
      <c r="E2" s="133">
        <v>9573545.2399999984</v>
      </c>
      <c r="F2" s="133">
        <v>31419941.819999993</v>
      </c>
      <c r="G2" s="133">
        <v>2680626.6499999994</v>
      </c>
      <c r="H2" s="133">
        <v>545469.56999999995</v>
      </c>
    </row>
    <row r="3" spans="1:8" x14ac:dyDescent="0.3">
      <c r="A3" s="133">
        <v>16</v>
      </c>
      <c r="B3" s="133" t="s">
        <v>1192</v>
      </c>
      <c r="C3" s="133">
        <v>27297293</v>
      </c>
      <c r="D3" s="133">
        <v>8927317.6300000008</v>
      </c>
      <c r="E3" s="133">
        <v>15492219.4</v>
      </c>
      <c r="F3" s="133">
        <v>0</v>
      </c>
      <c r="G3" s="133">
        <v>2877755.97</v>
      </c>
      <c r="H3" s="133">
        <v>0</v>
      </c>
    </row>
    <row r="4" spans="1:8" x14ac:dyDescent="0.3">
      <c r="A4" s="133">
        <v>17</v>
      </c>
      <c r="B4" s="133" t="s">
        <v>790</v>
      </c>
      <c r="C4" s="133">
        <v>9911530.9500000011</v>
      </c>
      <c r="D4" s="133">
        <v>0</v>
      </c>
      <c r="E4" s="133">
        <v>5114143.4899999993</v>
      </c>
      <c r="F4" s="133">
        <v>1173207.07</v>
      </c>
      <c r="G4" s="133">
        <v>1992998.75</v>
      </c>
      <c r="H4" s="133">
        <v>1631181.6400000001</v>
      </c>
    </row>
    <row r="5" spans="1:8" x14ac:dyDescent="0.3">
      <c r="A5" s="133">
        <v>18</v>
      </c>
      <c r="B5" s="133" t="s">
        <v>1193</v>
      </c>
      <c r="C5" s="133">
        <v>17785497.469999999</v>
      </c>
      <c r="D5" s="133">
        <v>0</v>
      </c>
      <c r="E5" s="133">
        <v>9361027.790000001</v>
      </c>
      <c r="F5" s="133">
        <v>3938782.4899999998</v>
      </c>
      <c r="G5" s="133">
        <v>1611699.2399999998</v>
      </c>
      <c r="H5" s="133">
        <v>2873987.95</v>
      </c>
    </row>
    <row r="6" spans="1:8" x14ac:dyDescent="0.3">
      <c r="A6" s="133">
        <v>15</v>
      </c>
      <c r="B6" s="133" t="s">
        <v>668</v>
      </c>
      <c r="C6" s="133">
        <v>0</v>
      </c>
      <c r="D6" s="133">
        <v>0</v>
      </c>
      <c r="E6" s="133">
        <v>0</v>
      </c>
      <c r="F6" s="133">
        <v>0</v>
      </c>
      <c r="G6" s="133">
        <v>0</v>
      </c>
      <c r="H6" s="133">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4"/>
  <sheetViews>
    <sheetView zoomScale="120" zoomScaleNormal="120" workbookViewId="0">
      <selection activeCell="A38" sqref="A38"/>
    </sheetView>
  </sheetViews>
  <sheetFormatPr defaultRowHeight="14.4" x14ac:dyDescent="0.3"/>
  <cols>
    <col min="1" max="1" width="7.5546875" bestFit="1" customWidth="1"/>
    <col min="2" max="2" width="28.6640625" bestFit="1" customWidth="1"/>
    <col min="3" max="3" width="54.33203125" bestFit="1" customWidth="1"/>
    <col min="4" max="4" width="8.33203125" bestFit="1" customWidth="1"/>
    <col min="5" max="9" width="8.5546875" bestFit="1" customWidth="1"/>
    <col min="10" max="10" width="25.88671875" bestFit="1" customWidth="1"/>
    <col min="11" max="11" width="12" bestFit="1" customWidth="1"/>
    <col min="12" max="12" width="31.44140625" bestFit="1" customWidth="1"/>
  </cols>
  <sheetData>
    <row r="1" spans="1:12" ht="15" thickBot="1" x14ac:dyDescent="0.35">
      <c r="A1" s="97" t="s">
        <v>663</v>
      </c>
      <c r="B1" s="97" t="s">
        <v>664</v>
      </c>
      <c r="C1" s="97" t="s">
        <v>701</v>
      </c>
      <c r="D1" s="97" t="s">
        <v>657</v>
      </c>
      <c r="E1" s="97" t="s">
        <v>658</v>
      </c>
      <c r="F1" s="97" t="s">
        <v>659</v>
      </c>
      <c r="G1" s="97" t="s">
        <v>660</v>
      </c>
      <c r="H1" s="97" t="s">
        <v>661</v>
      </c>
      <c r="I1" s="97" t="s">
        <v>662</v>
      </c>
      <c r="J1" s="97" t="s">
        <v>700</v>
      </c>
      <c r="K1" s="97" t="s">
        <v>702</v>
      </c>
      <c r="L1" s="124" t="s">
        <v>1188</v>
      </c>
    </row>
    <row r="2" spans="1:12" x14ac:dyDescent="0.3">
      <c r="A2" s="98">
        <f>VLOOKUP(B2,$J:$K,2,0)</f>
        <v>119</v>
      </c>
      <c r="B2" s="99" t="s">
        <v>675</v>
      </c>
      <c r="C2" s="100" t="s">
        <v>48</v>
      </c>
      <c r="D2" s="101">
        <v>3405034.05</v>
      </c>
      <c r="E2" s="101">
        <v>0</v>
      </c>
      <c r="F2" s="101">
        <v>2461082.31</v>
      </c>
      <c r="G2" s="101">
        <v>398482.17</v>
      </c>
      <c r="H2" s="101">
        <v>0</v>
      </c>
      <c r="I2" s="101">
        <v>545469.56999999995</v>
      </c>
      <c r="J2" s="102" t="s">
        <v>666</v>
      </c>
      <c r="K2" s="103">
        <v>187</v>
      </c>
      <c r="L2" s="127" t="str">
        <f>IFERROR(VLOOKUP(J2,$B$2:$B$21,1,FALSE),"")</f>
        <v>ALENTEJO CENTRAL</v>
      </c>
    </row>
    <row r="3" spans="1:12" x14ac:dyDescent="0.3">
      <c r="A3" s="104">
        <f t="shared" ref="A3:A24" si="0">VLOOKUP(B3,$J:$K,2,0)</f>
        <v>112</v>
      </c>
      <c r="B3" s="105" t="s">
        <v>680</v>
      </c>
      <c r="C3" s="100" t="s">
        <v>66</v>
      </c>
      <c r="D3" s="101">
        <v>266577.84000000003</v>
      </c>
      <c r="E3" s="101">
        <v>0</v>
      </c>
      <c r="F3" s="101">
        <v>0</v>
      </c>
      <c r="G3" s="101">
        <v>266577.84000000003</v>
      </c>
      <c r="H3" s="101">
        <v>0</v>
      </c>
      <c r="I3" s="101">
        <v>0</v>
      </c>
      <c r="J3" s="106" t="s">
        <v>667</v>
      </c>
      <c r="K3" s="107">
        <v>181</v>
      </c>
      <c r="L3" s="127" t="str">
        <f t="shared" ref="L3:L24" si="1">IFERROR(VLOOKUP(J3,$B$2:$B$21,1,FALSE),"")</f>
        <v/>
      </c>
    </row>
    <row r="4" spans="1:12" x14ac:dyDescent="0.3">
      <c r="A4" s="104">
        <f t="shared" si="0"/>
        <v>111</v>
      </c>
      <c r="B4" s="105" t="s">
        <v>670</v>
      </c>
      <c r="C4" s="100" t="s">
        <v>98</v>
      </c>
      <c r="D4" s="101">
        <v>524359.49</v>
      </c>
      <c r="E4" s="101">
        <v>0</v>
      </c>
      <c r="F4" s="101">
        <v>0</v>
      </c>
      <c r="G4" s="101">
        <v>524359.49</v>
      </c>
      <c r="H4" s="101">
        <v>0</v>
      </c>
      <c r="I4" s="101">
        <v>0</v>
      </c>
      <c r="J4" s="106" t="s">
        <v>668</v>
      </c>
      <c r="K4" s="107">
        <v>150</v>
      </c>
      <c r="L4" s="127" t="str">
        <f t="shared" si="1"/>
        <v/>
      </c>
    </row>
    <row r="5" spans="1:12" x14ac:dyDescent="0.3">
      <c r="A5" s="104" t="str">
        <f t="shared" si="0"/>
        <v>11C</v>
      </c>
      <c r="B5" s="105" t="s">
        <v>694</v>
      </c>
      <c r="C5" s="100" t="s">
        <v>110</v>
      </c>
      <c r="D5" s="101">
        <v>6692920.1399999997</v>
      </c>
      <c r="E5" s="101">
        <v>0</v>
      </c>
      <c r="F5" s="101">
        <v>0</v>
      </c>
      <c r="G5" s="101">
        <v>6692920.1399999997</v>
      </c>
      <c r="H5" s="101">
        <v>0</v>
      </c>
      <c r="I5" s="101">
        <v>0</v>
      </c>
      <c r="J5" s="102" t="s">
        <v>669</v>
      </c>
      <c r="K5" s="103">
        <v>186</v>
      </c>
      <c r="L5" s="127" t="str">
        <f t="shared" si="1"/>
        <v>ALTO ALENTEJO</v>
      </c>
    </row>
    <row r="6" spans="1:12" x14ac:dyDescent="0.3">
      <c r="A6" s="104" t="str">
        <f t="shared" si="0"/>
        <v>11E</v>
      </c>
      <c r="B6" s="108" t="s">
        <v>696</v>
      </c>
      <c r="C6" s="100" t="s">
        <v>172</v>
      </c>
      <c r="D6" s="101">
        <v>2088148.33</v>
      </c>
      <c r="E6" s="101">
        <v>0</v>
      </c>
      <c r="F6" s="101">
        <v>0</v>
      </c>
      <c r="G6" s="101">
        <v>1751850.08</v>
      </c>
      <c r="H6" s="101">
        <v>336298.25</v>
      </c>
      <c r="I6" s="101">
        <v>0</v>
      </c>
      <c r="J6" s="102" t="s">
        <v>670</v>
      </c>
      <c r="K6" s="103">
        <v>111</v>
      </c>
      <c r="L6" s="127" t="str">
        <f t="shared" si="1"/>
        <v>ALTO MINHO</v>
      </c>
    </row>
    <row r="7" spans="1:12" x14ac:dyDescent="0.3">
      <c r="A7" s="104" t="str">
        <f t="shared" si="0"/>
        <v>11A</v>
      </c>
      <c r="B7" s="105" t="s">
        <v>182</v>
      </c>
      <c r="C7" s="100" t="s">
        <v>182</v>
      </c>
      <c r="D7" s="101">
        <v>900000</v>
      </c>
      <c r="E7" s="101">
        <v>0</v>
      </c>
      <c r="F7" s="101">
        <v>900000</v>
      </c>
      <c r="G7" s="101">
        <v>0</v>
      </c>
      <c r="H7" s="101">
        <v>0</v>
      </c>
      <c r="I7" s="101">
        <v>0</v>
      </c>
      <c r="J7" s="102" t="s">
        <v>671</v>
      </c>
      <c r="K7" s="109" t="s">
        <v>672</v>
      </c>
      <c r="L7" s="127" t="str">
        <f t="shared" si="1"/>
        <v>ALTO TÂMEGA</v>
      </c>
    </row>
    <row r="8" spans="1:12" x14ac:dyDescent="0.3">
      <c r="A8" s="104" t="str">
        <f t="shared" si="0"/>
        <v>11B</v>
      </c>
      <c r="B8" s="105" t="s">
        <v>671</v>
      </c>
      <c r="C8" s="100" t="s">
        <v>201</v>
      </c>
      <c r="D8" s="101">
        <v>178500</v>
      </c>
      <c r="E8" s="101">
        <v>178500</v>
      </c>
      <c r="F8" s="101">
        <v>0</v>
      </c>
      <c r="G8" s="101">
        <v>0</v>
      </c>
      <c r="H8" s="101">
        <v>0</v>
      </c>
      <c r="I8" s="101">
        <v>0</v>
      </c>
      <c r="J8" s="106" t="s">
        <v>673</v>
      </c>
      <c r="K8" s="107">
        <v>170</v>
      </c>
      <c r="L8" s="127" t="str">
        <f t="shared" si="1"/>
        <v/>
      </c>
    </row>
    <row r="9" spans="1:12" ht="15" thickBot="1" x14ac:dyDescent="0.35">
      <c r="A9" s="110" t="str">
        <f t="shared" si="0"/>
        <v>11D</v>
      </c>
      <c r="B9" s="111" t="s">
        <v>681</v>
      </c>
      <c r="C9" s="100" t="s">
        <v>269</v>
      </c>
      <c r="D9" s="101">
        <v>224873.55</v>
      </c>
      <c r="E9" s="101">
        <v>0</v>
      </c>
      <c r="F9" s="101">
        <v>224873.55</v>
      </c>
      <c r="G9" s="101">
        <v>0</v>
      </c>
      <c r="H9" s="101">
        <v>0</v>
      </c>
      <c r="I9" s="101">
        <v>0</v>
      </c>
      <c r="J9" s="102" t="s">
        <v>182</v>
      </c>
      <c r="K9" s="109" t="s">
        <v>674</v>
      </c>
      <c r="L9" s="127" t="str">
        <f t="shared" si="1"/>
        <v>ÁREA METROPOLITANA DO PORTO</v>
      </c>
    </row>
    <row r="10" spans="1:12" x14ac:dyDescent="0.3">
      <c r="A10" s="98" t="str">
        <f t="shared" si="0"/>
        <v>16B</v>
      </c>
      <c r="B10" s="99" t="s">
        <v>686</v>
      </c>
      <c r="C10" s="100" t="s">
        <v>326</v>
      </c>
      <c r="D10" s="101">
        <v>3756201.17</v>
      </c>
      <c r="E10" s="101">
        <v>3756201.17</v>
      </c>
      <c r="F10" s="101">
        <v>0</v>
      </c>
      <c r="G10" s="101">
        <v>0</v>
      </c>
      <c r="H10" s="101">
        <v>0</v>
      </c>
      <c r="I10" s="101">
        <v>0</v>
      </c>
      <c r="J10" s="102" t="s">
        <v>675</v>
      </c>
      <c r="K10" s="103">
        <v>119</v>
      </c>
      <c r="L10" s="127" t="str">
        <f t="shared" si="1"/>
        <v>AVE</v>
      </c>
    </row>
    <row r="11" spans="1:12" x14ac:dyDescent="0.3">
      <c r="A11" s="104" t="str">
        <f t="shared" si="0"/>
        <v>16D</v>
      </c>
      <c r="B11" s="105" t="s">
        <v>688</v>
      </c>
      <c r="C11" s="100" t="s">
        <v>327</v>
      </c>
      <c r="D11" s="101">
        <v>2877755.97</v>
      </c>
      <c r="E11" s="101">
        <v>0</v>
      </c>
      <c r="F11" s="101">
        <v>0</v>
      </c>
      <c r="G11" s="101">
        <v>0</v>
      </c>
      <c r="H11" s="101">
        <v>2877755.97</v>
      </c>
      <c r="I11" s="101">
        <v>0</v>
      </c>
      <c r="J11" s="102" t="s">
        <v>665</v>
      </c>
      <c r="K11" s="103">
        <v>184</v>
      </c>
      <c r="L11" s="127" t="str">
        <f t="shared" si="1"/>
        <v>BAIXO ALENTEJO</v>
      </c>
    </row>
    <row r="12" spans="1:12" x14ac:dyDescent="0.3">
      <c r="A12" s="104" t="str">
        <f t="shared" si="0"/>
        <v>16H</v>
      </c>
      <c r="B12" s="105" t="s">
        <v>676</v>
      </c>
      <c r="C12" s="100" t="s">
        <v>328</v>
      </c>
      <c r="D12" s="101">
        <v>2218391.31</v>
      </c>
      <c r="E12" s="101">
        <v>0</v>
      </c>
      <c r="F12" s="101">
        <v>2218391.31</v>
      </c>
      <c r="G12" s="101">
        <v>0</v>
      </c>
      <c r="H12" s="101">
        <v>0</v>
      </c>
      <c r="I12" s="101">
        <v>0</v>
      </c>
      <c r="J12" s="102" t="s">
        <v>676</v>
      </c>
      <c r="K12" s="109" t="s">
        <v>677</v>
      </c>
      <c r="L12" s="127" t="str">
        <f t="shared" si="1"/>
        <v>BEIRA BAIXA</v>
      </c>
    </row>
    <row r="13" spans="1:12" x14ac:dyDescent="0.3">
      <c r="A13" s="104" t="str">
        <f t="shared" si="0"/>
        <v>16I</v>
      </c>
      <c r="B13" s="105" t="s">
        <v>684</v>
      </c>
      <c r="C13" s="100" t="s">
        <v>329</v>
      </c>
      <c r="D13" s="101">
        <v>3797202.99</v>
      </c>
      <c r="E13" s="101">
        <v>3797202.99</v>
      </c>
      <c r="F13" s="101">
        <v>0</v>
      </c>
      <c r="G13" s="101">
        <v>0</v>
      </c>
      <c r="H13" s="101">
        <v>0</v>
      </c>
      <c r="I13" s="101">
        <v>0</v>
      </c>
      <c r="J13" s="102" t="s">
        <v>678</v>
      </c>
      <c r="K13" s="109" t="s">
        <v>679</v>
      </c>
      <c r="L13" s="127" t="str">
        <f t="shared" si="1"/>
        <v>BEIRAS E SERRA DA ESTRELA</v>
      </c>
    </row>
    <row r="14" spans="1:12" x14ac:dyDescent="0.3">
      <c r="A14" s="104" t="str">
        <f t="shared" si="0"/>
        <v>16F</v>
      </c>
      <c r="B14" s="105" t="s">
        <v>692</v>
      </c>
      <c r="C14" s="100" t="s">
        <v>330</v>
      </c>
      <c r="D14" s="101">
        <v>2197945.7400000002</v>
      </c>
      <c r="E14" s="101">
        <v>0</v>
      </c>
      <c r="F14" s="101">
        <v>2197945.7400000002</v>
      </c>
      <c r="G14" s="101">
        <v>0</v>
      </c>
      <c r="H14" s="101">
        <v>0</v>
      </c>
      <c r="I14" s="101">
        <v>0</v>
      </c>
      <c r="J14" s="102" t="s">
        <v>680</v>
      </c>
      <c r="K14" s="103">
        <v>112</v>
      </c>
      <c r="L14" s="127" t="str">
        <f t="shared" si="1"/>
        <v>CÁVADO</v>
      </c>
    </row>
    <row r="15" spans="1:12" x14ac:dyDescent="0.3">
      <c r="A15" s="104" t="str">
        <f t="shared" si="0"/>
        <v>16J</v>
      </c>
      <c r="B15" s="105" t="s">
        <v>678</v>
      </c>
      <c r="C15" s="100" t="s">
        <v>331</v>
      </c>
      <c r="D15" s="101">
        <v>1373913.47</v>
      </c>
      <c r="E15" s="101">
        <v>1373913.47</v>
      </c>
      <c r="F15" s="101">
        <v>0</v>
      </c>
      <c r="G15" s="101">
        <v>0</v>
      </c>
      <c r="H15" s="101">
        <v>0</v>
      </c>
      <c r="I15" s="101">
        <v>0</v>
      </c>
      <c r="J15" s="102" t="s">
        <v>681</v>
      </c>
      <c r="K15" s="109" t="s">
        <v>682</v>
      </c>
      <c r="L15" s="127" t="str">
        <f t="shared" si="1"/>
        <v>DOURO</v>
      </c>
    </row>
    <row r="16" spans="1:12" x14ac:dyDescent="0.3">
      <c r="A16" s="104" t="str">
        <f t="shared" si="0"/>
        <v>16E</v>
      </c>
      <c r="B16" s="105" t="s">
        <v>690</v>
      </c>
      <c r="C16" s="100" t="s">
        <v>332</v>
      </c>
      <c r="D16" s="101">
        <v>6293919.3499999996</v>
      </c>
      <c r="E16" s="101">
        <v>0</v>
      </c>
      <c r="F16" s="101">
        <v>6293919.3499999996</v>
      </c>
      <c r="G16" s="101">
        <v>0</v>
      </c>
      <c r="H16" s="101">
        <v>0</v>
      </c>
      <c r="I16" s="101">
        <v>0</v>
      </c>
      <c r="J16" s="102" t="s">
        <v>683</v>
      </c>
      <c r="K16" s="103">
        <v>185</v>
      </c>
      <c r="L16" s="127" t="str">
        <f t="shared" si="1"/>
        <v>LEZÍRIA DO TEJO</v>
      </c>
    </row>
    <row r="17" spans="1:12" ht="15" thickBot="1" x14ac:dyDescent="0.35">
      <c r="A17" s="110" t="str">
        <f t="shared" si="0"/>
        <v>16G</v>
      </c>
      <c r="B17" s="111" t="s">
        <v>698</v>
      </c>
      <c r="C17" s="100" t="s">
        <v>333</v>
      </c>
      <c r="D17" s="101">
        <v>4781963</v>
      </c>
      <c r="E17" s="101">
        <v>0</v>
      </c>
      <c r="F17" s="101">
        <v>4781963</v>
      </c>
      <c r="G17" s="101">
        <v>0</v>
      </c>
      <c r="H17" s="101">
        <v>0</v>
      </c>
      <c r="I17" s="101">
        <v>0</v>
      </c>
      <c r="J17" s="102" t="s">
        <v>684</v>
      </c>
      <c r="K17" s="109" t="s">
        <v>685</v>
      </c>
      <c r="L17" s="127" t="str">
        <f t="shared" si="1"/>
        <v>MÉDIO TEJO</v>
      </c>
    </row>
    <row r="18" spans="1:12" x14ac:dyDescent="0.3">
      <c r="A18" s="98">
        <f t="shared" si="0"/>
        <v>187</v>
      </c>
      <c r="B18" s="99" t="s">
        <v>666</v>
      </c>
      <c r="C18" s="100" t="s">
        <v>513</v>
      </c>
      <c r="D18" s="101">
        <v>562660.71</v>
      </c>
      <c r="E18" s="101">
        <v>0</v>
      </c>
      <c r="F18" s="101">
        <v>0</v>
      </c>
      <c r="G18" s="101">
        <v>562660.71</v>
      </c>
      <c r="H18" s="101">
        <v>0</v>
      </c>
      <c r="I18" s="101">
        <v>0</v>
      </c>
      <c r="J18" s="102" t="s">
        <v>686</v>
      </c>
      <c r="K18" s="109" t="s">
        <v>687</v>
      </c>
      <c r="L18" s="127" t="str">
        <f t="shared" si="1"/>
        <v>OESTE</v>
      </c>
    </row>
    <row r="19" spans="1:12" x14ac:dyDescent="0.3">
      <c r="A19" s="104">
        <f t="shared" si="0"/>
        <v>186</v>
      </c>
      <c r="B19" s="105" t="s">
        <v>669</v>
      </c>
      <c r="C19" s="100" t="s">
        <v>520</v>
      </c>
      <c r="D19" s="101">
        <v>450269.85</v>
      </c>
      <c r="E19" s="101">
        <v>0</v>
      </c>
      <c r="F19" s="101">
        <v>0</v>
      </c>
      <c r="G19" s="101">
        <v>450269.85</v>
      </c>
      <c r="H19" s="101">
        <v>0</v>
      </c>
      <c r="I19" s="101">
        <v>0</v>
      </c>
      <c r="J19" s="102" t="s">
        <v>688</v>
      </c>
      <c r="K19" s="109" t="s">
        <v>689</v>
      </c>
      <c r="L19" s="127" t="str">
        <f t="shared" si="1"/>
        <v>REGIÃO DE AVEIRO</v>
      </c>
    </row>
    <row r="20" spans="1:12" x14ac:dyDescent="0.3">
      <c r="A20" s="104">
        <f t="shared" si="0"/>
        <v>185</v>
      </c>
      <c r="B20" s="105" t="s">
        <v>683</v>
      </c>
      <c r="C20" s="100" t="s">
        <v>526</v>
      </c>
      <c r="D20" s="101">
        <v>3630977</v>
      </c>
      <c r="E20" s="101">
        <v>0</v>
      </c>
      <c r="F20" s="101">
        <v>3630977</v>
      </c>
      <c r="G20" s="101">
        <v>0</v>
      </c>
      <c r="H20" s="101">
        <v>0</v>
      </c>
      <c r="I20" s="101">
        <v>0</v>
      </c>
      <c r="J20" s="102" t="s">
        <v>690</v>
      </c>
      <c r="K20" s="109" t="s">
        <v>691</v>
      </c>
      <c r="L20" s="127" t="str">
        <f t="shared" si="1"/>
        <v>REGIÃO DE COIMBRA</v>
      </c>
    </row>
    <row r="21" spans="1:12" ht="15" thickBot="1" x14ac:dyDescent="0.35">
      <c r="A21" s="110">
        <f t="shared" si="0"/>
        <v>184</v>
      </c>
      <c r="B21" s="111" t="s">
        <v>665</v>
      </c>
      <c r="C21" s="100" t="s">
        <v>541</v>
      </c>
      <c r="D21" s="101">
        <v>759753.2</v>
      </c>
      <c r="E21" s="101">
        <v>0</v>
      </c>
      <c r="F21" s="101">
        <v>0</v>
      </c>
      <c r="G21" s="101">
        <v>0</v>
      </c>
      <c r="H21" s="101">
        <v>0</v>
      </c>
      <c r="I21" s="101">
        <v>759753.2</v>
      </c>
      <c r="J21" s="102" t="s">
        <v>692</v>
      </c>
      <c r="K21" s="109" t="s">
        <v>693</v>
      </c>
      <c r="L21" s="127" t="str">
        <f t="shared" si="1"/>
        <v>REGIÃO DE LEIRIA</v>
      </c>
    </row>
    <row r="22" spans="1:12" x14ac:dyDescent="0.3">
      <c r="A22" s="98">
        <f t="shared" si="0"/>
        <v>181</v>
      </c>
      <c r="B22" s="112" t="s">
        <v>667</v>
      </c>
      <c r="C22" s="100"/>
      <c r="D22" s="101"/>
      <c r="E22" s="101"/>
      <c r="F22" s="101"/>
      <c r="G22" s="101"/>
      <c r="H22" s="101"/>
      <c r="I22" s="101"/>
      <c r="J22" s="102" t="s">
        <v>694</v>
      </c>
      <c r="K22" s="109" t="s">
        <v>695</v>
      </c>
      <c r="L22" s="127" t="str">
        <f t="shared" si="1"/>
        <v>TÂMEGA E SOUSA</v>
      </c>
    </row>
    <row r="23" spans="1:12" x14ac:dyDescent="0.3">
      <c r="A23" s="104">
        <f t="shared" si="0"/>
        <v>150</v>
      </c>
      <c r="B23" s="113" t="s">
        <v>668</v>
      </c>
      <c r="C23" s="100"/>
      <c r="D23" s="101"/>
      <c r="E23" s="101"/>
      <c r="F23" s="101"/>
      <c r="G23" s="101"/>
      <c r="H23" s="101"/>
      <c r="I23" s="101"/>
      <c r="J23" s="102" t="s">
        <v>696</v>
      </c>
      <c r="K23" s="109" t="s">
        <v>697</v>
      </c>
      <c r="L23" s="127" t="str">
        <f t="shared" si="1"/>
        <v>TERRAS DE TRÁS-OS-MONTES</v>
      </c>
    </row>
    <row r="24" spans="1:12" ht="15" thickBot="1" x14ac:dyDescent="0.35">
      <c r="A24" s="110">
        <f t="shared" si="0"/>
        <v>170</v>
      </c>
      <c r="B24" s="114" t="s">
        <v>673</v>
      </c>
      <c r="C24" s="100"/>
      <c r="D24" s="101"/>
      <c r="E24" s="101"/>
      <c r="F24" s="101"/>
      <c r="G24" s="101"/>
      <c r="H24" s="101"/>
      <c r="I24" s="101"/>
      <c r="J24" s="102" t="s">
        <v>698</v>
      </c>
      <c r="K24" s="109" t="s">
        <v>699</v>
      </c>
      <c r="L24" s="127" t="str">
        <f t="shared" si="1"/>
        <v>VISEU DÃO LAFÕES</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5"/>
  <sheetViews>
    <sheetView zoomScale="90" zoomScaleNormal="90" workbookViewId="0">
      <selection activeCell="I42" sqref="I42"/>
    </sheetView>
  </sheetViews>
  <sheetFormatPr defaultRowHeight="14.4" x14ac:dyDescent="0.3"/>
  <cols>
    <col min="2" max="2" width="30" bestFit="1" customWidth="1"/>
    <col min="3" max="3" width="9" bestFit="1" customWidth="1"/>
    <col min="4" max="4" width="8.33203125" bestFit="1" customWidth="1"/>
    <col min="5" max="6" width="9" bestFit="1" customWidth="1"/>
    <col min="7" max="8" width="8.33203125" bestFit="1" customWidth="1"/>
  </cols>
  <sheetData>
    <row r="1" spans="1:8" x14ac:dyDescent="0.3">
      <c r="A1" s="115" t="s">
        <v>663</v>
      </c>
      <c r="B1" s="115" t="s">
        <v>664</v>
      </c>
      <c r="C1" s="115" t="s">
        <v>657</v>
      </c>
      <c r="D1" s="115" t="s">
        <v>658</v>
      </c>
      <c r="E1" s="115" t="s">
        <v>659</v>
      </c>
      <c r="F1" s="115" t="s">
        <v>660</v>
      </c>
      <c r="G1" s="115" t="s">
        <v>661</v>
      </c>
      <c r="H1" s="115" t="s">
        <v>662</v>
      </c>
    </row>
    <row r="2" spans="1:8" x14ac:dyDescent="0.3">
      <c r="A2" s="116">
        <v>119</v>
      </c>
      <c r="B2" s="117" t="s">
        <v>675</v>
      </c>
      <c r="C2" s="118">
        <v>3405034.05</v>
      </c>
      <c r="D2" s="118">
        <v>0</v>
      </c>
      <c r="E2" s="118">
        <v>2461082.31</v>
      </c>
      <c r="F2" s="118">
        <v>398482.17</v>
      </c>
      <c r="G2" s="118">
        <v>0</v>
      </c>
      <c r="H2" s="118">
        <v>545469.56999999995</v>
      </c>
    </row>
    <row r="3" spans="1:8" x14ac:dyDescent="0.3">
      <c r="A3" s="116">
        <v>112</v>
      </c>
      <c r="B3" s="117" t="s">
        <v>680</v>
      </c>
      <c r="C3" s="118">
        <v>266577.84000000003</v>
      </c>
      <c r="D3" s="118">
        <v>0</v>
      </c>
      <c r="E3" s="118">
        <v>0</v>
      </c>
      <c r="F3" s="118">
        <v>266577.84000000003</v>
      </c>
      <c r="G3" s="118">
        <v>0</v>
      </c>
      <c r="H3" s="118">
        <v>0</v>
      </c>
    </row>
    <row r="4" spans="1:8" x14ac:dyDescent="0.3">
      <c r="A4" s="116">
        <v>111</v>
      </c>
      <c r="B4" s="117" t="s">
        <v>670</v>
      </c>
      <c r="C4" s="118">
        <v>524359.49</v>
      </c>
      <c r="D4" s="118">
        <v>0</v>
      </c>
      <c r="E4" s="118">
        <v>0</v>
      </c>
      <c r="F4" s="118">
        <v>524359.49</v>
      </c>
      <c r="G4" s="118">
        <v>0</v>
      </c>
      <c r="H4" s="118">
        <v>0</v>
      </c>
    </row>
    <row r="5" spans="1:8" x14ac:dyDescent="0.3">
      <c r="A5" s="116" t="s">
        <v>695</v>
      </c>
      <c r="B5" s="117" t="s">
        <v>694</v>
      </c>
      <c r="C5" s="118">
        <v>6692920.1399999997</v>
      </c>
      <c r="D5" s="118">
        <v>0</v>
      </c>
      <c r="E5" s="118">
        <v>0</v>
      </c>
      <c r="F5" s="118">
        <v>6692920.1399999997</v>
      </c>
      <c r="G5" s="118">
        <v>0</v>
      </c>
      <c r="H5" s="118">
        <v>0</v>
      </c>
    </row>
    <row r="6" spans="1:8" x14ac:dyDescent="0.3">
      <c r="A6" s="116" t="s">
        <v>697</v>
      </c>
      <c r="B6" s="119" t="s">
        <v>696</v>
      </c>
      <c r="C6" s="118">
        <v>2088148.33</v>
      </c>
      <c r="D6" s="118">
        <v>0</v>
      </c>
      <c r="E6" s="118">
        <v>0</v>
      </c>
      <c r="F6" s="118">
        <v>1751850.08</v>
      </c>
      <c r="G6" s="118">
        <v>336298.25</v>
      </c>
      <c r="H6" s="118">
        <v>0</v>
      </c>
    </row>
    <row r="7" spans="1:8" x14ac:dyDescent="0.3">
      <c r="A7" s="116" t="s">
        <v>674</v>
      </c>
      <c r="B7" s="117" t="s">
        <v>182</v>
      </c>
      <c r="C7" s="118">
        <v>900000</v>
      </c>
      <c r="D7" s="118">
        <v>0</v>
      </c>
      <c r="E7" s="118">
        <v>900000</v>
      </c>
      <c r="F7" s="118">
        <v>0</v>
      </c>
      <c r="G7" s="118">
        <v>0</v>
      </c>
      <c r="H7" s="118">
        <v>0</v>
      </c>
    </row>
    <row r="8" spans="1:8" x14ac:dyDescent="0.3">
      <c r="A8" s="116" t="s">
        <v>672</v>
      </c>
      <c r="B8" s="117" t="s">
        <v>671</v>
      </c>
      <c r="C8" s="118">
        <v>178500</v>
      </c>
      <c r="D8" s="118">
        <v>178500</v>
      </c>
      <c r="E8" s="118">
        <v>0</v>
      </c>
      <c r="F8" s="118">
        <v>0</v>
      </c>
      <c r="G8" s="118">
        <v>0</v>
      </c>
      <c r="H8" s="118">
        <v>0</v>
      </c>
    </row>
    <row r="9" spans="1:8" x14ac:dyDescent="0.3">
      <c r="A9" s="116" t="s">
        <v>682</v>
      </c>
      <c r="B9" s="117" t="s">
        <v>681</v>
      </c>
      <c r="C9" s="118">
        <v>224873.55</v>
      </c>
      <c r="D9" s="118">
        <v>0</v>
      </c>
      <c r="E9" s="118">
        <v>224873.55</v>
      </c>
      <c r="F9" s="118">
        <v>0</v>
      </c>
      <c r="G9" s="118">
        <v>0</v>
      </c>
      <c r="H9" s="118">
        <v>0</v>
      </c>
    </row>
    <row r="10" spans="1:8" x14ac:dyDescent="0.3">
      <c r="A10" s="116" t="s">
        <v>687</v>
      </c>
      <c r="B10" s="117" t="s">
        <v>686</v>
      </c>
      <c r="C10" s="118">
        <v>3756201.17</v>
      </c>
      <c r="D10" s="118">
        <v>3756201.17</v>
      </c>
      <c r="E10" s="118">
        <v>0</v>
      </c>
      <c r="F10" s="118">
        <v>0</v>
      </c>
      <c r="G10" s="118">
        <v>0</v>
      </c>
      <c r="H10" s="118">
        <v>0</v>
      </c>
    </row>
    <row r="11" spans="1:8" x14ac:dyDescent="0.3">
      <c r="A11" s="116" t="s">
        <v>689</v>
      </c>
      <c r="B11" s="117" t="s">
        <v>688</v>
      </c>
      <c r="C11" s="118">
        <v>2877755.97</v>
      </c>
      <c r="D11" s="118">
        <v>0</v>
      </c>
      <c r="E11" s="118">
        <v>0</v>
      </c>
      <c r="F11" s="118">
        <v>0</v>
      </c>
      <c r="G11" s="118">
        <v>2877755.97</v>
      </c>
      <c r="H11" s="118">
        <v>0</v>
      </c>
    </row>
    <row r="12" spans="1:8" x14ac:dyDescent="0.3">
      <c r="A12" s="116" t="s">
        <v>677</v>
      </c>
      <c r="B12" s="117" t="s">
        <v>676</v>
      </c>
      <c r="C12" s="118">
        <v>2218391.31</v>
      </c>
      <c r="D12" s="118">
        <v>0</v>
      </c>
      <c r="E12" s="118">
        <v>2218391.31</v>
      </c>
      <c r="F12" s="118">
        <v>0</v>
      </c>
      <c r="G12" s="118">
        <v>0</v>
      </c>
      <c r="H12" s="118">
        <v>0</v>
      </c>
    </row>
    <row r="13" spans="1:8" x14ac:dyDescent="0.3">
      <c r="A13" s="116" t="s">
        <v>685</v>
      </c>
      <c r="B13" s="117" t="s">
        <v>684</v>
      </c>
      <c r="C13" s="118">
        <v>3797202.99</v>
      </c>
      <c r="D13" s="118">
        <v>3797202.99</v>
      </c>
      <c r="E13" s="118">
        <v>0</v>
      </c>
      <c r="F13" s="118">
        <v>0</v>
      </c>
      <c r="G13" s="118">
        <v>0</v>
      </c>
      <c r="H13" s="118">
        <v>0</v>
      </c>
    </row>
    <row r="14" spans="1:8" x14ac:dyDescent="0.3">
      <c r="A14" s="116" t="s">
        <v>693</v>
      </c>
      <c r="B14" s="117" t="s">
        <v>692</v>
      </c>
      <c r="C14" s="118">
        <v>2197945.7400000002</v>
      </c>
      <c r="D14" s="118">
        <v>0</v>
      </c>
      <c r="E14" s="118">
        <v>2197945.7400000002</v>
      </c>
      <c r="F14" s="118">
        <v>0</v>
      </c>
      <c r="G14" s="118">
        <v>0</v>
      </c>
      <c r="H14" s="118">
        <v>0</v>
      </c>
    </row>
    <row r="15" spans="1:8" x14ac:dyDescent="0.3">
      <c r="A15" s="116" t="s">
        <v>679</v>
      </c>
      <c r="B15" s="117" t="s">
        <v>678</v>
      </c>
      <c r="C15" s="118">
        <v>1373913.47</v>
      </c>
      <c r="D15" s="118">
        <v>1373913.47</v>
      </c>
      <c r="E15" s="118">
        <v>0</v>
      </c>
      <c r="F15" s="118">
        <v>0</v>
      </c>
      <c r="G15" s="118">
        <v>0</v>
      </c>
      <c r="H15" s="118">
        <v>0</v>
      </c>
    </row>
    <row r="16" spans="1:8" x14ac:dyDescent="0.3">
      <c r="A16" s="116" t="s">
        <v>691</v>
      </c>
      <c r="B16" s="117" t="s">
        <v>690</v>
      </c>
      <c r="C16" s="118">
        <v>6293919.3499999996</v>
      </c>
      <c r="D16" s="118">
        <v>0</v>
      </c>
      <c r="E16" s="118">
        <v>6293919.3499999996</v>
      </c>
      <c r="F16" s="118">
        <v>0</v>
      </c>
      <c r="G16" s="118">
        <v>0</v>
      </c>
      <c r="H16" s="118">
        <v>0</v>
      </c>
    </row>
    <row r="17" spans="1:10" x14ac:dyDescent="0.3">
      <c r="A17" s="116" t="s">
        <v>699</v>
      </c>
      <c r="B17" s="117" t="s">
        <v>698</v>
      </c>
      <c r="C17" s="118">
        <v>4781963</v>
      </c>
      <c r="D17" s="118">
        <v>0</v>
      </c>
      <c r="E17" s="118">
        <v>4781963</v>
      </c>
      <c r="F17" s="118">
        <v>0</v>
      </c>
      <c r="G17" s="118">
        <v>0</v>
      </c>
      <c r="H17" s="118">
        <v>0</v>
      </c>
    </row>
    <row r="18" spans="1:10" x14ac:dyDescent="0.3">
      <c r="A18" s="116">
        <v>187</v>
      </c>
      <c r="B18" s="117" t="s">
        <v>666</v>
      </c>
      <c r="C18" s="118">
        <v>562660.71</v>
      </c>
      <c r="D18" s="118">
        <v>0</v>
      </c>
      <c r="E18" s="118">
        <v>0</v>
      </c>
      <c r="F18" s="118">
        <v>562660.71</v>
      </c>
      <c r="G18" s="118">
        <v>0</v>
      </c>
      <c r="H18" s="118">
        <v>0</v>
      </c>
    </row>
    <row r="19" spans="1:10" x14ac:dyDescent="0.3">
      <c r="A19" s="116">
        <v>186</v>
      </c>
      <c r="B19" s="117" t="s">
        <v>669</v>
      </c>
      <c r="C19" s="118">
        <v>450269.85</v>
      </c>
      <c r="D19" s="118">
        <v>0</v>
      </c>
      <c r="E19" s="118">
        <v>0</v>
      </c>
      <c r="F19" s="118">
        <v>450269.85</v>
      </c>
      <c r="G19" s="118">
        <v>0</v>
      </c>
      <c r="H19" s="118">
        <v>0</v>
      </c>
    </row>
    <row r="20" spans="1:10" x14ac:dyDescent="0.3">
      <c r="A20" s="116">
        <v>185</v>
      </c>
      <c r="B20" s="117" t="s">
        <v>683</v>
      </c>
      <c r="C20" s="118">
        <v>3630977</v>
      </c>
      <c r="D20" s="118">
        <v>0</v>
      </c>
      <c r="E20" s="118">
        <v>3630977</v>
      </c>
      <c r="F20" s="118">
        <v>0</v>
      </c>
      <c r="G20" s="118">
        <v>0</v>
      </c>
      <c r="H20" s="118">
        <v>0</v>
      </c>
    </row>
    <row r="21" spans="1:10" x14ac:dyDescent="0.3">
      <c r="A21" s="116">
        <v>184</v>
      </c>
      <c r="B21" s="120" t="s">
        <v>665</v>
      </c>
      <c r="C21" s="121">
        <v>759753.2</v>
      </c>
      <c r="D21" s="121">
        <v>0</v>
      </c>
      <c r="E21" s="121">
        <v>0</v>
      </c>
      <c r="F21" s="121">
        <v>0</v>
      </c>
      <c r="G21" s="121">
        <v>0</v>
      </c>
      <c r="H21" s="121">
        <v>759753.2</v>
      </c>
      <c r="I21" s="96"/>
      <c r="J21" s="96"/>
    </row>
    <row r="22" spans="1:10" x14ac:dyDescent="0.3">
      <c r="A22" s="122">
        <v>181</v>
      </c>
      <c r="B22" s="123" t="s">
        <v>667</v>
      </c>
      <c r="C22" s="121">
        <v>0</v>
      </c>
      <c r="D22" s="121">
        <v>0</v>
      </c>
      <c r="E22" s="121">
        <v>0</v>
      </c>
      <c r="F22" s="121">
        <v>0</v>
      </c>
      <c r="G22" s="121">
        <v>0</v>
      </c>
      <c r="H22" s="121">
        <v>0</v>
      </c>
      <c r="I22" s="96"/>
      <c r="J22" s="96"/>
    </row>
    <row r="23" spans="1:10" x14ac:dyDescent="0.3">
      <c r="A23" s="122">
        <v>150</v>
      </c>
      <c r="B23" s="123" t="s">
        <v>668</v>
      </c>
      <c r="C23" s="121">
        <v>0</v>
      </c>
      <c r="D23" s="121">
        <v>0</v>
      </c>
      <c r="E23" s="121">
        <v>0</v>
      </c>
      <c r="F23" s="121">
        <v>0</v>
      </c>
      <c r="G23" s="121">
        <v>0</v>
      </c>
      <c r="H23" s="121">
        <v>0</v>
      </c>
      <c r="I23" s="96"/>
      <c r="J23" s="96"/>
    </row>
    <row r="24" spans="1:10" x14ac:dyDescent="0.3">
      <c r="A24" s="122">
        <v>170</v>
      </c>
      <c r="B24" s="123" t="s">
        <v>673</v>
      </c>
      <c r="C24" s="121">
        <v>0</v>
      </c>
      <c r="D24" s="121">
        <v>0</v>
      </c>
      <c r="E24" s="121">
        <v>0</v>
      </c>
      <c r="F24" s="121">
        <v>0</v>
      </c>
      <c r="G24" s="121">
        <v>0</v>
      </c>
      <c r="H24" s="121">
        <v>0</v>
      </c>
      <c r="I24" s="96"/>
      <c r="J24" s="96"/>
    </row>
    <row r="25" spans="1:10" x14ac:dyDescent="0.3">
      <c r="B25" s="96"/>
      <c r="C25" s="96"/>
      <c r="D25" s="96"/>
      <c r="E25" s="96"/>
      <c r="F25" s="96"/>
      <c r="G25" s="96"/>
      <c r="H25" s="96"/>
      <c r="I25" s="96"/>
      <c r="J25" s="9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79"/>
  <sheetViews>
    <sheetView topLeftCell="I1" zoomScaleNormal="100" workbookViewId="0">
      <selection activeCell="O14" sqref="O14"/>
    </sheetView>
  </sheetViews>
  <sheetFormatPr defaultColWidth="45.44140625" defaultRowHeight="14.4" x14ac:dyDescent="0.3"/>
  <cols>
    <col min="1" max="1" width="7.6640625" style="146" bestFit="1" customWidth="1"/>
    <col min="2" max="2" width="28" style="146" bestFit="1" customWidth="1"/>
    <col min="3" max="3" width="39.33203125" style="146" bestFit="1" customWidth="1"/>
    <col min="4" max="4" width="28" style="146" bestFit="1" customWidth="1"/>
    <col min="5" max="5" width="16.109375" style="146" bestFit="1" customWidth="1"/>
    <col min="6" max="6" width="26.44140625" style="146" bestFit="1" customWidth="1"/>
    <col min="7" max="7" width="12.5546875" style="146" bestFit="1" customWidth="1"/>
    <col min="8" max="8" width="30" style="146" bestFit="1" customWidth="1"/>
    <col min="9" max="9" width="28" style="146" bestFit="1" customWidth="1"/>
    <col min="10" max="10" width="11" style="146" bestFit="1" customWidth="1"/>
    <col min="11" max="11" width="30" style="146" bestFit="1" customWidth="1"/>
    <col min="12" max="12" width="9.77734375" style="146" bestFit="1" customWidth="1"/>
    <col min="13" max="14" width="11" style="146" bestFit="1" customWidth="1"/>
    <col min="15" max="15" width="10" style="146" bestFit="1" customWidth="1"/>
    <col min="16" max="17" width="11" style="146" bestFit="1" customWidth="1"/>
    <col min="18" max="16384" width="45.44140625" style="146"/>
  </cols>
  <sheetData>
    <row r="1" spans="1:18" x14ac:dyDescent="0.3">
      <c r="A1" s="146" t="s">
        <v>663</v>
      </c>
      <c r="B1" s="146" t="s">
        <v>909</v>
      </c>
      <c r="C1" s="146" t="s">
        <v>703</v>
      </c>
      <c r="D1" s="146" t="s">
        <v>1190</v>
      </c>
      <c r="E1" s="146" t="s">
        <v>1191</v>
      </c>
      <c r="F1" s="146" t="s">
        <v>1188</v>
      </c>
      <c r="G1" s="146" t="s">
        <v>1199</v>
      </c>
      <c r="H1" s="146" t="s">
        <v>1200</v>
      </c>
      <c r="I1" s="146" t="s">
        <v>1198</v>
      </c>
      <c r="J1" s="146" t="s">
        <v>1196</v>
      </c>
      <c r="K1" s="146" t="s">
        <v>700</v>
      </c>
      <c r="L1" s="146" t="s">
        <v>1201</v>
      </c>
      <c r="M1" s="146" t="s">
        <v>1202</v>
      </c>
      <c r="N1" s="146" t="s">
        <v>1203</v>
      </c>
      <c r="O1" s="146" t="s">
        <v>1204</v>
      </c>
      <c r="P1" s="146" t="s">
        <v>1205</v>
      </c>
      <c r="Q1" s="146" t="s">
        <v>657</v>
      </c>
    </row>
    <row r="2" spans="1:18" x14ac:dyDescent="0.3">
      <c r="A2" s="146" t="s">
        <v>950</v>
      </c>
      <c r="B2" s="146" t="s">
        <v>43</v>
      </c>
      <c r="C2" s="146" t="s">
        <v>42</v>
      </c>
      <c r="D2" s="146" t="s">
        <v>704</v>
      </c>
      <c r="E2" s="146" t="s">
        <v>910</v>
      </c>
      <c r="F2" s="146" t="s">
        <v>1206</v>
      </c>
      <c r="G2" s="146" t="s">
        <v>1194</v>
      </c>
      <c r="H2" s="146" t="s">
        <v>680</v>
      </c>
      <c r="I2" s="146" t="s">
        <v>705</v>
      </c>
      <c r="J2" s="146" t="s">
        <v>1192</v>
      </c>
      <c r="K2" s="146" t="s">
        <v>688</v>
      </c>
      <c r="L2" s="147">
        <v>0</v>
      </c>
      <c r="M2" s="147">
        <v>1538102.74</v>
      </c>
      <c r="N2" s="147">
        <v>0</v>
      </c>
      <c r="O2" s="147">
        <v>0</v>
      </c>
      <c r="P2" s="147">
        <v>0</v>
      </c>
      <c r="Q2" s="146">
        <v>1538102.74</v>
      </c>
    </row>
    <row r="3" spans="1:18" x14ac:dyDescent="0.3">
      <c r="A3" s="146" t="s">
        <v>994</v>
      </c>
      <c r="B3" s="146" t="s">
        <v>46</v>
      </c>
      <c r="C3" s="146" t="s">
        <v>45</v>
      </c>
      <c r="D3" s="146" t="s">
        <v>705</v>
      </c>
      <c r="E3" s="146" t="s">
        <v>911</v>
      </c>
      <c r="F3" s="146" t="s">
        <v>1206</v>
      </c>
      <c r="G3" s="146" t="s">
        <v>1194</v>
      </c>
      <c r="H3" s="146" t="s">
        <v>680</v>
      </c>
      <c r="I3" s="146" t="s">
        <v>708</v>
      </c>
      <c r="J3" s="146" t="s">
        <v>1192</v>
      </c>
      <c r="K3" s="146" t="s">
        <v>688</v>
      </c>
      <c r="L3" s="147">
        <v>0</v>
      </c>
      <c r="M3" s="147">
        <v>976891.73</v>
      </c>
      <c r="N3" s="147">
        <v>0</v>
      </c>
      <c r="O3" s="147">
        <v>0</v>
      </c>
      <c r="P3" s="147">
        <v>0</v>
      </c>
      <c r="Q3" s="146">
        <v>976891.73</v>
      </c>
    </row>
    <row r="4" spans="1:18" x14ac:dyDescent="0.3">
      <c r="A4" s="146" t="s">
        <v>1172</v>
      </c>
      <c r="B4" s="146" t="s">
        <v>33</v>
      </c>
      <c r="C4" s="146" t="s">
        <v>51</v>
      </c>
      <c r="D4" s="146" t="s">
        <v>706</v>
      </c>
      <c r="E4" s="146" t="s">
        <v>912</v>
      </c>
      <c r="F4" s="146" t="s">
        <v>1206</v>
      </c>
      <c r="G4" s="146" t="s">
        <v>1194</v>
      </c>
      <c r="H4" s="146" t="s">
        <v>675</v>
      </c>
      <c r="I4" s="146" t="s">
        <v>728</v>
      </c>
      <c r="J4" s="146" t="s">
        <v>1192</v>
      </c>
      <c r="K4" s="146" t="s">
        <v>688</v>
      </c>
      <c r="L4" s="147">
        <v>0</v>
      </c>
      <c r="M4" s="147">
        <v>857726.45</v>
      </c>
      <c r="N4" s="147">
        <v>0</v>
      </c>
      <c r="O4" s="147">
        <v>0</v>
      </c>
      <c r="P4" s="147">
        <v>0</v>
      </c>
      <c r="Q4" s="146">
        <v>857726.45</v>
      </c>
    </row>
    <row r="5" spans="1:18" x14ac:dyDescent="0.3">
      <c r="A5" s="146" t="s">
        <v>1106</v>
      </c>
      <c r="B5" s="146" t="s">
        <v>57</v>
      </c>
      <c r="C5" s="146" t="s">
        <v>56</v>
      </c>
      <c r="D5" s="146" t="s">
        <v>707</v>
      </c>
      <c r="E5" s="146" t="s">
        <v>913</v>
      </c>
      <c r="F5" s="146" t="s">
        <v>707</v>
      </c>
      <c r="G5" s="146" t="s">
        <v>1194</v>
      </c>
      <c r="H5" s="146" t="s">
        <v>675</v>
      </c>
      <c r="I5" s="146" t="s">
        <v>248</v>
      </c>
      <c r="J5" s="146" t="s">
        <v>1194</v>
      </c>
      <c r="K5" s="146" t="s">
        <v>182</v>
      </c>
      <c r="L5" s="147">
        <v>0</v>
      </c>
      <c r="M5" s="147">
        <v>831648.64</v>
      </c>
      <c r="N5" s="147">
        <v>0</v>
      </c>
      <c r="O5" s="147">
        <v>0</v>
      </c>
      <c r="P5" s="147">
        <v>0</v>
      </c>
      <c r="Q5" s="146">
        <v>831648.64</v>
      </c>
    </row>
    <row r="6" spans="1:18" x14ac:dyDescent="0.3">
      <c r="A6" s="146" t="s">
        <v>936</v>
      </c>
      <c r="B6" s="146" t="s">
        <v>64</v>
      </c>
      <c r="C6" s="146" t="s">
        <v>63</v>
      </c>
      <c r="D6" s="146" t="s">
        <v>708</v>
      </c>
      <c r="E6" s="146" t="s">
        <v>914</v>
      </c>
      <c r="F6" s="146" t="s">
        <v>1206</v>
      </c>
      <c r="G6" s="146" t="s">
        <v>1194</v>
      </c>
      <c r="H6" s="146" t="s">
        <v>680</v>
      </c>
      <c r="I6" s="146" t="s">
        <v>734</v>
      </c>
      <c r="J6" s="146" t="s">
        <v>1192</v>
      </c>
      <c r="K6" s="146" t="s">
        <v>688</v>
      </c>
      <c r="L6" s="147">
        <v>0</v>
      </c>
      <c r="M6" s="147">
        <v>756384.4</v>
      </c>
      <c r="N6" s="147">
        <v>0</v>
      </c>
      <c r="O6" s="147">
        <v>0</v>
      </c>
      <c r="P6" s="147">
        <v>0</v>
      </c>
      <c r="Q6" s="146">
        <v>756384.4</v>
      </c>
      <c r="R6" s="148"/>
    </row>
    <row r="7" spans="1:18" x14ac:dyDescent="0.3">
      <c r="A7" s="146" t="s">
        <v>1181</v>
      </c>
      <c r="B7" s="146" t="s">
        <v>70</v>
      </c>
      <c r="C7" s="146" t="s">
        <v>69</v>
      </c>
      <c r="D7" s="146" t="s">
        <v>709</v>
      </c>
      <c r="E7" s="146" t="s">
        <v>915</v>
      </c>
      <c r="F7" s="146" t="s">
        <v>1206</v>
      </c>
      <c r="G7" s="146" t="s">
        <v>1194</v>
      </c>
      <c r="H7" s="146" t="s">
        <v>680</v>
      </c>
      <c r="I7" s="146" t="s">
        <v>756</v>
      </c>
      <c r="J7" s="146" t="s">
        <v>1194</v>
      </c>
      <c r="K7" s="146" t="s">
        <v>694</v>
      </c>
      <c r="L7" s="147">
        <v>0</v>
      </c>
      <c r="M7" s="147">
        <v>722395.8</v>
      </c>
      <c r="N7" s="147">
        <v>0</v>
      </c>
      <c r="O7" s="147">
        <v>0</v>
      </c>
      <c r="P7" s="147">
        <v>0</v>
      </c>
      <c r="Q7" s="146">
        <v>722395.8</v>
      </c>
    </row>
    <row r="8" spans="1:18" x14ac:dyDescent="0.3">
      <c r="A8" s="146" t="s">
        <v>1054</v>
      </c>
      <c r="B8" s="146" t="s">
        <v>73</v>
      </c>
      <c r="C8" s="146" t="s">
        <v>72</v>
      </c>
      <c r="D8" s="146" t="s">
        <v>710</v>
      </c>
      <c r="E8" s="146" t="s">
        <v>916</v>
      </c>
      <c r="F8" s="146" t="s">
        <v>710</v>
      </c>
      <c r="G8" s="146" t="s">
        <v>1194</v>
      </c>
      <c r="H8" s="146" t="s">
        <v>675</v>
      </c>
      <c r="I8" s="146" t="s">
        <v>125</v>
      </c>
      <c r="J8" s="146" t="s">
        <v>1194</v>
      </c>
      <c r="K8" s="146" t="s">
        <v>182</v>
      </c>
      <c r="L8" s="147">
        <v>0</v>
      </c>
      <c r="M8" s="147">
        <v>611728.68000000005</v>
      </c>
      <c r="N8" s="147">
        <v>0</v>
      </c>
      <c r="O8" s="147">
        <v>0</v>
      </c>
      <c r="P8" s="147">
        <v>0</v>
      </c>
      <c r="Q8" s="146">
        <v>611728.68000000005</v>
      </c>
    </row>
    <row r="9" spans="1:18" x14ac:dyDescent="0.3">
      <c r="A9" s="146" t="s">
        <v>998</v>
      </c>
      <c r="B9" s="146" t="s">
        <v>77</v>
      </c>
      <c r="C9" s="146" t="s">
        <v>76</v>
      </c>
      <c r="D9" s="146" t="s">
        <v>711</v>
      </c>
      <c r="E9" s="146" t="s">
        <v>917</v>
      </c>
      <c r="F9" s="146" t="s">
        <v>1206</v>
      </c>
      <c r="G9" s="146" t="s">
        <v>1194</v>
      </c>
      <c r="H9" s="146" t="s">
        <v>675</v>
      </c>
      <c r="I9" s="146" t="s">
        <v>782</v>
      </c>
      <c r="J9" s="146" t="s">
        <v>1192</v>
      </c>
      <c r="K9" s="146" t="s">
        <v>688</v>
      </c>
      <c r="L9" s="147">
        <v>0</v>
      </c>
      <c r="M9" s="147">
        <v>596901.44999999995</v>
      </c>
      <c r="N9" s="147">
        <v>0</v>
      </c>
      <c r="O9" s="147">
        <v>0</v>
      </c>
      <c r="P9" s="147">
        <v>0</v>
      </c>
      <c r="Q9" s="146">
        <v>596901.44999999995</v>
      </c>
    </row>
    <row r="10" spans="1:18" x14ac:dyDescent="0.3">
      <c r="A10" s="146" t="s">
        <v>1039</v>
      </c>
      <c r="B10" s="146" t="s">
        <v>22</v>
      </c>
      <c r="C10" s="146" t="s">
        <v>79</v>
      </c>
      <c r="D10" s="146" t="s">
        <v>712</v>
      </c>
      <c r="E10" s="146" t="s">
        <v>918</v>
      </c>
      <c r="F10" s="146" t="s">
        <v>1206</v>
      </c>
      <c r="G10" s="146" t="s">
        <v>1194</v>
      </c>
      <c r="H10" s="146" t="s">
        <v>182</v>
      </c>
      <c r="I10" s="146" t="s">
        <v>132</v>
      </c>
      <c r="J10" s="146" t="s">
        <v>1194</v>
      </c>
      <c r="K10" s="146" t="s">
        <v>182</v>
      </c>
      <c r="L10" s="147">
        <v>0</v>
      </c>
      <c r="M10" s="147">
        <v>596780.74</v>
      </c>
      <c r="N10" s="147">
        <v>0</v>
      </c>
      <c r="O10" s="147">
        <v>0</v>
      </c>
      <c r="P10" s="147">
        <v>0</v>
      </c>
      <c r="Q10" s="146">
        <v>596780.74</v>
      </c>
    </row>
    <row r="11" spans="1:18" x14ac:dyDescent="0.3">
      <c r="A11" s="146" t="s">
        <v>1171</v>
      </c>
      <c r="B11" s="146" t="s">
        <v>82</v>
      </c>
      <c r="C11" s="146" t="s">
        <v>81</v>
      </c>
      <c r="D11" s="146" t="s">
        <v>713</v>
      </c>
      <c r="E11" s="146" t="s">
        <v>919</v>
      </c>
      <c r="F11" s="146" t="s">
        <v>713</v>
      </c>
      <c r="G11" s="146" t="s">
        <v>1194</v>
      </c>
      <c r="H11" s="146" t="s">
        <v>670</v>
      </c>
      <c r="I11" s="146" t="s">
        <v>816</v>
      </c>
      <c r="J11" s="146" t="s">
        <v>1192</v>
      </c>
      <c r="K11" s="146" t="s">
        <v>688</v>
      </c>
      <c r="L11" s="147">
        <v>0</v>
      </c>
      <c r="M11" s="147">
        <v>583238.88</v>
      </c>
      <c r="N11" s="147">
        <v>0</v>
      </c>
      <c r="O11" s="147">
        <v>0</v>
      </c>
      <c r="P11" s="147">
        <v>0</v>
      </c>
      <c r="Q11" s="146">
        <v>583238.88</v>
      </c>
    </row>
    <row r="12" spans="1:18" x14ac:dyDescent="0.3">
      <c r="A12" s="146" t="s">
        <v>1157</v>
      </c>
      <c r="B12" s="146" t="s">
        <v>85</v>
      </c>
      <c r="C12" s="146" t="s">
        <v>84</v>
      </c>
      <c r="D12" s="146" t="s">
        <v>714</v>
      </c>
      <c r="E12" s="146" t="s">
        <v>920</v>
      </c>
      <c r="F12" s="146" t="s">
        <v>1206</v>
      </c>
      <c r="G12" s="146" t="s">
        <v>1194</v>
      </c>
      <c r="H12" s="146" t="s">
        <v>670</v>
      </c>
      <c r="I12" s="146" t="s">
        <v>838</v>
      </c>
      <c r="J12" s="146" t="s">
        <v>1192</v>
      </c>
      <c r="K12" s="146" t="s">
        <v>690</v>
      </c>
      <c r="L12" s="147">
        <v>0</v>
      </c>
      <c r="M12" s="147">
        <v>499277.4</v>
      </c>
      <c r="N12" s="147">
        <v>0</v>
      </c>
      <c r="O12" s="147">
        <v>0</v>
      </c>
      <c r="P12" s="147">
        <v>0</v>
      </c>
      <c r="Q12" s="146">
        <v>499277.4</v>
      </c>
    </row>
    <row r="13" spans="1:18" x14ac:dyDescent="0.3">
      <c r="A13" s="146" t="s">
        <v>1183</v>
      </c>
      <c r="B13" s="146" t="s">
        <v>88</v>
      </c>
      <c r="C13" s="146" t="s">
        <v>87</v>
      </c>
      <c r="D13" s="146" t="s">
        <v>715</v>
      </c>
      <c r="E13" s="146" t="s">
        <v>921</v>
      </c>
      <c r="F13" s="146" t="s">
        <v>1206</v>
      </c>
      <c r="G13" s="146" t="s">
        <v>1194</v>
      </c>
      <c r="H13" s="146" t="s">
        <v>696</v>
      </c>
      <c r="I13" s="146" t="s">
        <v>847</v>
      </c>
      <c r="J13" s="146" t="s">
        <v>1192</v>
      </c>
      <c r="K13" s="146" t="s">
        <v>688</v>
      </c>
      <c r="L13" s="147">
        <v>0</v>
      </c>
      <c r="M13" s="147">
        <v>483401</v>
      </c>
      <c r="N13" s="147">
        <v>0</v>
      </c>
      <c r="O13" s="147">
        <v>0</v>
      </c>
      <c r="P13" s="147">
        <v>0</v>
      </c>
      <c r="Q13" s="146">
        <v>483401</v>
      </c>
    </row>
    <row r="14" spans="1:18" x14ac:dyDescent="0.3">
      <c r="A14" s="146" t="s">
        <v>1052</v>
      </c>
      <c r="B14" s="146" t="s">
        <v>91</v>
      </c>
      <c r="C14" s="146" t="s">
        <v>90</v>
      </c>
      <c r="D14" s="146" t="s">
        <v>148</v>
      </c>
      <c r="E14" s="146" t="s">
        <v>922</v>
      </c>
      <c r="F14" s="146" t="s">
        <v>148</v>
      </c>
      <c r="G14" s="146" t="s">
        <v>1194</v>
      </c>
      <c r="H14" s="146" t="s">
        <v>670</v>
      </c>
      <c r="I14" s="146" t="s">
        <v>29</v>
      </c>
      <c r="J14" s="146" t="s">
        <v>1194</v>
      </c>
      <c r="K14" s="146" t="s">
        <v>182</v>
      </c>
      <c r="L14" s="147">
        <v>0</v>
      </c>
      <c r="M14" s="147">
        <v>477391.32</v>
      </c>
      <c r="N14" s="147">
        <v>0</v>
      </c>
      <c r="O14" s="147">
        <v>0</v>
      </c>
      <c r="P14" s="147">
        <v>253301.66</v>
      </c>
      <c r="Q14" s="146">
        <v>730692.98</v>
      </c>
    </row>
    <row r="15" spans="1:18" x14ac:dyDescent="0.3">
      <c r="A15" s="146" t="s">
        <v>1033</v>
      </c>
      <c r="B15" s="146" t="s">
        <v>38</v>
      </c>
      <c r="C15" s="146" t="s">
        <v>93</v>
      </c>
      <c r="D15" s="146" t="s">
        <v>309</v>
      </c>
      <c r="E15" s="146" t="s">
        <v>923</v>
      </c>
      <c r="F15" s="146" t="s">
        <v>309</v>
      </c>
      <c r="G15" s="146" t="s">
        <v>1194</v>
      </c>
      <c r="H15" s="146" t="s">
        <v>182</v>
      </c>
      <c r="I15" s="146" t="s">
        <v>854</v>
      </c>
      <c r="J15" s="146" t="s">
        <v>1192</v>
      </c>
      <c r="K15" s="146" t="s">
        <v>688</v>
      </c>
      <c r="L15" s="147">
        <v>0</v>
      </c>
      <c r="M15" s="147">
        <v>406575.59</v>
      </c>
      <c r="N15" s="147">
        <v>0</v>
      </c>
      <c r="O15" s="147">
        <v>0</v>
      </c>
      <c r="P15" s="147">
        <v>0</v>
      </c>
      <c r="Q15" s="146">
        <v>406575.59</v>
      </c>
    </row>
    <row r="16" spans="1:18" x14ac:dyDescent="0.3">
      <c r="A16" s="146" t="s">
        <v>1042</v>
      </c>
      <c r="B16" s="146" t="s">
        <v>96</v>
      </c>
      <c r="C16" s="146" t="s">
        <v>95</v>
      </c>
      <c r="D16" s="146" t="s">
        <v>716</v>
      </c>
      <c r="E16" s="146" t="s">
        <v>924</v>
      </c>
      <c r="F16" s="146" t="s">
        <v>1206</v>
      </c>
      <c r="G16" s="146" t="s">
        <v>1194</v>
      </c>
      <c r="H16" s="146" t="s">
        <v>670</v>
      </c>
      <c r="I16" s="146" t="s">
        <v>857</v>
      </c>
      <c r="J16" s="146" t="s">
        <v>1192</v>
      </c>
      <c r="K16" s="146" t="s">
        <v>688</v>
      </c>
      <c r="L16" s="147">
        <v>0</v>
      </c>
      <c r="M16" s="147">
        <v>377252.11</v>
      </c>
      <c r="N16" s="147">
        <v>335630.53</v>
      </c>
      <c r="O16" s="147">
        <v>0</v>
      </c>
      <c r="P16" s="147">
        <v>0</v>
      </c>
      <c r="Q16" s="146">
        <v>712882.64</v>
      </c>
    </row>
    <row r="17" spans="1:17" x14ac:dyDescent="0.3">
      <c r="A17" s="146" t="s">
        <v>1122</v>
      </c>
      <c r="B17" s="146" t="s">
        <v>101</v>
      </c>
      <c r="C17" s="146" t="s">
        <v>100</v>
      </c>
      <c r="D17" s="146" t="s">
        <v>717</v>
      </c>
      <c r="E17" s="146" t="s">
        <v>925</v>
      </c>
      <c r="F17" s="146" t="s">
        <v>717</v>
      </c>
      <c r="G17" s="146" t="s">
        <v>1194</v>
      </c>
      <c r="H17" s="146" t="s">
        <v>182</v>
      </c>
      <c r="I17" s="146" t="s">
        <v>105</v>
      </c>
      <c r="J17" s="146" t="s">
        <v>1194</v>
      </c>
      <c r="K17" s="146" t="s">
        <v>182</v>
      </c>
      <c r="L17" s="147">
        <v>0</v>
      </c>
      <c r="M17" s="147">
        <v>374588.51</v>
      </c>
      <c r="N17" s="147">
        <v>0</v>
      </c>
      <c r="O17" s="147">
        <v>0</v>
      </c>
      <c r="P17" s="147">
        <v>0</v>
      </c>
      <c r="Q17" s="146">
        <v>374588.51</v>
      </c>
    </row>
    <row r="18" spans="1:17" x14ac:dyDescent="0.3">
      <c r="A18" s="146" t="s">
        <v>1124</v>
      </c>
      <c r="B18" s="146" t="s">
        <v>105</v>
      </c>
      <c r="C18" s="146" t="s">
        <v>104</v>
      </c>
      <c r="D18" s="146" t="s">
        <v>718</v>
      </c>
      <c r="E18" s="146" t="s">
        <v>926</v>
      </c>
      <c r="F18" s="146" t="s">
        <v>718</v>
      </c>
      <c r="G18" s="146" t="s">
        <v>1194</v>
      </c>
      <c r="H18" s="146" t="s">
        <v>182</v>
      </c>
      <c r="I18" s="146" t="s">
        <v>885</v>
      </c>
      <c r="J18" s="146" t="s">
        <v>1192</v>
      </c>
      <c r="K18" s="146" t="s">
        <v>688</v>
      </c>
      <c r="L18" s="147">
        <v>0</v>
      </c>
      <c r="M18" s="147">
        <v>360238.5</v>
      </c>
      <c r="N18" s="147">
        <v>0</v>
      </c>
      <c r="O18" s="147">
        <v>0</v>
      </c>
      <c r="P18" s="147">
        <v>0</v>
      </c>
      <c r="Q18" s="146">
        <v>360238.5</v>
      </c>
    </row>
    <row r="19" spans="1:17" x14ac:dyDescent="0.3">
      <c r="A19" s="146" t="s">
        <v>1147</v>
      </c>
      <c r="B19" s="146" t="s">
        <v>108</v>
      </c>
      <c r="C19" s="146" t="s">
        <v>107</v>
      </c>
      <c r="D19" s="146" t="s">
        <v>719</v>
      </c>
      <c r="E19" s="146" t="s">
        <v>927</v>
      </c>
      <c r="F19" s="146" t="s">
        <v>1206</v>
      </c>
      <c r="G19" s="146" t="s">
        <v>1194</v>
      </c>
      <c r="H19" s="146" t="s">
        <v>680</v>
      </c>
      <c r="I19" s="146" t="s">
        <v>897</v>
      </c>
      <c r="J19" s="146" t="s">
        <v>1192</v>
      </c>
      <c r="K19" s="146" t="s">
        <v>688</v>
      </c>
      <c r="L19" s="147">
        <v>0</v>
      </c>
      <c r="M19" s="147">
        <v>353616.99</v>
      </c>
      <c r="N19" s="147">
        <v>0</v>
      </c>
      <c r="O19" s="147">
        <v>0</v>
      </c>
      <c r="P19" s="147">
        <v>347472.38</v>
      </c>
      <c r="Q19" s="146">
        <v>701089.37</v>
      </c>
    </row>
    <row r="20" spans="1:17" x14ac:dyDescent="0.3">
      <c r="A20" s="146" t="s">
        <v>1104</v>
      </c>
      <c r="B20" s="146" t="s">
        <v>23</v>
      </c>
      <c r="C20" s="146" t="s">
        <v>122</v>
      </c>
      <c r="D20" s="146" t="s">
        <v>720</v>
      </c>
      <c r="E20" s="146" t="s">
        <v>928</v>
      </c>
      <c r="F20" s="146" t="s">
        <v>1206</v>
      </c>
      <c r="G20" s="146" t="s">
        <v>1194</v>
      </c>
      <c r="H20" s="146" t="s">
        <v>182</v>
      </c>
      <c r="I20" s="146" t="s">
        <v>241</v>
      </c>
      <c r="J20" s="146" t="s">
        <v>1194</v>
      </c>
      <c r="K20" s="146" t="s">
        <v>182</v>
      </c>
      <c r="L20" s="147">
        <v>0</v>
      </c>
      <c r="M20" s="147">
        <v>351783.05</v>
      </c>
      <c r="N20" s="147">
        <v>0</v>
      </c>
      <c r="O20" s="147">
        <v>0</v>
      </c>
      <c r="P20" s="147">
        <v>153877.57999999999</v>
      </c>
      <c r="Q20" s="146">
        <v>505660.63</v>
      </c>
    </row>
    <row r="21" spans="1:17" x14ac:dyDescent="0.3">
      <c r="A21" s="146" t="s">
        <v>993</v>
      </c>
      <c r="B21" s="146" t="s">
        <v>125</v>
      </c>
      <c r="C21" s="146" t="s">
        <v>124</v>
      </c>
      <c r="D21" s="146" t="s">
        <v>721</v>
      </c>
      <c r="E21" s="146" t="s">
        <v>929</v>
      </c>
      <c r="F21" s="146" t="s">
        <v>721</v>
      </c>
      <c r="G21" s="146" t="s">
        <v>1194</v>
      </c>
      <c r="H21" s="146" t="s">
        <v>182</v>
      </c>
      <c r="I21" s="146" t="s">
        <v>717</v>
      </c>
      <c r="J21" s="146" t="s">
        <v>1193</v>
      </c>
      <c r="K21" s="146" t="s">
        <v>665</v>
      </c>
      <c r="L21" s="147">
        <v>0</v>
      </c>
      <c r="M21" s="147">
        <v>346078.35</v>
      </c>
      <c r="N21" s="147">
        <v>0</v>
      </c>
      <c r="O21" s="147">
        <v>0</v>
      </c>
      <c r="P21" s="147">
        <v>0</v>
      </c>
      <c r="Q21" s="146">
        <v>346078.35</v>
      </c>
    </row>
    <row r="22" spans="1:17" x14ac:dyDescent="0.3">
      <c r="A22" s="146" t="s">
        <v>1167</v>
      </c>
      <c r="B22" s="146" t="s">
        <v>128</v>
      </c>
      <c r="C22" s="146" t="s">
        <v>127</v>
      </c>
      <c r="D22" s="146" t="s">
        <v>722</v>
      </c>
      <c r="E22" s="146" t="s">
        <v>930</v>
      </c>
      <c r="F22" s="146" t="s">
        <v>1206</v>
      </c>
      <c r="G22" s="146" t="s">
        <v>1194</v>
      </c>
      <c r="H22" s="146" t="s">
        <v>182</v>
      </c>
      <c r="I22" s="146" t="s">
        <v>721</v>
      </c>
      <c r="J22" s="146" t="s">
        <v>1193</v>
      </c>
      <c r="K22" s="146" t="s">
        <v>665</v>
      </c>
      <c r="L22" s="147">
        <v>0</v>
      </c>
      <c r="M22" s="147">
        <v>320585.75</v>
      </c>
      <c r="N22" s="147">
        <v>171018.66</v>
      </c>
      <c r="O22" s="147">
        <v>0</v>
      </c>
      <c r="P22" s="147">
        <v>0</v>
      </c>
      <c r="Q22" s="146">
        <v>491604.41000000003</v>
      </c>
    </row>
    <row r="23" spans="1:17" x14ac:dyDescent="0.3">
      <c r="A23" s="146" t="s">
        <v>1118</v>
      </c>
      <c r="B23" s="146" t="s">
        <v>132</v>
      </c>
      <c r="C23" s="146" t="s">
        <v>131</v>
      </c>
      <c r="D23" s="146" t="s">
        <v>723</v>
      </c>
      <c r="E23" s="146" t="s">
        <v>931</v>
      </c>
      <c r="F23" s="146" t="s">
        <v>1206</v>
      </c>
      <c r="G23" s="146" t="s">
        <v>1194</v>
      </c>
      <c r="H23" s="146" t="s">
        <v>182</v>
      </c>
      <c r="I23" s="146" t="s">
        <v>725</v>
      </c>
      <c r="J23" s="146" t="s">
        <v>1193</v>
      </c>
      <c r="K23" s="146" t="s">
        <v>665</v>
      </c>
      <c r="L23" s="147">
        <v>0</v>
      </c>
      <c r="M23" s="147">
        <v>292603.51</v>
      </c>
      <c r="N23" s="147">
        <v>257401.74</v>
      </c>
      <c r="O23" s="147">
        <v>0</v>
      </c>
      <c r="P23" s="147">
        <v>0</v>
      </c>
      <c r="Q23" s="146">
        <v>550005.25</v>
      </c>
    </row>
    <row r="24" spans="1:17" x14ac:dyDescent="0.3">
      <c r="A24" s="146" t="s">
        <v>1086</v>
      </c>
      <c r="B24" s="146" t="s">
        <v>135</v>
      </c>
      <c r="C24" s="146" t="s">
        <v>134</v>
      </c>
      <c r="D24" s="146" t="s">
        <v>724</v>
      </c>
      <c r="E24" s="146" t="s">
        <v>932</v>
      </c>
      <c r="F24" s="146" t="s">
        <v>1206</v>
      </c>
      <c r="G24" s="146" t="s">
        <v>1194</v>
      </c>
      <c r="H24" s="146" t="s">
        <v>670</v>
      </c>
      <c r="I24" s="146" t="s">
        <v>738</v>
      </c>
      <c r="J24" s="146" t="s">
        <v>1193</v>
      </c>
      <c r="K24" s="146" t="s">
        <v>665</v>
      </c>
      <c r="L24" s="147">
        <v>0</v>
      </c>
      <c r="M24" s="147">
        <v>258560.65</v>
      </c>
      <c r="N24" s="147">
        <v>0</v>
      </c>
      <c r="O24" s="147">
        <v>0</v>
      </c>
      <c r="P24" s="147">
        <v>0</v>
      </c>
      <c r="Q24" s="146">
        <v>258560.65</v>
      </c>
    </row>
    <row r="25" spans="1:17" x14ac:dyDescent="0.3">
      <c r="A25" s="146" t="s">
        <v>1099</v>
      </c>
      <c r="B25" s="146" t="s">
        <v>138</v>
      </c>
      <c r="C25" s="146" t="s">
        <v>137</v>
      </c>
      <c r="D25" s="146" t="s">
        <v>725</v>
      </c>
      <c r="E25" s="146" t="s">
        <v>933</v>
      </c>
      <c r="F25" s="146" t="s">
        <v>725</v>
      </c>
      <c r="G25" s="146" t="s">
        <v>1194</v>
      </c>
      <c r="H25" s="146" t="s">
        <v>670</v>
      </c>
      <c r="I25" s="146" t="s">
        <v>741</v>
      </c>
      <c r="J25" s="146" t="s">
        <v>1193</v>
      </c>
      <c r="K25" s="146" t="s">
        <v>665</v>
      </c>
      <c r="L25" s="147">
        <v>0</v>
      </c>
      <c r="M25" s="147">
        <v>255000</v>
      </c>
      <c r="N25" s="147">
        <v>0</v>
      </c>
      <c r="O25" s="147">
        <v>0</v>
      </c>
      <c r="P25" s="147">
        <v>104122.97</v>
      </c>
      <c r="Q25" s="146">
        <v>359122.97</v>
      </c>
    </row>
    <row r="26" spans="1:17" x14ac:dyDescent="0.3">
      <c r="A26" s="146" t="s">
        <v>1162</v>
      </c>
      <c r="B26" s="146" t="s">
        <v>37</v>
      </c>
      <c r="C26" s="146" t="s">
        <v>140</v>
      </c>
      <c r="D26" s="146" t="s">
        <v>726</v>
      </c>
      <c r="E26" s="146" t="s">
        <v>934</v>
      </c>
      <c r="F26" s="146" t="s">
        <v>726</v>
      </c>
      <c r="G26" s="146" t="s">
        <v>1194</v>
      </c>
      <c r="H26" s="146" t="s">
        <v>670</v>
      </c>
      <c r="I26" s="146" t="s">
        <v>760</v>
      </c>
      <c r="J26" s="146" t="s">
        <v>1193</v>
      </c>
      <c r="K26" s="146" t="s">
        <v>665</v>
      </c>
      <c r="L26" s="147">
        <v>0</v>
      </c>
      <c r="M26" s="147">
        <v>250287.6</v>
      </c>
      <c r="N26" s="147">
        <v>0</v>
      </c>
      <c r="O26" s="147">
        <v>0</v>
      </c>
      <c r="P26" s="147">
        <v>0</v>
      </c>
      <c r="Q26" s="146">
        <v>250287.6</v>
      </c>
    </row>
    <row r="27" spans="1:17" x14ac:dyDescent="0.3">
      <c r="A27" s="146" t="s">
        <v>1013</v>
      </c>
      <c r="B27" s="146" t="s">
        <v>28</v>
      </c>
      <c r="C27" s="146" t="s">
        <v>142</v>
      </c>
      <c r="D27" s="146" t="s">
        <v>727</v>
      </c>
      <c r="E27" s="146" t="s">
        <v>935</v>
      </c>
      <c r="F27" s="146" t="s">
        <v>1206</v>
      </c>
      <c r="G27" s="146" t="s">
        <v>1194</v>
      </c>
      <c r="H27" s="146" t="s">
        <v>182</v>
      </c>
      <c r="I27" s="146" t="s">
        <v>777</v>
      </c>
      <c r="J27" s="146" t="s">
        <v>1193</v>
      </c>
      <c r="K27" s="146" t="s">
        <v>665</v>
      </c>
      <c r="L27" s="147">
        <v>0</v>
      </c>
      <c r="M27" s="147">
        <v>239888</v>
      </c>
      <c r="N27" s="147">
        <v>0</v>
      </c>
      <c r="O27" s="147">
        <v>0</v>
      </c>
      <c r="P27" s="147">
        <v>235712</v>
      </c>
      <c r="Q27" s="146">
        <v>475600</v>
      </c>
    </row>
    <row r="28" spans="1:17" x14ac:dyDescent="0.3">
      <c r="A28" s="146" t="s">
        <v>1047</v>
      </c>
      <c r="B28" s="146" t="s">
        <v>145</v>
      </c>
      <c r="C28" s="146" t="s">
        <v>144</v>
      </c>
      <c r="D28" s="146" t="s">
        <v>64</v>
      </c>
      <c r="E28" s="146" t="s">
        <v>936</v>
      </c>
      <c r="F28" s="146" t="s">
        <v>64</v>
      </c>
      <c r="G28" s="146" t="s">
        <v>1194</v>
      </c>
      <c r="H28" s="146" t="s">
        <v>696</v>
      </c>
      <c r="I28" s="146" t="s">
        <v>791</v>
      </c>
      <c r="J28" s="146" t="s">
        <v>1193</v>
      </c>
      <c r="K28" s="146" t="s">
        <v>665</v>
      </c>
      <c r="L28" s="147">
        <v>0</v>
      </c>
      <c r="M28" s="147">
        <v>235303.61</v>
      </c>
      <c r="N28" s="147">
        <v>0</v>
      </c>
      <c r="O28" s="147">
        <v>0</v>
      </c>
      <c r="P28" s="147">
        <v>0</v>
      </c>
      <c r="Q28" s="146">
        <v>235303.61</v>
      </c>
    </row>
    <row r="29" spans="1:17" x14ac:dyDescent="0.3">
      <c r="A29" s="146" t="s">
        <v>922</v>
      </c>
      <c r="B29" s="146" t="s">
        <v>148</v>
      </c>
      <c r="C29" s="146" t="s">
        <v>147</v>
      </c>
      <c r="D29" s="146" t="s">
        <v>728</v>
      </c>
      <c r="E29" s="146" t="s">
        <v>937</v>
      </c>
      <c r="F29" s="146" t="s">
        <v>1206</v>
      </c>
      <c r="G29" s="146" t="s">
        <v>1194</v>
      </c>
      <c r="H29" s="146" t="s">
        <v>696</v>
      </c>
      <c r="I29" s="146" t="s">
        <v>831</v>
      </c>
      <c r="J29" s="146" t="s">
        <v>1193</v>
      </c>
      <c r="K29" s="146" t="s">
        <v>665</v>
      </c>
      <c r="L29" s="147">
        <v>0</v>
      </c>
      <c r="M29" s="147">
        <v>231085.52</v>
      </c>
      <c r="N29" s="147">
        <v>0</v>
      </c>
      <c r="O29" s="147">
        <v>0</v>
      </c>
      <c r="P29" s="147">
        <v>0</v>
      </c>
      <c r="Q29" s="146">
        <v>231085.52</v>
      </c>
    </row>
    <row r="30" spans="1:17" x14ac:dyDescent="0.3">
      <c r="A30" s="146" t="s">
        <v>1158</v>
      </c>
      <c r="B30" s="146" t="s">
        <v>152</v>
      </c>
      <c r="C30" s="146" t="s">
        <v>151</v>
      </c>
      <c r="D30" s="146" t="s">
        <v>729</v>
      </c>
      <c r="E30" s="146" t="s">
        <v>938</v>
      </c>
      <c r="F30" s="146" t="s">
        <v>1206</v>
      </c>
      <c r="G30" s="146" t="s">
        <v>1194</v>
      </c>
      <c r="H30" s="146" t="s">
        <v>182</v>
      </c>
      <c r="I30" s="146" t="s">
        <v>812</v>
      </c>
      <c r="J30" s="146" t="s">
        <v>1193</v>
      </c>
      <c r="K30" s="146" t="s">
        <v>665</v>
      </c>
      <c r="L30" s="147">
        <v>0</v>
      </c>
      <c r="M30" s="147">
        <v>229520.92</v>
      </c>
      <c r="N30" s="147">
        <v>0</v>
      </c>
      <c r="O30" s="147">
        <v>0</v>
      </c>
      <c r="P30" s="147">
        <v>0</v>
      </c>
      <c r="Q30" s="146">
        <v>229520.92</v>
      </c>
    </row>
    <row r="31" spans="1:17" x14ac:dyDescent="0.3">
      <c r="A31" s="146" t="s">
        <v>1168</v>
      </c>
      <c r="B31" s="146" t="s">
        <v>155</v>
      </c>
      <c r="C31" s="146" t="s">
        <v>154</v>
      </c>
      <c r="D31" s="146" t="s">
        <v>190</v>
      </c>
      <c r="E31" s="146" t="s">
        <v>939</v>
      </c>
      <c r="F31" s="146" t="s">
        <v>190</v>
      </c>
      <c r="G31" s="146" t="s">
        <v>1194</v>
      </c>
      <c r="H31" s="146" t="s">
        <v>696</v>
      </c>
      <c r="I31" s="146" t="s">
        <v>821</v>
      </c>
      <c r="J31" s="146" t="s">
        <v>1193</v>
      </c>
      <c r="K31" s="146" t="s">
        <v>667</v>
      </c>
      <c r="L31" s="147">
        <v>0</v>
      </c>
      <c r="M31" s="147">
        <v>216993.23</v>
      </c>
      <c r="N31" s="147">
        <v>0</v>
      </c>
      <c r="O31" s="147">
        <v>0</v>
      </c>
      <c r="P31" s="147">
        <v>0</v>
      </c>
      <c r="Q31" s="146">
        <v>216993.23</v>
      </c>
    </row>
    <row r="32" spans="1:17" x14ac:dyDescent="0.3">
      <c r="A32" s="146" t="s">
        <v>960</v>
      </c>
      <c r="B32" s="146" t="s">
        <v>20</v>
      </c>
      <c r="C32" s="146" t="s">
        <v>159</v>
      </c>
      <c r="D32" s="146" t="s">
        <v>730</v>
      </c>
      <c r="E32" s="146" t="s">
        <v>940</v>
      </c>
      <c r="F32" s="146" t="s">
        <v>1206</v>
      </c>
      <c r="G32" s="146" t="s">
        <v>1194</v>
      </c>
      <c r="H32" s="146" t="s">
        <v>680</v>
      </c>
      <c r="I32" s="146" t="s">
        <v>800</v>
      </c>
      <c r="J32" s="146" t="s">
        <v>1193</v>
      </c>
      <c r="K32" s="146" t="s">
        <v>665</v>
      </c>
      <c r="L32" s="147">
        <v>0</v>
      </c>
      <c r="M32" s="147">
        <v>205613.3</v>
      </c>
      <c r="N32" s="147">
        <v>0</v>
      </c>
      <c r="O32" s="147">
        <v>0</v>
      </c>
      <c r="P32" s="147">
        <v>0</v>
      </c>
      <c r="Q32" s="146">
        <v>205613.3</v>
      </c>
    </row>
    <row r="33" spans="1:17" x14ac:dyDescent="0.3">
      <c r="A33" s="146" t="s">
        <v>1174</v>
      </c>
      <c r="B33" s="146" t="s">
        <v>27</v>
      </c>
      <c r="C33" s="146" t="s">
        <v>162</v>
      </c>
      <c r="D33" s="146" t="s">
        <v>276</v>
      </c>
      <c r="E33" s="146" t="s">
        <v>941</v>
      </c>
      <c r="F33" s="146" t="s">
        <v>276</v>
      </c>
      <c r="G33" s="146" t="s">
        <v>1194</v>
      </c>
      <c r="H33" s="146" t="s">
        <v>182</v>
      </c>
      <c r="I33" s="146" t="s">
        <v>798</v>
      </c>
      <c r="J33" s="146" t="s">
        <v>1193</v>
      </c>
      <c r="K33" s="146" t="s">
        <v>665</v>
      </c>
      <c r="L33" s="147">
        <v>0</v>
      </c>
      <c r="M33" s="147">
        <v>197550</v>
      </c>
      <c r="N33" s="147">
        <v>0</v>
      </c>
      <c r="O33" s="147">
        <v>243440</v>
      </c>
      <c r="P33" s="147">
        <v>0</v>
      </c>
      <c r="Q33" s="146">
        <v>440990</v>
      </c>
    </row>
    <row r="34" spans="1:17" x14ac:dyDescent="0.3">
      <c r="A34" s="146" t="s">
        <v>1048</v>
      </c>
      <c r="B34" s="146" t="s">
        <v>165</v>
      </c>
      <c r="C34" s="146" t="s">
        <v>164</v>
      </c>
      <c r="D34" s="146" t="s">
        <v>248</v>
      </c>
      <c r="E34" s="146" t="s">
        <v>942</v>
      </c>
      <c r="F34" s="146" t="s">
        <v>248</v>
      </c>
      <c r="G34" s="146" t="s">
        <v>1194</v>
      </c>
      <c r="H34" s="146" t="s">
        <v>696</v>
      </c>
      <c r="I34" s="146" t="s">
        <v>795</v>
      </c>
      <c r="J34" s="146" t="s">
        <v>1193</v>
      </c>
      <c r="K34" s="146" t="s">
        <v>665</v>
      </c>
      <c r="L34" s="147">
        <v>0</v>
      </c>
      <c r="M34" s="147">
        <v>194392.01</v>
      </c>
      <c r="N34" s="147">
        <v>0</v>
      </c>
      <c r="O34" s="147">
        <v>0</v>
      </c>
      <c r="P34" s="147">
        <v>0</v>
      </c>
      <c r="Q34" s="146">
        <v>194392.01</v>
      </c>
    </row>
    <row r="35" spans="1:17" x14ac:dyDescent="0.3">
      <c r="A35" s="146" t="s">
        <v>1031</v>
      </c>
      <c r="B35" s="146" t="s">
        <v>169</v>
      </c>
      <c r="C35" s="146" t="s">
        <v>168</v>
      </c>
      <c r="D35" s="146" t="s">
        <v>731</v>
      </c>
      <c r="E35" s="146" t="s">
        <v>943</v>
      </c>
      <c r="F35" s="146" t="s">
        <v>1206</v>
      </c>
      <c r="G35" s="146" t="s">
        <v>1194</v>
      </c>
      <c r="H35" s="146" t="s">
        <v>696</v>
      </c>
      <c r="I35" s="146" t="s">
        <v>64</v>
      </c>
      <c r="J35" s="146" t="s">
        <v>1194</v>
      </c>
      <c r="K35" s="146" t="s">
        <v>680</v>
      </c>
      <c r="L35" s="147">
        <v>0</v>
      </c>
      <c r="M35" s="147">
        <v>148896</v>
      </c>
      <c r="N35" s="147">
        <v>0</v>
      </c>
      <c r="O35" s="147">
        <v>0</v>
      </c>
      <c r="P35" s="147">
        <v>168096.38</v>
      </c>
      <c r="Q35" s="146">
        <v>316992.38</v>
      </c>
    </row>
    <row r="36" spans="1:17" x14ac:dyDescent="0.3">
      <c r="A36" s="146" t="s">
        <v>1049</v>
      </c>
      <c r="B36" s="146" t="s">
        <v>35</v>
      </c>
      <c r="C36" s="146" t="s">
        <v>174</v>
      </c>
      <c r="D36" s="146" t="s">
        <v>732</v>
      </c>
      <c r="E36" s="146" t="s">
        <v>944</v>
      </c>
      <c r="F36" s="146" t="s">
        <v>1206</v>
      </c>
      <c r="G36" s="146" t="s">
        <v>1194</v>
      </c>
      <c r="H36" s="146" t="s">
        <v>696</v>
      </c>
      <c r="I36" s="146" t="s">
        <v>43</v>
      </c>
      <c r="J36" s="146" t="s">
        <v>1194</v>
      </c>
      <c r="K36" s="146" t="s">
        <v>680</v>
      </c>
      <c r="L36" s="147">
        <v>0</v>
      </c>
      <c r="M36" s="147">
        <v>136554.97</v>
      </c>
      <c r="N36" s="147">
        <v>0</v>
      </c>
      <c r="O36" s="147">
        <v>672212.4</v>
      </c>
      <c r="P36" s="147">
        <v>0</v>
      </c>
      <c r="Q36" s="146">
        <v>808767.37</v>
      </c>
    </row>
    <row r="37" spans="1:17" x14ac:dyDescent="0.3">
      <c r="A37" s="146" t="s">
        <v>965</v>
      </c>
      <c r="B37" s="146" t="s">
        <v>179</v>
      </c>
      <c r="C37" s="146" t="s">
        <v>178</v>
      </c>
      <c r="D37" s="146" t="s">
        <v>733</v>
      </c>
      <c r="E37" s="146" t="s">
        <v>945</v>
      </c>
      <c r="F37" s="146" t="s">
        <v>1206</v>
      </c>
      <c r="G37" s="146" t="s">
        <v>1194</v>
      </c>
      <c r="H37" s="146" t="s">
        <v>670</v>
      </c>
      <c r="I37" s="146" t="s">
        <v>20</v>
      </c>
      <c r="J37" s="146" t="s">
        <v>1194</v>
      </c>
      <c r="K37" s="146" t="s">
        <v>680</v>
      </c>
      <c r="L37" s="147">
        <v>0</v>
      </c>
      <c r="M37" s="147">
        <v>135812.1</v>
      </c>
      <c r="N37" s="147">
        <v>0</v>
      </c>
      <c r="O37" s="147">
        <v>0</v>
      </c>
      <c r="P37" s="147">
        <v>0</v>
      </c>
      <c r="Q37" s="146">
        <v>135812.1</v>
      </c>
    </row>
    <row r="38" spans="1:17" x14ac:dyDescent="0.3">
      <c r="A38" s="146" t="s">
        <v>1177</v>
      </c>
      <c r="B38" s="146" t="s">
        <v>187</v>
      </c>
      <c r="C38" s="146" t="s">
        <v>185</v>
      </c>
      <c r="D38" s="146" t="s">
        <v>734</v>
      </c>
      <c r="E38" s="146" t="s">
        <v>946</v>
      </c>
      <c r="F38" s="146" t="s">
        <v>1206</v>
      </c>
      <c r="G38" s="146" t="s">
        <v>1194</v>
      </c>
      <c r="H38" s="146" t="s">
        <v>671</v>
      </c>
      <c r="I38" s="146" t="s">
        <v>261</v>
      </c>
      <c r="J38" s="146" t="s">
        <v>1194</v>
      </c>
      <c r="K38" s="146" t="s">
        <v>675</v>
      </c>
      <c r="L38" s="147">
        <v>0</v>
      </c>
      <c r="M38" s="147">
        <v>135663.9</v>
      </c>
      <c r="N38" s="147">
        <v>0</v>
      </c>
      <c r="O38" s="147">
        <v>0</v>
      </c>
      <c r="P38" s="147">
        <v>0</v>
      </c>
      <c r="Q38" s="146">
        <v>135663.9</v>
      </c>
    </row>
    <row r="39" spans="1:17" x14ac:dyDescent="0.3">
      <c r="A39" s="146" t="s">
        <v>939</v>
      </c>
      <c r="B39" s="146" t="s">
        <v>190</v>
      </c>
      <c r="C39" s="146" t="s">
        <v>189</v>
      </c>
      <c r="D39" s="146" t="s">
        <v>735</v>
      </c>
      <c r="E39" s="146" t="s">
        <v>947</v>
      </c>
      <c r="F39" s="146" t="s">
        <v>735</v>
      </c>
      <c r="G39" s="146" t="s">
        <v>1194</v>
      </c>
      <c r="H39" s="146" t="s">
        <v>670</v>
      </c>
      <c r="I39" s="146" t="s">
        <v>762</v>
      </c>
      <c r="J39" s="146" t="s">
        <v>1194</v>
      </c>
      <c r="K39" s="146" t="s">
        <v>694</v>
      </c>
      <c r="L39" s="147">
        <v>0</v>
      </c>
      <c r="M39" s="147">
        <v>130283.99</v>
      </c>
      <c r="N39" s="147">
        <v>0</v>
      </c>
      <c r="O39" s="147">
        <v>0</v>
      </c>
      <c r="P39" s="147">
        <v>0</v>
      </c>
      <c r="Q39" s="146">
        <v>130283.99</v>
      </c>
    </row>
    <row r="40" spans="1:17" x14ac:dyDescent="0.3">
      <c r="A40" s="146" t="s">
        <v>1154</v>
      </c>
      <c r="B40" s="146" t="s">
        <v>196</v>
      </c>
      <c r="C40" s="146" t="s">
        <v>195</v>
      </c>
      <c r="D40" s="146" t="s">
        <v>736</v>
      </c>
      <c r="E40" s="146" t="s">
        <v>948</v>
      </c>
      <c r="F40" s="146" t="s">
        <v>1206</v>
      </c>
      <c r="G40" s="146" t="s">
        <v>1194</v>
      </c>
      <c r="H40" s="146" t="s">
        <v>182</v>
      </c>
      <c r="I40" s="146" t="s">
        <v>46</v>
      </c>
      <c r="J40" s="146" t="s">
        <v>1194</v>
      </c>
      <c r="K40" s="146" t="s">
        <v>680</v>
      </c>
      <c r="L40" s="147">
        <v>0</v>
      </c>
      <c r="M40" s="147">
        <v>127957.98</v>
      </c>
      <c r="N40" s="147">
        <v>0</v>
      </c>
      <c r="O40" s="147">
        <v>0</v>
      </c>
      <c r="P40" s="147">
        <v>147105.96</v>
      </c>
      <c r="Q40" s="146">
        <v>275063.94</v>
      </c>
    </row>
    <row r="41" spans="1:17" x14ac:dyDescent="0.3">
      <c r="A41" s="146" t="s">
        <v>1173</v>
      </c>
      <c r="B41" s="146" t="s">
        <v>32</v>
      </c>
      <c r="C41" s="146" t="s">
        <v>199</v>
      </c>
      <c r="D41" s="146" t="s">
        <v>737</v>
      </c>
      <c r="E41" s="146" t="s">
        <v>949</v>
      </c>
      <c r="F41" s="146" t="s">
        <v>1206</v>
      </c>
      <c r="G41" s="146" t="s">
        <v>1194</v>
      </c>
      <c r="H41" s="146" t="s">
        <v>681</v>
      </c>
      <c r="I41" s="146" t="s">
        <v>77</v>
      </c>
      <c r="J41" s="146" t="s">
        <v>1194</v>
      </c>
      <c r="K41" s="146" t="s">
        <v>675</v>
      </c>
      <c r="L41" s="147">
        <v>0</v>
      </c>
      <c r="M41" s="147">
        <v>125224.38</v>
      </c>
      <c r="N41" s="147">
        <v>0</v>
      </c>
      <c r="O41" s="147">
        <v>388482.44</v>
      </c>
      <c r="P41" s="147">
        <v>0</v>
      </c>
      <c r="Q41" s="146">
        <v>513706.82</v>
      </c>
    </row>
    <row r="42" spans="1:17" x14ac:dyDescent="0.3">
      <c r="A42" s="146" t="s">
        <v>1107</v>
      </c>
      <c r="B42" s="146" t="s">
        <v>205</v>
      </c>
      <c r="C42" s="146" t="s">
        <v>204</v>
      </c>
      <c r="D42" s="146" t="s">
        <v>43</v>
      </c>
      <c r="E42" s="146" t="s">
        <v>950</v>
      </c>
      <c r="F42" s="146" t="s">
        <v>43</v>
      </c>
      <c r="G42" s="146" t="s">
        <v>1194</v>
      </c>
      <c r="H42" s="146" t="s">
        <v>182</v>
      </c>
      <c r="I42" s="146" t="s">
        <v>26</v>
      </c>
      <c r="J42" s="146" t="s">
        <v>1194</v>
      </c>
      <c r="K42" s="146" t="s">
        <v>675</v>
      </c>
      <c r="L42" s="147">
        <v>0</v>
      </c>
      <c r="M42" s="147">
        <v>121197.43</v>
      </c>
      <c r="N42" s="147">
        <v>266360.56</v>
      </c>
      <c r="O42" s="147">
        <v>0</v>
      </c>
      <c r="P42" s="147">
        <v>0</v>
      </c>
      <c r="Q42" s="146">
        <v>387557.99</v>
      </c>
    </row>
    <row r="43" spans="1:17" x14ac:dyDescent="0.3">
      <c r="A43" s="146" t="s">
        <v>1184</v>
      </c>
      <c r="B43" s="146" t="s">
        <v>208</v>
      </c>
      <c r="C43" s="146" t="s">
        <v>207</v>
      </c>
      <c r="D43" s="146" t="s">
        <v>738</v>
      </c>
      <c r="E43" s="146" t="s">
        <v>951</v>
      </c>
      <c r="F43" s="146" t="s">
        <v>738</v>
      </c>
      <c r="G43" s="146" t="s">
        <v>1194</v>
      </c>
      <c r="H43" s="146" t="s">
        <v>696</v>
      </c>
      <c r="I43" s="146" t="s">
        <v>57</v>
      </c>
      <c r="J43" s="146" t="s">
        <v>1194</v>
      </c>
      <c r="K43" s="146" t="s">
        <v>675</v>
      </c>
      <c r="L43" s="147">
        <v>0</v>
      </c>
      <c r="M43" s="147">
        <v>120723.18</v>
      </c>
      <c r="N43" s="147">
        <v>0</v>
      </c>
      <c r="O43" s="147">
        <v>0</v>
      </c>
      <c r="P43" s="147">
        <v>0</v>
      </c>
      <c r="Q43" s="146">
        <v>120723.18</v>
      </c>
    </row>
    <row r="44" spans="1:17" x14ac:dyDescent="0.3">
      <c r="A44" s="146" t="s">
        <v>1150</v>
      </c>
      <c r="B44" s="146" t="s">
        <v>212</v>
      </c>
      <c r="C44" s="146" t="s">
        <v>211</v>
      </c>
      <c r="D44" s="146" t="s">
        <v>739</v>
      </c>
      <c r="E44" s="146" t="s">
        <v>952</v>
      </c>
      <c r="F44" s="146" t="s">
        <v>739</v>
      </c>
      <c r="G44" s="146" t="s">
        <v>1194</v>
      </c>
      <c r="H44" s="146" t="s">
        <v>681</v>
      </c>
      <c r="I44" s="146" t="s">
        <v>108</v>
      </c>
      <c r="J44" s="146" t="s">
        <v>1194</v>
      </c>
      <c r="K44" s="146" t="s">
        <v>680</v>
      </c>
      <c r="L44" s="147">
        <v>0</v>
      </c>
      <c r="M44" s="147">
        <v>109097</v>
      </c>
      <c r="N44" s="147">
        <v>0</v>
      </c>
      <c r="O44" s="147">
        <v>0</v>
      </c>
      <c r="P44" s="147">
        <v>0</v>
      </c>
      <c r="Q44" s="146">
        <v>109097</v>
      </c>
    </row>
    <row r="45" spans="1:17" x14ac:dyDescent="0.3">
      <c r="A45" s="146" t="s">
        <v>1017</v>
      </c>
      <c r="B45" s="146" t="s">
        <v>26</v>
      </c>
      <c r="C45" s="146" t="s">
        <v>214</v>
      </c>
      <c r="D45" s="146" t="s">
        <v>740</v>
      </c>
      <c r="E45" s="146" t="s">
        <v>953</v>
      </c>
      <c r="F45" s="146" t="s">
        <v>1206</v>
      </c>
      <c r="G45" s="146" t="s">
        <v>1194</v>
      </c>
      <c r="H45" s="146" t="s">
        <v>675</v>
      </c>
      <c r="I45" s="146" t="s">
        <v>237</v>
      </c>
      <c r="J45" s="146" t="s">
        <v>1194</v>
      </c>
      <c r="K45" s="146" t="s">
        <v>675</v>
      </c>
      <c r="L45" s="147">
        <v>0</v>
      </c>
      <c r="M45" s="147">
        <v>103399.98</v>
      </c>
      <c r="N45" s="147">
        <v>0</v>
      </c>
      <c r="O45" s="147">
        <v>101598.21</v>
      </c>
      <c r="P45" s="147">
        <v>0</v>
      </c>
      <c r="Q45" s="146">
        <v>204998.19</v>
      </c>
    </row>
    <row r="46" spans="1:17" x14ac:dyDescent="0.3">
      <c r="A46" s="146" t="s">
        <v>1085</v>
      </c>
      <c r="B46" s="146" t="s">
        <v>18</v>
      </c>
      <c r="C46" s="146" t="s">
        <v>217</v>
      </c>
      <c r="D46" s="146" t="s">
        <v>741</v>
      </c>
      <c r="E46" s="146" t="s">
        <v>954</v>
      </c>
      <c r="F46" s="146" t="s">
        <v>741</v>
      </c>
      <c r="G46" s="146" t="s">
        <v>1194</v>
      </c>
      <c r="H46" s="146" t="s">
        <v>182</v>
      </c>
      <c r="I46" s="146" t="s">
        <v>33</v>
      </c>
      <c r="J46" s="146" t="s">
        <v>1194</v>
      </c>
      <c r="K46" s="146" t="s">
        <v>675</v>
      </c>
      <c r="L46" s="147">
        <v>0</v>
      </c>
      <c r="M46" s="147">
        <v>77350</v>
      </c>
      <c r="N46" s="147">
        <v>0</v>
      </c>
      <c r="O46" s="147">
        <v>0</v>
      </c>
      <c r="P46" s="147">
        <v>0</v>
      </c>
      <c r="Q46" s="146">
        <v>77350</v>
      </c>
    </row>
    <row r="47" spans="1:17" x14ac:dyDescent="0.3">
      <c r="A47" s="146" t="s">
        <v>982</v>
      </c>
      <c r="B47" s="146" t="s">
        <v>220</v>
      </c>
      <c r="C47" s="146" t="s">
        <v>219</v>
      </c>
      <c r="D47" s="146" t="s">
        <v>742</v>
      </c>
      <c r="E47" s="146" t="s">
        <v>955</v>
      </c>
      <c r="F47" s="146" t="s">
        <v>1206</v>
      </c>
      <c r="G47" s="146" t="s">
        <v>1194</v>
      </c>
      <c r="H47" s="146" t="s">
        <v>671</v>
      </c>
      <c r="I47" s="146" t="s">
        <v>70</v>
      </c>
      <c r="J47" s="146" t="s">
        <v>1194</v>
      </c>
      <c r="K47" s="146" t="s">
        <v>680</v>
      </c>
      <c r="L47" s="147">
        <v>0</v>
      </c>
      <c r="M47" s="147">
        <v>72379.990000000005</v>
      </c>
      <c r="N47" s="147">
        <v>0</v>
      </c>
      <c r="O47" s="147">
        <v>0</v>
      </c>
      <c r="P47" s="147">
        <v>24437.5</v>
      </c>
      <c r="Q47" s="146">
        <v>96817.49</v>
      </c>
    </row>
    <row r="48" spans="1:17" x14ac:dyDescent="0.3">
      <c r="A48" s="146" t="s">
        <v>1131</v>
      </c>
      <c r="B48" s="146" t="s">
        <v>223</v>
      </c>
      <c r="C48" s="146" t="s">
        <v>222</v>
      </c>
      <c r="D48" s="146" t="s">
        <v>743</v>
      </c>
      <c r="E48" s="146" t="s">
        <v>956</v>
      </c>
      <c r="F48" s="146" t="s">
        <v>1206</v>
      </c>
      <c r="G48" s="146" t="s">
        <v>1194</v>
      </c>
      <c r="H48" s="146" t="s">
        <v>681</v>
      </c>
      <c r="I48" s="146" t="s">
        <v>907</v>
      </c>
      <c r="J48" s="146" t="s">
        <v>1194</v>
      </c>
      <c r="K48" s="146" t="s">
        <v>675</v>
      </c>
      <c r="L48" s="147">
        <v>0</v>
      </c>
      <c r="M48" s="147">
        <v>37403.82</v>
      </c>
      <c r="N48" s="147">
        <v>163725.29999999999</v>
      </c>
      <c r="O48" s="147">
        <v>0</v>
      </c>
      <c r="P48" s="147">
        <v>0</v>
      </c>
      <c r="Q48" s="146">
        <v>201129.12</v>
      </c>
    </row>
    <row r="49" spans="1:17" x14ac:dyDescent="0.3">
      <c r="A49" s="146" t="s">
        <v>1056</v>
      </c>
      <c r="B49" s="146" t="s">
        <v>228</v>
      </c>
      <c r="C49" s="146" t="s">
        <v>227</v>
      </c>
      <c r="D49" s="146" t="s">
        <v>744</v>
      </c>
      <c r="E49" s="146" t="s">
        <v>957</v>
      </c>
      <c r="F49" s="146" t="s">
        <v>1206</v>
      </c>
      <c r="G49" s="146" t="s">
        <v>1194</v>
      </c>
      <c r="H49" s="146" t="s">
        <v>671</v>
      </c>
      <c r="I49" s="146" t="s">
        <v>148</v>
      </c>
      <c r="J49" s="146" t="s">
        <v>1194</v>
      </c>
      <c r="K49" s="146" t="s">
        <v>696</v>
      </c>
      <c r="L49" s="147">
        <v>0</v>
      </c>
      <c r="M49" s="147">
        <v>20452.509999999998</v>
      </c>
      <c r="N49" s="147">
        <v>225597.02</v>
      </c>
      <c r="O49" s="147">
        <v>0</v>
      </c>
      <c r="P49" s="147">
        <v>0</v>
      </c>
      <c r="Q49" s="146">
        <v>246049.53</v>
      </c>
    </row>
    <row r="50" spans="1:17" x14ac:dyDescent="0.3">
      <c r="A50" s="146" t="s">
        <v>1178</v>
      </c>
      <c r="B50" s="146" t="s">
        <v>24</v>
      </c>
      <c r="C50" s="146" t="s">
        <v>234</v>
      </c>
      <c r="D50" s="146" t="s">
        <v>745</v>
      </c>
      <c r="E50" s="146" t="s">
        <v>958</v>
      </c>
      <c r="F50" s="146" t="s">
        <v>745</v>
      </c>
      <c r="G50" s="146" t="s">
        <v>1194</v>
      </c>
      <c r="H50" s="146" t="s">
        <v>681</v>
      </c>
      <c r="I50" s="146" t="s">
        <v>256</v>
      </c>
      <c r="J50" s="146" t="s">
        <v>1194</v>
      </c>
      <c r="K50" s="146" t="s">
        <v>696</v>
      </c>
      <c r="L50" s="147">
        <v>0</v>
      </c>
      <c r="M50" s="147">
        <v>0</v>
      </c>
      <c r="N50" s="147">
        <v>735232.39</v>
      </c>
      <c r="O50" s="147">
        <v>0</v>
      </c>
      <c r="P50" s="147">
        <v>0</v>
      </c>
      <c r="Q50" s="146">
        <v>735232.39</v>
      </c>
    </row>
    <row r="51" spans="1:17" x14ac:dyDescent="0.3">
      <c r="A51" s="146" t="s">
        <v>1164</v>
      </c>
      <c r="B51" s="146" t="s">
        <v>237</v>
      </c>
      <c r="C51" s="146" t="s">
        <v>236</v>
      </c>
      <c r="D51" s="146" t="s">
        <v>264</v>
      </c>
      <c r="E51" s="146" t="s">
        <v>959</v>
      </c>
      <c r="F51" s="146" t="s">
        <v>264</v>
      </c>
      <c r="G51" s="146" t="s">
        <v>1194</v>
      </c>
      <c r="H51" s="146" t="s">
        <v>675</v>
      </c>
      <c r="I51" s="146" t="s">
        <v>273</v>
      </c>
      <c r="J51" s="146" t="s">
        <v>1194</v>
      </c>
      <c r="K51" s="146" t="s">
        <v>681</v>
      </c>
      <c r="L51" s="147">
        <v>0</v>
      </c>
      <c r="M51" s="147">
        <v>0</v>
      </c>
      <c r="N51" s="147">
        <v>161199.34</v>
      </c>
      <c r="O51" s="147">
        <v>0</v>
      </c>
      <c r="P51" s="147">
        <v>0</v>
      </c>
      <c r="Q51" s="146">
        <v>161199.34</v>
      </c>
    </row>
    <row r="52" spans="1:17" x14ac:dyDescent="0.3">
      <c r="A52" s="146" t="s">
        <v>1156</v>
      </c>
      <c r="B52" s="146" t="s">
        <v>241</v>
      </c>
      <c r="C52" s="146" t="s">
        <v>240</v>
      </c>
      <c r="D52" s="146" t="s">
        <v>20</v>
      </c>
      <c r="E52" s="146" t="s">
        <v>960</v>
      </c>
      <c r="F52" s="146" t="s">
        <v>20</v>
      </c>
      <c r="G52" s="146" t="s">
        <v>1194</v>
      </c>
      <c r="H52" s="146" t="s">
        <v>182</v>
      </c>
      <c r="I52" s="146" t="s">
        <v>748</v>
      </c>
      <c r="J52" s="146" t="s">
        <v>1194</v>
      </c>
      <c r="K52" s="146" t="s">
        <v>681</v>
      </c>
      <c r="L52" s="147">
        <v>0</v>
      </c>
      <c r="M52" s="147">
        <v>0</v>
      </c>
      <c r="N52" s="147">
        <v>191033.22</v>
      </c>
      <c r="O52" s="147">
        <v>0</v>
      </c>
      <c r="P52" s="147">
        <v>0</v>
      </c>
      <c r="Q52" s="146">
        <v>191033.22</v>
      </c>
    </row>
    <row r="53" spans="1:17" x14ac:dyDescent="0.3">
      <c r="A53" s="146" t="s">
        <v>1114</v>
      </c>
      <c r="B53" s="146" t="s">
        <v>244</v>
      </c>
      <c r="C53" s="146" t="s">
        <v>243</v>
      </c>
      <c r="D53" s="146" t="s">
        <v>256</v>
      </c>
      <c r="E53" s="146" t="s">
        <v>961</v>
      </c>
      <c r="F53" s="146" t="s">
        <v>256</v>
      </c>
      <c r="G53" s="146" t="s">
        <v>1194</v>
      </c>
      <c r="H53" s="146" t="s">
        <v>681</v>
      </c>
      <c r="I53" s="146" t="s">
        <v>169</v>
      </c>
      <c r="J53" s="146" t="s">
        <v>1194</v>
      </c>
      <c r="K53" s="146" t="s">
        <v>696</v>
      </c>
      <c r="L53" s="147">
        <v>0</v>
      </c>
      <c r="M53" s="147">
        <v>0</v>
      </c>
      <c r="N53" s="147">
        <v>15288.49</v>
      </c>
      <c r="O53" s="147">
        <v>152921.89000000001</v>
      </c>
      <c r="P53" s="147">
        <v>0</v>
      </c>
      <c r="Q53" s="146">
        <v>168210.38</v>
      </c>
    </row>
    <row r="54" spans="1:17" x14ac:dyDescent="0.3">
      <c r="A54" s="146" t="s">
        <v>942</v>
      </c>
      <c r="B54" s="146" t="s">
        <v>248</v>
      </c>
      <c r="C54" s="146" t="s">
        <v>247</v>
      </c>
      <c r="D54" s="146" t="s">
        <v>261</v>
      </c>
      <c r="E54" s="146" t="s">
        <v>962</v>
      </c>
      <c r="F54" s="146" t="s">
        <v>261</v>
      </c>
      <c r="G54" s="146" t="s">
        <v>1194</v>
      </c>
      <c r="H54" s="146" t="s">
        <v>182</v>
      </c>
      <c r="I54" s="146" t="s">
        <v>145</v>
      </c>
      <c r="J54" s="146" t="s">
        <v>1194</v>
      </c>
      <c r="K54" s="146" t="s">
        <v>696</v>
      </c>
      <c r="L54" s="147">
        <v>0</v>
      </c>
      <c r="M54" s="147">
        <v>0</v>
      </c>
      <c r="N54" s="147">
        <v>192812.22</v>
      </c>
      <c r="O54" s="147">
        <v>0</v>
      </c>
      <c r="P54" s="147">
        <v>0</v>
      </c>
      <c r="Q54" s="146">
        <v>192812.22</v>
      </c>
    </row>
    <row r="55" spans="1:17" x14ac:dyDescent="0.3">
      <c r="A55" s="146" t="s">
        <v>1075</v>
      </c>
      <c r="B55" s="146" t="s">
        <v>29</v>
      </c>
      <c r="C55" s="146" t="s">
        <v>251</v>
      </c>
      <c r="D55" s="146" t="s">
        <v>746</v>
      </c>
      <c r="E55" s="146" t="s">
        <v>963</v>
      </c>
      <c r="F55" s="146" t="s">
        <v>1206</v>
      </c>
      <c r="G55" s="146" t="s">
        <v>1194</v>
      </c>
      <c r="H55" s="146" t="s">
        <v>182</v>
      </c>
      <c r="I55" s="146" t="s">
        <v>165</v>
      </c>
      <c r="J55" s="146" t="s">
        <v>1194</v>
      </c>
      <c r="K55" s="146" t="s">
        <v>696</v>
      </c>
      <c r="L55" s="147">
        <v>0</v>
      </c>
      <c r="M55" s="147">
        <v>0</v>
      </c>
      <c r="N55" s="147">
        <v>202948.55</v>
      </c>
      <c r="O55" s="147">
        <v>0</v>
      </c>
      <c r="P55" s="147">
        <v>0</v>
      </c>
      <c r="Q55" s="146">
        <v>202948.55</v>
      </c>
    </row>
    <row r="56" spans="1:17" x14ac:dyDescent="0.3">
      <c r="A56" s="146" t="s">
        <v>961</v>
      </c>
      <c r="B56" s="146" t="s">
        <v>256</v>
      </c>
      <c r="C56" s="146" t="s">
        <v>255</v>
      </c>
      <c r="D56" s="146" t="s">
        <v>747</v>
      </c>
      <c r="E56" s="146" t="s">
        <v>964</v>
      </c>
      <c r="F56" s="146" t="s">
        <v>1206</v>
      </c>
      <c r="G56" s="146" t="s">
        <v>1194</v>
      </c>
      <c r="H56" s="146" t="s">
        <v>696</v>
      </c>
      <c r="I56" s="146" t="s">
        <v>35</v>
      </c>
      <c r="J56" s="146" t="s">
        <v>1194</v>
      </c>
      <c r="K56" s="146" t="s">
        <v>696</v>
      </c>
      <c r="L56" s="147">
        <v>0</v>
      </c>
      <c r="M56" s="147">
        <v>0</v>
      </c>
      <c r="N56" s="147">
        <v>346168.45</v>
      </c>
      <c r="O56" s="147">
        <v>0</v>
      </c>
      <c r="P56" s="147">
        <v>0</v>
      </c>
      <c r="Q56" s="146">
        <v>346168.45</v>
      </c>
    </row>
    <row r="57" spans="1:17" x14ac:dyDescent="0.3">
      <c r="A57" s="146" t="s">
        <v>1007</v>
      </c>
      <c r="B57" s="146" t="s">
        <v>748</v>
      </c>
      <c r="C57" s="146" t="s">
        <v>258</v>
      </c>
      <c r="D57" s="146" t="s">
        <v>179</v>
      </c>
      <c r="E57" s="146" t="s">
        <v>965</v>
      </c>
      <c r="F57" s="146" t="s">
        <v>179</v>
      </c>
      <c r="G57" s="146" t="s">
        <v>1194</v>
      </c>
      <c r="H57" s="146" t="s">
        <v>681</v>
      </c>
      <c r="I57" s="146" t="s">
        <v>212</v>
      </c>
      <c r="J57" s="146" t="s">
        <v>1194</v>
      </c>
      <c r="K57" s="146" t="s">
        <v>681</v>
      </c>
      <c r="L57" s="147">
        <v>0</v>
      </c>
      <c r="M57" s="147">
        <v>0</v>
      </c>
      <c r="N57" s="147">
        <v>282126.59000000003</v>
      </c>
      <c r="O57" s="147">
        <v>0</v>
      </c>
      <c r="P57" s="147">
        <v>0</v>
      </c>
      <c r="Q57" s="146">
        <v>282126.59000000003</v>
      </c>
    </row>
    <row r="58" spans="1:17" x14ac:dyDescent="0.3">
      <c r="A58" s="146" t="s">
        <v>962</v>
      </c>
      <c r="B58" s="146" t="s">
        <v>261</v>
      </c>
      <c r="C58" s="146" t="s">
        <v>260</v>
      </c>
      <c r="D58" s="146" t="s">
        <v>749</v>
      </c>
      <c r="E58" s="146" t="s">
        <v>966</v>
      </c>
      <c r="F58" s="146" t="s">
        <v>1206</v>
      </c>
      <c r="G58" s="146" t="s">
        <v>1194</v>
      </c>
      <c r="H58" s="146" t="s">
        <v>675</v>
      </c>
      <c r="I58" s="146" t="s">
        <v>155</v>
      </c>
      <c r="J58" s="146" t="s">
        <v>1194</v>
      </c>
      <c r="K58" s="146" t="s">
        <v>696</v>
      </c>
      <c r="L58" s="147">
        <v>0</v>
      </c>
      <c r="M58" s="147">
        <v>0</v>
      </c>
      <c r="N58" s="147">
        <v>707348.17</v>
      </c>
      <c r="O58" s="147">
        <v>0</v>
      </c>
      <c r="P58" s="147">
        <v>0</v>
      </c>
      <c r="Q58" s="146">
        <v>707348.17</v>
      </c>
    </row>
    <row r="59" spans="1:17" x14ac:dyDescent="0.3">
      <c r="A59" s="146" t="s">
        <v>959</v>
      </c>
      <c r="B59" s="146" t="s">
        <v>264</v>
      </c>
      <c r="C59" s="146" t="s">
        <v>263</v>
      </c>
      <c r="D59" s="146" t="s">
        <v>750</v>
      </c>
      <c r="E59" s="146" t="s">
        <v>967</v>
      </c>
      <c r="F59" s="146" t="s">
        <v>1206</v>
      </c>
      <c r="G59" s="146" t="s">
        <v>1194</v>
      </c>
      <c r="H59" s="146" t="s">
        <v>671</v>
      </c>
      <c r="I59" s="146" t="s">
        <v>88</v>
      </c>
      <c r="J59" s="146" t="s">
        <v>1194</v>
      </c>
      <c r="K59" s="146" t="s">
        <v>696</v>
      </c>
      <c r="L59" s="147">
        <v>0</v>
      </c>
      <c r="M59" s="147">
        <v>0</v>
      </c>
      <c r="N59" s="147">
        <v>201398.26</v>
      </c>
      <c r="O59" s="147">
        <v>0</v>
      </c>
      <c r="P59" s="147">
        <v>0</v>
      </c>
      <c r="Q59" s="146">
        <v>201398.26</v>
      </c>
    </row>
    <row r="60" spans="1:17" x14ac:dyDescent="0.3">
      <c r="A60" s="146" t="s">
        <v>1144</v>
      </c>
      <c r="B60" s="146" t="s">
        <v>267</v>
      </c>
      <c r="C60" s="146" t="s">
        <v>266</v>
      </c>
      <c r="D60" s="146" t="s">
        <v>273</v>
      </c>
      <c r="E60" s="146" t="s">
        <v>968</v>
      </c>
      <c r="F60" s="146" t="s">
        <v>273</v>
      </c>
      <c r="G60" s="146" t="s">
        <v>1194</v>
      </c>
      <c r="H60" s="146" t="s">
        <v>681</v>
      </c>
      <c r="I60" s="146" t="s">
        <v>208</v>
      </c>
      <c r="J60" s="146" t="s">
        <v>1194</v>
      </c>
      <c r="K60" s="146" t="s">
        <v>696</v>
      </c>
      <c r="L60" s="147">
        <v>0</v>
      </c>
      <c r="M60" s="147">
        <v>0</v>
      </c>
      <c r="N60" s="147">
        <v>354996.6</v>
      </c>
      <c r="O60" s="147">
        <v>0</v>
      </c>
      <c r="P60" s="147">
        <v>0</v>
      </c>
      <c r="Q60" s="146">
        <v>354996.6</v>
      </c>
    </row>
    <row r="61" spans="1:17" x14ac:dyDescent="0.3">
      <c r="A61" s="146" t="s">
        <v>968</v>
      </c>
      <c r="B61" s="146" t="s">
        <v>273</v>
      </c>
      <c r="C61" s="146" t="s">
        <v>272</v>
      </c>
      <c r="D61" s="146" t="s">
        <v>751</v>
      </c>
      <c r="E61" s="146" t="s">
        <v>969</v>
      </c>
      <c r="F61" s="146" t="s">
        <v>1206</v>
      </c>
      <c r="G61" s="146" t="s">
        <v>1194</v>
      </c>
      <c r="H61" s="146" t="s">
        <v>681</v>
      </c>
      <c r="I61" s="146" t="s">
        <v>742</v>
      </c>
      <c r="J61" s="146" t="s">
        <v>1192</v>
      </c>
      <c r="K61" s="146" t="s">
        <v>678</v>
      </c>
      <c r="L61" s="147">
        <v>0</v>
      </c>
      <c r="M61" s="147">
        <v>0</v>
      </c>
      <c r="N61" s="147">
        <v>315393.01</v>
      </c>
      <c r="O61" s="147">
        <v>0</v>
      </c>
      <c r="P61" s="147">
        <v>0</v>
      </c>
      <c r="Q61" s="146">
        <v>315393.01</v>
      </c>
    </row>
    <row r="62" spans="1:17" x14ac:dyDescent="0.3">
      <c r="A62" s="146" t="s">
        <v>941</v>
      </c>
      <c r="B62" s="146" t="s">
        <v>276</v>
      </c>
      <c r="C62" s="146" t="s">
        <v>275</v>
      </c>
      <c r="D62" s="146" t="s">
        <v>752</v>
      </c>
      <c r="E62" s="146" t="s">
        <v>970</v>
      </c>
      <c r="F62" s="146" t="s">
        <v>1206</v>
      </c>
      <c r="G62" s="146" t="s">
        <v>1194</v>
      </c>
      <c r="H62" s="146" t="s">
        <v>681</v>
      </c>
      <c r="I62" s="146" t="s">
        <v>755</v>
      </c>
      <c r="J62" s="146" t="s">
        <v>1192</v>
      </c>
      <c r="K62" s="146" t="s">
        <v>676</v>
      </c>
      <c r="L62" s="147">
        <v>0</v>
      </c>
      <c r="M62" s="147">
        <v>0</v>
      </c>
      <c r="N62" s="147">
        <v>1011391.87</v>
      </c>
      <c r="O62" s="147">
        <v>0</v>
      </c>
      <c r="P62" s="147">
        <v>0</v>
      </c>
      <c r="Q62" s="146">
        <v>1011391.87</v>
      </c>
    </row>
    <row r="63" spans="1:17" x14ac:dyDescent="0.3">
      <c r="A63" s="146" t="s">
        <v>1095</v>
      </c>
      <c r="B63" s="146" t="s">
        <v>39</v>
      </c>
      <c r="C63" s="146" t="s">
        <v>278</v>
      </c>
      <c r="D63" s="146" t="s">
        <v>753</v>
      </c>
      <c r="E63" s="146" t="s">
        <v>971</v>
      </c>
      <c r="F63" s="146" t="s">
        <v>753</v>
      </c>
      <c r="G63" s="146" t="s">
        <v>1194</v>
      </c>
      <c r="H63" s="146" t="s">
        <v>681</v>
      </c>
      <c r="I63" s="146" t="s">
        <v>773</v>
      </c>
      <c r="J63" s="146" t="s">
        <v>1192</v>
      </c>
      <c r="K63" s="146" t="s">
        <v>678</v>
      </c>
      <c r="L63" s="147">
        <v>0</v>
      </c>
      <c r="M63" s="147">
        <v>0</v>
      </c>
      <c r="N63" s="147">
        <v>148444.82</v>
      </c>
      <c r="O63" s="147">
        <v>0</v>
      </c>
      <c r="P63" s="147">
        <v>0</v>
      </c>
      <c r="Q63" s="146">
        <v>148444.82</v>
      </c>
    </row>
    <row r="64" spans="1:17" x14ac:dyDescent="0.3">
      <c r="A64" s="146" t="s">
        <v>1112</v>
      </c>
      <c r="B64" s="146" t="s">
        <v>281</v>
      </c>
      <c r="C64" s="146" t="s">
        <v>280</v>
      </c>
      <c r="D64" s="146" t="s">
        <v>754</v>
      </c>
      <c r="E64" s="146" t="s">
        <v>972</v>
      </c>
      <c r="F64" s="146" t="s">
        <v>1206</v>
      </c>
      <c r="G64" s="146" t="s">
        <v>1194</v>
      </c>
      <c r="H64" s="146" t="s">
        <v>671</v>
      </c>
      <c r="I64" s="146" t="s">
        <v>802</v>
      </c>
      <c r="J64" s="146" t="s">
        <v>1192</v>
      </c>
      <c r="K64" s="146" t="s">
        <v>678</v>
      </c>
      <c r="L64" s="147">
        <v>0</v>
      </c>
      <c r="M64" s="147">
        <v>0</v>
      </c>
      <c r="N64" s="147">
        <v>427449.48</v>
      </c>
      <c r="O64" s="147">
        <v>0</v>
      </c>
      <c r="P64" s="147">
        <v>0</v>
      </c>
      <c r="Q64" s="146">
        <v>427449.48</v>
      </c>
    </row>
    <row r="65" spans="1:17" x14ac:dyDescent="0.3">
      <c r="A65" s="146" t="s">
        <v>1119</v>
      </c>
      <c r="B65" s="146" t="s">
        <v>284</v>
      </c>
      <c r="C65" s="146" t="s">
        <v>283</v>
      </c>
      <c r="D65" s="146" t="s">
        <v>755</v>
      </c>
      <c r="E65" s="146" t="s">
        <v>973</v>
      </c>
      <c r="F65" s="146" t="s">
        <v>1206</v>
      </c>
      <c r="G65" s="146" t="s">
        <v>1194</v>
      </c>
      <c r="H65" s="146" t="s">
        <v>681</v>
      </c>
      <c r="I65" s="146" t="s">
        <v>814</v>
      </c>
      <c r="J65" s="146" t="s">
        <v>1192</v>
      </c>
      <c r="K65" s="146" t="s">
        <v>676</v>
      </c>
      <c r="L65" s="147">
        <v>0</v>
      </c>
      <c r="M65" s="147">
        <v>0</v>
      </c>
      <c r="N65" s="147">
        <v>754661.2</v>
      </c>
      <c r="O65" s="147">
        <v>0</v>
      </c>
      <c r="P65" s="147">
        <v>0</v>
      </c>
      <c r="Q65" s="146">
        <v>754661.2</v>
      </c>
    </row>
    <row r="66" spans="1:17" x14ac:dyDescent="0.3">
      <c r="A66" s="146" t="s">
        <v>1159</v>
      </c>
      <c r="B66" s="146" t="s">
        <v>289</v>
      </c>
      <c r="C66" s="146" t="s">
        <v>288</v>
      </c>
      <c r="D66" s="146" t="s">
        <v>756</v>
      </c>
      <c r="E66" s="146" t="s">
        <v>974</v>
      </c>
      <c r="F66" s="146" t="s">
        <v>1206</v>
      </c>
      <c r="G66" s="146" t="s">
        <v>1194</v>
      </c>
      <c r="H66" s="146" t="s">
        <v>671</v>
      </c>
      <c r="I66" s="146" t="s">
        <v>851</v>
      </c>
      <c r="J66" s="146" t="s">
        <v>1192</v>
      </c>
      <c r="K66" s="146" t="s">
        <v>676</v>
      </c>
      <c r="L66" s="147">
        <v>0</v>
      </c>
      <c r="M66" s="147">
        <v>0</v>
      </c>
      <c r="N66" s="147">
        <v>503307.1</v>
      </c>
      <c r="O66" s="147">
        <v>0</v>
      </c>
      <c r="P66" s="147">
        <v>0</v>
      </c>
      <c r="Q66" s="146">
        <v>503307.1</v>
      </c>
    </row>
    <row r="67" spans="1:17" x14ac:dyDescent="0.3">
      <c r="A67" s="146" t="s">
        <v>1125</v>
      </c>
      <c r="B67" s="146" t="s">
        <v>292</v>
      </c>
      <c r="C67" s="146" t="s">
        <v>291</v>
      </c>
      <c r="D67" s="146" t="s">
        <v>757</v>
      </c>
      <c r="E67" s="146" t="s">
        <v>975</v>
      </c>
      <c r="F67" s="146" t="s">
        <v>757</v>
      </c>
      <c r="G67" s="146" t="s">
        <v>1194</v>
      </c>
      <c r="H67" s="146" t="s">
        <v>681</v>
      </c>
      <c r="I67" s="146" t="s">
        <v>864</v>
      </c>
      <c r="J67" s="146" t="s">
        <v>1192</v>
      </c>
      <c r="K67" s="146" t="s">
        <v>676</v>
      </c>
      <c r="L67" s="147">
        <v>0</v>
      </c>
      <c r="M67" s="147">
        <v>0</v>
      </c>
      <c r="N67" s="147">
        <v>874411.01</v>
      </c>
      <c r="O67" s="147">
        <v>0</v>
      </c>
      <c r="P67" s="147">
        <v>0</v>
      </c>
      <c r="Q67" s="146">
        <v>874411.01</v>
      </c>
    </row>
    <row r="68" spans="1:17" x14ac:dyDescent="0.3">
      <c r="A68" s="146" t="s">
        <v>1098</v>
      </c>
      <c r="B68" s="146" t="s">
        <v>297</v>
      </c>
      <c r="C68" s="146" t="s">
        <v>296</v>
      </c>
      <c r="D68" s="146" t="s">
        <v>758</v>
      </c>
      <c r="E68" s="146" t="s">
        <v>976</v>
      </c>
      <c r="F68" s="146" t="s">
        <v>1206</v>
      </c>
      <c r="G68" s="146" t="s">
        <v>1194</v>
      </c>
      <c r="H68" s="146" t="s">
        <v>670</v>
      </c>
      <c r="I68" s="146" t="s">
        <v>871</v>
      </c>
      <c r="J68" s="146" t="s">
        <v>1192</v>
      </c>
      <c r="K68" s="146" t="s">
        <v>676</v>
      </c>
      <c r="L68" s="147">
        <v>0</v>
      </c>
      <c r="M68" s="147">
        <v>0</v>
      </c>
      <c r="N68" s="147">
        <v>285489.59999999998</v>
      </c>
      <c r="O68" s="147">
        <v>58613.78</v>
      </c>
      <c r="P68" s="147">
        <v>0</v>
      </c>
      <c r="Q68" s="146">
        <v>344103.38</v>
      </c>
    </row>
    <row r="69" spans="1:17" x14ac:dyDescent="0.3">
      <c r="A69" s="146" t="s">
        <v>1022</v>
      </c>
      <c r="B69" s="146" t="s">
        <v>300</v>
      </c>
      <c r="C69" s="146" t="s">
        <v>299</v>
      </c>
      <c r="D69" s="146" t="s">
        <v>759</v>
      </c>
      <c r="E69" s="146" t="s">
        <v>977</v>
      </c>
      <c r="F69" s="146" t="s">
        <v>1206</v>
      </c>
      <c r="G69" s="146" t="s">
        <v>1194</v>
      </c>
      <c r="H69" s="146" t="s">
        <v>681</v>
      </c>
      <c r="I69" s="146" t="s">
        <v>883</v>
      </c>
      <c r="J69" s="146" t="s">
        <v>1192</v>
      </c>
      <c r="K69" s="146" t="s">
        <v>684</v>
      </c>
      <c r="L69" s="147">
        <v>0</v>
      </c>
      <c r="M69" s="147">
        <v>0</v>
      </c>
      <c r="N69" s="147">
        <v>303665.84999999998</v>
      </c>
      <c r="O69" s="147">
        <v>0</v>
      </c>
      <c r="P69" s="147">
        <v>0</v>
      </c>
      <c r="Q69" s="146">
        <v>303665.84999999998</v>
      </c>
    </row>
    <row r="70" spans="1:17" x14ac:dyDescent="0.3">
      <c r="A70" s="146" t="s">
        <v>1044</v>
      </c>
      <c r="B70" s="146" t="s">
        <v>31</v>
      </c>
      <c r="C70" s="146" t="s">
        <v>303</v>
      </c>
      <c r="D70" s="146" t="s">
        <v>760</v>
      </c>
      <c r="E70" s="146" t="s">
        <v>978</v>
      </c>
      <c r="F70" s="146" t="s">
        <v>760</v>
      </c>
      <c r="G70" s="146" t="s">
        <v>1194</v>
      </c>
      <c r="H70" s="146" t="s">
        <v>681</v>
      </c>
      <c r="I70" s="146" t="s">
        <v>898</v>
      </c>
      <c r="J70" s="146" t="s">
        <v>1192</v>
      </c>
      <c r="K70" s="146" t="s">
        <v>684</v>
      </c>
      <c r="L70" s="147">
        <v>0</v>
      </c>
      <c r="M70" s="147">
        <v>0</v>
      </c>
      <c r="N70" s="147">
        <v>501609.23</v>
      </c>
      <c r="O70" s="147">
        <v>0</v>
      </c>
      <c r="P70" s="147">
        <v>0</v>
      </c>
      <c r="Q70" s="146">
        <v>501609.23</v>
      </c>
    </row>
    <row r="71" spans="1:17" x14ac:dyDescent="0.3">
      <c r="A71" s="146" t="s">
        <v>1050</v>
      </c>
      <c r="B71" s="146" t="s">
        <v>306</v>
      </c>
      <c r="C71" s="146" t="s">
        <v>305</v>
      </c>
      <c r="D71" s="146" t="s">
        <v>761</v>
      </c>
      <c r="E71" s="146" t="s">
        <v>979</v>
      </c>
      <c r="F71" s="146" t="s">
        <v>1206</v>
      </c>
      <c r="G71" s="146" t="s">
        <v>1194</v>
      </c>
      <c r="H71" s="146" t="s">
        <v>681</v>
      </c>
      <c r="I71" s="146" t="s">
        <v>904</v>
      </c>
      <c r="J71" s="146" t="s">
        <v>1192</v>
      </c>
      <c r="K71" s="146" t="s">
        <v>676</v>
      </c>
      <c r="L71" s="147">
        <v>0</v>
      </c>
      <c r="M71" s="147">
        <v>0</v>
      </c>
      <c r="N71" s="147">
        <v>0</v>
      </c>
      <c r="O71" s="147">
        <v>307864.56</v>
      </c>
      <c r="P71" s="147">
        <v>0</v>
      </c>
      <c r="Q71" s="146">
        <v>307864.56</v>
      </c>
    </row>
    <row r="72" spans="1:17" x14ac:dyDescent="0.3">
      <c r="A72" s="146" t="s">
        <v>923</v>
      </c>
      <c r="B72" s="146" t="s">
        <v>309</v>
      </c>
      <c r="C72" s="146" t="s">
        <v>308</v>
      </c>
      <c r="D72" s="146" t="s">
        <v>762</v>
      </c>
      <c r="E72" s="146" t="s">
        <v>980</v>
      </c>
      <c r="F72" s="146" t="s">
        <v>1206</v>
      </c>
      <c r="G72" s="146" t="s">
        <v>1194</v>
      </c>
      <c r="H72" s="146" t="s">
        <v>681</v>
      </c>
      <c r="I72" s="146" t="s">
        <v>730</v>
      </c>
      <c r="J72" s="146" t="s">
        <v>1192</v>
      </c>
      <c r="K72" s="146" t="s">
        <v>690</v>
      </c>
      <c r="L72" s="147">
        <v>0</v>
      </c>
      <c r="M72" s="147">
        <v>0</v>
      </c>
      <c r="N72" s="147">
        <v>884416.20000000007</v>
      </c>
      <c r="O72" s="147">
        <v>0</v>
      </c>
      <c r="P72" s="147">
        <v>0</v>
      </c>
      <c r="Q72" s="146">
        <v>884416.20000000007</v>
      </c>
    </row>
    <row r="73" spans="1:17" x14ac:dyDescent="0.3">
      <c r="A73" s="146" t="s">
        <v>1092</v>
      </c>
      <c r="B73" s="146" t="s">
        <v>312</v>
      </c>
      <c r="C73" s="146" t="s">
        <v>311</v>
      </c>
      <c r="D73" s="146" t="s">
        <v>763</v>
      </c>
      <c r="E73" s="146" t="s">
        <v>981</v>
      </c>
      <c r="F73" s="146" t="s">
        <v>1206</v>
      </c>
      <c r="G73" s="146" t="s">
        <v>1194</v>
      </c>
      <c r="H73" s="146" t="s">
        <v>681</v>
      </c>
      <c r="I73" s="146" t="s">
        <v>750</v>
      </c>
      <c r="J73" s="146" t="s">
        <v>1192</v>
      </c>
      <c r="K73" s="146" t="s">
        <v>690</v>
      </c>
      <c r="L73" s="147">
        <v>0</v>
      </c>
      <c r="M73" s="147">
        <v>0</v>
      </c>
      <c r="N73" s="147">
        <v>0</v>
      </c>
      <c r="O73" s="147">
        <v>341022.98</v>
      </c>
      <c r="P73" s="147">
        <v>0</v>
      </c>
      <c r="Q73" s="146">
        <v>341022.98</v>
      </c>
    </row>
    <row r="74" spans="1:17" x14ac:dyDescent="0.3">
      <c r="A74" s="146" t="s">
        <v>1064</v>
      </c>
      <c r="B74" s="146" t="s">
        <v>14</v>
      </c>
      <c r="C74" s="146" t="s">
        <v>314</v>
      </c>
      <c r="D74" s="146" t="s">
        <v>220</v>
      </c>
      <c r="E74" s="146" t="s">
        <v>982</v>
      </c>
      <c r="F74" s="146" t="s">
        <v>220</v>
      </c>
      <c r="G74" s="146" t="s">
        <v>1194</v>
      </c>
      <c r="H74" s="146" t="s">
        <v>681</v>
      </c>
      <c r="I74" s="146" t="s">
        <v>766</v>
      </c>
      <c r="J74" s="146" t="s">
        <v>1192</v>
      </c>
      <c r="K74" s="146" t="s">
        <v>690</v>
      </c>
      <c r="L74" s="147">
        <v>0</v>
      </c>
      <c r="M74" s="147">
        <v>0</v>
      </c>
      <c r="N74" s="147">
        <v>237769</v>
      </c>
      <c r="O74" s="147">
        <v>119813.45</v>
      </c>
      <c r="P74" s="147">
        <v>0</v>
      </c>
      <c r="Q74" s="146">
        <v>357582.45</v>
      </c>
    </row>
    <row r="75" spans="1:17" x14ac:dyDescent="0.3">
      <c r="A75" s="146" t="s">
        <v>1145</v>
      </c>
      <c r="B75" s="146" t="s">
        <v>16</v>
      </c>
      <c r="C75" s="146" t="s">
        <v>316</v>
      </c>
      <c r="D75" s="146" t="s">
        <v>764</v>
      </c>
      <c r="E75" s="146" t="s">
        <v>983</v>
      </c>
      <c r="F75" s="146" t="s">
        <v>1206</v>
      </c>
      <c r="G75" s="146" t="s">
        <v>1194</v>
      </c>
      <c r="H75" s="146" t="s">
        <v>681</v>
      </c>
      <c r="I75" s="146" t="s">
        <v>768</v>
      </c>
      <c r="J75" s="146" t="s">
        <v>1192</v>
      </c>
      <c r="K75" s="146" t="s">
        <v>690</v>
      </c>
      <c r="L75" s="147">
        <v>0</v>
      </c>
      <c r="M75" s="147">
        <v>0</v>
      </c>
      <c r="N75" s="147">
        <v>0</v>
      </c>
      <c r="O75" s="147">
        <v>333418.45</v>
      </c>
      <c r="P75" s="147">
        <v>0</v>
      </c>
      <c r="Q75" s="146">
        <v>333418.45</v>
      </c>
    </row>
    <row r="76" spans="1:17" x14ac:dyDescent="0.3">
      <c r="A76" s="146" t="s">
        <v>1032</v>
      </c>
      <c r="B76" s="146" t="s">
        <v>765</v>
      </c>
      <c r="C76" s="146" t="s">
        <v>388</v>
      </c>
      <c r="D76" s="146" t="s">
        <v>766</v>
      </c>
      <c r="E76" s="146" t="s">
        <v>984</v>
      </c>
      <c r="F76" s="146" t="s">
        <v>1206</v>
      </c>
      <c r="G76" s="146" t="s">
        <v>790</v>
      </c>
      <c r="H76" s="146" t="s">
        <v>673</v>
      </c>
      <c r="I76" s="146" t="s">
        <v>794</v>
      </c>
      <c r="J76" s="146" t="s">
        <v>1192</v>
      </c>
      <c r="K76" s="146" t="s">
        <v>690</v>
      </c>
      <c r="L76" s="147">
        <v>0</v>
      </c>
      <c r="M76" s="147">
        <v>0</v>
      </c>
      <c r="N76" s="147">
        <v>226019.25</v>
      </c>
      <c r="O76" s="147">
        <v>0</v>
      </c>
      <c r="P76" s="147">
        <v>0</v>
      </c>
      <c r="Q76" s="146">
        <v>226019.25</v>
      </c>
    </row>
    <row r="77" spans="1:17" x14ac:dyDescent="0.3">
      <c r="A77" s="146" t="s">
        <v>1071</v>
      </c>
      <c r="B77" s="146" t="s">
        <v>767</v>
      </c>
      <c r="C77" s="146" t="s">
        <v>389</v>
      </c>
      <c r="D77" s="146" t="s">
        <v>768</v>
      </c>
      <c r="E77" s="146" t="s">
        <v>985</v>
      </c>
      <c r="F77" s="146" t="s">
        <v>1206</v>
      </c>
      <c r="G77" s="146" t="s">
        <v>790</v>
      </c>
      <c r="H77" s="146" t="s">
        <v>673</v>
      </c>
      <c r="I77" s="146" t="s">
        <v>805</v>
      </c>
      <c r="J77" s="146" t="s">
        <v>1192</v>
      </c>
      <c r="K77" s="146" t="s">
        <v>690</v>
      </c>
      <c r="L77" s="147">
        <v>0</v>
      </c>
      <c r="M77" s="147">
        <v>0</v>
      </c>
      <c r="N77" s="147">
        <v>372883.95</v>
      </c>
      <c r="O77" s="147">
        <v>0</v>
      </c>
      <c r="P77" s="147">
        <v>0</v>
      </c>
      <c r="Q77" s="146">
        <v>372883.95</v>
      </c>
    </row>
    <row r="78" spans="1:17" x14ac:dyDescent="0.3">
      <c r="A78" s="146" t="s">
        <v>1026</v>
      </c>
      <c r="B78" s="146" t="s">
        <v>769</v>
      </c>
      <c r="C78" s="146" t="s">
        <v>390</v>
      </c>
      <c r="D78" s="146" t="s">
        <v>770</v>
      </c>
      <c r="E78" s="146" t="s">
        <v>986</v>
      </c>
      <c r="F78" s="146" t="s">
        <v>1206</v>
      </c>
      <c r="G78" s="146" t="s">
        <v>790</v>
      </c>
      <c r="H78" s="146" t="s">
        <v>673</v>
      </c>
      <c r="I78" s="146" t="s">
        <v>826</v>
      </c>
      <c r="J78" s="146" t="s">
        <v>1192</v>
      </c>
      <c r="K78" s="146" t="s">
        <v>690</v>
      </c>
      <c r="L78" s="147">
        <v>0</v>
      </c>
      <c r="M78" s="147">
        <v>0</v>
      </c>
      <c r="N78" s="147">
        <v>214427.33</v>
      </c>
      <c r="O78" s="147">
        <v>0</v>
      </c>
      <c r="P78" s="147">
        <v>0</v>
      </c>
      <c r="Q78" s="146">
        <v>214427.33</v>
      </c>
    </row>
    <row r="79" spans="1:17" x14ac:dyDescent="0.3">
      <c r="A79" s="146" t="s">
        <v>934</v>
      </c>
      <c r="B79" s="146" t="s">
        <v>726</v>
      </c>
      <c r="C79" s="146" t="s">
        <v>391</v>
      </c>
      <c r="D79" s="146" t="s">
        <v>771</v>
      </c>
      <c r="E79" s="146" t="s">
        <v>987</v>
      </c>
      <c r="F79" s="146" t="s">
        <v>1206</v>
      </c>
      <c r="G79" s="146" t="s">
        <v>790</v>
      </c>
      <c r="H79" s="146" t="s">
        <v>673</v>
      </c>
      <c r="I79" s="146" t="s">
        <v>840</v>
      </c>
      <c r="J79" s="146" t="s">
        <v>1192</v>
      </c>
      <c r="K79" s="146" t="s">
        <v>690</v>
      </c>
      <c r="L79" s="147">
        <v>0</v>
      </c>
      <c r="M79" s="147">
        <v>0</v>
      </c>
      <c r="N79" s="147">
        <v>0</v>
      </c>
      <c r="O79" s="147">
        <v>282619.53000000003</v>
      </c>
      <c r="P79" s="147">
        <v>0</v>
      </c>
      <c r="Q79" s="146">
        <v>282619.53000000003</v>
      </c>
    </row>
    <row r="80" spans="1:17" x14ac:dyDescent="0.3">
      <c r="A80" s="146" t="s">
        <v>1059</v>
      </c>
      <c r="B80" s="146" t="s">
        <v>772</v>
      </c>
      <c r="C80" s="146" t="s">
        <v>392</v>
      </c>
      <c r="D80" s="146" t="s">
        <v>773</v>
      </c>
      <c r="E80" s="146" t="s">
        <v>988</v>
      </c>
      <c r="F80" s="146" t="s">
        <v>1206</v>
      </c>
      <c r="G80" s="146" t="s">
        <v>790</v>
      </c>
      <c r="H80" s="146" t="s">
        <v>673</v>
      </c>
      <c r="I80" s="146" t="s">
        <v>841</v>
      </c>
      <c r="J80" s="146" t="s">
        <v>1192</v>
      </c>
      <c r="K80" s="146" t="s">
        <v>690</v>
      </c>
      <c r="L80" s="147">
        <v>0</v>
      </c>
      <c r="M80" s="147">
        <v>0</v>
      </c>
      <c r="N80" s="147">
        <v>356803.93</v>
      </c>
      <c r="O80" s="147">
        <v>0</v>
      </c>
      <c r="P80" s="147">
        <v>0</v>
      </c>
      <c r="Q80" s="146">
        <v>356803.93</v>
      </c>
    </row>
    <row r="81" spans="1:17" x14ac:dyDescent="0.3">
      <c r="A81" s="146" t="s">
        <v>1130</v>
      </c>
      <c r="B81" s="146" t="s">
        <v>774</v>
      </c>
      <c r="C81" s="146" t="s">
        <v>393</v>
      </c>
      <c r="D81" s="146" t="s">
        <v>775</v>
      </c>
      <c r="E81" s="146" t="s">
        <v>989</v>
      </c>
      <c r="F81" s="146" t="s">
        <v>775</v>
      </c>
      <c r="G81" s="146" t="s">
        <v>790</v>
      </c>
      <c r="H81" s="146" t="s">
        <v>673</v>
      </c>
      <c r="I81" s="146" t="s">
        <v>844</v>
      </c>
      <c r="J81" s="146" t="s">
        <v>1192</v>
      </c>
      <c r="K81" s="146" t="s">
        <v>690</v>
      </c>
      <c r="L81" s="147">
        <v>0</v>
      </c>
      <c r="M81" s="147">
        <v>0</v>
      </c>
      <c r="N81" s="147">
        <v>278168.45</v>
      </c>
      <c r="O81" s="147">
        <v>165750</v>
      </c>
      <c r="P81" s="147">
        <v>0</v>
      </c>
      <c r="Q81" s="146">
        <v>443918.45</v>
      </c>
    </row>
    <row r="82" spans="1:17" x14ac:dyDescent="0.3">
      <c r="A82" s="146" t="s">
        <v>1169</v>
      </c>
      <c r="B82" s="146" t="s">
        <v>776</v>
      </c>
      <c r="C82" s="146" t="s">
        <v>394</v>
      </c>
      <c r="D82" s="146" t="s">
        <v>777</v>
      </c>
      <c r="E82" s="146" t="s">
        <v>990</v>
      </c>
      <c r="F82" s="146" t="s">
        <v>777</v>
      </c>
      <c r="G82" s="146" t="s">
        <v>790</v>
      </c>
      <c r="H82" s="146" t="s">
        <v>673</v>
      </c>
      <c r="I82" s="146" t="s">
        <v>855</v>
      </c>
      <c r="J82" s="146" t="s">
        <v>1192</v>
      </c>
      <c r="K82" s="146" t="s">
        <v>690</v>
      </c>
      <c r="L82" s="147">
        <v>0</v>
      </c>
      <c r="M82" s="147">
        <v>0</v>
      </c>
      <c r="N82" s="147">
        <v>333961.71999999997</v>
      </c>
      <c r="O82" s="147">
        <v>0</v>
      </c>
      <c r="P82" s="147">
        <v>0</v>
      </c>
      <c r="Q82" s="146">
        <v>333961.71999999997</v>
      </c>
    </row>
    <row r="83" spans="1:17" x14ac:dyDescent="0.3">
      <c r="A83" s="146" t="s">
        <v>1139</v>
      </c>
      <c r="B83" s="146" t="s">
        <v>778</v>
      </c>
      <c r="C83" s="146" t="s">
        <v>395</v>
      </c>
      <c r="D83" s="146" t="s">
        <v>779</v>
      </c>
      <c r="E83" s="146" t="s">
        <v>991</v>
      </c>
      <c r="F83" s="146" t="s">
        <v>779</v>
      </c>
      <c r="G83" s="146" t="s">
        <v>790</v>
      </c>
      <c r="H83" s="146" t="s">
        <v>673</v>
      </c>
      <c r="I83" s="146" t="s">
        <v>859</v>
      </c>
      <c r="J83" s="146" t="s">
        <v>1192</v>
      </c>
      <c r="K83" s="146" t="s">
        <v>690</v>
      </c>
      <c r="L83" s="147">
        <v>0</v>
      </c>
      <c r="M83" s="147">
        <v>0</v>
      </c>
      <c r="N83" s="147">
        <v>100208.16</v>
      </c>
      <c r="O83" s="147">
        <v>0</v>
      </c>
      <c r="P83" s="147">
        <v>0</v>
      </c>
      <c r="Q83" s="146">
        <v>100208.16</v>
      </c>
    </row>
    <row r="84" spans="1:17" x14ac:dyDescent="0.3">
      <c r="A84" s="146" t="s">
        <v>926</v>
      </c>
      <c r="B84" s="146" t="s">
        <v>718</v>
      </c>
      <c r="C84" s="146" t="s">
        <v>396</v>
      </c>
      <c r="D84" s="146" t="s">
        <v>780</v>
      </c>
      <c r="E84" s="146" t="s">
        <v>992</v>
      </c>
      <c r="F84" s="146" t="s">
        <v>1206</v>
      </c>
      <c r="G84" s="146" t="s">
        <v>790</v>
      </c>
      <c r="H84" s="146" t="s">
        <v>673</v>
      </c>
      <c r="I84" s="146" t="s">
        <v>861</v>
      </c>
      <c r="J84" s="146" t="s">
        <v>1192</v>
      </c>
      <c r="K84" s="146" t="s">
        <v>690</v>
      </c>
      <c r="L84" s="147">
        <v>0</v>
      </c>
      <c r="M84" s="147">
        <v>0</v>
      </c>
      <c r="N84" s="147">
        <v>482126.94</v>
      </c>
      <c r="O84" s="147">
        <v>0</v>
      </c>
      <c r="P84" s="147">
        <v>0</v>
      </c>
      <c r="Q84" s="146">
        <v>482126.94</v>
      </c>
    </row>
    <row r="85" spans="1:17" x14ac:dyDescent="0.3">
      <c r="A85" s="146" t="s">
        <v>1134</v>
      </c>
      <c r="B85" s="146" t="s">
        <v>781</v>
      </c>
      <c r="C85" s="146" t="s">
        <v>397</v>
      </c>
      <c r="D85" s="146" t="s">
        <v>125</v>
      </c>
      <c r="E85" s="146" t="s">
        <v>993</v>
      </c>
      <c r="F85" s="146" t="s">
        <v>125</v>
      </c>
      <c r="G85" s="146" t="s">
        <v>790</v>
      </c>
      <c r="H85" s="146" t="s">
        <v>673</v>
      </c>
      <c r="I85" s="146" t="s">
        <v>865</v>
      </c>
      <c r="J85" s="146" t="s">
        <v>1192</v>
      </c>
      <c r="K85" s="146" t="s">
        <v>690</v>
      </c>
      <c r="L85" s="147">
        <v>0</v>
      </c>
      <c r="M85" s="147">
        <v>0</v>
      </c>
      <c r="N85" s="147">
        <v>1153605.96</v>
      </c>
      <c r="O85" s="147">
        <v>153000.01</v>
      </c>
      <c r="P85" s="147">
        <v>0</v>
      </c>
      <c r="Q85" s="146">
        <v>1306605.97</v>
      </c>
    </row>
    <row r="86" spans="1:17" x14ac:dyDescent="0.3">
      <c r="A86" s="146" t="s">
        <v>971</v>
      </c>
      <c r="B86" s="146" t="s">
        <v>753</v>
      </c>
      <c r="C86" s="146" t="s">
        <v>398</v>
      </c>
      <c r="D86" s="146" t="s">
        <v>46</v>
      </c>
      <c r="E86" s="146" t="s">
        <v>994</v>
      </c>
      <c r="F86" s="146" t="s">
        <v>46</v>
      </c>
      <c r="G86" s="146" t="s">
        <v>790</v>
      </c>
      <c r="H86" s="146" t="s">
        <v>673</v>
      </c>
      <c r="I86" s="146" t="s">
        <v>888</v>
      </c>
      <c r="J86" s="146" t="s">
        <v>1192</v>
      </c>
      <c r="K86" s="146" t="s">
        <v>690</v>
      </c>
      <c r="L86" s="147">
        <v>0</v>
      </c>
      <c r="M86" s="147">
        <v>0</v>
      </c>
      <c r="N86" s="147">
        <v>273713.23</v>
      </c>
      <c r="O86" s="147">
        <v>0</v>
      </c>
      <c r="P86" s="147">
        <v>0</v>
      </c>
      <c r="Q86" s="146">
        <v>273713.23</v>
      </c>
    </row>
    <row r="87" spans="1:17" x14ac:dyDescent="0.3">
      <c r="A87" s="146" t="s">
        <v>1135</v>
      </c>
      <c r="B87" s="146" t="s">
        <v>884</v>
      </c>
      <c r="C87" s="146" t="s">
        <v>399</v>
      </c>
      <c r="D87" s="146" t="s">
        <v>782</v>
      </c>
      <c r="E87" s="146" t="s">
        <v>995</v>
      </c>
      <c r="F87" s="146" t="s">
        <v>1206</v>
      </c>
      <c r="G87" s="146" t="s">
        <v>790</v>
      </c>
      <c r="H87" s="146" t="s">
        <v>673</v>
      </c>
      <c r="I87" s="146" t="s">
        <v>890</v>
      </c>
      <c r="J87" s="146" t="s">
        <v>1192</v>
      </c>
      <c r="K87" s="146" t="s">
        <v>690</v>
      </c>
      <c r="L87" s="147">
        <v>0</v>
      </c>
      <c r="M87" s="147">
        <v>0</v>
      </c>
      <c r="N87" s="147">
        <v>681731.8</v>
      </c>
      <c r="O87" s="147">
        <v>83881.38</v>
      </c>
      <c r="P87" s="147">
        <v>0</v>
      </c>
      <c r="Q87" s="146">
        <v>765613.18</v>
      </c>
    </row>
    <row r="88" spans="1:17" x14ac:dyDescent="0.3">
      <c r="A88" s="146" t="s">
        <v>1083</v>
      </c>
      <c r="B88" s="146" t="s">
        <v>783</v>
      </c>
      <c r="C88" s="146" t="s">
        <v>400</v>
      </c>
      <c r="D88" s="146" t="s">
        <v>784</v>
      </c>
      <c r="E88" s="146" t="s">
        <v>996</v>
      </c>
      <c r="F88" s="146" t="s">
        <v>784</v>
      </c>
      <c r="G88" s="146" t="s">
        <v>790</v>
      </c>
      <c r="H88" s="146" t="s">
        <v>673</v>
      </c>
      <c r="I88" s="146" t="s">
        <v>902</v>
      </c>
      <c r="J88" s="146" t="s">
        <v>1192</v>
      </c>
      <c r="K88" s="146" t="s">
        <v>690</v>
      </c>
      <c r="L88" s="147">
        <v>0</v>
      </c>
      <c r="M88" s="147">
        <v>0</v>
      </c>
      <c r="N88" s="147">
        <v>790350</v>
      </c>
      <c r="O88" s="147">
        <v>0</v>
      </c>
      <c r="P88" s="147">
        <v>0</v>
      </c>
      <c r="Q88" s="146">
        <v>790350</v>
      </c>
    </row>
    <row r="89" spans="1:17" x14ac:dyDescent="0.3">
      <c r="A89" s="146" t="s">
        <v>1072</v>
      </c>
      <c r="B89" s="146" t="s">
        <v>785</v>
      </c>
      <c r="C89" s="146" t="s">
        <v>401</v>
      </c>
      <c r="D89" s="146" t="s">
        <v>786</v>
      </c>
      <c r="E89" s="146" t="s">
        <v>997</v>
      </c>
      <c r="F89" s="146" t="s">
        <v>786</v>
      </c>
      <c r="G89" s="146" t="s">
        <v>790</v>
      </c>
      <c r="H89" s="146" t="s">
        <v>673</v>
      </c>
      <c r="I89" s="146" t="s">
        <v>707</v>
      </c>
      <c r="J89" s="146" t="s">
        <v>1193</v>
      </c>
      <c r="K89" s="146" t="s">
        <v>666</v>
      </c>
      <c r="L89" s="147">
        <v>0</v>
      </c>
      <c r="M89" s="147">
        <v>0</v>
      </c>
      <c r="N89" s="147">
        <v>105521.01</v>
      </c>
      <c r="O89" s="147">
        <v>0</v>
      </c>
      <c r="P89" s="147">
        <v>0</v>
      </c>
      <c r="Q89" s="146">
        <v>105521.01</v>
      </c>
    </row>
    <row r="90" spans="1:17" x14ac:dyDescent="0.3">
      <c r="A90" s="146" t="s">
        <v>919</v>
      </c>
      <c r="B90" s="146" t="s">
        <v>713</v>
      </c>
      <c r="C90" s="146" t="s">
        <v>402</v>
      </c>
      <c r="D90" s="146" t="s">
        <v>77</v>
      </c>
      <c r="E90" s="146" t="s">
        <v>998</v>
      </c>
      <c r="F90" s="146" t="s">
        <v>77</v>
      </c>
      <c r="G90" s="146" t="s">
        <v>790</v>
      </c>
      <c r="H90" s="146" t="s">
        <v>673</v>
      </c>
      <c r="I90" s="146" t="s">
        <v>731</v>
      </c>
      <c r="J90" s="146" t="s">
        <v>1193</v>
      </c>
      <c r="K90" s="146" t="s">
        <v>666</v>
      </c>
      <c r="L90" s="147">
        <v>0</v>
      </c>
      <c r="M90" s="147">
        <v>0</v>
      </c>
      <c r="N90" s="147">
        <v>510728.85</v>
      </c>
      <c r="O90" s="147">
        <v>0</v>
      </c>
      <c r="P90" s="147">
        <v>0</v>
      </c>
      <c r="Q90" s="146">
        <v>510728.85</v>
      </c>
    </row>
    <row r="91" spans="1:17" x14ac:dyDescent="0.3">
      <c r="A91" s="146" t="s">
        <v>1051</v>
      </c>
      <c r="B91" s="146" t="s">
        <v>787</v>
      </c>
      <c r="C91" s="146" t="s">
        <v>403</v>
      </c>
      <c r="D91" s="146" t="s">
        <v>788</v>
      </c>
      <c r="E91" s="146" t="s">
        <v>999</v>
      </c>
      <c r="F91" s="146" t="s">
        <v>1206</v>
      </c>
      <c r="G91" s="146" t="s">
        <v>790</v>
      </c>
      <c r="H91" s="146" t="s">
        <v>673</v>
      </c>
      <c r="I91" s="146" t="s">
        <v>745</v>
      </c>
      <c r="J91" s="146" t="s">
        <v>1193</v>
      </c>
      <c r="K91" s="146" t="s">
        <v>666</v>
      </c>
      <c r="L91" s="147">
        <v>0</v>
      </c>
      <c r="M91" s="147">
        <v>0</v>
      </c>
      <c r="N91" s="147">
        <v>233433.06</v>
      </c>
      <c r="O91" s="147">
        <v>0</v>
      </c>
      <c r="P91" s="147">
        <v>0</v>
      </c>
      <c r="Q91" s="146">
        <v>233433.06</v>
      </c>
    </row>
    <row r="92" spans="1:17" x14ac:dyDescent="0.3">
      <c r="A92" s="146" t="s">
        <v>952</v>
      </c>
      <c r="B92" s="146" t="s">
        <v>739</v>
      </c>
      <c r="C92" s="146" t="s">
        <v>404</v>
      </c>
      <c r="D92" s="146" t="s">
        <v>789</v>
      </c>
      <c r="E92" s="146" t="s">
        <v>1000</v>
      </c>
      <c r="F92" s="146" t="s">
        <v>1206</v>
      </c>
      <c r="G92" s="146" t="s">
        <v>790</v>
      </c>
      <c r="H92" s="146" t="s">
        <v>673</v>
      </c>
      <c r="I92" s="146" t="s">
        <v>784</v>
      </c>
      <c r="J92" s="146" t="s">
        <v>1193</v>
      </c>
      <c r="K92" s="146" t="s">
        <v>666</v>
      </c>
      <c r="L92" s="147">
        <v>0</v>
      </c>
      <c r="M92" s="147">
        <v>0</v>
      </c>
      <c r="N92" s="147">
        <v>377399.86</v>
      </c>
      <c r="O92" s="147">
        <v>0</v>
      </c>
      <c r="P92" s="147">
        <v>0</v>
      </c>
      <c r="Q92" s="146">
        <v>377399.86</v>
      </c>
    </row>
    <row r="93" spans="1:17" x14ac:dyDescent="0.3">
      <c r="A93" s="146" t="s">
        <v>1024</v>
      </c>
      <c r="B93" s="146" t="s">
        <v>790</v>
      </c>
      <c r="C93" s="146" t="s">
        <v>405</v>
      </c>
      <c r="D93" s="146" t="s">
        <v>791</v>
      </c>
      <c r="E93" s="146" t="s">
        <v>1001</v>
      </c>
      <c r="F93" s="146" t="s">
        <v>791</v>
      </c>
      <c r="G93" s="146" t="s">
        <v>790</v>
      </c>
      <c r="H93" s="146" t="s">
        <v>673</v>
      </c>
      <c r="I93" s="146" t="s">
        <v>786</v>
      </c>
      <c r="J93" s="146" t="s">
        <v>1193</v>
      </c>
      <c r="K93" s="146" t="s">
        <v>666</v>
      </c>
      <c r="L93" s="147">
        <v>0</v>
      </c>
      <c r="M93" s="147">
        <v>0</v>
      </c>
      <c r="N93" s="147">
        <v>260384.58</v>
      </c>
      <c r="O93" s="147">
        <v>0</v>
      </c>
      <c r="P93" s="147">
        <v>0</v>
      </c>
      <c r="Q93" s="146">
        <v>260384.58</v>
      </c>
    </row>
    <row r="94" spans="1:17" x14ac:dyDescent="0.3">
      <c r="A94" s="146" t="s">
        <v>1113</v>
      </c>
      <c r="B94" s="146" t="s">
        <v>792</v>
      </c>
      <c r="C94" s="146" t="s">
        <v>501</v>
      </c>
      <c r="D94" s="146" t="s">
        <v>793</v>
      </c>
      <c r="E94" s="146" t="s">
        <v>1002</v>
      </c>
      <c r="F94" s="146" t="s">
        <v>1206</v>
      </c>
      <c r="G94" s="146" t="s">
        <v>1193</v>
      </c>
      <c r="H94" s="146" t="s">
        <v>683</v>
      </c>
      <c r="I94" s="146" t="s">
        <v>817</v>
      </c>
      <c r="J94" s="146" t="s">
        <v>1193</v>
      </c>
      <c r="K94" s="146" t="s">
        <v>666</v>
      </c>
      <c r="L94" s="147">
        <v>0</v>
      </c>
      <c r="M94" s="147">
        <v>0</v>
      </c>
      <c r="N94" s="147">
        <v>298814.71999999997</v>
      </c>
      <c r="O94" s="147">
        <v>0</v>
      </c>
      <c r="P94" s="147">
        <v>0</v>
      </c>
      <c r="Q94" s="146">
        <v>298814.71999999997</v>
      </c>
    </row>
    <row r="95" spans="1:17" x14ac:dyDescent="0.3">
      <c r="A95" s="146" t="s">
        <v>925</v>
      </c>
      <c r="B95" s="146" t="s">
        <v>717</v>
      </c>
      <c r="C95" s="146" t="s">
        <v>502</v>
      </c>
      <c r="D95" s="146" t="s">
        <v>794</v>
      </c>
      <c r="E95" s="146" t="s">
        <v>1003</v>
      </c>
      <c r="F95" s="146" t="s">
        <v>1206</v>
      </c>
      <c r="G95" s="146" t="s">
        <v>1193</v>
      </c>
      <c r="H95" s="146" t="s">
        <v>665</v>
      </c>
      <c r="I95" s="146" t="s">
        <v>815</v>
      </c>
      <c r="J95" s="146" t="s">
        <v>1193</v>
      </c>
      <c r="K95" s="146" t="s">
        <v>666</v>
      </c>
      <c r="L95" s="147">
        <v>0</v>
      </c>
      <c r="M95" s="147">
        <v>0</v>
      </c>
      <c r="N95" s="147">
        <v>250389.91</v>
      </c>
      <c r="O95" s="147">
        <v>0</v>
      </c>
      <c r="P95" s="147">
        <v>0</v>
      </c>
      <c r="Q95" s="146">
        <v>250389.91</v>
      </c>
    </row>
    <row r="96" spans="1:17" x14ac:dyDescent="0.3">
      <c r="A96" s="146" t="s">
        <v>1163</v>
      </c>
      <c r="B96" s="146" t="s">
        <v>795</v>
      </c>
      <c r="C96" s="146" t="s">
        <v>503</v>
      </c>
      <c r="D96" s="146" t="s">
        <v>796</v>
      </c>
      <c r="E96" s="146" t="s">
        <v>1004</v>
      </c>
      <c r="F96" s="146" t="s">
        <v>1206</v>
      </c>
      <c r="G96" s="146" t="s">
        <v>1193</v>
      </c>
      <c r="H96" s="146" t="s">
        <v>665</v>
      </c>
      <c r="I96" s="146" t="s">
        <v>846</v>
      </c>
      <c r="J96" s="146" t="s">
        <v>1193</v>
      </c>
      <c r="K96" s="146" t="s">
        <v>666</v>
      </c>
      <c r="L96" s="147">
        <v>0</v>
      </c>
      <c r="M96" s="147">
        <v>0</v>
      </c>
      <c r="N96" s="147">
        <v>403350.55</v>
      </c>
      <c r="O96" s="147">
        <v>0</v>
      </c>
      <c r="P96" s="147">
        <v>0</v>
      </c>
      <c r="Q96" s="146">
        <v>403350.55</v>
      </c>
    </row>
    <row r="97" spans="1:17" x14ac:dyDescent="0.3">
      <c r="A97" s="146" t="s">
        <v>978</v>
      </c>
      <c r="B97" s="146" t="s">
        <v>760</v>
      </c>
      <c r="C97" s="146" t="s">
        <v>504</v>
      </c>
      <c r="D97" s="146" t="s">
        <v>797</v>
      </c>
      <c r="E97" s="146" t="s">
        <v>1005</v>
      </c>
      <c r="F97" s="146" t="s">
        <v>1206</v>
      </c>
      <c r="G97" s="146" t="s">
        <v>1193</v>
      </c>
      <c r="H97" s="146" t="s">
        <v>665</v>
      </c>
      <c r="I97" s="146" t="s">
        <v>810</v>
      </c>
      <c r="J97" s="146" t="s">
        <v>1193</v>
      </c>
      <c r="K97" s="146" t="s">
        <v>666</v>
      </c>
      <c r="L97" s="147">
        <v>0</v>
      </c>
      <c r="M97" s="147">
        <v>0</v>
      </c>
      <c r="N97" s="147">
        <v>335163.62</v>
      </c>
      <c r="O97" s="147">
        <v>0</v>
      </c>
      <c r="P97" s="147">
        <v>0</v>
      </c>
      <c r="Q97" s="146">
        <v>335163.62</v>
      </c>
    </row>
    <row r="98" spans="1:17" x14ac:dyDescent="0.3">
      <c r="A98" s="146" t="s">
        <v>1132</v>
      </c>
      <c r="B98" s="146" t="s">
        <v>798</v>
      </c>
      <c r="C98" s="146" t="s">
        <v>505</v>
      </c>
      <c r="D98" s="146" t="s">
        <v>799</v>
      </c>
      <c r="E98" s="146" t="s">
        <v>1006</v>
      </c>
      <c r="F98" s="146" t="s">
        <v>1206</v>
      </c>
      <c r="G98" s="146" t="s">
        <v>1193</v>
      </c>
      <c r="H98" s="146" t="s">
        <v>665</v>
      </c>
      <c r="I98" s="146" t="s">
        <v>833</v>
      </c>
      <c r="J98" s="146" t="s">
        <v>1193</v>
      </c>
      <c r="K98" s="146" t="s">
        <v>666</v>
      </c>
      <c r="L98" s="147">
        <v>0</v>
      </c>
      <c r="M98" s="147">
        <v>0</v>
      </c>
      <c r="N98" s="147">
        <v>621272.85</v>
      </c>
      <c r="O98" s="147">
        <v>0</v>
      </c>
      <c r="P98" s="147">
        <v>0</v>
      </c>
      <c r="Q98" s="146">
        <v>621272.85</v>
      </c>
    </row>
    <row r="99" spans="1:17" x14ac:dyDescent="0.3">
      <c r="A99" s="146" t="s">
        <v>933</v>
      </c>
      <c r="B99" s="146" t="s">
        <v>725</v>
      </c>
      <c r="C99" s="146" t="s">
        <v>506</v>
      </c>
      <c r="D99" s="146" t="s">
        <v>748</v>
      </c>
      <c r="E99" s="146" t="s">
        <v>1007</v>
      </c>
      <c r="F99" s="146" t="s">
        <v>748</v>
      </c>
      <c r="G99" s="146" t="s">
        <v>1193</v>
      </c>
      <c r="H99" s="146" t="s">
        <v>665</v>
      </c>
      <c r="I99" s="146" t="s">
        <v>830</v>
      </c>
      <c r="J99" s="146" t="s">
        <v>1193</v>
      </c>
      <c r="K99" s="146" t="s">
        <v>666</v>
      </c>
      <c r="L99" s="147">
        <v>0</v>
      </c>
      <c r="M99" s="147">
        <v>0</v>
      </c>
      <c r="N99" s="147">
        <v>313575.53000000003</v>
      </c>
      <c r="O99" s="147">
        <v>0</v>
      </c>
      <c r="P99" s="147">
        <v>0</v>
      </c>
      <c r="Q99" s="146">
        <v>313575.53000000003</v>
      </c>
    </row>
    <row r="100" spans="1:17" x14ac:dyDescent="0.3">
      <c r="A100" s="146" t="s">
        <v>1080</v>
      </c>
      <c r="B100" s="146" t="s">
        <v>800</v>
      </c>
      <c r="C100" s="146" t="s">
        <v>507</v>
      </c>
      <c r="D100" s="146" t="s">
        <v>801</v>
      </c>
      <c r="E100" s="146" t="s">
        <v>1008</v>
      </c>
      <c r="F100" s="146" t="s">
        <v>1206</v>
      </c>
      <c r="G100" s="146" t="s">
        <v>1193</v>
      </c>
      <c r="H100" s="146" t="s">
        <v>665</v>
      </c>
      <c r="I100" s="146" t="s">
        <v>806</v>
      </c>
      <c r="J100" s="146" t="s">
        <v>1193</v>
      </c>
      <c r="K100" s="146" t="s">
        <v>666</v>
      </c>
      <c r="L100" s="147">
        <v>0</v>
      </c>
      <c r="M100" s="147">
        <v>0</v>
      </c>
      <c r="N100" s="147">
        <v>202001.25</v>
      </c>
      <c r="O100" s="147">
        <v>0</v>
      </c>
      <c r="P100" s="147">
        <v>0</v>
      </c>
      <c r="Q100" s="146">
        <v>202001.25</v>
      </c>
    </row>
    <row r="101" spans="1:17" x14ac:dyDescent="0.3">
      <c r="A101" s="146" t="s">
        <v>916</v>
      </c>
      <c r="B101" s="146" t="s">
        <v>710</v>
      </c>
      <c r="C101" s="146" t="s">
        <v>508</v>
      </c>
      <c r="D101" s="146" t="s">
        <v>802</v>
      </c>
      <c r="E101" s="146" t="s">
        <v>1009</v>
      </c>
      <c r="F101" s="146" t="s">
        <v>1206</v>
      </c>
      <c r="G101" s="146" t="s">
        <v>1193</v>
      </c>
      <c r="H101" s="146" t="s">
        <v>667</v>
      </c>
      <c r="I101" s="146" t="s">
        <v>829</v>
      </c>
      <c r="J101" s="146" t="s">
        <v>1193</v>
      </c>
      <c r="K101" s="146" t="s">
        <v>666</v>
      </c>
      <c r="L101" s="147">
        <v>0</v>
      </c>
      <c r="M101" s="147">
        <v>0</v>
      </c>
      <c r="N101" s="147">
        <v>518643.31</v>
      </c>
      <c r="O101" s="147">
        <v>0</v>
      </c>
      <c r="P101" s="147">
        <v>0</v>
      </c>
      <c r="Q101" s="146">
        <v>518643.31</v>
      </c>
    </row>
    <row r="102" spans="1:17" x14ac:dyDescent="0.3">
      <c r="A102" s="146" t="s">
        <v>997</v>
      </c>
      <c r="B102" s="146" t="s">
        <v>786</v>
      </c>
      <c r="C102" s="146" t="s">
        <v>509</v>
      </c>
      <c r="D102" s="146" t="s">
        <v>803</v>
      </c>
      <c r="E102" s="146" t="s">
        <v>1010</v>
      </c>
      <c r="F102" s="146" t="s">
        <v>803</v>
      </c>
      <c r="G102" s="146" t="s">
        <v>1193</v>
      </c>
      <c r="H102" s="146" t="s">
        <v>666</v>
      </c>
      <c r="I102" s="146" t="s">
        <v>905</v>
      </c>
      <c r="J102" s="146" t="s">
        <v>1193</v>
      </c>
      <c r="K102" s="146" t="s">
        <v>666</v>
      </c>
      <c r="L102" s="147">
        <v>0</v>
      </c>
      <c r="M102" s="147">
        <v>0</v>
      </c>
      <c r="N102" s="147">
        <v>209022.02</v>
      </c>
      <c r="O102" s="147">
        <v>0</v>
      </c>
      <c r="P102" s="147">
        <v>0</v>
      </c>
      <c r="Q102" s="146">
        <v>209022.02</v>
      </c>
    </row>
    <row r="103" spans="1:17" x14ac:dyDescent="0.3">
      <c r="A103" s="146" t="s">
        <v>1101</v>
      </c>
      <c r="B103" s="146" t="s">
        <v>804</v>
      </c>
      <c r="C103" s="146" t="s">
        <v>510</v>
      </c>
      <c r="D103" s="146" t="s">
        <v>805</v>
      </c>
      <c r="E103" s="146" t="s">
        <v>1011</v>
      </c>
      <c r="F103" s="146" t="s">
        <v>1206</v>
      </c>
      <c r="G103" s="146" t="s">
        <v>1193</v>
      </c>
      <c r="H103" s="146" t="s">
        <v>669</v>
      </c>
      <c r="I103" s="146" t="s">
        <v>709</v>
      </c>
      <c r="J103" s="146" t="s">
        <v>668</v>
      </c>
      <c r="K103" s="146" t="s">
        <v>668</v>
      </c>
      <c r="L103" s="147">
        <v>0</v>
      </c>
      <c r="M103" s="147">
        <v>0</v>
      </c>
      <c r="N103" s="147">
        <v>336715.83</v>
      </c>
      <c r="O103" s="147">
        <v>0</v>
      </c>
      <c r="P103" s="147">
        <v>0</v>
      </c>
      <c r="Q103" s="146">
        <v>336715.83</v>
      </c>
    </row>
    <row r="104" spans="1:17" x14ac:dyDescent="0.3">
      <c r="A104" s="146" t="s">
        <v>1160</v>
      </c>
      <c r="B104" s="146" t="s">
        <v>806</v>
      </c>
      <c r="C104" s="146" t="s">
        <v>511</v>
      </c>
      <c r="D104" s="146" t="s">
        <v>807</v>
      </c>
      <c r="E104" s="146" t="s">
        <v>1012</v>
      </c>
      <c r="F104" s="146" t="s">
        <v>1206</v>
      </c>
      <c r="G104" s="146" t="s">
        <v>1193</v>
      </c>
      <c r="H104" s="146" t="s">
        <v>666</v>
      </c>
      <c r="I104" s="146" t="s">
        <v>714</v>
      </c>
      <c r="J104" s="146" t="s">
        <v>668</v>
      </c>
      <c r="K104" s="146" t="s">
        <v>668</v>
      </c>
      <c r="L104" s="147">
        <v>0</v>
      </c>
      <c r="M104" s="147">
        <v>0</v>
      </c>
      <c r="N104" s="147">
        <v>0</v>
      </c>
      <c r="O104" s="147">
        <v>345422.37</v>
      </c>
      <c r="P104" s="147">
        <v>0</v>
      </c>
      <c r="Q104" s="146">
        <v>345422.37</v>
      </c>
    </row>
    <row r="105" spans="1:17" x14ac:dyDescent="0.3">
      <c r="A105" s="146" t="s">
        <v>1068</v>
      </c>
      <c r="B105" s="146" t="s">
        <v>808</v>
      </c>
      <c r="C105" s="146" t="s">
        <v>512</v>
      </c>
      <c r="D105" s="146" t="s">
        <v>28</v>
      </c>
      <c r="E105" s="146" t="s">
        <v>1013</v>
      </c>
      <c r="F105" s="146" t="s">
        <v>28</v>
      </c>
      <c r="G105" s="146" t="s">
        <v>1193</v>
      </c>
      <c r="H105" s="146" t="s">
        <v>669</v>
      </c>
      <c r="I105" s="146" t="s">
        <v>716</v>
      </c>
      <c r="J105" s="146" t="s">
        <v>668</v>
      </c>
      <c r="K105" s="146" t="s">
        <v>668</v>
      </c>
      <c r="L105" s="147">
        <v>0</v>
      </c>
      <c r="M105" s="147">
        <v>0</v>
      </c>
      <c r="N105" s="147">
        <v>216125.59</v>
      </c>
      <c r="O105" s="147">
        <v>0</v>
      </c>
      <c r="P105" s="147">
        <v>0</v>
      </c>
      <c r="Q105" s="146">
        <v>216125.59</v>
      </c>
    </row>
    <row r="106" spans="1:17" x14ac:dyDescent="0.3">
      <c r="A106" s="146" t="s">
        <v>991</v>
      </c>
      <c r="B106" s="146" t="s">
        <v>779</v>
      </c>
      <c r="C106" s="146" t="s">
        <v>514</v>
      </c>
      <c r="D106" s="146" t="s">
        <v>809</v>
      </c>
      <c r="E106" s="146" t="s">
        <v>1014</v>
      </c>
      <c r="F106" s="146" t="s">
        <v>1206</v>
      </c>
      <c r="G106" s="146" t="s">
        <v>1193</v>
      </c>
      <c r="H106" s="146" t="s">
        <v>669</v>
      </c>
      <c r="I106" s="146" t="s">
        <v>759</v>
      </c>
      <c r="J106" s="146" t="s">
        <v>668</v>
      </c>
      <c r="K106" s="146" t="s">
        <v>668</v>
      </c>
      <c r="L106" s="147">
        <v>0</v>
      </c>
      <c r="M106" s="147">
        <v>0</v>
      </c>
      <c r="N106" s="147">
        <v>256777.61</v>
      </c>
      <c r="O106" s="147">
        <v>0</v>
      </c>
      <c r="P106" s="147">
        <v>0</v>
      </c>
      <c r="Q106" s="146">
        <v>256777.61</v>
      </c>
    </row>
    <row r="107" spans="1:17" x14ac:dyDescent="0.3">
      <c r="A107" s="146" t="s">
        <v>1102</v>
      </c>
      <c r="B107" s="146" t="s">
        <v>810</v>
      </c>
      <c r="C107" s="146" t="s">
        <v>515</v>
      </c>
      <c r="D107" s="146" t="s">
        <v>811</v>
      </c>
      <c r="E107" s="146" t="s">
        <v>1015</v>
      </c>
      <c r="F107" s="146" t="s">
        <v>811</v>
      </c>
      <c r="G107" s="146" t="s">
        <v>1193</v>
      </c>
      <c r="H107" s="146" t="s">
        <v>666</v>
      </c>
      <c r="I107" s="146" t="s">
        <v>788</v>
      </c>
      <c r="J107" s="146" t="s">
        <v>668</v>
      </c>
      <c r="K107" s="146" t="s">
        <v>668</v>
      </c>
      <c r="L107" s="147">
        <v>0</v>
      </c>
      <c r="M107" s="147">
        <v>0</v>
      </c>
      <c r="N107" s="147">
        <v>271538.51</v>
      </c>
      <c r="O107" s="147">
        <v>0</v>
      </c>
      <c r="P107" s="147">
        <v>0</v>
      </c>
      <c r="Q107" s="146">
        <v>271538.51</v>
      </c>
    </row>
    <row r="108" spans="1:17" x14ac:dyDescent="0.3">
      <c r="A108" s="146" t="s">
        <v>1062</v>
      </c>
      <c r="B108" s="146" t="s">
        <v>812</v>
      </c>
      <c r="C108" s="146" t="s">
        <v>516</v>
      </c>
      <c r="D108" s="146" t="s">
        <v>813</v>
      </c>
      <c r="E108" s="146" t="s">
        <v>1016</v>
      </c>
      <c r="F108" s="146" t="s">
        <v>1206</v>
      </c>
      <c r="G108" s="146" t="s">
        <v>1193</v>
      </c>
      <c r="H108" s="146" t="s">
        <v>665</v>
      </c>
      <c r="I108" s="146" t="s">
        <v>818</v>
      </c>
      <c r="J108" s="146" t="s">
        <v>668</v>
      </c>
      <c r="K108" s="146" t="s">
        <v>668</v>
      </c>
      <c r="L108" s="147">
        <v>0</v>
      </c>
      <c r="M108" s="147">
        <v>0</v>
      </c>
      <c r="N108" s="147">
        <v>399594.5</v>
      </c>
      <c r="O108" s="147">
        <v>0</v>
      </c>
      <c r="P108" s="147">
        <v>0</v>
      </c>
      <c r="Q108" s="146">
        <v>399594.5</v>
      </c>
    </row>
    <row r="109" spans="1:17" x14ac:dyDescent="0.3">
      <c r="A109" s="146" t="s">
        <v>989</v>
      </c>
      <c r="B109" s="146" t="s">
        <v>775</v>
      </c>
      <c r="C109" s="146" t="s">
        <v>517</v>
      </c>
      <c r="D109" s="146" t="s">
        <v>26</v>
      </c>
      <c r="E109" s="146" t="s">
        <v>1017</v>
      </c>
      <c r="F109" s="146" t="s">
        <v>26</v>
      </c>
      <c r="G109" s="146" t="s">
        <v>1193</v>
      </c>
      <c r="H109" s="146" t="s">
        <v>669</v>
      </c>
      <c r="I109" s="146" t="s">
        <v>820</v>
      </c>
      <c r="J109" s="146" t="s">
        <v>668</v>
      </c>
      <c r="K109" s="146" t="s">
        <v>668</v>
      </c>
      <c r="L109" s="147">
        <v>0</v>
      </c>
      <c r="M109" s="147">
        <v>0</v>
      </c>
      <c r="N109" s="147">
        <v>516210.83</v>
      </c>
      <c r="O109" s="147">
        <v>0</v>
      </c>
      <c r="P109" s="147">
        <v>0</v>
      </c>
      <c r="Q109" s="146">
        <v>516210.83</v>
      </c>
    </row>
    <row r="110" spans="1:17" x14ac:dyDescent="0.3">
      <c r="A110" s="146" t="s">
        <v>1063</v>
      </c>
      <c r="B110" s="146" t="s">
        <v>846</v>
      </c>
      <c r="C110" s="146" t="s">
        <v>518</v>
      </c>
      <c r="D110" s="146" t="s">
        <v>814</v>
      </c>
      <c r="E110" s="146" t="s">
        <v>1018</v>
      </c>
      <c r="F110" s="146" t="s">
        <v>1206</v>
      </c>
      <c r="G110" s="146" t="s">
        <v>1193</v>
      </c>
      <c r="H110" s="146" t="s">
        <v>666</v>
      </c>
      <c r="I110" s="146" t="s">
        <v>823</v>
      </c>
      <c r="J110" s="146" t="s">
        <v>668</v>
      </c>
      <c r="K110" s="146" t="s">
        <v>668</v>
      </c>
      <c r="L110" s="147">
        <v>0</v>
      </c>
      <c r="M110" s="147">
        <v>0</v>
      </c>
      <c r="N110" s="147">
        <v>0</v>
      </c>
      <c r="O110" s="147">
        <v>219156.28</v>
      </c>
      <c r="P110" s="147">
        <v>0</v>
      </c>
      <c r="Q110" s="146">
        <v>219156.28</v>
      </c>
    </row>
    <row r="111" spans="1:17" x14ac:dyDescent="0.3">
      <c r="A111" s="146" t="s">
        <v>1060</v>
      </c>
      <c r="B111" s="146" t="s">
        <v>815</v>
      </c>
      <c r="C111" s="146" t="s">
        <v>519</v>
      </c>
      <c r="D111" s="146" t="s">
        <v>816</v>
      </c>
      <c r="E111" s="146" t="s">
        <v>1019</v>
      </c>
      <c r="F111" s="146" t="s">
        <v>1206</v>
      </c>
      <c r="G111" s="146" t="s">
        <v>1193</v>
      </c>
      <c r="H111" s="146" t="s">
        <v>666</v>
      </c>
      <c r="I111" s="146" t="s">
        <v>842</v>
      </c>
      <c r="J111" s="146" t="s">
        <v>668</v>
      </c>
      <c r="K111" s="146" t="s">
        <v>668</v>
      </c>
      <c r="L111" s="147">
        <v>0</v>
      </c>
      <c r="M111" s="147">
        <v>0</v>
      </c>
      <c r="N111" s="147">
        <v>0</v>
      </c>
      <c r="O111" s="147">
        <v>108907.01</v>
      </c>
      <c r="P111" s="147">
        <v>0</v>
      </c>
      <c r="Q111" s="146">
        <v>108907.01</v>
      </c>
    </row>
    <row r="112" spans="1:17" x14ac:dyDescent="0.3">
      <c r="A112" s="146" t="s">
        <v>1057</v>
      </c>
      <c r="B112" s="146" t="s">
        <v>817</v>
      </c>
      <c r="C112" s="146" t="s">
        <v>521</v>
      </c>
      <c r="D112" s="146" t="s">
        <v>818</v>
      </c>
      <c r="E112" s="146" t="s">
        <v>1020</v>
      </c>
      <c r="F112" s="146" t="s">
        <v>1206</v>
      </c>
      <c r="G112" s="146" t="s">
        <v>1193</v>
      </c>
      <c r="H112" s="146" t="s">
        <v>666</v>
      </c>
      <c r="I112" s="146" t="s">
        <v>852</v>
      </c>
      <c r="J112" s="146" t="s">
        <v>668</v>
      </c>
      <c r="K112" s="146" t="s">
        <v>668</v>
      </c>
      <c r="L112" s="147">
        <v>0</v>
      </c>
      <c r="M112" s="147">
        <v>0</v>
      </c>
      <c r="N112" s="147">
        <v>0</v>
      </c>
      <c r="O112" s="147">
        <v>360800.62</v>
      </c>
      <c r="P112" s="147">
        <v>0</v>
      </c>
      <c r="Q112" s="146">
        <v>360800.62</v>
      </c>
    </row>
    <row r="113" spans="1:17" x14ac:dyDescent="0.3">
      <c r="A113" s="146" t="s">
        <v>1138</v>
      </c>
      <c r="B113" s="146" t="s">
        <v>819</v>
      </c>
      <c r="C113" s="146" t="s">
        <v>522</v>
      </c>
      <c r="D113" s="146" t="s">
        <v>820</v>
      </c>
      <c r="E113" s="146" t="s">
        <v>1021</v>
      </c>
      <c r="F113" s="146" t="s">
        <v>1206</v>
      </c>
      <c r="G113" s="146" t="s">
        <v>1193</v>
      </c>
      <c r="H113" s="146" t="s">
        <v>667</v>
      </c>
      <c r="I113" s="146" t="s">
        <v>869</v>
      </c>
      <c r="J113" s="146" t="s">
        <v>668</v>
      </c>
      <c r="K113" s="146" t="s">
        <v>668</v>
      </c>
      <c r="L113" s="147">
        <v>0</v>
      </c>
      <c r="M113" s="147">
        <v>0</v>
      </c>
      <c r="N113" s="147">
        <v>0</v>
      </c>
      <c r="O113" s="147">
        <v>0</v>
      </c>
      <c r="P113" s="147">
        <v>1477304.06</v>
      </c>
      <c r="Q113" s="146">
        <v>1477304.06</v>
      </c>
    </row>
    <row r="114" spans="1:17" x14ac:dyDescent="0.3">
      <c r="A114" s="146" t="s">
        <v>1015</v>
      </c>
      <c r="B114" s="146" t="s">
        <v>811</v>
      </c>
      <c r="C114" s="146" t="s">
        <v>523</v>
      </c>
      <c r="D114" s="146" t="s">
        <v>300</v>
      </c>
      <c r="E114" s="146" t="s">
        <v>1022</v>
      </c>
      <c r="F114" s="146" t="s">
        <v>300</v>
      </c>
      <c r="G114" s="146" t="s">
        <v>1193</v>
      </c>
      <c r="H114" s="146" t="s">
        <v>667</v>
      </c>
      <c r="I114" s="146" t="s">
        <v>878</v>
      </c>
      <c r="J114" s="146" t="s">
        <v>668</v>
      </c>
      <c r="K114" s="146" t="s">
        <v>668</v>
      </c>
      <c r="L114" s="147">
        <v>0</v>
      </c>
      <c r="M114" s="147">
        <v>0</v>
      </c>
      <c r="N114" s="147">
        <v>316441.05</v>
      </c>
      <c r="O114" s="147">
        <v>0</v>
      </c>
      <c r="P114" s="147">
        <v>0</v>
      </c>
      <c r="Q114" s="146">
        <v>316441.05</v>
      </c>
    </row>
    <row r="115" spans="1:17" x14ac:dyDescent="0.3">
      <c r="A115" s="146" t="s">
        <v>1070</v>
      </c>
      <c r="B115" s="146" t="s">
        <v>821</v>
      </c>
      <c r="C115" s="146" t="s">
        <v>524</v>
      </c>
      <c r="D115" s="146" t="s">
        <v>822</v>
      </c>
      <c r="E115" s="146" t="s">
        <v>1023</v>
      </c>
      <c r="F115" s="146" t="s">
        <v>1206</v>
      </c>
      <c r="G115" s="146" t="s">
        <v>1193</v>
      </c>
      <c r="H115" s="146" t="s">
        <v>667</v>
      </c>
      <c r="I115" s="146" t="s">
        <v>886</v>
      </c>
      <c r="J115" s="146" t="s">
        <v>668</v>
      </c>
      <c r="K115" s="146" t="s">
        <v>668</v>
      </c>
      <c r="L115" s="147">
        <v>0</v>
      </c>
      <c r="M115" s="147">
        <v>0</v>
      </c>
      <c r="N115" s="147">
        <v>298241.98</v>
      </c>
      <c r="O115" s="147">
        <v>0</v>
      </c>
      <c r="P115" s="147">
        <v>0</v>
      </c>
      <c r="Q115" s="146">
        <v>298241.98</v>
      </c>
    </row>
    <row r="116" spans="1:17" x14ac:dyDescent="0.3">
      <c r="A116" s="146" t="s">
        <v>958</v>
      </c>
      <c r="B116" s="146" t="s">
        <v>745</v>
      </c>
      <c r="C116" s="146" t="s">
        <v>525</v>
      </c>
      <c r="D116" s="146" t="s">
        <v>790</v>
      </c>
      <c r="E116" s="146" t="s">
        <v>1024</v>
      </c>
      <c r="F116" s="146" t="s">
        <v>790</v>
      </c>
      <c r="G116" s="146" t="s">
        <v>1193</v>
      </c>
      <c r="H116" s="146" t="s">
        <v>666</v>
      </c>
      <c r="I116" s="146" t="s">
        <v>891</v>
      </c>
      <c r="J116" s="146" t="s">
        <v>668</v>
      </c>
      <c r="K116" s="146" t="s">
        <v>668</v>
      </c>
      <c r="L116" s="147">
        <v>0</v>
      </c>
      <c r="M116" s="147">
        <v>0</v>
      </c>
      <c r="N116" s="147">
        <v>169960.72</v>
      </c>
      <c r="O116" s="147">
        <v>0</v>
      </c>
      <c r="P116" s="147">
        <v>0</v>
      </c>
      <c r="Q116" s="146">
        <v>169960.72</v>
      </c>
    </row>
    <row r="117" spans="1:17" x14ac:dyDescent="0.3">
      <c r="A117" s="146" t="s">
        <v>975</v>
      </c>
      <c r="B117" s="146" t="s">
        <v>757</v>
      </c>
      <c r="C117" s="146" t="s">
        <v>527</v>
      </c>
      <c r="D117" s="146" t="s">
        <v>823</v>
      </c>
      <c r="E117" s="146" t="s">
        <v>1025</v>
      </c>
      <c r="F117" s="146" t="s">
        <v>1206</v>
      </c>
      <c r="G117" s="146" t="s">
        <v>1193</v>
      </c>
      <c r="H117" s="146" t="s">
        <v>669</v>
      </c>
      <c r="I117" s="146" t="s">
        <v>899</v>
      </c>
      <c r="J117" s="146" t="s">
        <v>668</v>
      </c>
      <c r="K117" s="146" t="s">
        <v>668</v>
      </c>
      <c r="L117" s="147">
        <v>0</v>
      </c>
      <c r="M117" s="147">
        <v>0</v>
      </c>
      <c r="N117" s="147">
        <v>296644.03999999998</v>
      </c>
      <c r="O117" s="147">
        <v>0</v>
      </c>
      <c r="P117" s="147">
        <v>0</v>
      </c>
      <c r="Q117" s="146">
        <v>296644.03999999998</v>
      </c>
    </row>
    <row r="118" spans="1:17" x14ac:dyDescent="0.3">
      <c r="A118" s="146" t="s">
        <v>1100</v>
      </c>
      <c r="B118" s="146" t="s">
        <v>824</v>
      </c>
      <c r="C118" s="146" t="s">
        <v>528</v>
      </c>
      <c r="D118" s="146" t="s">
        <v>769</v>
      </c>
      <c r="E118" s="146" t="s">
        <v>1026</v>
      </c>
      <c r="F118" s="146" t="s">
        <v>769</v>
      </c>
      <c r="G118" s="146" t="s">
        <v>1193</v>
      </c>
      <c r="H118" s="146" t="s">
        <v>669</v>
      </c>
      <c r="I118" s="146" t="s">
        <v>903</v>
      </c>
      <c r="J118" s="146" t="s">
        <v>668</v>
      </c>
      <c r="K118" s="146" t="s">
        <v>668</v>
      </c>
      <c r="L118" s="147">
        <v>0</v>
      </c>
      <c r="M118" s="147">
        <v>0</v>
      </c>
      <c r="N118" s="147">
        <v>0</v>
      </c>
      <c r="O118" s="147">
        <v>355161.27</v>
      </c>
      <c r="P118" s="147">
        <v>0</v>
      </c>
      <c r="Q118" s="146">
        <v>355161.27</v>
      </c>
    </row>
    <row r="119" spans="1:17" x14ac:dyDescent="0.3">
      <c r="A119" s="146" t="s">
        <v>954</v>
      </c>
      <c r="B119" s="146" t="s">
        <v>741</v>
      </c>
      <c r="C119" s="146" t="s">
        <v>529</v>
      </c>
      <c r="D119" s="146" t="s">
        <v>825</v>
      </c>
      <c r="E119" s="146" t="s">
        <v>1027</v>
      </c>
      <c r="F119" s="146" t="s">
        <v>1206</v>
      </c>
      <c r="G119" s="146" t="s">
        <v>1193</v>
      </c>
      <c r="H119" s="146" t="s">
        <v>665</v>
      </c>
      <c r="I119" s="146" t="s">
        <v>706</v>
      </c>
      <c r="J119" s="146" t="s">
        <v>1192</v>
      </c>
      <c r="K119" s="146" t="s">
        <v>698</v>
      </c>
      <c r="L119" s="147">
        <v>0</v>
      </c>
      <c r="M119" s="147">
        <v>0</v>
      </c>
      <c r="N119" s="147">
        <v>308849.32</v>
      </c>
      <c r="O119" s="147">
        <v>0</v>
      </c>
      <c r="P119" s="147">
        <v>0</v>
      </c>
      <c r="Q119" s="146">
        <v>308849.32</v>
      </c>
    </row>
    <row r="120" spans="1:17" x14ac:dyDescent="0.3">
      <c r="A120" s="146" t="s">
        <v>1121</v>
      </c>
      <c r="B120" s="146" t="s">
        <v>877</v>
      </c>
      <c r="C120" s="146" t="s">
        <v>530</v>
      </c>
      <c r="D120" s="146" t="s">
        <v>826</v>
      </c>
      <c r="E120" s="146" t="s">
        <v>1028</v>
      </c>
      <c r="F120" s="146" t="s">
        <v>1206</v>
      </c>
      <c r="G120" s="146" t="s">
        <v>1193</v>
      </c>
      <c r="H120" s="146" t="s">
        <v>667</v>
      </c>
      <c r="I120" s="146" t="s">
        <v>719</v>
      </c>
      <c r="J120" s="146" t="s">
        <v>1192</v>
      </c>
      <c r="K120" s="146" t="s">
        <v>678</v>
      </c>
      <c r="L120" s="147">
        <v>0</v>
      </c>
      <c r="M120" s="147">
        <v>0</v>
      </c>
      <c r="N120" s="147">
        <v>214804.69</v>
      </c>
      <c r="O120" s="147">
        <v>0</v>
      </c>
      <c r="P120" s="147">
        <v>0</v>
      </c>
      <c r="Q120" s="146">
        <v>214804.69</v>
      </c>
    </row>
    <row r="121" spans="1:17" x14ac:dyDescent="0.3">
      <c r="A121" s="146" t="s">
        <v>996</v>
      </c>
      <c r="B121" s="146" t="s">
        <v>784</v>
      </c>
      <c r="C121" s="146" t="s">
        <v>531</v>
      </c>
      <c r="D121" s="146" t="s">
        <v>827</v>
      </c>
      <c r="E121" s="146" t="s">
        <v>1029</v>
      </c>
      <c r="F121" s="146" t="s">
        <v>1206</v>
      </c>
      <c r="G121" s="146" t="s">
        <v>1193</v>
      </c>
      <c r="H121" s="146" t="s">
        <v>666</v>
      </c>
      <c r="I121" s="146" t="s">
        <v>761</v>
      </c>
      <c r="J121" s="146" t="s">
        <v>1192</v>
      </c>
      <c r="K121" s="146" t="s">
        <v>678</v>
      </c>
      <c r="L121" s="147">
        <v>0</v>
      </c>
      <c r="M121" s="147">
        <v>0</v>
      </c>
      <c r="N121" s="147">
        <v>868378.63</v>
      </c>
      <c r="O121" s="147">
        <v>0</v>
      </c>
      <c r="P121" s="147">
        <v>0</v>
      </c>
      <c r="Q121" s="146">
        <v>868378.63</v>
      </c>
    </row>
    <row r="122" spans="1:17" x14ac:dyDescent="0.3">
      <c r="A122" s="146" t="s">
        <v>1010</v>
      </c>
      <c r="B122" s="146" t="s">
        <v>803</v>
      </c>
      <c r="C122" s="146" t="s">
        <v>532</v>
      </c>
      <c r="D122" s="146" t="s">
        <v>828</v>
      </c>
      <c r="E122" s="146" t="s">
        <v>1030</v>
      </c>
      <c r="F122" s="146" t="s">
        <v>1206</v>
      </c>
      <c r="G122" s="146" t="s">
        <v>1193</v>
      </c>
      <c r="H122" s="146" t="s">
        <v>669</v>
      </c>
      <c r="I122" s="146" t="s">
        <v>796</v>
      </c>
      <c r="J122" s="146" t="s">
        <v>1192</v>
      </c>
      <c r="K122" s="146" t="s">
        <v>678</v>
      </c>
      <c r="L122" s="147">
        <v>0</v>
      </c>
      <c r="M122" s="147">
        <v>0</v>
      </c>
      <c r="N122" s="147">
        <v>136000</v>
      </c>
      <c r="O122" s="147">
        <v>0</v>
      </c>
      <c r="P122" s="147">
        <v>0</v>
      </c>
      <c r="Q122" s="146">
        <v>136000</v>
      </c>
    </row>
    <row r="123" spans="1:17" x14ac:dyDescent="0.3">
      <c r="A123" s="146" t="s">
        <v>1161</v>
      </c>
      <c r="B123" s="146" t="s">
        <v>829</v>
      </c>
      <c r="C123" s="146" t="s">
        <v>533</v>
      </c>
      <c r="D123" s="146" t="s">
        <v>169</v>
      </c>
      <c r="E123" s="146" t="s">
        <v>1031</v>
      </c>
      <c r="F123" s="146" t="s">
        <v>169</v>
      </c>
      <c r="G123" s="146" t="s">
        <v>1193</v>
      </c>
      <c r="H123" s="146" t="s">
        <v>666</v>
      </c>
      <c r="I123" s="146" t="s">
        <v>799</v>
      </c>
      <c r="J123" s="146" t="s">
        <v>1192</v>
      </c>
      <c r="K123" s="146" t="s">
        <v>678</v>
      </c>
      <c r="L123" s="147">
        <v>0</v>
      </c>
      <c r="M123" s="147">
        <v>0</v>
      </c>
      <c r="N123" s="147">
        <v>0</v>
      </c>
      <c r="O123" s="147">
        <v>100640</v>
      </c>
      <c r="P123" s="147">
        <v>0</v>
      </c>
      <c r="Q123" s="146">
        <v>100640</v>
      </c>
    </row>
    <row r="124" spans="1:17" x14ac:dyDescent="0.3">
      <c r="A124" s="146" t="s">
        <v>1110</v>
      </c>
      <c r="B124" s="146" t="s">
        <v>830</v>
      </c>
      <c r="C124" s="146" t="s">
        <v>534</v>
      </c>
      <c r="D124" s="146" t="s">
        <v>765</v>
      </c>
      <c r="E124" s="146" t="s">
        <v>1032</v>
      </c>
      <c r="F124" s="146" t="s">
        <v>765</v>
      </c>
      <c r="G124" s="146" t="s">
        <v>1193</v>
      </c>
      <c r="H124" s="146" t="s">
        <v>666</v>
      </c>
      <c r="I124" s="146" t="s">
        <v>809</v>
      </c>
      <c r="J124" s="146" t="s">
        <v>1192</v>
      </c>
      <c r="K124" s="146" t="s">
        <v>678</v>
      </c>
      <c r="L124" s="147">
        <v>0</v>
      </c>
      <c r="M124" s="147">
        <v>0</v>
      </c>
      <c r="N124" s="147">
        <v>0</v>
      </c>
      <c r="O124" s="147">
        <v>198675.18</v>
      </c>
      <c r="P124" s="147">
        <v>0</v>
      </c>
      <c r="Q124" s="146">
        <v>198675.18</v>
      </c>
    </row>
    <row r="125" spans="1:17" x14ac:dyDescent="0.3">
      <c r="A125" s="146" t="s">
        <v>1043</v>
      </c>
      <c r="B125" s="146" t="s">
        <v>831</v>
      </c>
      <c r="C125" s="146" t="s">
        <v>535</v>
      </c>
      <c r="D125" s="146" t="s">
        <v>38</v>
      </c>
      <c r="E125" s="146" t="s">
        <v>1033</v>
      </c>
      <c r="F125" s="146" t="s">
        <v>38</v>
      </c>
      <c r="G125" s="146" t="s">
        <v>1193</v>
      </c>
      <c r="H125" s="146" t="s">
        <v>665</v>
      </c>
      <c r="I125" s="146" t="s">
        <v>813</v>
      </c>
      <c r="J125" s="146" t="s">
        <v>1192</v>
      </c>
      <c r="K125" s="146" t="s">
        <v>678</v>
      </c>
      <c r="L125" s="147">
        <v>0</v>
      </c>
      <c r="M125" s="147">
        <v>0</v>
      </c>
      <c r="N125" s="147">
        <v>316531.5</v>
      </c>
      <c r="O125" s="147">
        <v>0</v>
      </c>
      <c r="P125" s="147">
        <v>0</v>
      </c>
      <c r="Q125" s="146">
        <v>316531.5</v>
      </c>
    </row>
    <row r="126" spans="1:17" x14ac:dyDescent="0.3">
      <c r="A126" s="146" t="s">
        <v>913</v>
      </c>
      <c r="B126" s="146" t="s">
        <v>707</v>
      </c>
      <c r="C126" s="146" t="s">
        <v>536</v>
      </c>
      <c r="D126" s="146" t="s">
        <v>832</v>
      </c>
      <c r="E126" s="146" t="s">
        <v>1034</v>
      </c>
      <c r="F126" s="146" t="s">
        <v>1206</v>
      </c>
      <c r="G126" s="146" t="s">
        <v>1193</v>
      </c>
      <c r="H126" s="146" t="s">
        <v>666</v>
      </c>
      <c r="I126" s="146" t="s">
        <v>834</v>
      </c>
      <c r="J126" s="146" t="s">
        <v>1192</v>
      </c>
      <c r="K126" s="146" t="s">
        <v>678</v>
      </c>
      <c r="L126" s="147">
        <v>0</v>
      </c>
      <c r="M126" s="147">
        <v>0</v>
      </c>
      <c r="N126" s="147">
        <v>0</v>
      </c>
      <c r="O126" s="147">
        <v>393702.92</v>
      </c>
      <c r="P126" s="147">
        <v>0</v>
      </c>
      <c r="Q126" s="146">
        <v>393702.92</v>
      </c>
    </row>
    <row r="127" spans="1:17" x14ac:dyDescent="0.3">
      <c r="A127" s="146" t="s">
        <v>1109</v>
      </c>
      <c r="B127" s="146" t="s">
        <v>833</v>
      </c>
      <c r="C127" s="146" t="s">
        <v>537</v>
      </c>
      <c r="D127" s="146" t="s">
        <v>834</v>
      </c>
      <c r="E127" s="146" t="s">
        <v>1035</v>
      </c>
      <c r="F127" s="146" t="s">
        <v>1206</v>
      </c>
      <c r="G127" s="146" t="s">
        <v>1193</v>
      </c>
      <c r="H127" s="146" t="s">
        <v>666</v>
      </c>
      <c r="I127" s="146" t="s">
        <v>839</v>
      </c>
      <c r="J127" s="146" t="s">
        <v>1192</v>
      </c>
      <c r="K127" s="146" t="s">
        <v>678</v>
      </c>
      <c r="L127" s="147">
        <v>0</v>
      </c>
      <c r="M127" s="147">
        <v>0</v>
      </c>
      <c r="N127" s="147">
        <v>0</v>
      </c>
      <c r="O127" s="147">
        <v>152488.95000000001</v>
      </c>
      <c r="P127" s="147">
        <v>0</v>
      </c>
      <c r="Q127" s="146">
        <v>152488.95000000001</v>
      </c>
    </row>
    <row r="128" spans="1:17" x14ac:dyDescent="0.3">
      <c r="A128" s="146" t="s">
        <v>947</v>
      </c>
      <c r="B128" s="146" t="s">
        <v>735</v>
      </c>
      <c r="C128" s="146" t="s">
        <v>538</v>
      </c>
      <c r="D128" s="146" t="s">
        <v>835</v>
      </c>
      <c r="E128" s="146" t="s">
        <v>1036</v>
      </c>
      <c r="F128" s="146" t="s">
        <v>1206</v>
      </c>
      <c r="G128" s="146" t="s">
        <v>1193</v>
      </c>
      <c r="H128" s="146" t="s">
        <v>669</v>
      </c>
      <c r="I128" s="146" t="s">
        <v>867</v>
      </c>
      <c r="J128" s="146" t="s">
        <v>1192</v>
      </c>
      <c r="K128" s="146" t="s">
        <v>678</v>
      </c>
      <c r="L128" s="147">
        <v>0</v>
      </c>
      <c r="M128" s="147">
        <v>0</v>
      </c>
      <c r="N128" s="147">
        <v>0</v>
      </c>
      <c r="O128" s="147">
        <v>0</v>
      </c>
      <c r="P128" s="147">
        <v>308548.84999999998</v>
      </c>
      <c r="Q128" s="146">
        <v>308548.84999999998</v>
      </c>
    </row>
    <row r="129" spans="1:17" x14ac:dyDescent="0.3">
      <c r="A129" s="146" t="s">
        <v>929</v>
      </c>
      <c r="B129" s="146" t="s">
        <v>721</v>
      </c>
      <c r="C129" s="146" t="s">
        <v>539</v>
      </c>
      <c r="D129" s="146" t="s">
        <v>836</v>
      </c>
      <c r="E129" s="146" t="s">
        <v>1037</v>
      </c>
      <c r="F129" s="146" t="s">
        <v>1206</v>
      </c>
      <c r="G129" s="146" t="s">
        <v>1193</v>
      </c>
      <c r="H129" s="146" t="s">
        <v>665</v>
      </c>
      <c r="I129" s="146" t="s">
        <v>873</v>
      </c>
      <c r="J129" s="146" t="s">
        <v>1192</v>
      </c>
      <c r="K129" s="146" t="s">
        <v>678</v>
      </c>
      <c r="L129" s="147">
        <v>0</v>
      </c>
      <c r="M129" s="147">
        <v>0</v>
      </c>
      <c r="N129" s="147">
        <v>0</v>
      </c>
      <c r="O129" s="147">
        <v>309432.71000000002</v>
      </c>
      <c r="P129" s="147">
        <v>0</v>
      </c>
      <c r="Q129" s="146">
        <v>309432.71000000002</v>
      </c>
    </row>
    <row r="130" spans="1:17" x14ac:dyDescent="0.3">
      <c r="A130" s="146" t="s">
        <v>951</v>
      </c>
      <c r="B130" s="146" t="s">
        <v>738</v>
      </c>
      <c r="C130" s="146" t="s">
        <v>540</v>
      </c>
      <c r="D130" s="146" t="s">
        <v>837</v>
      </c>
      <c r="E130" s="146" t="s">
        <v>1038</v>
      </c>
      <c r="F130" s="146" t="s">
        <v>1206</v>
      </c>
      <c r="G130" s="146" t="s">
        <v>1193</v>
      </c>
      <c r="H130" s="146" t="s">
        <v>665</v>
      </c>
      <c r="I130" s="146" t="s">
        <v>882</v>
      </c>
      <c r="J130" s="146" t="s">
        <v>1192</v>
      </c>
      <c r="K130" s="146" t="s">
        <v>678</v>
      </c>
      <c r="L130" s="147">
        <v>0</v>
      </c>
      <c r="M130" s="147">
        <v>0</v>
      </c>
      <c r="N130" s="147">
        <v>0</v>
      </c>
      <c r="O130" s="147">
        <v>0</v>
      </c>
      <c r="P130" s="147">
        <v>132487.04999999999</v>
      </c>
      <c r="Q130" s="146">
        <v>132487.04999999999</v>
      </c>
    </row>
    <row r="131" spans="1:17" x14ac:dyDescent="0.3">
      <c r="A131" s="146" t="s">
        <v>1001</v>
      </c>
      <c r="B131" s="146" t="s">
        <v>791</v>
      </c>
      <c r="C131" s="146" t="s">
        <v>542</v>
      </c>
      <c r="D131" s="146" t="s">
        <v>22</v>
      </c>
      <c r="E131" s="146" t="s">
        <v>1039</v>
      </c>
      <c r="F131" s="146" t="s">
        <v>22</v>
      </c>
      <c r="G131" s="146" t="s">
        <v>1193</v>
      </c>
      <c r="H131" s="146" t="s">
        <v>665</v>
      </c>
      <c r="I131" s="146" t="s">
        <v>896</v>
      </c>
      <c r="J131" s="146" t="s">
        <v>1192</v>
      </c>
      <c r="K131" s="146" t="s">
        <v>678</v>
      </c>
      <c r="L131" s="147">
        <v>0</v>
      </c>
      <c r="M131" s="147">
        <v>0</v>
      </c>
      <c r="N131" s="147">
        <v>0</v>
      </c>
      <c r="O131" s="147">
        <v>0</v>
      </c>
      <c r="P131" s="147">
        <v>295200</v>
      </c>
      <c r="Q131" s="146">
        <v>295200</v>
      </c>
    </row>
    <row r="132" spans="1:17" x14ac:dyDescent="0.3">
      <c r="A132" s="146" t="s">
        <v>990</v>
      </c>
      <c r="B132" s="146" t="s">
        <v>777</v>
      </c>
      <c r="C132" s="146" t="s">
        <v>543</v>
      </c>
      <c r="D132" s="146" t="s">
        <v>838</v>
      </c>
      <c r="E132" s="146" t="s">
        <v>1040</v>
      </c>
      <c r="F132" s="146" t="s">
        <v>1206</v>
      </c>
      <c r="G132" s="146" t="s">
        <v>1193</v>
      </c>
      <c r="H132" s="146" t="s">
        <v>665</v>
      </c>
      <c r="I132" s="146" t="s">
        <v>32</v>
      </c>
      <c r="J132" s="146" t="s">
        <v>1194</v>
      </c>
      <c r="K132" s="146" t="s">
        <v>681</v>
      </c>
      <c r="L132" s="147">
        <v>0</v>
      </c>
      <c r="M132" s="147">
        <v>0</v>
      </c>
      <c r="N132" s="147">
        <v>0</v>
      </c>
      <c r="O132" s="147">
        <v>0</v>
      </c>
      <c r="P132" s="147">
        <v>97750</v>
      </c>
      <c r="Q132" s="146">
        <v>97750</v>
      </c>
    </row>
    <row r="133" spans="1:17" x14ac:dyDescent="0.3">
      <c r="A133" s="146" t="s">
        <v>910</v>
      </c>
      <c r="B133" s="146" t="s">
        <v>704</v>
      </c>
      <c r="D133" s="146" t="s">
        <v>839</v>
      </c>
      <c r="E133" s="146" t="s">
        <v>1041</v>
      </c>
      <c r="F133" s="146" t="s">
        <v>1206</v>
      </c>
      <c r="G133" s="146" t="s">
        <v>1192</v>
      </c>
      <c r="H133" s="146" t="s">
        <v>684</v>
      </c>
      <c r="I133" s="146" t="s">
        <v>712</v>
      </c>
      <c r="J133" s="146" t="s">
        <v>1192</v>
      </c>
      <c r="K133" s="146" t="s">
        <v>686</v>
      </c>
    </row>
    <row r="134" spans="1:17" x14ac:dyDescent="0.3">
      <c r="A134" s="146" t="s">
        <v>911</v>
      </c>
      <c r="B134" s="146" t="s">
        <v>705</v>
      </c>
      <c r="D134" s="146" t="s">
        <v>96</v>
      </c>
      <c r="E134" s="146" t="s">
        <v>1042</v>
      </c>
      <c r="F134" s="146" t="s">
        <v>96</v>
      </c>
      <c r="G134" s="146" t="s">
        <v>1192</v>
      </c>
      <c r="H134" s="146" t="s">
        <v>688</v>
      </c>
      <c r="I134" s="146" t="s">
        <v>724</v>
      </c>
      <c r="J134" s="146" t="s">
        <v>1192</v>
      </c>
      <c r="K134" s="146" t="s">
        <v>692</v>
      </c>
    </row>
    <row r="135" spans="1:17" x14ac:dyDescent="0.3">
      <c r="A135" s="146" t="s">
        <v>912</v>
      </c>
      <c r="B135" s="146" t="s">
        <v>706</v>
      </c>
      <c r="D135" s="146" t="s">
        <v>831</v>
      </c>
      <c r="E135" s="146" t="s">
        <v>1043</v>
      </c>
      <c r="F135" s="146" t="s">
        <v>831</v>
      </c>
      <c r="G135" s="146" t="s">
        <v>1192</v>
      </c>
      <c r="H135" s="146" t="s">
        <v>698</v>
      </c>
      <c r="I135" s="146" t="s">
        <v>729</v>
      </c>
      <c r="J135" s="146" t="s">
        <v>1192</v>
      </c>
      <c r="K135" s="146" t="s">
        <v>692</v>
      </c>
    </row>
    <row r="136" spans="1:17" x14ac:dyDescent="0.3">
      <c r="A136" s="146" t="s">
        <v>914</v>
      </c>
      <c r="B136" s="146" t="s">
        <v>708</v>
      </c>
      <c r="D136" s="146" t="s">
        <v>31</v>
      </c>
      <c r="E136" s="146" t="s">
        <v>1044</v>
      </c>
      <c r="F136" s="146" t="s">
        <v>31</v>
      </c>
      <c r="G136" s="146" t="s">
        <v>1192</v>
      </c>
      <c r="H136" s="146" t="s">
        <v>688</v>
      </c>
      <c r="I136" s="146" t="s">
        <v>740</v>
      </c>
      <c r="J136" s="146" t="s">
        <v>1192</v>
      </c>
      <c r="K136" s="146" t="s">
        <v>692</v>
      </c>
    </row>
    <row r="137" spans="1:17" x14ac:dyDescent="0.3">
      <c r="A137" s="146" t="s">
        <v>915</v>
      </c>
      <c r="B137" s="146" t="s">
        <v>709</v>
      </c>
      <c r="D137" s="146" t="s">
        <v>840</v>
      </c>
      <c r="E137" s="146" t="s">
        <v>1045</v>
      </c>
      <c r="F137" s="146" t="s">
        <v>1206</v>
      </c>
      <c r="G137" s="146" t="s">
        <v>668</v>
      </c>
      <c r="H137" s="146" t="s">
        <v>668</v>
      </c>
      <c r="I137" s="146" t="s">
        <v>744</v>
      </c>
      <c r="J137" s="146" t="s">
        <v>1192</v>
      </c>
      <c r="K137" s="146" t="s">
        <v>686</v>
      </c>
    </row>
    <row r="138" spans="1:17" x14ac:dyDescent="0.3">
      <c r="A138" s="146" t="s">
        <v>917</v>
      </c>
      <c r="B138" s="146" t="s">
        <v>711</v>
      </c>
      <c r="D138" s="146" t="s">
        <v>841</v>
      </c>
      <c r="E138" s="146" t="s">
        <v>1046</v>
      </c>
      <c r="F138" s="146" t="s">
        <v>1206</v>
      </c>
      <c r="G138" s="146" t="s">
        <v>1192</v>
      </c>
      <c r="H138" s="146" t="s">
        <v>684</v>
      </c>
      <c r="I138" s="146" t="s">
        <v>747</v>
      </c>
      <c r="J138" s="146" t="s">
        <v>1192</v>
      </c>
      <c r="K138" s="146" t="s">
        <v>686</v>
      </c>
    </row>
    <row r="139" spans="1:17" x14ac:dyDescent="0.3">
      <c r="A139" s="146" t="s">
        <v>918</v>
      </c>
      <c r="B139" s="146" t="s">
        <v>712</v>
      </c>
      <c r="D139" s="146" t="s">
        <v>145</v>
      </c>
      <c r="E139" s="146" t="s">
        <v>1047</v>
      </c>
      <c r="F139" s="146" t="s">
        <v>145</v>
      </c>
      <c r="G139" s="146" t="s">
        <v>1192</v>
      </c>
      <c r="H139" s="146" t="s">
        <v>686</v>
      </c>
      <c r="I139" s="146" t="s">
        <v>754</v>
      </c>
      <c r="J139" s="146" t="s">
        <v>1192</v>
      </c>
      <c r="K139" s="146" t="s">
        <v>692</v>
      </c>
    </row>
    <row r="140" spans="1:17" x14ac:dyDescent="0.3">
      <c r="A140" s="146" t="s">
        <v>920</v>
      </c>
      <c r="B140" s="146" t="s">
        <v>714</v>
      </c>
      <c r="D140" s="146" t="s">
        <v>165</v>
      </c>
      <c r="E140" s="146" t="s">
        <v>1048</v>
      </c>
      <c r="F140" s="146" t="s">
        <v>165</v>
      </c>
      <c r="G140" s="146" t="s">
        <v>668</v>
      </c>
      <c r="H140" s="146" t="s">
        <v>668</v>
      </c>
      <c r="I140" s="146" t="s">
        <v>797</v>
      </c>
      <c r="J140" s="146" t="s">
        <v>1192</v>
      </c>
      <c r="K140" s="146" t="s">
        <v>692</v>
      </c>
    </row>
    <row r="141" spans="1:17" x14ac:dyDescent="0.3">
      <c r="A141" s="146" t="s">
        <v>921</v>
      </c>
      <c r="B141" s="146" t="s">
        <v>715</v>
      </c>
      <c r="D141" s="146" t="s">
        <v>35</v>
      </c>
      <c r="E141" s="146" t="s">
        <v>1049</v>
      </c>
      <c r="F141" s="146" t="s">
        <v>35</v>
      </c>
      <c r="G141" s="146" t="s">
        <v>1192</v>
      </c>
      <c r="H141" s="146" t="s">
        <v>686</v>
      </c>
      <c r="I141" s="146" t="s">
        <v>822</v>
      </c>
      <c r="J141" s="146" t="s">
        <v>1192</v>
      </c>
      <c r="K141" s="146" t="s">
        <v>692</v>
      </c>
    </row>
    <row r="142" spans="1:17" x14ac:dyDescent="0.3">
      <c r="A142" s="146" t="s">
        <v>924</v>
      </c>
      <c r="B142" s="146" t="s">
        <v>716</v>
      </c>
      <c r="D142" s="146" t="s">
        <v>306</v>
      </c>
      <c r="E142" s="146" t="s">
        <v>1050</v>
      </c>
      <c r="F142" s="146" t="s">
        <v>306</v>
      </c>
      <c r="G142" s="146" t="s">
        <v>668</v>
      </c>
      <c r="H142" s="146" t="s">
        <v>668</v>
      </c>
      <c r="I142" s="146" t="s">
        <v>836</v>
      </c>
      <c r="J142" s="146" t="s">
        <v>1192</v>
      </c>
      <c r="K142" s="146" t="s">
        <v>692</v>
      </c>
    </row>
    <row r="143" spans="1:17" x14ac:dyDescent="0.3">
      <c r="A143" s="146" t="s">
        <v>927</v>
      </c>
      <c r="B143" s="146" t="s">
        <v>719</v>
      </c>
      <c r="D143" s="146" t="s">
        <v>787</v>
      </c>
      <c r="E143" s="146" t="s">
        <v>1051</v>
      </c>
      <c r="F143" s="146" t="s">
        <v>787</v>
      </c>
      <c r="G143" s="146" t="s">
        <v>1192</v>
      </c>
      <c r="H143" s="146" t="s">
        <v>678</v>
      </c>
      <c r="I143" s="146" t="s">
        <v>848</v>
      </c>
      <c r="J143" s="146" t="s">
        <v>1192</v>
      </c>
      <c r="K143" s="146" t="s">
        <v>686</v>
      </c>
    </row>
    <row r="144" spans="1:17" x14ac:dyDescent="0.3">
      <c r="A144" s="146" t="s">
        <v>928</v>
      </c>
      <c r="B144" s="146" t="s">
        <v>720</v>
      </c>
      <c r="D144" s="146" t="s">
        <v>91</v>
      </c>
      <c r="E144" s="146" t="s">
        <v>1052</v>
      </c>
      <c r="F144" s="146" t="s">
        <v>91</v>
      </c>
      <c r="G144" s="146" t="s">
        <v>1193</v>
      </c>
      <c r="H144" s="146" t="s">
        <v>683</v>
      </c>
      <c r="I144" s="146" t="s">
        <v>850</v>
      </c>
      <c r="J144" s="146" t="s">
        <v>1192</v>
      </c>
      <c r="K144" s="146" t="s">
        <v>686</v>
      </c>
    </row>
    <row r="145" spans="1:11" x14ac:dyDescent="0.3">
      <c r="A145" s="146" t="s">
        <v>930</v>
      </c>
      <c r="B145" s="146" t="s">
        <v>722</v>
      </c>
      <c r="D145" s="146" t="s">
        <v>842</v>
      </c>
      <c r="E145" s="146" t="s">
        <v>1053</v>
      </c>
      <c r="F145" s="146" t="s">
        <v>1206</v>
      </c>
      <c r="G145" s="146" t="s">
        <v>1193</v>
      </c>
      <c r="H145" s="146" t="s">
        <v>683</v>
      </c>
      <c r="I145" s="146" t="s">
        <v>860</v>
      </c>
      <c r="J145" s="146" t="s">
        <v>1192</v>
      </c>
      <c r="K145" s="146" t="s">
        <v>692</v>
      </c>
    </row>
    <row r="146" spans="1:11" x14ac:dyDescent="0.3">
      <c r="A146" s="146" t="s">
        <v>931</v>
      </c>
      <c r="B146" s="146" t="s">
        <v>723</v>
      </c>
      <c r="D146" s="146" t="s">
        <v>73</v>
      </c>
      <c r="E146" s="146" t="s">
        <v>1054</v>
      </c>
      <c r="F146" s="146" t="s">
        <v>73</v>
      </c>
      <c r="G146" s="146" t="s">
        <v>1193</v>
      </c>
      <c r="H146" s="146" t="s">
        <v>669</v>
      </c>
      <c r="I146" s="146" t="s">
        <v>866</v>
      </c>
      <c r="J146" s="146" t="s">
        <v>1192</v>
      </c>
      <c r="K146" s="146" t="s">
        <v>686</v>
      </c>
    </row>
    <row r="147" spans="1:11" x14ac:dyDescent="0.3">
      <c r="A147" s="146" t="s">
        <v>932</v>
      </c>
      <c r="B147" s="146" t="s">
        <v>724</v>
      </c>
      <c r="D147" s="146" t="s">
        <v>843</v>
      </c>
      <c r="E147" s="146" t="s">
        <v>1055</v>
      </c>
      <c r="F147" s="146" t="s">
        <v>1206</v>
      </c>
      <c r="G147" s="146" t="s">
        <v>1192</v>
      </c>
      <c r="H147" s="146" t="s">
        <v>692</v>
      </c>
      <c r="I147" s="146" t="s">
        <v>868</v>
      </c>
      <c r="J147" s="146" t="s">
        <v>1192</v>
      </c>
      <c r="K147" s="146" t="s">
        <v>692</v>
      </c>
    </row>
    <row r="148" spans="1:11" x14ac:dyDescent="0.3">
      <c r="A148" s="146" t="s">
        <v>935</v>
      </c>
      <c r="B148" s="146" t="s">
        <v>727</v>
      </c>
      <c r="D148" s="146" t="s">
        <v>228</v>
      </c>
      <c r="E148" s="146" t="s">
        <v>1056</v>
      </c>
      <c r="F148" s="146" t="s">
        <v>228</v>
      </c>
      <c r="G148" s="146" t="s">
        <v>1194</v>
      </c>
      <c r="H148" s="146" t="s">
        <v>694</v>
      </c>
      <c r="I148" s="146" t="s">
        <v>870</v>
      </c>
      <c r="J148" s="146" t="s">
        <v>1192</v>
      </c>
      <c r="K148" s="146" t="s">
        <v>692</v>
      </c>
    </row>
    <row r="149" spans="1:11" x14ac:dyDescent="0.3">
      <c r="A149" s="146" t="s">
        <v>937</v>
      </c>
      <c r="B149" s="146" t="s">
        <v>728</v>
      </c>
      <c r="D149" s="146" t="s">
        <v>817</v>
      </c>
      <c r="E149" s="146" t="s">
        <v>1057</v>
      </c>
      <c r="F149" s="146" t="s">
        <v>817</v>
      </c>
      <c r="G149" s="146" t="s">
        <v>1192</v>
      </c>
      <c r="H149" s="146" t="s">
        <v>688</v>
      </c>
      <c r="I149" s="146" t="s">
        <v>715</v>
      </c>
      <c r="J149" s="146" t="s">
        <v>1192</v>
      </c>
      <c r="K149" s="146" t="s">
        <v>686</v>
      </c>
    </row>
    <row r="150" spans="1:11" x14ac:dyDescent="0.3">
      <c r="A150" s="146" t="s">
        <v>938</v>
      </c>
      <c r="B150" s="146" t="s">
        <v>729</v>
      </c>
      <c r="D150" s="146" t="s">
        <v>844</v>
      </c>
      <c r="E150" s="146" t="s">
        <v>1058</v>
      </c>
      <c r="F150" s="146" t="s">
        <v>1206</v>
      </c>
      <c r="G150" s="146" t="s">
        <v>1192</v>
      </c>
      <c r="H150" s="146" t="s">
        <v>692</v>
      </c>
      <c r="I150" s="146" t="s">
        <v>733</v>
      </c>
      <c r="J150" s="146" t="s">
        <v>1192</v>
      </c>
      <c r="K150" s="146" t="s">
        <v>686</v>
      </c>
    </row>
    <row r="151" spans="1:11" x14ac:dyDescent="0.3">
      <c r="A151" s="146" t="s">
        <v>940</v>
      </c>
      <c r="B151" s="146" t="s">
        <v>730</v>
      </c>
      <c r="D151" s="146" t="s">
        <v>772</v>
      </c>
      <c r="E151" s="146" t="s">
        <v>1059</v>
      </c>
      <c r="F151" s="146" t="s">
        <v>772</v>
      </c>
      <c r="G151" s="146" t="s">
        <v>1192</v>
      </c>
      <c r="H151" s="146" t="s">
        <v>690</v>
      </c>
      <c r="I151" s="146" t="s">
        <v>736</v>
      </c>
      <c r="J151" s="146" t="s">
        <v>1193</v>
      </c>
      <c r="K151" s="146" t="s">
        <v>683</v>
      </c>
    </row>
    <row r="152" spans="1:11" x14ac:dyDescent="0.3">
      <c r="A152" s="146" t="s">
        <v>943</v>
      </c>
      <c r="B152" s="146" t="s">
        <v>731</v>
      </c>
      <c r="D152" s="146" t="s">
        <v>815</v>
      </c>
      <c r="E152" s="146" t="s">
        <v>1060</v>
      </c>
      <c r="F152" s="146" t="s">
        <v>815</v>
      </c>
      <c r="G152" s="146" t="s">
        <v>1193</v>
      </c>
      <c r="H152" s="146" t="s">
        <v>666</v>
      </c>
      <c r="I152" s="146" t="s">
        <v>746</v>
      </c>
      <c r="J152" s="146" t="s">
        <v>1192</v>
      </c>
      <c r="K152" s="146" t="s">
        <v>686</v>
      </c>
    </row>
    <row r="153" spans="1:11" x14ac:dyDescent="0.3">
      <c r="A153" s="146" t="s">
        <v>944</v>
      </c>
      <c r="B153" s="146" t="s">
        <v>732</v>
      </c>
      <c r="D153" s="146" t="s">
        <v>845</v>
      </c>
      <c r="E153" s="146" t="s">
        <v>1061</v>
      </c>
      <c r="F153" s="146" t="s">
        <v>1206</v>
      </c>
      <c r="G153" s="146" t="s">
        <v>1193</v>
      </c>
      <c r="H153" s="146" t="s">
        <v>669</v>
      </c>
      <c r="I153" s="146" t="s">
        <v>753</v>
      </c>
      <c r="J153" s="146" t="s">
        <v>790</v>
      </c>
      <c r="K153" s="146" t="s">
        <v>673</v>
      </c>
    </row>
    <row r="154" spans="1:11" x14ac:dyDescent="0.3">
      <c r="A154" s="146" t="s">
        <v>945</v>
      </c>
      <c r="B154" s="146" t="s">
        <v>733</v>
      </c>
      <c r="D154" s="146" t="s">
        <v>812</v>
      </c>
      <c r="E154" s="146" t="s">
        <v>1062</v>
      </c>
      <c r="F154" s="146" t="s">
        <v>812</v>
      </c>
      <c r="G154" s="146" t="s">
        <v>1192</v>
      </c>
      <c r="H154" s="146" t="s">
        <v>686</v>
      </c>
      <c r="I154" s="146" t="s">
        <v>790</v>
      </c>
      <c r="J154" s="146" t="s">
        <v>790</v>
      </c>
      <c r="K154" s="146" t="s">
        <v>673</v>
      </c>
    </row>
    <row r="155" spans="1:11" x14ac:dyDescent="0.3">
      <c r="A155" s="146" t="s">
        <v>946</v>
      </c>
      <c r="B155" s="146" t="s">
        <v>734</v>
      </c>
      <c r="D155" s="146" t="s">
        <v>846</v>
      </c>
      <c r="E155" s="146" t="s">
        <v>1063</v>
      </c>
      <c r="F155" s="146" t="s">
        <v>846</v>
      </c>
      <c r="G155" s="146" t="s">
        <v>1192</v>
      </c>
      <c r="H155" s="146" t="s">
        <v>688</v>
      </c>
      <c r="I155" s="146" t="s">
        <v>769</v>
      </c>
      <c r="J155" s="146" t="s">
        <v>790</v>
      </c>
      <c r="K155" s="146" t="s">
        <v>673</v>
      </c>
    </row>
    <row r="156" spans="1:11" x14ac:dyDescent="0.3">
      <c r="A156" s="146" t="s">
        <v>948</v>
      </c>
      <c r="B156" s="146" t="s">
        <v>736</v>
      </c>
      <c r="D156" s="146" t="s">
        <v>14</v>
      </c>
      <c r="E156" s="146" t="s">
        <v>1064</v>
      </c>
      <c r="F156" s="146" t="s">
        <v>14</v>
      </c>
      <c r="G156" s="146" t="s">
        <v>1193</v>
      </c>
      <c r="H156" s="146" t="s">
        <v>683</v>
      </c>
      <c r="I156" s="146" t="s">
        <v>825</v>
      </c>
      <c r="J156" s="146" t="s">
        <v>1192</v>
      </c>
      <c r="K156" s="146" t="s">
        <v>686</v>
      </c>
    </row>
    <row r="157" spans="1:11" x14ac:dyDescent="0.3">
      <c r="A157" s="146" t="s">
        <v>949</v>
      </c>
      <c r="B157" s="146" t="s">
        <v>737</v>
      </c>
      <c r="D157" s="146" t="s">
        <v>847</v>
      </c>
      <c r="E157" s="146" t="s">
        <v>1065</v>
      </c>
      <c r="F157" s="146" t="s">
        <v>1206</v>
      </c>
      <c r="G157" s="146" t="s">
        <v>1194</v>
      </c>
      <c r="H157" s="146" t="s">
        <v>694</v>
      </c>
      <c r="I157" s="146" t="s">
        <v>765</v>
      </c>
      <c r="J157" s="146" t="s">
        <v>790</v>
      </c>
      <c r="K157" s="146" t="s">
        <v>673</v>
      </c>
    </row>
    <row r="158" spans="1:11" x14ac:dyDescent="0.3">
      <c r="A158" s="146" t="s">
        <v>953</v>
      </c>
      <c r="B158" s="146" t="s">
        <v>740</v>
      </c>
      <c r="D158" s="146" t="s">
        <v>848</v>
      </c>
      <c r="E158" s="146" t="s">
        <v>1066</v>
      </c>
      <c r="F158" s="146" t="s">
        <v>1206</v>
      </c>
      <c r="G158" s="146" t="s">
        <v>1192</v>
      </c>
      <c r="H158" s="146" t="s">
        <v>692</v>
      </c>
      <c r="I158" s="146" t="s">
        <v>785</v>
      </c>
      <c r="J158" s="146" t="s">
        <v>790</v>
      </c>
      <c r="K158" s="146" t="s">
        <v>673</v>
      </c>
    </row>
    <row r="159" spans="1:11" x14ac:dyDescent="0.3">
      <c r="A159" s="146" t="s">
        <v>955</v>
      </c>
      <c r="B159" s="146" t="s">
        <v>742</v>
      </c>
      <c r="D159" s="146" t="s">
        <v>849</v>
      </c>
      <c r="E159" s="146" t="s">
        <v>1067</v>
      </c>
      <c r="F159" s="146" t="s">
        <v>1206</v>
      </c>
      <c r="G159" s="146" t="s">
        <v>1192</v>
      </c>
      <c r="H159" s="146" t="s">
        <v>678</v>
      </c>
      <c r="I159" s="146" t="s">
        <v>778</v>
      </c>
      <c r="J159" s="146" t="s">
        <v>790</v>
      </c>
      <c r="K159" s="146" t="s">
        <v>673</v>
      </c>
    </row>
    <row r="160" spans="1:11" x14ac:dyDescent="0.3">
      <c r="A160" s="146" t="s">
        <v>956</v>
      </c>
      <c r="B160" s="146" t="s">
        <v>743</v>
      </c>
      <c r="D160" s="146" t="s">
        <v>808</v>
      </c>
      <c r="E160" s="146" t="s">
        <v>1068</v>
      </c>
      <c r="F160" s="146" t="s">
        <v>808</v>
      </c>
      <c r="G160" s="146" t="s">
        <v>1193</v>
      </c>
      <c r="H160" s="146" t="s">
        <v>683</v>
      </c>
      <c r="I160" s="146" t="s">
        <v>887</v>
      </c>
      <c r="J160" s="146" t="s">
        <v>1192</v>
      </c>
      <c r="K160" s="146" t="s">
        <v>686</v>
      </c>
    </row>
    <row r="161" spans="1:11" x14ac:dyDescent="0.3">
      <c r="A161" s="146" t="s">
        <v>957</v>
      </c>
      <c r="B161" s="146" t="s">
        <v>744</v>
      </c>
      <c r="D161" s="146" t="s">
        <v>850</v>
      </c>
      <c r="E161" s="146" t="s">
        <v>1069</v>
      </c>
      <c r="F161" s="146" t="s">
        <v>1206</v>
      </c>
      <c r="G161" s="146" t="s">
        <v>1192</v>
      </c>
      <c r="H161" s="146" t="s">
        <v>686</v>
      </c>
      <c r="I161" s="146" t="s">
        <v>895</v>
      </c>
      <c r="J161" s="146" t="s">
        <v>1192</v>
      </c>
      <c r="K161" s="146" t="s">
        <v>686</v>
      </c>
    </row>
    <row r="162" spans="1:11" x14ac:dyDescent="0.3">
      <c r="A162" s="146" t="s">
        <v>963</v>
      </c>
      <c r="B162" s="146" t="s">
        <v>746</v>
      </c>
      <c r="D162" s="146" t="s">
        <v>821</v>
      </c>
      <c r="E162" s="146" t="s">
        <v>1070</v>
      </c>
      <c r="F162" s="146" t="s">
        <v>821</v>
      </c>
      <c r="G162" s="146" t="s">
        <v>1192</v>
      </c>
      <c r="H162" s="146" t="s">
        <v>686</v>
      </c>
      <c r="I162" s="146" t="s">
        <v>776</v>
      </c>
      <c r="J162" s="146" t="s">
        <v>790</v>
      </c>
      <c r="K162" s="146" t="s">
        <v>673</v>
      </c>
    </row>
    <row r="163" spans="1:11" x14ac:dyDescent="0.3">
      <c r="A163" s="146" t="s">
        <v>964</v>
      </c>
      <c r="B163" s="146" t="s">
        <v>747</v>
      </c>
      <c r="D163" s="146" t="s">
        <v>767</v>
      </c>
      <c r="E163" s="146" t="s">
        <v>1071</v>
      </c>
      <c r="F163" s="146" t="s">
        <v>767</v>
      </c>
      <c r="G163" s="146" t="s">
        <v>1192</v>
      </c>
      <c r="H163" s="146" t="s">
        <v>686</v>
      </c>
      <c r="I163" s="146" t="s">
        <v>726</v>
      </c>
      <c r="J163" s="146" t="s">
        <v>790</v>
      </c>
      <c r="K163" s="146" t="s">
        <v>673</v>
      </c>
    </row>
    <row r="164" spans="1:11" x14ac:dyDescent="0.3">
      <c r="A164" s="146" t="s">
        <v>966</v>
      </c>
      <c r="B164" s="146" t="s">
        <v>749</v>
      </c>
      <c r="D164" s="146" t="s">
        <v>785</v>
      </c>
      <c r="E164" s="146" t="s">
        <v>1072</v>
      </c>
      <c r="F164" s="146" t="s">
        <v>785</v>
      </c>
      <c r="G164" s="146" t="s">
        <v>1193</v>
      </c>
      <c r="H164" s="146" t="s">
        <v>669</v>
      </c>
      <c r="I164" s="146" t="s">
        <v>767</v>
      </c>
      <c r="J164" s="146" t="s">
        <v>790</v>
      </c>
      <c r="K164" s="146" t="s">
        <v>673</v>
      </c>
    </row>
    <row r="165" spans="1:11" x14ac:dyDescent="0.3">
      <c r="A165" s="146" t="s">
        <v>967</v>
      </c>
      <c r="B165" s="146" t="s">
        <v>750</v>
      </c>
      <c r="D165" s="146" t="s">
        <v>851</v>
      </c>
      <c r="E165" s="146" t="s">
        <v>1073</v>
      </c>
      <c r="F165" s="146" t="s">
        <v>1206</v>
      </c>
      <c r="G165" s="146" t="s">
        <v>1192</v>
      </c>
      <c r="H165" s="146" t="s">
        <v>690</v>
      </c>
      <c r="I165" s="146" t="s">
        <v>723</v>
      </c>
      <c r="J165" s="146" t="s">
        <v>1193</v>
      </c>
      <c r="K165" s="146" t="s">
        <v>669</v>
      </c>
    </row>
    <row r="166" spans="1:11" x14ac:dyDescent="0.3">
      <c r="A166" s="146" t="s">
        <v>969</v>
      </c>
      <c r="B166" s="146" t="s">
        <v>751</v>
      </c>
      <c r="D166" s="146" t="s">
        <v>852</v>
      </c>
      <c r="E166" s="146" t="s">
        <v>1074</v>
      </c>
      <c r="F166" s="146" t="s">
        <v>1206</v>
      </c>
      <c r="G166" s="146" t="s">
        <v>1192</v>
      </c>
      <c r="H166" s="146" t="s">
        <v>698</v>
      </c>
      <c r="I166" s="146" t="s">
        <v>732</v>
      </c>
      <c r="J166" s="146" t="s">
        <v>1193</v>
      </c>
      <c r="K166" s="146" t="s">
        <v>669</v>
      </c>
    </row>
    <row r="167" spans="1:11" x14ac:dyDescent="0.3">
      <c r="A167" s="146" t="s">
        <v>970</v>
      </c>
      <c r="B167" s="146" t="s">
        <v>752</v>
      </c>
      <c r="D167" s="146" t="s">
        <v>29</v>
      </c>
      <c r="E167" s="146" t="s">
        <v>1075</v>
      </c>
      <c r="F167" s="146" t="s">
        <v>29</v>
      </c>
      <c r="G167" s="146" t="s">
        <v>1193</v>
      </c>
      <c r="H167" s="146" t="s">
        <v>683</v>
      </c>
      <c r="I167" s="146" t="s">
        <v>735</v>
      </c>
      <c r="J167" s="146" t="s">
        <v>1193</v>
      </c>
      <c r="K167" s="146" t="s">
        <v>669</v>
      </c>
    </row>
    <row r="168" spans="1:11" x14ac:dyDescent="0.3">
      <c r="A168" s="146" t="s">
        <v>972</v>
      </c>
      <c r="B168" s="146" t="s">
        <v>754</v>
      </c>
      <c r="D168" s="146" t="s">
        <v>853</v>
      </c>
      <c r="E168" s="146" t="s">
        <v>1076</v>
      </c>
      <c r="F168" s="146" t="s">
        <v>1206</v>
      </c>
      <c r="G168" s="146" t="s">
        <v>1192</v>
      </c>
      <c r="H168" s="146" t="s">
        <v>692</v>
      </c>
      <c r="I168" s="146" t="s">
        <v>749</v>
      </c>
      <c r="J168" s="146" t="s">
        <v>1193</v>
      </c>
      <c r="K168" s="146" t="s">
        <v>669</v>
      </c>
    </row>
    <row r="169" spans="1:11" x14ac:dyDescent="0.3">
      <c r="A169" s="146" t="s">
        <v>973</v>
      </c>
      <c r="B169" s="146" t="s">
        <v>755</v>
      </c>
      <c r="D169" s="146" t="s">
        <v>854</v>
      </c>
      <c r="E169" s="146" t="s">
        <v>1077</v>
      </c>
      <c r="F169" s="146" t="s">
        <v>1206</v>
      </c>
      <c r="G169" s="146" t="s">
        <v>1192</v>
      </c>
      <c r="H169" s="146" t="s">
        <v>676</v>
      </c>
      <c r="I169" s="146" t="s">
        <v>757</v>
      </c>
      <c r="J169" s="146" t="s">
        <v>1193</v>
      </c>
      <c r="K169" s="146" t="s">
        <v>669</v>
      </c>
    </row>
    <row r="170" spans="1:11" x14ac:dyDescent="0.3">
      <c r="A170" s="146" t="s">
        <v>974</v>
      </c>
      <c r="B170" s="146" t="s">
        <v>756</v>
      </c>
      <c r="D170" s="146" t="s">
        <v>855</v>
      </c>
      <c r="E170" s="146" t="s">
        <v>1078</v>
      </c>
      <c r="F170" s="146" t="s">
        <v>1206</v>
      </c>
      <c r="G170" s="146" t="s">
        <v>1194</v>
      </c>
      <c r="H170" s="146" t="s">
        <v>694</v>
      </c>
      <c r="I170" s="146" t="s">
        <v>775</v>
      </c>
      <c r="J170" s="146" t="s">
        <v>1193</v>
      </c>
      <c r="K170" s="146" t="s">
        <v>669</v>
      </c>
    </row>
    <row r="171" spans="1:11" x14ac:dyDescent="0.3">
      <c r="A171" s="146" t="s">
        <v>976</v>
      </c>
      <c r="B171" s="146" t="s">
        <v>758</v>
      </c>
      <c r="D171" s="146" t="s">
        <v>856</v>
      </c>
      <c r="E171" s="146" t="s">
        <v>1079</v>
      </c>
      <c r="F171" s="146" t="s">
        <v>1206</v>
      </c>
      <c r="G171" s="146" t="s">
        <v>1192</v>
      </c>
      <c r="H171" s="146" t="s">
        <v>698</v>
      </c>
      <c r="I171" s="146" t="s">
        <v>779</v>
      </c>
      <c r="J171" s="146" t="s">
        <v>1193</v>
      </c>
      <c r="K171" s="146" t="s">
        <v>669</v>
      </c>
    </row>
    <row r="172" spans="1:11" x14ac:dyDescent="0.3">
      <c r="A172" s="146" t="s">
        <v>977</v>
      </c>
      <c r="B172" s="146" t="s">
        <v>759</v>
      </c>
      <c r="D172" s="146" t="s">
        <v>800</v>
      </c>
      <c r="E172" s="146" t="s">
        <v>1080</v>
      </c>
      <c r="F172" s="146" t="s">
        <v>800</v>
      </c>
      <c r="G172" s="146" t="s">
        <v>668</v>
      </c>
      <c r="H172" s="146" t="s">
        <v>668</v>
      </c>
      <c r="I172" s="146" t="s">
        <v>801</v>
      </c>
      <c r="J172" s="146" t="s">
        <v>1193</v>
      </c>
      <c r="K172" s="146" t="s">
        <v>669</v>
      </c>
    </row>
    <row r="173" spans="1:11" x14ac:dyDescent="0.3">
      <c r="A173" s="146" t="s">
        <v>979</v>
      </c>
      <c r="B173" s="146" t="s">
        <v>761</v>
      </c>
      <c r="D173" s="146" t="s">
        <v>857</v>
      </c>
      <c r="E173" s="146" t="s">
        <v>1081</v>
      </c>
      <c r="F173" s="146" t="s">
        <v>1206</v>
      </c>
      <c r="G173" s="146" t="s">
        <v>1192</v>
      </c>
      <c r="H173" s="146" t="s">
        <v>678</v>
      </c>
      <c r="I173" s="146" t="s">
        <v>803</v>
      </c>
      <c r="J173" s="146" t="s">
        <v>1193</v>
      </c>
      <c r="K173" s="146" t="s">
        <v>669</v>
      </c>
    </row>
    <row r="174" spans="1:11" x14ac:dyDescent="0.3">
      <c r="A174" s="146" t="s">
        <v>980</v>
      </c>
      <c r="B174" s="146" t="s">
        <v>762</v>
      </c>
      <c r="D174" s="146" t="s">
        <v>858</v>
      </c>
      <c r="E174" s="146" t="s">
        <v>1082</v>
      </c>
      <c r="F174" s="146" t="s">
        <v>1206</v>
      </c>
      <c r="G174" s="146" t="s">
        <v>1194</v>
      </c>
      <c r="H174" s="146" t="s">
        <v>694</v>
      </c>
      <c r="I174" s="146" t="s">
        <v>837</v>
      </c>
      <c r="J174" s="146" t="s">
        <v>1193</v>
      </c>
      <c r="K174" s="146" t="s">
        <v>669</v>
      </c>
    </row>
    <row r="175" spans="1:11" x14ac:dyDescent="0.3">
      <c r="A175" s="146" t="s">
        <v>981</v>
      </c>
      <c r="B175" s="146" t="s">
        <v>763</v>
      </c>
      <c r="D175" s="146" t="s">
        <v>783</v>
      </c>
      <c r="E175" s="146" t="s">
        <v>1083</v>
      </c>
      <c r="F175" s="146" t="s">
        <v>783</v>
      </c>
      <c r="G175" s="146" t="s">
        <v>1193</v>
      </c>
      <c r="H175" s="146" t="s">
        <v>683</v>
      </c>
      <c r="I175" s="146" t="s">
        <v>843</v>
      </c>
      <c r="J175" s="146" t="s">
        <v>1193</v>
      </c>
      <c r="K175" s="146" t="s">
        <v>669</v>
      </c>
    </row>
    <row r="176" spans="1:11" x14ac:dyDescent="0.3">
      <c r="A176" s="146" t="s">
        <v>983</v>
      </c>
      <c r="B176" s="146" t="s">
        <v>764</v>
      </c>
      <c r="D176" s="146" t="s">
        <v>859</v>
      </c>
      <c r="E176" s="146" t="s">
        <v>1084</v>
      </c>
      <c r="F176" s="146" t="s">
        <v>1206</v>
      </c>
      <c r="G176" s="146" t="s">
        <v>1194</v>
      </c>
      <c r="H176" s="146" t="s">
        <v>694</v>
      </c>
      <c r="I176" s="146" t="s">
        <v>808</v>
      </c>
      <c r="J176" s="146" t="s">
        <v>1193</v>
      </c>
      <c r="K176" s="146" t="s">
        <v>669</v>
      </c>
    </row>
    <row r="177" spans="1:11" x14ac:dyDescent="0.3">
      <c r="A177" s="146" t="s">
        <v>984</v>
      </c>
      <c r="B177" s="146" t="s">
        <v>766</v>
      </c>
      <c r="D177" s="146" t="s">
        <v>18</v>
      </c>
      <c r="E177" s="146" t="s">
        <v>1085</v>
      </c>
      <c r="F177" s="146" t="s">
        <v>18</v>
      </c>
      <c r="G177" s="146" t="s">
        <v>1192</v>
      </c>
      <c r="H177" s="146" t="s">
        <v>690</v>
      </c>
      <c r="I177" s="146" t="s">
        <v>824</v>
      </c>
      <c r="J177" s="146" t="s">
        <v>1193</v>
      </c>
      <c r="K177" s="146" t="s">
        <v>669</v>
      </c>
    </row>
    <row r="178" spans="1:11" x14ac:dyDescent="0.3">
      <c r="A178" s="146" t="s">
        <v>985</v>
      </c>
      <c r="B178" s="146" t="s">
        <v>768</v>
      </c>
      <c r="D178" s="146" t="s">
        <v>135</v>
      </c>
      <c r="E178" s="146" t="s">
        <v>1086</v>
      </c>
      <c r="F178" s="146" t="s">
        <v>135</v>
      </c>
      <c r="G178" s="146" t="s">
        <v>1192</v>
      </c>
      <c r="H178" s="146" t="s">
        <v>690</v>
      </c>
      <c r="I178" s="146" t="s">
        <v>804</v>
      </c>
      <c r="J178" s="146" t="s">
        <v>1193</v>
      </c>
      <c r="K178" s="146" t="s">
        <v>669</v>
      </c>
    </row>
    <row r="179" spans="1:11" x14ac:dyDescent="0.3">
      <c r="A179" s="146" t="s">
        <v>986</v>
      </c>
      <c r="B179" s="146" t="s">
        <v>770</v>
      </c>
      <c r="D179" s="146" t="s">
        <v>860</v>
      </c>
      <c r="E179" s="146" t="s">
        <v>1087</v>
      </c>
      <c r="F179" s="146" t="s">
        <v>1206</v>
      </c>
      <c r="G179" s="146" t="s">
        <v>1192</v>
      </c>
      <c r="H179" s="146" t="s">
        <v>684</v>
      </c>
      <c r="I179" s="146" t="s">
        <v>889</v>
      </c>
      <c r="J179" s="146" t="s">
        <v>1193</v>
      </c>
      <c r="K179" s="146" t="s">
        <v>669</v>
      </c>
    </row>
    <row r="180" spans="1:11" x14ac:dyDescent="0.3">
      <c r="A180" s="146" t="s">
        <v>987</v>
      </c>
      <c r="B180" s="146" t="s">
        <v>771</v>
      </c>
      <c r="D180" s="146" t="s">
        <v>861</v>
      </c>
      <c r="E180" s="146" t="s">
        <v>1088</v>
      </c>
      <c r="F180" s="146" t="s">
        <v>1206</v>
      </c>
      <c r="G180" s="146" t="s">
        <v>1193</v>
      </c>
      <c r="H180" s="146" t="s">
        <v>683</v>
      </c>
      <c r="I180" s="146" t="s">
        <v>727</v>
      </c>
      <c r="J180" s="146" t="s">
        <v>1194</v>
      </c>
      <c r="K180" s="146" t="s">
        <v>694</v>
      </c>
    </row>
    <row r="181" spans="1:11" x14ac:dyDescent="0.3">
      <c r="A181" s="146" t="s">
        <v>988</v>
      </c>
      <c r="B181" s="146" t="s">
        <v>773</v>
      </c>
      <c r="D181" s="146" t="s">
        <v>862</v>
      </c>
      <c r="E181" s="146" t="s">
        <v>1089</v>
      </c>
      <c r="F181" s="146" t="s">
        <v>1206</v>
      </c>
      <c r="G181" s="146" t="s">
        <v>1192</v>
      </c>
      <c r="H181" s="146" t="s">
        <v>678</v>
      </c>
      <c r="I181" s="146" t="s">
        <v>737</v>
      </c>
      <c r="J181" s="146" t="s">
        <v>1194</v>
      </c>
      <c r="K181" s="146" t="s">
        <v>694</v>
      </c>
    </row>
    <row r="182" spans="1:11" x14ac:dyDescent="0.3">
      <c r="A182" s="146" t="s">
        <v>992</v>
      </c>
      <c r="B182" s="146" t="s">
        <v>780</v>
      </c>
      <c r="D182" s="146" t="s">
        <v>863</v>
      </c>
      <c r="E182" s="146" t="s">
        <v>1090</v>
      </c>
      <c r="F182" s="146" t="s">
        <v>1206</v>
      </c>
      <c r="G182" s="146" t="s">
        <v>1192</v>
      </c>
      <c r="H182" s="146" t="s">
        <v>684</v>
      </c>
      <c r="I182" s="146" t="s">
        <v>789</v>
      </c>
      <c r="J182" s="146" t="s">
        <v>1194</v>
      </c>
      <c r="K182" s="146" t="s">
        <v>694</v>
      </c>
    </row>
    <row r="183" spans="1:11" x14ac:dyDescent="0.3">
      <c r="A183" s="146" t="s">
        <v>995</v>
      </c>
      <c r="B183" s="146" t="s">
        <v>782</v>
      </c>
      <c r="D183" s="146" t="s">
        <v>864</v>
      </c>
      <c r="E183" s="146" t="s">
        <v>1091</v>
      </c>
      <c r="F183" s="146" t="s">
        <v>1206</v>
      </c>
      <c r="G183" s="146" t="s">
        <v>1192</v>
      </c>
      <c r="H183" s="146" t="s">
        <v>688</v>
      </c>
      <c r="I183" s="146" t="s">
        <v>28</v>
      </c>
      <c r="J183" s="146" t="s">
        <v>1194</v>
      </c>
      <c r="K183" s="146" t="s">
        <v>182</v>
      </c>
    </row>
    <row r="184" spans="1:11" x14ac:dyDescent="0.3">
      <c r="A184" s="146" t="s">
        <v>999</v>
      </c>
      <c r="B184" s="146" t="s">
        <v>788</v>
      </c>
      <c r="D184" s="146" t="s">
        <v>312</v>
      </c>
      <c r="E184" s="146" t="s">
        <v>1092</v>
      </c>
      <c r="F184" s="146" t="s">
        <v>312</v>
      </c>
      <c r="G184" s="146" t="s">
        <v>668</v>
      </c>
      <c r="H184" s="146" t="s">
        <v>668</v>
      </c>
      <c r="I184" s="146" t="s">
        <v>827</v>
      </c>
      <c r="J184" s="146" t="s">
        <v>1194</v>
      </c>
      <c r="K184" s="146" t="s">
        <v>694</v>
      </c>
    </row>
    <row r="185" spans="1:11" x14ac:dyDescent="0.3">
      <c r="A185" s="146" t="s">
        <v>1000</v>
      </c>
      <c r="B185" s="146" t="s">
        <v>789</v>
      </c>
      <c r="D185" s="146" t="s">
        <v>865</v>
      </c>
      <c r="E185" s="146" t="s">
        <v>1093</v>
      </c>
      <c r="F185" s="146" t="s">
        <v>1206</v>
      </c>
      <c r="G185" s="146" t="s">
        <v>1194</v>
      </c>
      <c r="H185" s="146" t="s">
        <v>694</v>
      </c>
      <c r="I185" s="146" t="s">
        <v>38</v>
      </c>
      <c r="J185" s="146" t="s">
        <v>1194</v>
      </c>
      <c r="K185" s="146" t="s">
        <v>182</v>
      </c>
    </row>
    <row r="186" spans="1:11" x14ac:dyDescent="0.3">
      <c r="A186" s="146" t="s">
        <v>1002</v>
      </c>
      <c r="B186" s="146" t="s">
        <v>793</v>
      </c>
      <c r="D186" s="146" t="s">
        <v>866</v>
      </c>
      <c r="E186" s="146" t="s">
        <v>1094</v>
      </c>
      <c r="F186" s="146" t="s">
        <v>1206</v>
      </c>
      <c r="G186" s="146" t="s">
        <v>1192</v>
      </c>
      <c r="H186" s="146" t="s">
        <v>684</v>
      </c>
      <c r="I186" s="146" t="s">
        <v>835</v>
      </c>
      <c r="J186" s="146" t="s">
        <v>1194</v>
      </c>
      <c r="K186" s="146" t="s">
        <v>694</v>
      </c>
    </row>
    <row r="187" spans="1:11" x14ac:dyDescent="0.3">
      <c r="A187" s="146" t="s">
        <v>1003</v>
      </c>
      <c r="B187" s="146" t="s">
        <v>794</v>
      </c>
      <c r="D187" s="146" t="s">
        <v>39</v>
      </c>
      <c r="E187" s="146" t="s">
        <v>1095</v>
      </c>
      <c r="F187" s="146" t="s">
        <v>39</v>
      </c>
      <c r="G187" s="146" t="s">
        <v>1192</v>
      </c>
      <c r="H187" s="146" t="s">
        <v>690</v>
      </c>
      <c r="I187" s="146" t="s">
        <v>22</v>
      </c>
      <c r="J187" s="146" t="s">
        <v>1194</v>
      </c>
      <c r="K187" s="146" t="s">
        <v>182</v>
      </c>
    </row>
    <row r="188" spans="1:11" x14ac:dyDescent="0.3">
      <c r="A188" s="146" t="s">
        <v>1004</v>
      </c>
      <c r="B188" s="146" t="s">
        <v>796</v>
      </c>
      <c r="D188" s="146" t="s">
        <v>867</v>
      </c>
      <c r="E188" s="146" t="s">
        <v>1096</v>
      </c>
      <c r="F188" s="146" t="s">
        <v>1206</v>
      </c>
      <c r="G188" s="146" t="s">
        <v>1192</v>
      </c>
      <c r="H188" s="146" t="s">
        <v>678</v>
      </c>
      <c r="I188" s="146" t="s">
        <v>858</v>
      </c>
      <c r="J188" s="146" t="s">
        <v>1194</v>
      </c>
      <c r="K188" s="146" t="s">
        <v>694</v>
      </c>
    </row>
    <row r="189" spans="1:11" x14ac:dyDescent="0.3">
      <c r="A189" s="146" t="s">
        <v>1005</v>
      </c>
      <c r="B189" s="146" t="s">
        <v>797</v>
      </c>
      <c r="D189" s="146" t="s">
        <v>868</v>
      </c>
      <c r="E189" s="146" t="s">
        <v>1097</v>
      </c>
      <c r="F189" s="146" t="s">
        <v>1206</v>
      </c>
      <c r="G189" s="146" t="s">
        <v>1192</v>
      </c>
      <c r="H189" s="146" t="s">
        <v>692</v>
      </c>
      <c r="I189" s="146" t="s">
        <v>18</v>
      </c>
      <c r="J189" s="146" t="s">
        <v>1194</v>
      </c>
      <c r="K189" s="146" t="s">
        <v>182</v>
      </c>
    </row>
    <row r="190" spans="1:11" x14ac:dyDescent="0.3">
      <c r="A190" s="146" t="s">
        <v>1006</v>
      </c>
      <c r="B190" s="146" t="s">
        <v>799</v>
      </c>
      <c r="D190" s="146" t="s">
        <v>297</v>
      </c>
      <c r="E190" s="146" t="s">
        <v>1098</v>
      </c>
      <c r="F190" s="146" t="s">
        <v>297</v>
      </c>
      <c r="G190" s="146" t="s">
        <v>1192</v>
      </c>
      <c r="H190" s="146" t="s">
        <v>678</v>
      </c>
      <c r="I190" s="146" t="s">
        <v>862</v>
      </c>
      <c r="J190" s="146" t="s">
        <v>1194</v>
      </c>
      <c r="K190" s="146" t="s">
        <v>694</v>
      </c>
    </row>
    <row r="191" spans="1:11" x14ac:dyDescent="0.3">
      <c r="A191" s="146" t="s">
        <v>1008</v>
      </c>
      <c r="B191" s="146" t="s">
        <v>801</v>
      </c>
      <c r="D191" s="146" t="s">
        <v>138</v>
      </c>
      <c r="E191" s="146" t="s">
        <v>1099</v>
      </c>
      <c r="F191" s="146" t="s">
        <v>138</v>
      </c>
      <c r="G191" s="146" t="s">
        <v>1193</v>
      </c>
      <c r="H191" s="146" t="s">
        <v>669</v>
      </c>
      <c r="I191" s="146" t="s">
        <v>23</v>
      </c>
      <c r="J191" s="146" t="s">
        <v>1194</v>
      </c>
      <c r="K191" s="146" t="s">
        <v>182</v>
      </c>
    </row>
    <row r="192" spans="1:11" x14ac:dyDescent="0.3">
      <c r="A192" s="146" t="s">
        <v>1009</v>
      </c>
      <c r="B192" s="146" t="s">
        <v>802</v>
      </c>
      <c r="D192" s="146" t="s">
        <v>824</v>
      </c>
      <c r="E192" s="146" t="s">
        <v>1100</v>
      </c>
      <c r="F192" s="146" t="s">
        <v>824</v>
      </c>
      <c r="G192" s="146" t="s">
        <v>1192</v>
      </c>
      <c r="H192" s="146" t="s">
        <v>678</v>
      </c>
      <c r="I192" s="146" t="s">
        <v>205</v>
      </c>
      <c r="J192" s="146" t="s">
        <v>1194</v>
      </c>
      <c r="K192" s="146" t="s">
        <v>182</v>
      </c>
    </row>
    <row r="193" spans="1:11" x14ac:dyDescent="0.3">
      <c r="A193" s="146" t="s">
        <v>1011</v>
      </c>
      <c r="B193" s="146" t="s">
        <v>805</v>
      </c>
      <c r="D193" s="146" t="s">
        <v>804</v>
      </c>
      <c r="E193" s="146" t="s">
        <v>1101</v>
      </c>
      <c r="F193" s="146" t="s">
        <v>804</v>
      </c>
      <c r="G193" s="146" t="s">
        <v>1192</v>
      </c>
      <c r="H193" s="146" t="s">
        <v>690</v>
      </c>
      <c r="I193" s="146" t="s">
        <v>101</v>
      </c>
      <c r="J193" s="146" t="s">
        <v>1194</v>
      </c>
      <c r="K193" s="146" t="s">
        <v>182</v>
      </c>
    </row>
    <row r="194" spans="1:11" x14ac:dyDescent="0.3">
      <c r="A194" s="146" t="s">
        <v>1012</v>
      </c>
      <c r="B194" s="146" t="s">
        <v>807</v>
      </c>
      <c r="D194" s="146" t="s">
        <v>810</v>
      </c>
      <c r="E194" s="146" t="s">
        <v>1102</v>
      </c>
      <c r="F194" s="146" t="s">
        <v>810</v>
      </c>
      <c r="G194" s="146" t="s">
        <v>1193</v>
      </c>
      <c r="H194" s="146" t="s">
        <v>683</v>
      </c>
      <c r="I194" s="146" t="s">
        <v>152</v>
      </c>
      <c r="J194" s="146" t="s">
        <v>1194</v>
      </c>
      <c r="K194" s="146" t="s">
        <v>182</v>
      </c>
    </row>
    <row r="195" spans="1:11" x14ac:dyDescent="0.3">
      <c r="A195" s="146" t="s">
        <v>1014</v>
      </c>
      <c r="B195" s="146" t="s">
        <v>809</v>
      </c>
      <c r="D195" s="146" t="s">
        <v>869</v>
      </c>
      <c r="E195" s="146" t="s">
        <v>1103</v>
      </c>
      <c r="F195" s="146" t="s">
        <v>1206</v>
      </c>
      <c r="G195" s="146" t="s">
        <v>1192</v>
      </c>
      <c r="H195" s="146" t="s">
        <v>678</v>
      </c>
      <c r="I195" s="146" t="s">
        <v>128</v>
      </c>
      <c r="J195" s="146" t="s">
        <v>1194</v>
      </c>
      <c r="K195" s="146" t="s">
        <v>182</v>
      </c>
    </row>
    <row r="196" spans="1:11" x14ac:dyDescent="0.3">
      <c r="A196" s="146" t="s">
        <v>1016</v>
      </c>
      <c r="B196" s="146" t="s">
        <v>813</v>
      </c>
      <c r="D196" s="146" t="s">
        <v>23</v>
      </c>
      <c r="E196" s="146" t="s">
        <v>1104</v>
      </c>
      <c r="F196" s="146" t="s">
        <v>23</v>
      </c>
      <c r="G196" s="146" t="s">
        <v>1192</v>
      </c>
      <c r="H196" s="146" t="s">
        <v>678</v>
      </c>
      <c r="I196" s="146" t="s">
        <v>27</v>
      </c>
      <c r="J196" s="146" t="s">
        <v>1194</v>
      </c>
      <c r="K196" s="146" t="s">
        <v>182</v>
      </c>
    </row>
    <row r="197" spans="1:11" x14ac:dyDescent="0.3">
      <c r="A197" s="146" t="s">
        <v>1018</v>
      </c>
      <c r="B197" s="146" t="s">
        <v>814</v>
      </c>
      <c r="D197" s="146" t="s">
        <v>870</v>
      </c>
      <c r="E197" s="146" t="s">
        <v>1105</v>
      </c>
      <c r="F197" s="146" t="s">
        <v>1206</v>
      </c>
      <c r="G197" s="146" t="s">
        <v>1192</v>
      </c>
      <c r="H197" s="146" t="s">
        <v>676</v>
      </c>
      <c r="I197" s="146" t="s">
        <v>196</v>
      </c>
      <c r="J197" s="146" t="s">
        <v>1194</v>
      </c>
      <c r="K197" s="146" t="s">
        <v>182</v>
      </c>
    </row>
    <row r="198" spans="1:11" x14ac:dyDescent="0.3">
      <c r="A198" s="146" t="s">
        <v>1019</v>
      </c>
      <c r="B198" s="146" t="s">
        <v>816</v>
      </c>
      <c r="D198" s="146" t="s">
        <v>57</v>
      </c>
      <c r="E198" s="146" t="s">
        <v>1106</v>
      </c>
      <c r="F198" s="146" t="s">
        <v>57</v>
      </c>
      <c r="G198" s="146" t="s">
        <v>1192</v>
      </c>
      <c r="H198" s="146" t="s">
        <v>688</v>
      </c>
      <c r="I198" s="146" t="s">
        <v>704</v>
      </c>
      <c r="J198" s="146" t="s">
        <v>1192</v>
      </c>
      <c r="K198" s="146" t="s">
        <v>684</v>
      </c>
    </row>
    <row r="199" spans="1:11" x14ac:dyDescent="0.3">
      <c r="A199" s="146" t="s">
        <v>1020</v>
      </c>
      <c r="B199" s="146" t="s">
        <v>818</v>
      </c>
      <c r="D199" s="146" t="s">
        <v>205</v>
      </c>
      <c r="E199" s="146" t="s">
        <v>1107</v>
      </c>
      <c r="F199" s="146" t="s">
        <v>205</v>
      </c>
      <c r="G199" s="146" t="s">
        <v>668</v>
      </c>
      <c r="H199" s="146" t="s">
        <v>668</v>
      </c>
      <c r="I199" s="146" t="s">
        <v>711</v>
      </c>
      <c r="J199" s="146" t="s">
        <v>1192</v>
      </c>
      <c r="K199" s="146" t="s">
        <v>684</v>
      </c>
    </row>
    <row r="200" spans="1:11" x14ac:dyDescent="0.3">
      <c r="A200" s="146" t="s">
        <v>1021</v>
      </c>
      <c r="B200" s="146" t="s">
        <v>820</v>
      </c>
      <c r="D200" s="146" t="s">
        <v>871</v>
      </c>
      <c r="E200" s="146" t="s">
        <v>1108</v>
      </c>
      <c r="F200" s="146" t="s">
        <v>1206</v>
      </c>
      <c r="G200" s="146" t="s">
        <v>668</v>
      </c>
      <c r="H200" s="146" t="s">
        <v>668</v>
      </c>
      <c r="I200" s="146" t="s">
        <v>720</v>
      </c>
      <c r="J200" s="146" t="s">
        <v>1193</v>
      </c>
      <c r="K200" s="146" t="s">
        <v>683</v>
      </c>
    </row>
    <row r="201" spans="1:11" x14ac:dyDescent="0.3">
      <c r="A201" s="146" t="s">
        <v>1023</v>
      </c>
      <c r="B201" s="146" t="s">
        <v>822</v>
      </c>
      <c r="D201" s="146" t="s">
        <v>833</v>
      </c>
      <c r="E201" s="146" t="s">
        <v>1109</v>
      </c>
      <c r="F201" s="146" t="s">
        <v>833</v>
      </c>
      <c r="G201" s="146" t="s">
        <v>1192</v>
      </c>
      <c r="H201" s="146" t="s">
        <v>692</v>
      </c>
      <c r="I201" s="146" t="s">
        <v>722</v>
      </c>
      <c r="J201" s="146" t="s">
        <v>1193</v>
      </c>
      <c r="K201" s="146" t="s">
        <v>683</v>
      </c>
    </row>
    <row r="202" spans="1:11" x14ac:dyDescent="0.3">
      <c r="A202" s="146" t="s">
        <v>1025</v>
      </c>
      <c r="B202" s="146" t="s">
        <v>823</v>
      </c>
      <c r="D202" s="146" t="s">
        <v>830</v>
      </c>
      <c r="E202" s="146" t="s">
        <v>1110</v>
      </c>
      <c r="F202" s="146" t="s">
        <v>830</v>
      </c>
      <c r="G202" s="146" t="s">
        <v>668</v>
      </c>
      <c r="H202" s="146" t="s">
        <v>668</v>
      </c>
      <c r="I202" s="146" t="s">
        <v>743</v>
      </c>
      <c r="J202" s="146" t="s">
        <v>1193</v>
      </c>
      <c r="K202" s="146" t="s">
        <v>683</v>
      </c>
    </row>
    <row r="203" spans="1:11" x14ac:dyDescent="0.3">
      <c r="A203" s="146" t="s">
        <v>1027</v>
      </c>
      <c r="B203" s="146" t="s">
        <v>825</v>
      </c>
      <c r="D203" s="146" t="s">
        <v>872</v>
      </c>
      <c r="E203" s="146" t="s">
        <v>1111</v>
      </c>
      <c r="F203" s="146" t="s">
        <v>1206</v>
      </c>
      <c r="G203" s="146" t="s">
        <v>1192</v>
      </c>
      <c r="H203" s="146" t="s">
        <v>686</v>
      </c>
      <c r="I203" s="146" t="s">
        <v>752</v>
      </c>
      <c r="J203" s="146" t="s">
        <v>1193</v>
      </c>
      <c r="K203" s="146" t="s">
        <v>683</v>
      </c>
    </row>
    <row r="204" spans="1:11" x14ac:dyDescent="0.3">
      <c r="A204" s="146" t="s">
        <v>1028</v>
      </c>
      <c r="B204" s="146" t="s">
        <v>826</v>
      </c>
      <c r="D204" s="146" t="s">
        <v>281</v>
      </c>
      <c r="E204" s="146" t="s">
        <v>1112</v>
      </c>
      <c r="F204" s="146" t="s">
        <v>281</v>
      </c>
      <c r="G204" s="146" t="s">
        <v>1192</v>
      </c>
      <c r="H204" s="146" t="s">
        <v>690</v>
      </c>
      <c r="I204" s="146" t="s">
        <v>763</v>
      </c>
      <c r="J204" s="146" t="s">
        <v>1193</v>
      </c>
      <c r="K204" s="146" t="s">
        <v>683</v>
      </c>
    </row>
    <row r="205" spans="1:11" x14ac:dyDescent="0.3">
      <c r="A205" s="146" t="s">
        <v>1029</v>
      </c>
      <c r="B205" s="146" t="s">
        <v>827</v>
      </c>
      <c r="D205" s="146" t="s">
        <v>792</v>
      </c>
      <c r="E205" s="146" t="s">
        <v>1113</v>
      </c>
      <c r="F205" s="146" t="s">
        <v>792</v>
      </c>
      <c r="G205" s="146" t="s">
        <v>1194</v>
      </c>
      <c r="H205" s="146" t="s">
        <v>694</v>
      </c>
      <c r="I205" s="146" t="s">
        <v>770</v>
      </c>
      <c r="J205" s="146" t="s">
        <v>1192</v>
      </c>
      <c r="K205" s="146" t="s">
        <v>684</v>
      </c>
    </row>
    <row r="206" spans="1:11" x14ac:dyDescent="0.3">
      <c r="A206" s="146" t="s">
        <v>1030</v>
      </c>
      <c r="B206" s="146" t="s">
        <v>828</v>
      </c>
      <c r="D206" s="146" t="s">
        <v>244</v>
      </c>
      <c r="E206" s="146" t="s">
        <v>1114</v>
      </c>
      <c r="F206" s="146" t="s">
        <v>244</v>
      </c>
      <c r="G206" s="146" t="s">
        <v>1192</v>
      </c>
      <c r="H206" s="146" t="s">
        <v>684</v>
      </c>
      <c r="I206" s="146" t="s">
        <v>771</v>
      </c>
      <c r="J206" s="146" t="s">
        <v>1193</v>
      </c>
      <c r="K206" s="146" t="s">
        <v>683</v>
      </c>
    </row>
    <row r="207" spans="1:11" x14ac:dyDescent="0.3">
      <c r="A207" s="146" t="s">
        <v>1034</v>
      </c>
      <c r="B207" s="146" t="s">
        <v>832</v>
      </c>
      <c r="D207" s="146" t="s">
        <v>873</v>
      </c>
      <c r="E207" s="146" t="s">
        <v>1115</v>
      </c>
      <c r="F207" s="146" t="s">
        <v>1206</v>
      </c>
      <c r="G207" s="146" t="s">
        <v>1192</v>
      </c>
      <c r="H207" s="146" t="s">
        <v>698</v>
      </c>
      <c r="I207" s="146" t="s">
        <v>780</v>
      </c>
      <c r="J207" s="146" t="s">
        <v>1192</v>
      </c>
      <c r="K207" s="146" t="s">
        <v>684</v>
      </c>
    </row>
    <row r="208" spans="1:11" x14ac:dyDescent="0.3">
      <c r="A208" s="146" t="s">
        <v>1035</v>
      </c>
      <c r="B208" s="146" t="s">
        <v>834</v>
      </c>
      <c r="D208" s="146" t="s">
        <v>874</v>
      </c>
      <c r="E208" s="146" t="s">
        <v>1116</v>
      </c>
      <c r="F208" s="146" t="s">
        <v>1206</v>
      </c>
      <c r="G208" s="146" t="s">
        <v>1192</v>
      </c>
      <c r="H208" s="146" t="s">
        <v>678</v>
      </c>
      <c r="I208" s="146" t="s">
        <v>793</v>
      </c>
      <c r="J208" s="146" t="s">
        <v>1192</v>
      </c>
      <c r="K208" s="146" t="s">
        <v>684</v>
      </c>
    </row>
    <row r="209" spans="1:11" x14ac:dyDescent="0.3">
      <c r="A209" s="146" t="s">
        <v>1036</v>
      </c>
      <c r="B209" s="146" t="s">
        <v>835</v>
      </c>
      <c r="D209" s="146" t="s">
        <v>875</v>
      </c>
      <c r="E209" s="146" t="s">
        <v>1117</v>
      </c>
      <c r="F209" s="146" t="s">
        <v>1206</v>
      </c>
      <c r="G209" s="146" t="s">
        <v>1194</v>
      </c>
      <c r="H209" s="146" t="s">
        <v>694</v>
      </c>
      <c r="I209" s="146" t="s">
        <v>807</v>
      </c>
      <c r="J209" s="146" t="s">
        <v>1193</v>
      </c>
      <c r="K209" s="146" t="s">
        <v>683</v>
      </c>
    </row>
    <row r="210" spans="1:11" x14ac:dyDescent="0.3">
      <c r="A210" s="146" t="s">
        <v>1037</v>
      </c>
      <c r="B210" s="146" t="s">
        <v>836</v>
      </c>
      <c r="D210" s="146" t="s">
        <v>132</v>
      </c>
      <c r="E210" s="146" t="s">
        <v>1118</v>
      </c>
      <c r="F210" s="146" t="s">
        <v>132</v>
      </c>
      <c r="G210" s="146" t="s">
        <v>1192</v>
      </c>
      <c r="H210" s="146" t="s">
        <v>692</v>
      </c>
      <c r="I210" s="146" t="s">
        <v>828</v>
      </c>
      <c r="J210" s="146" t="s">
        <v>1192</v>
      </c>
      <c r="K210" s="146" t="s">
        <v>684</v>
      </c>
    </row>
    <row r="211" spans="1:11" x14ac:dyDescent="0.3">
      <c r="A211" s="146" t="s">
        <v>1038</v>
      </c>
      <c r="B211" s="146" t="s">
        <v>837</v>
      </c>
      <c r="D211" s="146" t="s">
        <v>284</v>
      </c>
      <c r="E211" s="146" t="s">
        <v>1119</v>
      </c>
      <c r="F211" s="146" t="s">
        <v>284</v>
      </c>
      <c r="G211" s="146" t="s">
        <v>1193</v>
      </c>
      <c r="H211" s="146" t="s">
        <v>669</v>
      </c>
      <c r="I211" s="146" t="s">
        <v>792</v>
      </c>
      <c r="J211" s="146" t="s">
        <v>1193</v>
      </c>
      <c r="K211" s="146" t="s">
        <v>683</v>
      </c>
    </row>
    <row r="212" spans="1:11" x14ac:dyDescent="0.3">
      <c r="A212" s="146" t="s">
        <v>1040</v>
      </c>
      <c r="B212" s="146" t="s">
        <v>838</v>
      </c>
      <c r="D212" s="146" t="s">
        <v>876</v>
      </c>
      <c r="E212" s="146" t="s">
        <v>1120</v>
      </c>
      <c r="F212" s="146" t="s">
        <v>1206</v>
      </c>
      <c r="G212" s="146" t="s">
        <v>1192</v>
      </c>
      <c r="H212" s="146" t="s">
        <v>690</v>
      </c>
      <c r="I212" s="146" t="s">
        <v>874</v>
      </c>
      <c r="J212" s="146" t="s">
        <v>1193</v>
      </c>
      <c r="K212" s="146" t="s">
        <v>683</v>
      </c>
    </row>
    <row r="213" spans="1:11" x14ac:dyDescent="0.3">
      <c r="A213" s="146" t="s">
        <v>1041</v>
      </c>
      <c r="B213" s="146" t="s">
        <v>839</v>
      </c>
      <c r="D213" s="146" t="s">
        <v>877</v>
      </c>
      <c r="E213" s="146" t="s">
        <v>1121</v>
      </c>
      <c r="F213" s="146" t="s">
        <v>877</v>
      </c>
      <c r="G213" s="146" t="s">
        <v>1192</v>
      </c>
      <c r="H213" s="146" t="s">
        <v>678</v>
      </c>
      <c r="I213" s="146" t="s">
        <v>876</v>
      </c>
      <c r="J213" s="146" t="s">
        <v>1193</v>
      </c>
      <c r="K213" s="146" t="s">
        <v>683</v>
      </c>
    </row>
    <row r="214" spans="1:11" x14ac:dyDescent="0.3">
      <c r="A214" s="146" t="s">
        <v>1045</v>
      </c>
      <c r="B214" s="146" t="s">
        <v>840</v>
      </c>
      <c r="D214" s="146" t="s">
        <v>101</v>
      </c>
      <c r="E214" s="146" t="s">
        <v>1122</v>
      </c>
      <c r="F214" s="146" t="s">
        <v>101</v>
      </c>
      <c r="G214" s="146" t="s">
        <v>1192</v>
      </c>
      <c r="H214" s="146" t="s">
        <v>690</v>
      </c>
      <c r="I214" s="146" t="s">
        <v>880</v>
      </c>
      <c r="J214" s="146" t="s">
        <v>1192</v>
      </c>
      <c r="K214" s="146" t="s">
        <v>684</v>
      </c>
    </row>
    <row r="215" spans="1:11" x14ac:dyDescent="0.3">
      <c r="A215" s="146" t="s">
        <v>1046</v>
      </c>
      <c r="B215" s="146" t="s">
        <v>841</v>
      </c>
      <c r="D215" s="146" t="s">
        <v>878</v>
      </c>
      <c r="E215" s="146" t="s">
        <v>1123</v>
      </c>
      <c r="F215" s="146" t="s">
        <v>1206</v>
      </c>
      <c r="G215" s="146" t="s">
        <v>1192</v>
      </c>
      <c r="H215" s="146" t="s">
        <v>690</v>
      </c>
      <c r="I215" s="146" t="s">
        <v>892</v>
      </c>
      <c r="J215" s="146" t="s">
        <v>1192</v>
      </c>
      <c r="K215" s="146" t="s">
        <v>684</v>
      </c>
    </row>
    <row r="216" spans="1:11" x14ac:dyDescent="0.3">
      <c r="A216" s="146" t="s">
        <v>1053</v>
      </c>
      <c r="B216" s="146" t="s">
        <v>842</v>
      </c>
      <c r="D216" s="146" t="s">
        <v>105</v>
      </c>
      <c r="E216" s="146" t="s">
        <v>1124</v>
      </c>
      <c r="F216" s="146" t="s">
        <v>105</v>
      </c>
      <c r="G216" s="146" t="s">
        <v>668</v>
      </c>
      <c r="H216" s="146" t="s">
        <v>668</v>
      </c>
      <c r="I216" s="146" t="s">
        <v>894</v>
      </c>
      <c r="J216" s="146" t="s">
        <v>1192</v>
      </c>
      <c r="K216" s="146" t="s">
        <v>684</v>
      </c>
    </row>
    <row r="217" spans="1:11" x14ac:dyDescent="0.3">
      <c r="A217" s="146" t="s">
        <v>1055</v>
      </c>
      <c r="B217" s="146" t="s">
        <v>843</v>
      </c>
      <c r="D217" s="146" t="s">
        <v>292</v>
      </c>
      <c r="E217" s="146" t="s">
        <v>1125</v>
      </c>
      <c r="F217" s="146" t="s">
        <v>292</v>
      </c>
      <c r="G217" s="146" t="s">
        <v>1193</v>
      </c>
      <c r="H217" s="146" t="s">
        <v>669</v>
      </c>
      <c r="I217" s="146" t="s">
        <v>900</v>
      </c>
      <c r="J217" s="146" t="s">
        <v>1192</v>
      </c>
      <c r="K217" s="146" t="s">
        <v>684</v>
      </c>
    </row>
    <row r="218" spans="1:11" x14ac:dyDescent="0.3">
      <c r="A218" s="146" t="s">
        <v>1058</v>
      </c>
      <c r="B218" s="146" t="s">
        <v>844</v>
      </c>
      <c r="D218" s="146" t="s">
        <v>879</v>
      </c>
      <c r="E218" s="146" t="s">
        <v>1126</v>
      </c>
      <c r="F218" s="146" t="s">
        <v>1206</v>
      </c>
      <c r="G218" s="146" t="s">
        <v>1192</v>
      </c>
      <c r="H218" s="146" t="s">
        <v>690</v>
      </c>
      <c r="I218" s="146" t="s">
        <v>856</v>
      </c>
      <c r="J218" s="146" t="s">
        <v>1192</v>
      </c>
      <c r="K218" s="146" t="s">
        <v>684</v>
      </c>
    </row>
    <row r="219" spans="1:11" x14ac:dyDescent="0.3">
      <c r="A219" s="146" t="s">
        <v>1061</v>
      </c>
      <c r="B219" s="146" t="s">
        <v>845</v>
      </c>
      <c r="D219" s="146" t="s">
        <v>880</v>
      </c>
      <c r="E219" s="146" t="s">
        <v>1127</v>
      </c>
      <c r="F219" s="146" t="s">
        <v>1206</v>
      </c>
      <c r="G219" s="146" t="s">
        <v>1192</v>
      </c>
      <c r="H219" s="146" t="s">
        <v>690</v>
      </c>
      <c r="I219" s="146" t="s">
        <v>710</v>
      </c>
      <c r="J219" s="146" t="s">
        <v>1193</v>
      </c>
      <c r="K219" s="146" t="s">
        <v>667</v>
      </c>
    </row>
    <row r="220" spans="1:11" x14ac:dyDescent="0.3">
      <c r="A220" s="146" t="s">
        <v>1065</v>
      </c>
      <c r="B220" s="146" t="s">
        <v>847</v>
      </c>
      <c r="D220" s="146" t="s">
        <v>881</v>
      </c>
      <c r="E220" s="146" t="s">
        <v>1128</v>
      </c>
      <c r="F220" s="146" t="s">
        <v>1206</v>
      </c>
      <c r="G220" s="146" t="s">
        <v>1192</v>
      </c>
      <c r="H220" s="146" t="s">
        <v>688</v>
      </c>
      <c r="I220" s="146" t="s">
        <v>713</v>
      </c>
      <c r="J220" s="146" t="s">
        <v>790</v>
      </c>
      <c r="K220" s="146" t="s">
        <v>673</v>
      </c>
    </row>
    <row r="221" spans="1:11" x14ac:dyDescent="0.3">
      <c r="A221" s="146" t="s">
        <v>1066</v>
      </c>
      <c r="B221" s="146" t="s">
        <v>848</v>
      </c>
      <c r="D221" s="146" t="s">
        <v>882</v>
      </c>
      <c r="E221" s="146" t="s">
        <v>1129</v>
      </c>
      <c r="F221" s="146" t="s">
        <v>1206</v>
      </c>
      <c r="G221" s="146" t="s">
        <v>1192</v>
      </c>
      <c r="H221" s="146" t="s">
        <v>686</v>
      </c>
      <c r="I221" s="146" t="s">
        <v>718</v>
      </c>
      <c r="J221" s="146" t="s">
        <v>790</v>
      </c>
      <c r="K221" s="146" t="s">
        <v>673</v>
      </c>
    </row>
    <row r="222" spans="1:11" x14ac:dyDescent="0.3">
      <c r="A222" s="146" t="s">
        <v>1067</v>
      </c>
      <c r="B222" s="146" t="s">
        <v>849</v>
      </c>
      <c r="D222" s="146" t="s">
        <v>774</v>
      </c>
      <c r="E222" s="146" t="s">
        <v>1130</v>
      </c>
      <c r="F222" s="146" t="s">
        <v>774</v>
      </c>
      <c r="G222" s="146" t="s">
        <v>1192</v>
      </c>
      <c r="H222" s="146" t="s">
        <v>698</v>
      </c>
      <c r="I222" s="146" t="s">
        <v>739</v>
      </c>
      <c r="J222" s="146" t="s">
        <v>790</v>
      </c>
      <c r="K222" s="146" t="s">
        <v>673</v>
      </c>
    </row>
    <row r="223" spans="1:11" x14ac:dyDescent="0.3">
      <c r="A223" s="146" t="s">
        <v>1069</v>
      </c>
      <c r="B223" s="146" t="s">
        <v>850</v>
      </c>
      <c r="D223" s="146" t="s">
        <v>223</v>
      </c>
      <c r="E223" s="146" t="s">
        <v>1131</v>
      </c>
      <c r="F223" s="146" t="s">
        <v>223</v>
      </c>
      <c r="G223" s="146" t="s">
        <v>1192</v>
      </c>
      <c r="H223" s="146" t="s">
        <v>686</v>
      </c>
      <c r="I223" s="146" t="s">
        <v>811</v>
      </c>
      <c r="J223" s="146" t="s">
        <v>1193</v>
      </c>
      <c r="K223" s="146" t="s">
        <v>667</v>
      </c>
    </row>
    <row r="224" spans="1:11" x14ac:dyDescent="0.3">
      <c r="A224" s="146" t="s">
        <v>1073</v>
      </c>
      <c r="B224" s="146" t="s">
        <v>851</v>
      </c>
      <c r="D224" s="146" t="s">
        <v>798</v>
      </c>
      <c r="E224" s="146" t="s">
        <v>1132</v>
      </c>
      <c r="F224" s="146" t="s">
        <v>798</v>
      </c>
      <c r="G224" s="146" t="s">
        <v>1192</v>
      </c>
      <c r="H224" s="146" t="s">
        <v>676</v>
      </c>
      <c r="I224" s="146" t="s">
        <v>787</v>
      </c>
      <c r="J224" s="146" t="s">
        <v>790</v>
      </c>
      <c r="K224" s="146" t="s">
        <v>673</v>
      </c>
    </row>
    <row r="225" spans="1:11" x14ac:dyDescent="0.3">
      <c r="A225" s="146" t="s">
        <v>1074</v>
      </c>
      <c r="B225" s="146" t="s">
        <v>852</v>
      </c>
      <c r="D225" s="146" t="s">
        <v>883</v>
      </c>
      <c r="E225" s="146" t="s">
        <v>1133</v>
      </c>
      <c r="F225" s="146" t="s">
        <v>1206</v>
      </c>
      <c r="G225" s="146" t="s">
        <v>668</v>
      </c>
      <c r="H225" s="146" t="s">
        <v>668</v>
      </c>
      <c r="I225" s="146" t="s">
        <v>772</v>
      </c>
      <c r="J225" s="146" t="s">
        <v>790</v>
      </c>
      <c r="K225" s="146" t="s">
        <v>673</v>
      </c>
    </row>
    <row r="226" spans="1:11" x14ac:dyDescent="0.3">
      <c r="A226" s="146" t="s">
        <v>1076</v>
      </c>
      <c r="B226" s="146" t="s">
        <v>853</v>
      </c>
      <c r="D226" s="146" t="s">
        <v>781</v>
      </c>
      <c r="E226" s="146" t="s">
        <v>1134</v>
      </c>
      <c r="F226" s="146" t="s">
        <v>781</v>
      </c>
      <c r="G226" s="146" t="s">
        <v>1192</v>
      </c>
      <c r="H226" s="146" t="s">
        <v>698</v>
      </c>
      <c r="I226" s="146" t="s">
        <v>783</v>
      </c>
      <c r="J226" s="146" t="s">
        <v>790</v>
      </c>
      <c r="K226" s="146" t="s">
        <v>673</v>
      </c>
    </row>
    <row r="227" spans="1:11" x14ac:dyDescent="0.3">
      <c r="A227" s="146" t="s">
        <v>1077</v>
      </c>
      <c r="B227" s="146" t="s">
        <v>854</v>
      </c>
      <c r="D227" s="146" t="s">
        <v>884</v>
      </c>
      <c r="E227" s="146" t="s">
        <v>1135</v>
      </c>
      <c r="F227" s="146" t="s">
        <v>884</v>
      </c>
      <c r="G227" s="146" t="s">
        <v>1192</v>
      </c>
      <c r="H227" s="146" t="s">
        <v>688</v>
      </c>
      <c r="I227" s="146" t="s">
        <v>877</v>
      </c>
      <c r="J227" s="146" t="s">
        <v>1193</v>
      </c>
      <c r="K227" s="146" t="s">
        <v>667</v>
      </c>
    </row>
    <row r="228" spans="1:11" x14ac:dyDescent="0.3">
      <c r="A228" s="146" t="s">
        <v>1078</v>
      </c>
      <c r="B228" s="146" t="s">
        <v>855</v>
      </c>
      <c r="D228" s="146" t="s">
        <v>885</v>
      </c>
      <c r="E228" s="146" t="s">
        <v>1136</v>
      </c>
      <c r="F228" s="146" t="s">
        <v>1206</v>
      </c>
      <c r="G228" s="146" t="s">
        <v>1192</v>
      </c>
      <c r="H228" s="146" t="s">
        <v>690</v>
      </c>
      <c r="I228" s="146" t="s">
        <v>774</v>
      </c>
      <c r="J228" s="146" t="s">
        <v>790</v>
      </c>
      <c r="K228" s="146" t="s">
        <v>673</v>
      </c>
    </row>
    <row r="229" spans="1:11" x14ac:dyDescent="0.3">
      <c r="A229" s="146" t="s">
        <v>1079</v>
      </c>
      <c r="B229" s="146" t="s">
        <v>856</v>
      </c>
      <c r="D229" s="146" t="s">
        <v>886</v>
      </c>
      <c r="E229" s="146" t="s">
        <v>1137</v>
      </c>
      <c r="F229" s="146" t="s">
        <v>1206</v>
      </c>
      <c r="G229" s="146" t="s">
        <v>1192</v>
      </c>
      <c r="H229" s="146" t="s">
        <v>684</v>
      </c>
      <c r="I229" s="146" t="s">
        <v>781</v>
      </c>
      <c r="J229" s="146" t="s">
        <v>790</v>
      </c>
      <c r="K229" s="146" t="s">
        <v>673</v>
      </c>
    </row>
    <row r="230" spans="1:11" x14ac:dyDescent="0.3">
      <c r="A230" s="146" t="s">
        <v>1081</v>
      </c>
      <c r="B230" s="146" t="s">
        <v>857</v>
      </c>
      <c r="D230" s="146" t="s">
        <v>819</v>
      </c>
      <c r="E230" s="146" t="s">
        <v>1138</v>
      </c>
      <c r="F230" s="146" t="s">
        <v>819</v>
      </c>
      <c r="G230" s="146" t="s">
        <v>1192</v>
      </c>
      <c r="H230" s="146" t="s">
        <v>688</v>
      </c>
      <c r="I230" s="146" t="s">
        <v>884</v>
      </c>
      <c r="J230" s="146" t="s">
        <v>790</v>
      </c>
      <c r="K230" s="146" t="s">
        <v>673</v>
      </c>
    </row>
    <row r="231" spans="1:11" x14ac:dyDescent="0.3">
      <c r="A231" s="146" t="s">
        <v>1082</v>
      </c>
      <c r="B231" s="146" t="s">
        <v>858</v>
      </c>
      <c r="D231" s="146" t="s">
        <v>778</v>
      </c>
      <c r="E231" s="146" t="s">
        <v>1139</v>
      </c>
      <c r="F231" s="146" t="s">
        <v>778</v>
      </c>
      <c r="G231" s="146" t="s">
        <v>1194</v>
      </c>
      <c r="H231" s="146" t="s">
        <v>694</v>
      </c>
      <c r="I231" s="146" t="s">
        <v>819</v>
      </c>
      <c r="J231" s="146" t="s">
        <v>1193</v>
      </c>
      <c r="K231" s="146" t="s">
        <v>667</v>
      </c>
    </row>
    <row r="232" spans="1:11" x14ac:dyDescent="0.3">
      <c r="A232" s="146" t="s">
        <v>1084</v>
      </c>
      <c r="B232" s="146" t="s">
        <v>859</v>
      </c>
      <c r="D232" s="146" t="s">
        <v>887</v>
      </c>
      <c r="E232" s="146" t="s">
        <v>1140</v>
      </c>
      <c r="F232" s="146" t="s">
        <v>1206</v>
      </c>
      <c r="G232" s="146" t="s">
        <v>1192</v>
      </c>
      <c r="H232" s="146" t="s">
        <v>690</v>
      </c>
      <c r="I232" s="146" t="s">
        <v>190</v>
      </c>
      <c r="J232" s="146" t="s">
        <v>1194</v>
      </c>
      <c r="K232" s="146" t="s">
        <v>670</v>
      </c>
    </row>
    <row r="233" spans="1:11" x14ac:dyDescent="0.3">
      <c r="A233" s="146" t="s">
        <v>1087</v>
      </c>
      <c r="B233" s="146" t="s">
        <v>860</v>
      </c>
      <c r="D233" s="146" t="s">
        <v>888</v>
      </c>
      <c r="E233" s="146" t="s">
        <v>1141</v>
      </c>
      <c r="F233" s="146" t="s">
        <v>1206</v>
      </c>
      <c r="G233" s="146" t="s">
        <v>1192</v>
      </c>
      <c r="H233" s="146" t="s">
        <v>692</v>
      </c>
      <c r="I233" s="146" t="s">
        <v>179</v>
      </c>
      <c r="J233" s="146" t="s">
        <v>1194</v>
      </c>
      <c r="K233" s="146" t="s">
        <v>670</v>
      </c>
    </row>
    <row r="234" spans="1:11" x14ac:dyDescent="0.3">
      <c r="A234" s="146" t="s">
        <v>1088</v>
      </c>
      <c r="B234" s="146" t="s">
        <v>861</v>
      </c>
      <c r="D234" s="146" t="s">
        <v>889</v>
      </c>
      <c r="E234" s="146" t="s">
        <v>1142</v>
      </c>
      <c r="F234" s="146" t="s">
        <v>1206</v>
      </c>
      <c r="G234" s="146" t="s">
        <v>1192</v>
      </c>
      <c r="H234" s="146" t="s">
        <v>690</v>
      </c>
      <c r="I234" s="146" t="s">
        <v>96</v>
      </c>
      <c r="J234" s="146" t="s">
        <v>1194</v>
      </c>
      <c r="K234" s="146" t="s">
        <v>670</v>
      </c>
    </row>
    <row r="235" spans="1:11" x14ac:dyDescent="0.3">
      <c r="A235" s="146" t="s">
        <v>1089</v>
      </c>
      <c r="B235" s="146" t="s">
        <v>862</v>
      </c>
      <c r="D235" s="146" t="s">
        <v>890</v>
      </c>
      <c r="E235" s="146" t="s">
        <v>1143</v>
      </c>
      <c r="F235" s="146" t="s">
        <v>1206</v>
      </c>
      <c r="G235" s="146" t="s">
        <v>1194</v>
      </c>
      <c r="H235" s="146" t="s">
        <v>694</v>
      </c>
      <c r="I235" s="146" t="s">
        <v>91</v>
      </c>
      <c r="J235" s="146" t="s">
        <v>1194</v>
      </c>
      <c r="K235" s="146" t="s">
        <v>670</v>
      </c>
    </row>
    <row r="236" spans="1:11" x14ac:dyDescent="0.3">
      <c r="A236" s="146" t="s">
        <v>1090</v>
      </c>
      <c r="B236" s="146" t="s">
        <v>863</v>
      </c>
      <c r="D236" s="146" t="s">
        <v>267</v>
      </c>
      <c r="E236" s="146" t="s">
        <v>1144</v>
      </c>
      <c r="F236" s="146" t="s">
        <v>267</v>
      </c>
      <c r="G236" s="146" t="s">
        <v>1192</v>
      </c>
      <c r="H236" s="146" t="s">
        <v>698</v>
      </c>
      <c r="I236" s="146" t="s">
        <v>135</v>
      </c>
      <c r="J236" s="146" t="s">
        <v>1194</v>
      </c>
      <c r="K236" s="146" t="s">
        <v>670</v>
      </c>
    </row>
    <row r="237" spans="1:11" x14ac:dyDescent="0.3">
      <c r="A237" s="146" t="s">
        <v>1091</v>
      </c>
      <c r="B237" s="146" t="s">
        <v>864</v>
      </c>
      <c r="D237" s="146" t="s">
        <v>16</v>
      </c>
      <c r="E237" s="146" t="s">
        <v>1145</v>
      </c>
      <c r="F237" s="146" t="s">
        <v>16</v>
      </c>
      <c r="G237" s="146" t="s">
        <v>1192</v>
      </c>
      <c r="H237" s="146" t="s">
        <v>676</v>
      </c>
      <c r="I237" s="146" t="s">
        <v>297</v>
      </c>
      <c r="J237" s="146" t="s">
        <v>1194</v>
      </c>
      <c r="K237" s="146" t="s">
        <v>670</v>
      </c>
    </row>
    <row r="238" spans="1:11" x14ac:dyDescent="0.3">
      <c r="A238" s="146" t="s">
        <v>1093</v>
      </c>
      <c r="B238" s="146" t="s">
        <v>865</v>
      </c>
      <c r="D238" s="146" t="s">
        <v>891</v>
      </c>
      <c r="E238" s="146" t="s">
        <v>1146</v>
      </c>
      <c r="F238" s="146" t="s">
        <v>1206</v>
      </c>
      <c r="G238" s="146" t="s">
        <v>1192</v>
      </c>
      <c r="H238" s="146" t="s">
        <v>690</v>
      </c>
      <c r="I238" s="146" t="s">
        <v>138</v>
      </c>
      <c r="J238" s="146" t="s">
        <v>1194</v>
      </c>
      <c r="K238" s="146" t="s">
        <v>670</v>
      </c>
    </row>
    <row r="239" spans="1:11" x14ac:dyDescent="0.3">
      <c r="A239" s="146" t="s">
        <v>1094</v>
      </c>
      <c r="B239" s="146" t="s">
        <v>866</v>
      </c>
      <c r="D239" s="146" t="s">
        <v>108</v>
      </c>
      <c r="E239" s="146" t="s">
        <v>1147</v>
      </c>
      <c r="F239" s="146" t="s">
        <v>108</v>
      </c>
      <c r="G239" s="146" t="s">
        <v>1192</v>
      </c>
      <c r="H239" s="146" t="s">
        <v>686</v>
      </c>
      <c r="I239" s="146" t="s">
        <v>85</v>
      </c>
      <c r="J239" s="146" t="s">
        <v>1194</v>
      </c>
      <c r="K239" s="146" t="s">
        <v>670</v>
      </c>
    </row>
    <row r="240" spans="1:11" x14ac:dyDescent="0.3">
      <c r="A240" s="146" t="s">
        <v>1096</v>
      </c>
      <c r="B240" s="146" t="s">
        <v>867</v>
      </c>
      <c r="D240" s="146" t="s">
        <v>892</v>
      </c>
      <c r="E240" s="146" t="s">
        <v>1148</v>
      </c>
      <c r="F240" s="146" t="s">
        <v>1206</v>
      </c>
      <c r="G240" s="146" t="s">
        <v>1192</v>
      </c>
      <c r="H240" s="146" t="s">
        <v>678</v>
      </c>
      <c r="I240" s="146" t="s">
        <v>37</v>
      </c>
      <c r="J240" s="146" t="s">
        <v>1194</v>
      </c>
      <c r="K240" s="146" t="s">
        <v>670</v>
      </c>
    </row>
    <row r="241" spans="1:11" x14ac:dyDescent="0.3">
      <c r="A241" s="146" t="s">
        <v>1097</v>
      </c>
      <c r="B241" s="146" t="s">
        <v>868</v>
      </c>
      <c r="D241" s="146" t="s">
        <v>893</v>
      </c>
      <c r="E241" s="146" t="s">
        <v>1149</v>
      </c>
      <c r="F241" s="146" t="s">
        <v>1206</v>
      </c>
      <c r="G241" s="146" t="s">
        <v>1192</v>
      </c>
      <c r="H241" s="146" t="s">
        <v>692</v>
      </c>
      <c r="I241" s="146" t="s">
        <v>82</v>
      </c>
      <c r="J241" s="146" t="s">
        <v>1194</v>
      </c>
      <c r="K241" s="146" t="s">
        <v>670</v>
      </c>
    </row>
    <row r="242" spans="1:11" x14ac:dyDescent="0.3">
      <c r="A242" s="146" t="s">
        <v>1103</v>
      </c>
      <c r="B242" s="146" t="s">
        <v>869</v>
      </c>
      <c r="D242" s="146" t="s">
        <v>212</v>
      </c>
      <c r="E242" s="146" t="s">
        <v>1150</v>
      </c>
      <c r="F242" s="146" t="s">
        <v>212</v>
      </c>
      <c r="G242" s="146" t="s">
        <v>668</v>
      </c>
      <c r="H242" s="146" t="s">
        <v>668</v>
      </c>
      <c r="I242" s="146" t="s">
        <v>309</v>
      </c>
      <c r="J242" s="146" t="s">
        <v>1194</v>
      </c>
      <c r="K242" s="146" t="s">
        <v>681</v>
      </c>
    </row>
    <row r="243" spans="1:11" x14ac:dyDescent="0.3">
      <c r="A243" s="146" t="s">
        <v>1105</v>
      </c>
      <c r="B243" s="146" t="s">
        <v>870</v>
      </c>
      <c r="D243" s="146" t="s">
        <v>894</v>
      </c>
      <c r="E243" s="146" t="s">
        <v>1151</v>
      </c>
      <c r="F243" s="146" t="s">
        <v>1206</v>
      </c>
      <c r="G243" s="146" t="s">
        <v>1192</v>
      </c>
      <c r="H243" s="146" t="s">
        <v>692</v>
      </c>
      <c r="I243" s="146" t="s">
        <v>264</v>
      </c>
      <c r="J243" s="146" t="s">
        <v>1194</v>
      </c>
      <c r="K243" s="146" t="s">
        <v>671</v>
      </c>
    </row>
    <row r="244" spans="1:11" x14ac:dyDescent="0.3">
      <c r="A244" s="146" t="s">
        <v>1108</v>
      </c>
      <c r="B244" s="146" t="s">
        <v>871</v>
      </c>
      <c r="D244" s="146" t="s">
        <v>895</v>
      </c>
      <c r="E244" s="146" t="s">
        <v>1152</v>
      </c>
      <c r="F244" s="146" t="s">
        <v>1206</v>
      </c>
      <c r="G244" s="146" t="s">
        <v>1192</v>
      </c>
      <c r="H244" s="146" t="s">
        <v>676</v>
      </c>
      <c r="I244" s="146" t="s">
        <v>220</v>
      </c>
      <c r="J244" s="146" t="s">
        <v>1194</v>
      </c>
      <c r="K244" s="146" t="s">
        <v>671</v>
      </c>
    </row>
    <row r="245" spans="1:11" x14ac:dyDescent="0.3">
      <c r="A245" s="146" t="s">
        <v>1111</v>
      </c>
      <c r="B245" s="146" t="s">
        <v>872</v>
      </c>
      <c r="D245" s="146" t="s">
        <v>896</v>
      </c>
      <c r="E245" s="146" t="s">
        <v>1153</v>
      </c>
      <c r="F245" s="146" t="s">
        <v>1206</v>
      </c>
      <c r="G245" s="146" t="s">
        <v>1194</v>
      </c>
      <c r="H245" s="146" t="s">
        <v>694</v>
      </c>
      <c r="I245" s="146" t="s">
        <v>31</v>
      </c>
      <c r="J245" s="146" t="s">
        <v>1194</v>
      </c>
      <c r="K245" s="146" t="s">
        <v>681</v>
      </c>
    </row>
    <row r="246" spans="1:11" x14ac:dyDescent="0.3">
      <c r="A246" s="146" t="s">
        <v>1115</v>
      </c>
      <c r="B246" s="146" t="s">
        <v>873</v>
      </c>
      <c r="D246" s="146" t="s">
        <v>196</v>
      </c>
      <c r="E246" s="146" t="s">
        <v>1154</v>
      </c>
      <c r="F246" s="146" t="s">
        <v>196</v>
      </c>
      <c r="G246" s="146" t="s">
        <v>1192</v>
      </c>
      <c r="H246" s="146" t="s">
        <v>678</v>
      </c>
      <c r="I246" s="146" t="s">
        <v>73</v>
      </c>
      <c r="J246" s="146" t="s">
        <v>1194</v>
      </c>
      <c r="K246" s="146" t="s">
        <v>675</v>
      </c>
    </row>
    <row r="247" spans="1:11" x14ac:dyDescent="0.3">
      <c r="A247" s="146" t="s">
        <v>1116</v>
      </c>
      <c r="B247" s="146" t="s">
        <v>874</v>
      </c>
      <c r="D247" s="146" t="s">
        <v>897</v>
      </c>
      <c r="E247" s="146" t="s">
        <v>1155</v>
      </c>
      <c r="F247" s="146" t="s">
        <v>1206</v>
      </c>
      <c r="G247" s="146" t="s">
        <v>1193</v>
      </c>
      <c r="H247" s="146" t="s">
        <v>683</v>
      </c>
      <c r="I247" s="146" t="s">
        <v>228</v>
      </c>
      <c r="J247" s="146" t="s">
        <v>1194</v>
      </c>
      <c r="K247" s="146" t="s">
        <v>671</v>
      </c>
    </row>
    <row r="248" spans="1:11" x14ac:dyDescent="0.3">
      <c r="A248" s="146" t="s">
        <v>1117</v>
      </c>
      <c r="B248" s="146" t="s">
        <v>875</v>
      </c>
      <c r="D248" s="146" t="s">
        <v>241</v>
      </c>
      <c r="E248" s="146" t="s">
        <v>1156</v>
      </c>
      <c r="F248" s="146" t="s">
        <v>241</v>
      </c>
      <c r="G248" s="146" t="s">
        <v>1192</v>
      </c>
      <c r="H248" s="146" t="s">
        <v>698</v>
      </c>
      <c r="I248" s="146" t="s">
        <v>14</v>
      </c>
      <c r="J248" s="146" t="s">
        <v>1194</v>
      </c>
      <c r="K248" s="146" t="s">
        <v>681</v>
      </c>
    </row>
    <row r="249" spans="1:11" x14ac:dyDescent="0.3">
      <c r="A249" s="146" t="s">
        <v>1120</v>
      </c>
      <c r="B249" s="146" t="s">
        <v>876</v>
      </c>
      <c r="D249" s="146" t="s">
        <v>85</v>
      </c>
      <c r="E249" s="146" t="s">
        <v>1157</v>
      </c>
      <c r="F249" s="146" t="s">
        <v>85</v>
      </c>
      <c r="G249" s="146" t="s">
        <v>1193</v>
      </c>
      <c r="H249" s="146" t="s">
        <v>683</v>
      </c>
      <c r="I249" s="146" t="s">
        <v>39</v>
      </c>
      <c r="J249" s="146" t="s">
        <v>1194</v>
      </c>
      <c r="K249" s="146" t="s">
        <v>681</v>
      </c>
    </row>
    <row r="250" spans="1:11" x14ac:dyDescent="0.3">
      <c r="A250" s="146" t="s">
        <v>1123</v>
      </c>
      <c r="B250" s="146" t="s">
        <v>878</v>
      </c>
      <c r="D250" s="146" t="s">
        <v>152</v>
      </c>
      <c r="E250" s="146" t="s">
        <v>1158</v>
      </c>
      <c r="F250" s="146" t="s">
        <v>152</v>
      </c>
      <c r="G250" s="146" t="s">
        <v>668</v>
      </c>
      <c r="H250" s="146" t="s">
        <v>668</v>
      </c>
      <c r="I250" s="146" t="s">
        <v>281</v>
      </c>
      <c r="J250" s="146" t="s">
        <v>1194</v>
      </c>
      <c r="K250" s="146" t="s">
        <v>671</v>
      </c>
    </row>
    <row r="251" spans="1:11" x14ac:dyDescent="0.3">
      <c r="A251" s="146" t="s">
        <v>1126</v>
      </c>
      <c r="B251" s="146" t="s">
        <v>879</v>
      </c>
      <c r="D251" s="146" t="s">
        <v>289</v>
      </c>
      <c r="E251" s="146" t="s">
        <v>1159</v>
      </c>
      <c r="F251" s="146" t="s">
        <v>289</v>
      </c>
      <c r="G251" s="146" t="s">
        <v>1192</v>
      </c>
      <c r="H251" s="146" t="s">
        <v>698</v>
      </c>
      <c r="I251" s="146" t="s">
        <v>244</v>
      </c>
      <c r="J251" s="146" t="s">
        <v>1194</v>
      </c>
      <c r="K251" s="146" t="s">
        <v>681</v>
      </c>
    </row>
    <row r="252" spans="1:11" x14ac:dyDescent="0.3">
      <c r="A252" s="146" t="s">
        <v>1127</v>
      </c>
      <c r="B252" s="146" t="s">
        <v>880</v>
      </c>
      <c r="D252" s="146" t="s">
        <v>806</v>
      </c>
      <c r="E252" s="146" t="s">
        <v>1160</v>
      </c>
      <c r="F252" s="146" t="s">
        <v>806</v>
      </c>
      <c r="G252" s="146" t="s">
        <v>1192</v>
      </c>
      <c r="H252" s="146" t="s">
        <v>684</v>
      </c>
      <c r="I252" s="146" t="s">
        <v>284</v>
      </c>
      <c r="J252" s="146" t="s">
        <v>1194</v>
      </c>
      <c r="K252" s="146" t="s">
        <v>681</v>
      </c>
    </row>
    <row r="253" spans="1:11" x14ac:dyDescent="0.3">
      <c r="A253" s="146" t="s">
        <v>1128</v>
      </c>
      <c r="B253" s="146" t="s">
        <v>881</v>
      </c>
      <c r="D253" s="146" t="s">
        <v>829</v>
      </c>
      <c r="E253" s="146" t="s">
        <v>1161</v>
      </c>
      <c r="F253" s="146" t="s">
        <v>829</v>
      </c>
      <c r="G253" s="146" t="s">
        <v>1192</v>
      </c>
      <c r="H253" s="146" t="s">
        <v>698</v>
      </c>
      <c r="I253" s="146" t="s">
        <v>289</v>
      </c>
      <c r="J253" s="146" t="s">
        <v>1194</v>
      </c>
      <c r="K253" s="146" t="s">
        <v>671</v>
      </c>
    </row>
    <row r="254" spans="1:11" x14ac:dyDescent="0.3">
      <c r="A254" s="146" t="s">
        <v>1129</v>
      </c>
      <c r="B254" s="146" t="s">
        <v>882</v>
      </c>
      <c r="D254" s="146" t="s">
        <v>37</v>
      </c>
      <c r="E254" s="146" t="s">
        <v>1162</v>
      </c>
      <c r="F254" s="146" t="s">
        <v>37</v>
      </c>
      <c r="G254" s="146" t="s">
        <v>1192</v>
      </c>
      <c r="H254" s="146" t="s">
        <v>678</v>
      </c>
      <c r="I254" s="146" t="s">
        <v>187</v>
      </c>
      <c r="J254" s="146" t="s">
        <v>1194</v>
      </c>
      <c r="K254" s="146" t="s">
        <v>671</v>
      </c>
    </row>
    <row r="255" spans="1:11" x14ac:dyDescent="0.3">
      <c r="A255" s="146" t="s">
        <v>1133</v>
      </c>
      <c r="B255" s="146" t="s">
        <v>883</v>
      </c>
      <c r="D255" s="146" t="s">
        <v>795</v>
      </c>
      <c r="E255" s="146" t="s">
        <v>1163</v>
      </c>
      <c r="F255" s="146" t="s">
        <v>795</v>
      </c>
      <c r="G255" s="146" t="s">
        <v>1192</v>
      </c>
      <c r="H255" s="146" t="s">
        <v>684</v>
      </c>
      <c r="I255" s="146" t="s">
        <v>24</v>
      </c>
      <c r="J255" s="146" t="s">
        <v>1194</v>
      </c>
      <c r="K255" s="146" t="s">
        <v>681</v>
      </c>
    </row>
    <row r="256" spans="1:11" x14ac:dyDescent="0.3">
      <c r="A256" s="146" t="s">
        <v>1136</v>
      </c>
      <c r="B256" s="146" t="s">
        <v>885</v>
      </c>
      <c r="D256" s="146" t="s">
        <v>237</v>
      </c>
      <c r="E256" s="146" t="s">
        <v>1164</v>
      </c>
      <c r="F256" s="146" t="s">
        <v>237</v>
      </c>
      <c r="G256" s="146" t="s">
        <v>1192</v>
      </c>
      <c r="H256" s="146" t="s">
        <v>688</v>
      </c>
      <c r="I256" s="146" t="s">
        <v>276</v>
      </c>
      <c r="J256" s="146" t="s">
        <v>1194</v>
      </c>
      <c r="K256" s="146" t="s">
        <v>681</v>
      </c>
    </row>
    <row r="257" spans="1:11" x14ac:dyDescent="0.3">
      <c r="A257" s="146" t="s">
        <v>1137</v>
      </c>
      <c r="B257" s="146" t="s">
        <v>886</v>
      </c>
      <c r="D257" s="146" t="s">
        <v>898</v>
      </c>
      <c r="E257" s="146" t="s">
        <v>1165</v>
      </c>
      <c r="F257" s="146" t="s">
        <v>1206</v>
      </c>
      <c r="G257" s="146" t="s">
        <v>668</v>
      </c>
      <c r="H257" s="146" t="s">
        <v>668</v>
      </c>
      <c r="I257" s="146" t="s">
        <v>751</v>
      </c>
      <c r="J257" s="146" t="s">
        <v>1192</v>
      </c>
      <c r="K257" s="146" t="s">
        <v>698</v>
      </c>
    </row>
    <row r="258" spans="1:11" x14ac:dyDescent="0.3">
      <c r="A258" s="146" t="s">
        <v>1140</v>
      </c>
      <c r="B258" s="146" t="s">
        <v>887</v>
      </c>
      <c r="D258" s="146" t="s">
        <v>899</v>
      </c>
      <c r="E258" s="146" t="s">
        <v>1166</v>
      </c>
      <c r="F258" s="146" t="s">
        <v>1206</v>
      </c>
      <c r="G258" s="146" t="s">
        <v>1192</v>
      </c>
      <c r="H258" s="146" t="s">
        <v>686</v>
      </c>
      <c r="I258" s="146" t="s">
        <v>758</v>
      </c>
      <c r="J258" s="146" t="s">
        <v>1192</v>
      </c>
      <c r="K258" s="146" t="s">
        <v>698</v>
      </c>
    </row>
    <row r="259" spans="1:11" x14ac:dyDescent="0.3">
      <c r="A259" s="146" t="s">
        <v>1141</v>
      </c>
      <c r="B259" s="146" t="s">
        <v>888</v>
      </c>
      <c r="D259" s="146" t="s">
        <v>128</v>
      </c>
      <c r="E259" s="146" t="s">
        <v>1167</v>
      </c>
      <c r="F259" s="146" t="s">
        <v>128</v>
      </c>
      <c r="G259" s="146" t="s">
        <v>1192</v>
      </c>
      <c r="H259" s="146" t="s">
        <v>690</v>
      </c>
      <c r="I259" s="146" t="s">
        <v>764</v>
      </c>
      <c r="J259" s="146" t="s">
        <v>1194</v>
      </c>
      <c r="K259" s="146" t="s">
        <v>694</v>
      </c>
    </row>
    <row r="260" spans="1:11" x14ac:dyDescent="0.3">
      <c r="A260" s="146" t="s">
        <v>1142</v>
      </c>
      <c r="B260" s="146" t="s">
        <v>889</v>
      </c>
      <c r="D260" s="146" t="s">
        <v>155</v>
      </c>
      <c r="E260" s="146" t="s">
        <v>1168</v>
      </c>
      <c r="F260" s="146" t="s">
        <v>155</v>
      </c>
      <c r="G260" s="146" t="s">
        <v>1193</v>
      </c>
      <c r="H260" s="146" t="s">
        <v>669</v>
      </c>
      <c r="I260" s="146" t="s">
        <v>300</v>
      </c>
      <c r="J260" s="146" t="s">
        <v>1194</v>
      </c>
      <c r="K260" s="146" t="s">
        <v>681</v>
      </c>
    </row>
    <row r="261" spans="1:11" x14ac:dyDescent="0.3">
      <c r="A261" s="146" t="s">
        <v>1143</v>
      </c>
      <c r="B261" s="146" t="s">
        <v>890</v>
      </c>
      <c r="D261" s="146" t="s">
        <v>776</v>
      </c>
      <c r="E261" s="146" t="s">
        <v>1169</v>
      </c>
      <c r="F261" s="146" t="s">
        <v>776</v>
      </c>
      <c r="G261" s="146" t="s">
        <v>1192</v>
      </c>
      <c r="H261" s="146" t="s">
        <v>690</v>
      </c>
      <c r="I261" s="146" t="s">
        <v>832</v>
      </c>
      <c r="J261" s="146" t="s">
        <v>1192</v>
      </c>
      <c r="K261" s="146" t="s">
        <v>698</v>
      </c>
    </row>
    <row r="262" spans="1:11" x14ac:dyDescent="0.3">
      <c r="A262" s="146" t="s">
        <v>1146</v>
      </c>
      <c r="B262" s="146" t="s">
        <v>891</v>
      </c>
      <c r="D262" s="146" t="s">
        <v>900</v>
      </c>
      <c r="E262" s="146" t="s">
        <v>1170</v>
      </c>
      <c r="F262" s="146" t="s">
        <v>1206</v>
      </c>
      <c r="G262" s="146" t="s">
        <v>668</v>
      </c>
      <c r="H262" s="146" t="s">
        <v>668</v>
      </c>
      <c r="I262" s="146" t="s">
        <v>306</v>
      </c>
      <c r="J262" s="146" t="s">
        <v>1194</v>
      </c>
      <c r="K262" s="146" t="s">
        <v>681</v>
      </c>
    </row>
    <row r="263" spans="1:11" x14ac:dyDescent="0.3">
      <c r="A263" s="146" t="s">
        <v>1148</v>
      </c>
      <c r="B263" s="146" t="s">
        <v>892</v>
      </c>
      <c r="D263" s="146" t="s">
        <v>82</v>
      </c>
      <c r="E263" s="146" t="s">
        <v>1171</v>
      </c>
      <c r="F263" s="146" t="s">
        <v>82</v>
      </c>
      <c r="G263" s="146" t="s">
        <v>1192</v>
      </c>
      <c r="H263" s="146" t="s">
        <v>684</v>
      </c>
      <c r="I263" s="146" t="s">
        <v>845</v>
      </c>
      <c r="J263" s="146" t="s">
        <v>1192</v>
      </c>
      <c r="K263" s="146" t="s">
        <v>690</v>
      </c>
    </row>
    <row r="264" spans="1:11" x14ac:dyDescent="0.3">
      <c r="A264" s="146" t="s">
        <v>1149</v>
      </c>
      <c r="B264" s="146" t="s">
        <v>893</v>
      </c>
      <c r="D264" s="146" t="s">
        <v>33</v>
      </c>
      <c r="E264" s="146" t="s">
        <v>1172</v>
      </c>
      <c r="F264" s="146" t="s">
        <v>33</v>
      </c>
      <c r="G264" s="146" t="s">
        <v>1192</v>
      </c>
      <c r="H264" s="146" t="s">
        <v>698</v>
      </c>
      <c r="I264" s="146" t="s">
        <v>849</v>
      </c>
      <c r="J264" s="146" t="s">
        <v>1192</v>
      </c>
      <c r="K264" s="146" t="s">
        <v>698</v>
      </c>
    </row>
    <row r="265" spans="1:11" x14ac:dyDescent="0.3">
      <c r="A265" s="146" t="s">
        <v>1151</v>
      </c>
      <c r="B265" s="146" t="s">
        <v>894</v>
      </c>
      <c r="D265" s="146" t="s">
        <v>32</v>
      </c>
      <c r="E265" s="146" t="s">
        <v>1173</v>
      </c>
      <c r="F265" s="146" t="s">
        <v>32</v>
      </c>
      <c r="G265" s="146" t="s">
        <v>1192</v>
      </c>
      <c r="H265" s="146" t="s">
        <v>684</v>
      </c>
      <c r="I265" s="146" t="s">
        <v>853</v>
      </c>
      <c r="J265" s="146" t="s">
        <v>1192</v>
      </c>
      <c r="K265" s="146" t="s">
        <v>698</v>
      </c>
    </row>
    <row r="266" spans="1:11" x14ac:dyDescent="0.3">
      <c r="A266" s="146" t="s">
        <v>1152</v>
      </c>
      <c r="B266" s="146" t="s">
        <v>895</v>
      </c>
      <c r="D266" s="146" t="s">
        <v>27</v>
      </c>
      <c r="E266" s="146" t="s">
        <v>1174</v>
      </c>
      <c r="F266" s="146" t="s">
        <v>27</v>
      </c>
      <c r="G266" s="146" t="s">
        <v>1192</v>
      </c>
      <c r="H266" s="146" t="s">
        <v>686</v>
      </c>
      <c r="I266" s="146" t="s">
        <v>863</v>
      </c>
      <c r="J266" s="146" t="s">
        <v>1192</v>
      </c>
      <c r="K266" s="146" t="s">
        <v>698</v>
      </c>
    </row>
    <row r="267" spans="1:11" x14ac:dyDescent="0.3">
      <c r="A267" s="146" t="s">
        <v>1153</v>
      </c>
      <c r="B267" s="146" t="s">
        <v>896</v>
      </c>
      <c r="D267" s="146" t="s">
        <v>901</v>
      </c>
      <c r="E267" s="146" t="s">
        <v>1175</v>
      </c>
      <c r="F267" s="146" t="s">
        <v>1206</v>
      </c>
      <c r="G267" s="146" t="s">
        <v>1192</v>
      </c>
      <c r="H267" s="146" t="s">
        <v>678</v>
      </c>
      <c r="I267" s="146" t="s">
        <v>312</v>
      </c>
      <c r="J267" s="146" t="s">
        <v>1194</v>
      </c>
      <c r="K267" s="146" t="s">
        <v>681</v>
      </c>
    </row>
    <row r="268" spans="1:11" x14ac:dyDescent="0.3">
      <c r="A268" s="146" t="s">
        <v>1155</v>
      </c>
      <c r="B268" s="146" t="s">
        <v>897</v>
      </c>
      <c r="D268" s="146" t="s">
        <v>902</v>
      </c>
      <c r="E268" s="146" t="s">
        <v>1176</v>
      </c>
      <c r="F268" s="146" t="s">
        <v>1206</v>
      </c>
      <c r="G268" s="146" t="s">
        <v>1192</v>
      </c>
      <c r="H268" s="146" t="s">
        <v>688</v>
      </c>
      <c r="I268" s="146" t="s">
        <v>872</v>
      </c>
      <c r="J268" s="146" t="s">
        <v>1194</v>
      </c>
      <c r="K268" s="146" t="s">
        <v>694</v>
      </c>
    </row>
    <row r="269" spans="1:11" x14ac:dyDescent="0.3">
      <c r="A269" s="146" t="s">
        <v>1165</v>
      </c>
      <c r="B269" s="146" t="s">
        <v>898</v>
      </c>
      <c r="D269" s="146" t="s">
        <v>187</v>
      </c>
      <c r="E269" s="146" t="s">
        <v>1177</v>
      </c>
      <c r="F269" s="146" t="s">
        <v>187</v>
      </c>
      <c r="G269" s="146" t="s">
        <v>1192</v>
      </c>
      <c r="H269" s="146" t="s">
        <v>684</v>
      </c>
      <c r="I269" s="146" t="s">
        <v>875</v>
      </c>
      <c r="J269" s="146" t="s">
        <v>1192</v>
      </c>
      <c r="K269" s="146" t="s">
        <v>698</v>
      </c>
    </row>
    <row r="270" spans="1:11" x14ac:dyDescent="0.3">
      <c r="A270" s="146" t="s">
        <v>1166</v>
      </c>
      <c r="B270" s="146" t="s">
        <v>899</v>
      </c>
      <c r="D270" s="146" t="s">
        <v>24</v>
      </c>
      <c r="E270" s="146" t="s">
        <v>1178</v>
      </c>
      <c r="F270" s="146" t="s">
        <v>24</v>
      </c>
      <c r="G270" s="146" t="s">
        <v>668</v>
      </c>
      <c r="H270" s="146" t="s">
        <v>668</v>
      </c>
      <c r="I270" s="146" t="s">
        <v>292</v>
      </c>
      <c r="J270" s="146" t="s">
        <v>1194</v>
      </c>
      <c r="K270" s="146" t="s">
        <v>681</v>
      </c>
    </row>
    <row r="271" spans="1:11" x14ac:dyDescent="0.3">
      <c r="A271" s="146" t="s">
        <v>1170</v>
      </c>
      <c r="B271" s="146" t="s">
        <v>900</v>
      </c>
      <c r="D271" s="146" t="s">
        <v>903</v>
      </c>
      <c r="E271" s="146" t="s">
        <v>1179</v>
      </c>
      <c r="F271" s="146" t="s">
        <v>1206</v>
      </c>
      <c r="G271" s="146" t="s">
        <v>1192</v>
      </c>
      <c r="H271" s="146" t="s">
        <v>684</v>
      </c>
      <c r="I271" s="146" t="s">
        <v>879</v>
      </c>
      <c r="J271" s="146" t="s">
        <v>1192</v>
      </c>
      <c r="K271" s="146" t="s">
        <v>698</v>
      </c>
    </row>
    <row r="272" spans="1:11" x14ac:dyDescent="0.3">
      <c r="A272" s="146" t="s">
        <v>1175</v>
      </c>
      <c r="B272" s="146" t="s">
        <v>901</v>
      </c>
      <c r="D272" s="146" t="s">
        <v>904</v>
      </c>
      <c r="E272" s="146" t="s">
        <v>1180</v>
      </c>
      <c r="F272" s="146" t="s">
        <v>1206</v>
      </c>
      <c r="G272" s="146" t="s">
        <v>1192</v>
      </c>
      <c r="H272" s="146" t="s">
        <v>698</v>
      </c>
      <c r="I272" s="146" t="s">
        <v>881</v>
      </c>
      <c r="J272" s="146" t="s">
        <v>1192</v>
      </c>
      <c r="K272" s="146" t="s">
        <v>698</v>
      </c>
    </row>
    <row r="273" spans="1:11" x14ac:dyDescent="0.3">
      <c r="A273" s="146" t="s">
        <v>1176</v>
      </c>
      <c r="B273" s="146" t="s">
        <v>902</v>
      </c>
      <c r="D273" s="146" t="s">
        <v>70</v>
      </c>
      <c r="E273" s="146" t="s">
        <v>1181</v>
      </c>
      <c r="F273" s="146" t="s">
        <v>70</v>
      </c>
      <c r="G273" s="146" t="s">
        <v>1192</v>
      </c>
      <c r="H273" s="146" t="s">
        <v>690</v>
      </c>
      <c r="I273" s="146" t="s">
        <v>223</v>
      </c>
      <c r="J273" s="146" t="s">
        <v>1194</v>
      </c>
      <c r="K273" s="146" t="s">
        <v>681</v>
      </c>
    </row>
    <row r="274" spans="1:11" x14ac:dyDescent="0.3">
      <c r="A274" s="146" t="s">
        <v>1179</v>
      </c>
      <c r="B274" s="146" t="s">
        <v>903</v>
      </c>
      <c r="D274" s="146" t="s">
        <v>905</v>
      </c>
      <c r="E274" s="146" t="s">
        <v>1182</v>
      </c>
      <c r="F274" s="146" t="s">
        <v>1206</v>
      </c>
      <c r="G274" s="146" t="s">
        <v>668</v>
      </c>
      <c r="H274" s="146" t="s">
        <v>668</v>
      </c>
      <c r="I274" s="146" t="s">
        <v>267</v>
      </c>
      <c r="J274" s="146" t="s">
        <v>1194</v>
      </c>
      <c r="K274" s="146" t="s">
        <v>681</v>
      </c>
    </row>
    <row r="275" spans="1:11" x14ac:dyDescent="0.3">
      <c r="A275" s="146" t="s">
        <v>1180</v>
      </c>
      <c r="B275" s="146" t="s">
        <v>904</v>
      </c>
      <c r="D275" s="146" t="s">
        <v>88</v>
      </c>
      <c r="E275" s="146" t="s">
        <v>1183</v>
      </c>
      <c r="F275" s="146" t="s">
        <v>88</v>
      </c>
      <c r="G275" s="146" t="s">
        <v>1192</v>
      </c>
      <c r="H275" s="146" t="s">
        <v>676</v>
      </c>
      <c r="I275" s="146" t="s">
        <v>16</v>
      </c>
      <c r="J275" s="146" t="s">
        <v>1194</v>
      </c>
      <c r="K275" s="146" t="s">
        <v>681</v>
      </c>
    </row>
    <row r="276" spans="1:11" x14ac:dyDescent="0.3">
      <c r="A276" s="146" t="s">
        <v>1182</v>
      </c>
      <c r="B276" s="146" t="s">
        <v>905</v>
      </c>
      <c r="D276" s="146" t="s">
        <v>208</v>
      </c>
      <c r="E276" s="146" t="s">
        <v>1184</v>
      </c>
      <c r="F276" s="146" t="s">
        <v>208</v>
      </c>
      <c r="G276" s="146" t="s">
        <v>1193</v>
      </c>
      <c r="H276" s="146" t="s">
        <v>666</v>
      </c>
      <c r="I276" s="146" t="s">
        <v>893</v>
      </c>
      <c r="J276" s="146" t="s">
        <v>1192</v>
      </c>
      <c r="K276" s="146" t="s">
        <v>698</v>
      </c>
    </row>
    <row r="277" spans="1:11" x14ac:dyDescent="0.3">
      <c r="A277" s="146" t="s">
        <v>1185</v>
      </c>
      <c r="B277" s="146" t="s">
        <v>906</v>
      </c>
      <c r="D277" s="146" t="s">
        <v>906</v>
      </c>
      <c r="E277" s="146" t="s">
        <v>1185</v>
      </c>
      <c r="F277" s="146" t="s">
        <v>1206</v>
      </c>
      <c r="G277" s="146" t="s">
        <v>1192</v>
      </c>
      <c r="H277" s="146" t="s">
        <v>698</v>
      </c>
      <c r="I277" s="146" t="s">
        <v>901</v>
      </c>
      <c r="J277" s="146" t="s">
        <v>1192</v>
      </c>
      <c r="K277" s="146" t="s">
        <v>698</v>
      </c>
    </row>
    <row r="278" spans="1:11" x14ac:dyDescent="0.3">
      <c r="A278" s="146" t="s">
        <v>1186</v>
      </c>
      <c r="B278" s="146" t="s">
        <v>907</v>
      </c>
      <c r="D278" s="146" t="s">
        <v>907</v>
      </c>
      <c r="E278" s="146" t="s">
        <v>1186</v>
      </c>
      <c r="F278" s="146" t="s">
        <v>1206</v>
      </c>
      <c r="G278" s="146" t="s">
        <v>1194</v>
      </c>
      <c r="H278" s="146" t="s">
        <v>675</v>
      </c>
      <c r="I278" s="146" t="s">
        <v>906</v>
      </c>
      <c r="J278" s="146" t="s">
        <v>1192</v>
      </c>
      <c r="K278" s="146" t="s">
        <v>698</v>
      </c>
    </row>
    <row r="279" spans="1:11" x14ac:dyDescent="0.3">
      <c r="A279" s="146" t="s">
        <v>1187</v>
      </c>
      <c r="B279" s="146" t="s">
        <v>908</v>
      </c>
      <c r="D279" s="146" t="s">
        <v>908</v>
      </c>
      <c r="E279" s="146" t="s">
        <v>1187</v>
      </c>
      <c r="F279" s="146" t="s">
        <v>1206</v>
      </c>
      <c r="G279" s="146" t="s">
        <v>1192</v>
      </c>
      <c r="H279" s="146" t="s">
        <v>698</v>
      </c>
      <c r="I279" s="146" t="s">
        <v>908</v>
      </c>
      <c r="J279" s="146" t="s">
        <v>1192</v>
      </c>
      <c r="K279" s="146" t="s">
        <v>698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79"/>
  <sheetViews>
    <sheetView tabSelected="1" workbookViewId="0">
      <selection activeCell="I132" sqref="I2:I132"/>
    </sheetView>
  </sheetViews>
  <sheetFormatPr defaultColWidth="9.109375" defaultRowHeight="13.8" x14ac:dyDescent="0.3"/>
  <cols>
    <col min="1" max="1" width="12" style="152" bestFit="1" customWidth="1"/>
    <col min="2" max="2" width="25.5546875" style="21" bestFit="1" customWidth="1"/>
    <col min="3" max="3" width="11" style="21" bestFit="1" customWidth="1"/>
    <col min="4" max="4" width="8.33203125" style="21" bestFit="1" customWidth="1"/>
    <col min="5" max="6" width="11" style="21" bestFit="1" customWidth="1"/>
    <col min="7" max="7" width="10" style="21" bestFit="1" customWidth="1"/>
    <col min="8" max="8" width="11" style="21" bestFit="1" customWidth="1"/>
    <col min="9" max="9" width="12.5546875" style="21" bestFit="1" customWidth="1"/>
    <col min="10" max="10" width="27.6640625" style="21" bestFit="1" customWidth="1"/>
    <col min="11" max="16384" width="9.109375" style="21"/>
  </cols>
  <sheetData>
    <row r="1" spans="1:10" x14ac:dyDescent="0.3">
      <c r="A1" s="149" t="s">
        <v>1207</v>
      </c>
      <c r="B1" s="97" t="s">
        <v>909</v>
      </c>
      <c r="C1" s="97" t="s">
        <v>657</v>
      </c>
      <c r="D1" s="97" t="s">
        <v>658</v>
      </c>
      <c r="E1" s="97" t="s">
        <v>659</v>
      </c>
      <c r="F1" s="97" t="s">
        <v>660</v>
      </c>
      <c r="G1" s="97" t="s">
        <v>661</v>
      </c>
      <c r="H1" s="97" t="s">
        <v>662</v>
      </c>
      <c r="I1" s="97" t="s">
        <v>1199</v>
      </c>
      <c r="J1" s="97" t="s">
        <v>1200</v>
      </c>
    </row>
    <row r="2" spans="1:10" ht="14.4" x14ac:dyDescent="0.3">
      <c r="A2" s="151">
        <v>1317</v>
      </c>
      <c r="B2" s="125" t="s">
        <v>27</v>
      </c>
      <c r="C2" s="128">
        <v>1538102.74</v>
      </c>
      <c r="D2" s="126">
        <v>0</v>
      </c>
      <c r="E2" s="126">
        <v>1538102.74</v>
      </c>
      <c r="F2" s="126">
        <v>0</v>
      </c>
      <c r="G2" s="126">
        <v>0</v>
      </c>
      <c r="H2" s="126">
        <v>0</v>
      </c>
      <c r="I2" s="21" t="s">
        <v>1194</v>
      </c>
      <c r="J2" s="21" t="s">
        <v>182</v>
      </c>
    </row>
    <row r="3" spans="1:10" ht="14.4" x14ac:dyDescent="0.3">
      <c r="A3" s="151">
        <v>1106</v>
      </c>
      <c r="B3" s="129" t="s">
        <v>790</v>
      </c>
      <c r="C3" s="128">
        <v>1477304.06</v>
      </c>
      <c r="D3" s="126">
        <v>0</v>
      </c>
      <c r="E3" s="126">
        <v>0</v>
      </c>
      <c r="F3" s="126">
        <v>0</v>
      </c>
      <c r="G3" s="126">
        <v>0</v>
      </c>
      <c r="H3" s="126">
        <v>1477304.06</v>
      </c>
      <c r="I3" s="21" t="s">
        <v>790</v>
      </c>
      <c r="J3" s="21" t="s">
        <v>673</v>
      </c>
    </row>
    <row r="4" spans="1:10" ht="14.4" x14ac:dyDescent="0.3">
      <c r="A4" s="151">
        <v>1703</v>
      </c>
      <c r="B4" s="125" t="s">
        <v>220</v>
      </c>
      <c r="C4" s="128">
        <v>1306605.97</v>
      </c>
      <c r="D4" s="126">
        <v>0</v>
      </c>
      <c r="E4" s="126">
        <v>0</v>
      </c>
      <c r="F4" s="126">
        <v>1153605.96</v>
      </c>
      <c r="G4" s="126">
        <v>153000.01</v>
      </c>
      <c r="H4" s="126">
        <v>0</v>
      </c>
      <c r="I4" s="21" t="s">
        <v>1194</v>
      </c>
      <c r="J4" s="21" t="s">
        <v>671</v>
      </c>
    </row>
    <row r="5" spans="1:10" x14ac:dyDescent="0.3">
      <c r="A5" s="151">
        <v>1312</v>
      </c>
      <c r="B5" s="125" t="s">
        <v>23</v>
      </c>
      <c r="C5" s="126">
        <v>1011391.87</v>
      </c>
      <c r="D5" s="126">
        <v>0</v>
      </c>
      <c r="E5" s="126">
        <v>0</v>
      </c>
      <c r="F5" s="126">
        <v>1011391.87</v>
      </c>
      <c r="G5" s="126">
        <v>0</v>
      </c>
      <c r="H5" s="126">
        <v>0</v>
      </c>
      <c r="I5" s="21" t="s">
        <v>1194</v>
      </c>
      <c r="J5" s="21" t="s">
        <v>182</v>
      </c>
    </row>
    <row r="6" spans="1:10" ht="14.4" x14ac:dyDescent="0.3">
      <c r="A6" s="151">
        <v>1111</v>
      </c>
      <c r="B6" s="129" t="s">
        <v>778</v>
      </c>
      <c r="C6" s="128">
        <v>976891.73</v>
      </c>
      <c r="D6" s="126">
        <v>0</v>
      </c>
      <c r="E6" s="126">
        <v>976891.73</v>
      </c>
      <c r="F6" s="126">
        <v>0</v>
      </c>
      <c r="G6" s="126">
        <v>0</v>
      </c>
      <c r="H6" s="126">
        <v>0</v>
      </c>
      <c r="I6" s="21" t="s">
        <v>790</v>
      </c>
      <c r="J6" s="21" t="s">
        <v>673</v>
      </c>
    </row>
    <row r="7" spans="1:10" ht="14.4" x14ac:dyDescent="0.3">
      <c r="A7" s="151">
        <v>303</v>
      </c>
      <c r="B7" s="125" t="s">
        <v>20</v>
      </c>
      <c r="C7" s="128">
        <v>884416.20000000007</v>
      </c>
      <c r="D7" s="126">
        <v>0</v>
      </c>
      <c r="E7" s="126">
        <v>0</v>
      </c>
      <c r="F7" s="126">
        <v>884416.20000000007</v>
      </c>
      <c r="G7" s="126">
        <v>0</v>
      </c>
      <c r="H7" s="126">
        <v>0</v>
      </c>
      <c r="I7" s="21" t="s">
        <v>1194</v>
      </c>
      <c r="J7" s="21" t="s">
        <v>680</v>
      </c>
    </row>
    <row r="8" spans="1:10" ht="14.4" x14ac:dyDescent="0.3">
      <c r="A8" s="151">
        <v>1304</v>
      </c>
      <c r="B8" s="125" t="s">
        <v>28</v>
      </c>
      <c r="C8" s="128">
        <v>874411.01</v>
      </c>
      <c r="D8" s="126">
        <v>0</v>
      </c>
      <c r="E8" s="126">
        <v>0</v>
      </c>
      <c r="F8" s="126">
        <v>874411.01</v>
      </c>
      <c r="G8" s="126">
        <v>0</v>
      </c>
      <c r="H8" s="126">
        <v>0</v>
      </c>
      <c r="I8" s="21" t="s">
        <v>1194</v>
      </c>
      <c r="J8" s="21" t="s">
        <v>182</v>
      </c>
    </row>
    <row r="9" spans="1:10" ht="14.4" x14ac:dyDescent="0.3">
      <c r="A9" s="151">
        <v>211</v>
      </c>
      <c r="B9" s="130" t="s">
        <v>821</v>
      </c>
      <c r="C9" s="128">
        <v>868378.63</v>
      </c>
      <c r="D9" s="126">
        <v>0</v>
      </c>
      <c r="E9" s="126">
        <v>0</v>
      </c>
      <c r="F9" s="126">
        <v>868378.63</v>
      </c>
      <c r="G9" s="126">
        <v>0</v>
      </c>
      <c r="H9" s="126">
        <v>0</v>
      </c>
      <c r="I9" s="21" t="s">
        <v>1193</v>
      </c>
      <c r="J9" s="21" t="s">
        <v>667</v>
      </c>
    </row>
    <row r="10" spans="1:10" ht="14.4" x14ac:dyDescent="0.3">
      <c r="A10" s="151">
        <v>1107</v>
      </c>
      <c r="B10" s="129" t="s">
        <v>769</v>
      </c>
      <c r="C10" s="128">
        <v>857726.45</v>
      </c>
      <c r="D10" s="126">
        <v>0</v>
      </c>
      <c r="E10" s="126">
        <v>857726.45</v>
      </c>
      <c r="F10" s="126">
        <v>0</v>
      </c>
      <c r="G10" s="126">
        <v>0</v>
      </c>
      <c r="H10" s="126">
        <v>0</v>
      </c>
      <c r="I10" s="21" t="s">
        <v>790</v>
      </c>
      <c r="J10" s="21" t="s">
        <v>673</v>
      </c>
    </row>
    <row r="11" spans="1:10" x14ac:dyDescent="0.3">
      <c r="A11" s="151">
        <v>1308</v>
      </c>
      <c r="B11" s="125" t="s">
        <v>22</v>
      </c>
      <c r="C11" s="126">
        <v>831648.64</v>
      </c>
      <c r="D11" s="126">
        <v>0</v>
      </c>
      <c r="E11" s="126">
        <v>831648.64</v>
      </c>
      <c r="F11" s="126">
        <v>0</v>
      </c>
      <c r="G11" s="126">
        <v>0</v>
      </c>
      <c r="H11" s="126">
        <v>0</v>
      </c>
      <c r="I11" s="21" t="s">
        <v>1194</v>
      </c>
      <c r="J11" s="21" t="s">
        <v>182</v>
      </c>
    </row>
    <row r="12" spans="1:10" ht="14.4" x14ac:dyDescent="0.3">
      <c r="A12" s="151">
        <v>1105</v>
      </c>
      <c r="B12" s="129" t="s">
        <v>753</v>
      </c>
      <c r="C12" s="128">
        <v>808767.37</v>
      </c>
      <c r="D12" s="126">
        <v>0</v>
      </c>
      <c r="E12" s="126">
        <v>136554.97</v>
      </c>
      <c r="F12" s="126">
        <v>0</v>
      </c>
      <c r="G12" s="126">
        <v>672212.4</v>
      </c>
      <c r="H12" s="126">
        <v>0</v>
      </c>
      <c r="I12" s="21" t="s">
        <v>790</v>
      </c>
      <c r="J12" s="21" t="s">
        <v>673</v>
      </c>
    </row>
    <row r="13" spans="1:10" ht="14.4" x14ac:dyDescent="0.3">
      <c r="A13" s="151">
        <v>1714</v>
      </c>
      <c r="B13" s="125" t="s">
        <v>24</v>
      </c>
      <c r="C13" s="128">
        <v>790350</v>
      </c>
      <c r="D13" s="126">
        <v>0</v>
      </c>
      <c r="E13" s="126">
        <v>0</v>
      </c>
      <c r="F13" s="126">
        <v>790350</v>
      </c>
      <c r="G13" s="126">
        <v>0</v>
      </c>
      <c r="H13" s="126">
        <v>0</v>
      </c>
      <c r="I13" s="21" t="s">
        <v>1194</v>
      </c>
      <c r="J13" s="21" t="s">
        <v>681</v>
      </c>
    </row>
    <row r="14" spans="1:10" ht="14.4" x14ac:dyDescent="0.3">
      <c r="A14" s="151">
        <v>1706</v>
      </c>
      <c r="B14" s="125" t="s">
        <v>228</v>
      </c>
      <c r="C14" s="128">
        <v>765613.18</v>
      </c>
      <c r="D14" s="126">
        <v>0</v>
      </c>
      <c r="E14" s="126">
        <v>0</v>
      </c>
      <c r="F14" s="126">
        <v>681731.8</v>
      </c>
      <c r="G14" s="126">
        <v>83881.38</v>
      </c>
      <c r="H14" s="126">
        <v>0</v>
      </c>
      <c r="I14" s="21" t="s">
        <v>1194</v>
      </c>
      <c r="J14" s="21" t="s">
        <v>671</v>
      </c>
    </row>
    <row r="15" spans="1:10" ht="14.4" x14ac:dyDescent="0.3">
      <c r="A15" s="151">
        <v>706</v>
      </c>
      <c r="B15" s="130" t="s">
        <v>817</v>
      </c>
      <c r="C15" s="128">
        <v>756384.4</v>
      </c>
      <c r="D15" s="126">
        <v>0</v>
      </c>
      <c r="E15" s="126">
        <v>756384.4</v>
      </c>
      <c r="F15" s="126">
        <v>0</v>
      </c>
      <c r="G15" s="126">
        <v>0</v>
      </c>
      <c r="H15" s="126">
        <v>0</v>
      </c>
      <c r="I15" s="21" t="s">
        <v>1193</v>
      </c>
      <c r="J15" s="21" t="s">
        <v>666</v>
      </c>
    </row>
    <row r="16" spans="1:10" x14ac:dyDescent="0.3">
      <c r="A16" s="151">
        <v>109</v>
      </c>
      <c r="B16" s="125" t="s">
        <v>132</v>
      </c>
      <c r="C16" s="126">
        <v>754661.2</v>
      </c>
      <c r="D16" s="126">
        <v>0</v>
      </c>
      <c r="E16" s="126">
        <v>0</v>
      </c>
      <c r="F16" s="126">
        <v>754661.2</v>
      </c>
      <c r="G16" s="126">
        <v>0</v>
      </c>
      <c r="H16" s="126">
        <v>0</v>
      </c>
      <c r="I16" s="21" t="s">
        <v>1194</v>
      </c>
      <c r="J16" s="21" t="s">
        <v>182</v>
      </c>
    </row>
    <row r="17" spans="1:10" x14ac:dyDescent="0.3">
      <c r="A17" s="151">
        <v>306</v>
      </c>
      <c r="B17" s="125" t="s">
        <v>46</v>
      </c>
      <c r="C17" s="126">
        <v>735232.39</v>
      </c>
      <c r="D17" s="126">
        <v>0</v>
      </c>
      <c r="E17" s="126">
        <v>0</v>
      </c>
      <c r="F17" s="126">
        <v>735232.39</v>
      </c>
      <c r="G17" s="126">
        <v>0</v>
      </c>
      <c r="H17" s="126">
        <v>0</v>
      </c>
      <c r="I17" s="21" t="s">
        <v>1194</v>
      </c>
      <c r="J17" s="21" t="s">
        <v>680</v>
      </c>
    </row>
    <row r="18" spans="1:10" ht="14.4" x14ac:dyDescent="0.3">
      <c r="A18" s="151">
        <v>1213</v>
      </c>
      <c r="B18" s="130" t="s">
        <v>824</v>
      </c>
      <c r="C18" s="128">
        <v>730692.98</v>
      </c>
      <c r="D18" s="126">
        <v>0</v>
      </c>
      <c r="E18" s="126">
        <v>477391.32</v>
      </c>
      <c r="F18" s="126">
        <v>0</v>
      </c>
      <c r="G18" s="126">
        <v>0</v>
      </c>
      <c r="H18" s="126">
        <v>253301.66</v>
      </c>
      <c r="I18" s="21" t="s">
        <v>1193</v>
      </c>
      <c r="J18" s="21" t="s">
        <v>669</v>
      </c>
    </row>
    <row r="19" spans="1:10" ht="14.4" x14ac:dyDescent="0.3">
      <c r="A19" s="151">
        <v>1609</v>
      </c>
      <c r="B19" s="125" t="s">
        <v>37</v>
      </c>
      <c r="C19" s="128">
        <v>722395.8</v>
      </c>
      <c r="D19" s="126">
        <v>0</v>
      </c>
      <c r="E19" s="126">
        <v>722395.8</v>
      </c>
      <c r="F19" s="126">
        <v>0</v>
      </c>
      <c r="G19" s="126">
        <v>0</v>
      </c>
      <c r="H19" s="126">
        <v>0</v>
      </c>
      <c r="I19" s="21" t="s">
        <v>1194</v>
      </c>
      <c r="J19" s="21" t="s">
        <v>670</v>
      </c>
    </row>
    <row r="20" spans="1:10" x14ac:dyDescent="0.3">
      <c r="A20" s="151">
        <v>302</v>
      </c>
      <c r="B20" s="125" t="s">
        <v>43</v>
      </c>
      <c r="C20" s="126">
        <v>712882.64</v>
      </c>
      <c r="D20" s="126">
        <v>0</v>
      </c>
      <c r="E20" s="126">
        <v>377252.11</v>
      </c>
      <c r="F20" s="126">
        <v>335630.53</v>
      </c>
      <c r="G20" s="126">
        <v>0</v>
      </c>
      <c r="H20" s="126">
        <v>0</v>
      </c>
      <c r="I20" s="21" t="s">
        <v>1194</v>
      </c>
      <c r="J20" s="21" t="s">
        <v>680</v>
      </c>
    </row>
    <row r="21" spans="1:10" x14ac:dyDescent="0.3">
      <c r="A21" s="151">
        <v>1306</v>
      </c>
      <c r="B21" s="125" t="s">
        <v>38</v>
      </c>
      <c r="C21" s="126">
        <v>707348.17</v>
      </c>
      <c r="D21" s="126">
        <v>0</v>
      </c>
      <c r="E21" s="126">
        <v>0</v>
      </c>
      <c r="F21" s="126">
        <v>707348.17</v>
      </c>
      <c r="G21" s="126">
        <v>0</v>
      </c>
      <c r="H21" s="126">
        <v>0</v>
      </c>
      <c r="I21" s="21" t="s">
        <v>1194</v>
      </c>
      <c r="J21" s="21" t="s">
        <v>182</v>
      </c>
    </row>
    <row r="22" spans="1:10" ht="14.4" x14ac:dyDescent="0.3">
      <c r="A22" s="151">
        <v>205</v>
      </c>
      <c r="B22" s="130" t="s">
        <v>741</v>
      </c>
      <c r="C22" s="128">
        <v>701089.37</v>
      </c>
      <c r="D22" s="126">
        <v>0</v>
      </c>
      <c r="E22" s="126">
        <v>353616.99</v>
      </c>
      <c r="F22" s="126">
        <v>0</v>
      </c>
      <c r="G22" s="126">
        <v>0</v>
      </c>
      <c r="H22" s="126">
        <v>347472.38</v>
      </c>
      <c r="I22" s="21" t="s">
        <v>1193</v>
      </c>
      <c r="J22" s="21" t="s">
        <v>665</v>
      </c>
    </row>
    <row r="23" spans="1:10" ht="14.4" x14ac:dyDescent="0.3">
      <c r="A23" s="151">
        <v>1712</v>
      </c>
      <c r="B23" s="125" t="s">
        <v>289</v>
      </c>
      <c r="C23" s="128">
        <v>621272.85</v>
      </c>
      <c r="D23" s="126">
        <v>0</v>
      </c>
      <c r="E23" s="126">
        <v>0</v>
      </c>
      <c r="F23" s="126">
        <v>621272.85</v>
      </c>
      <c r="G23" s="126">
        <v>0</v>
      </c>
      <c r="H23" s="126">
        <v>0</v>
      </c>
      <c r="I23" s="21" t="s">
        <v>1194</v>
      </c>
      <c r="J23" s="21" t="s">
        <v>671</v>
      </c>
    </row>
    <row r="24" spans="1:10" ht="14.4" x14ac:dyDescent="0.3">
      <c r="A24" s="151">
        <v>1713</v>
      </c>
      <c r="B24" s="125" t="s">
        <v>187</v>
      </c>
      <c r="C24" s="128">
        <v>611728.68000000005</v>
      </c>
      <c r="D24" s="126">
        <v>0</v>
      </c>
      <c r="E24" s="126">
        <v>611728.68000000005</v>
      </c>
      <c r="F24" s="126">
        <v>0</v>
      </c>
      <c r="G24" s="126">
        <v>0</v>
      </c>
      <c r="H24" s="126">
        <v>0</v>
      </c>
      <c r="I24" s="21" t="s">
        <v>1194</v>
      </c>
      <c r="J24" s="21" t="s">
        <v>671</v>
      </c>
    </row>
    <row r="25" spans="1:10" ht="14.4" x14ac:dyDescent="0.3">
      <c r="A25" s="151">
        <v>1509</v>
      </c>
      <c r="B25" s="130" t="s">
        <v>877</v>
      </c>
      <c r="C25" s="128">
        <v>596901.44999999995</v>
      </c>
      <c r="D25" s="126">
        <v>0</v>
      </c>
      <c r="E25" s="126">
        <v>596901.44999999995</v>
      </c>
      <c r="F25" s="126">
        <v>0</v>
      </c>
      <c r="G25" s="126">
        <v>0</v>
      </c>
      <c r="H25" s="126">
        <v>0</v>
      </c>
      <c r="I25" s="21" t="s">
        <v>1193</v>
      </c>
      <c r="J25" s="21" t="s">
        <v>667</v>
      </c>
    </row>
    <row r="26" spans="1:10" ht="14.4" x14ac:dyDescent="0.3">
      <c r="A26" s="151">
        <v>1207</v>
      </c>
      <c r="B26" s="130" t="s">
        <v>779</v>
      </c>
      <c r="C26" s="128">
        <v>596780.74</v>
      </c>
      <c r="D26" s="126">
        <v>0</v>
      </c>
      <c r="E26" s="126">
        <v>596780.74</v>
      </c>
      <c r="F26" s="126">
        <v>0</v>
      </c>
      <c r="G26" s="126">
        <v>0</v>
      </c>
      <c r="H26" s="126">
        <v>0</v>
      </c>
      <c r="I26" s="21" t="s">
        <v>1193</v>
      </c>
      <c r="J26" s="21" t="s">
        <v>669</v>
      </c>
    </row>
    <row r="27" spans="1:10" ht="14.4" x14ac:dyDescent="0.3">
      <c r="A27" s="151">
        <v>1114</v>
      </c>
      <c r="B27" s="129" t="s">
        <v>776</v>
      </c>
      <c r="C27" s="128">
        <v>583238.88</v>
      </c>
      <c r="D27" s="126">
        <v>0</v>
      </c>
      <c r="E27" s="126">
        <v>583238.88</v>
      </c>
      <c r="F27" s="126">
        <v>0</v>
      </c>
      <c r="G27" s="126">
        <v>0</v>
      </c>
      <c r="H27" s="126">
        <v>0</v>
      </c>
      <c r="I27" s="21" t="s">
        <v>790</v>
      </c>
      <c r="J27" s="21" t="s">
        <v>673</v>
      </c>
    </row>
    <row r="28" spans="1:10" ht="14.4" x14ac:dyDescent="0.3">
      <c r="A28" s="151">
        <v>1507</v>
      </c>
      <c r="B28" s="129" t="s">
        <v>772</v>
      </c>
      <c r="C28" s="128">
        <v>550005.25</v>
      </c>
      <c r="D28" s="126">
        <v>0</v>
      </c>
      <c r="E28" s="126">
        <v>292603.51</v>
      </c>
      <c r="F28" s="126">
        <v>257401.74</v>
      </c>
      <c r="G28" s="126">
        <v>0</v>
      </c>
      <c r="H28" s="126">
        <v>0</v>
      </c>
      <c r="I28" s="21" t="s">
        <v>790</v>
      </c>
      <c r="J28" s="21" t="s">
        <v>673</v>
      </c>
    </row>
    <row r="29" spans="1:10" ht="14.4" x14ac:dyDescent="0.3">
      <c r="A29" s="151">
        <v>1805</v>
      </c>
      <c r="B29" s="125" t="s">
        <v>300</v>
      </c>
      <c r="C29" s="128">
        <v>518643.31</v>
      </c>
      <c r="D29" s="126">
        <v>0</v>
      </c>
      <c r="E29" s="126">
        <v>0</v>
      </c>
      <c r="F29" s="126">
        <v>518643.31</v>
      </c>
      <c r="G29" s="126">
        <v>0</v>
      </c>
      <c r="H29" s="126">
        <v>0</v>
      </c>
      <c r="I29" s="21" t="s">
        <v>1194</v>
      </c>
      <c r="J29" s="21" t="s">
        <v>681</v>
      </c>
    </row>
    <row r="30" spans="1:10" ht="14.4" x14ac:dyDescent="0.3">
      <c r="A30" s="151">
        <v>1110</v>
      </c>
      <c r="B30" s="129" t="s">
        <v>785</v>
      </c>
      <c r="C30" s="128">
        <v>516210.83</v>
      </c>
      <c r="D30" s="126">
        <v>0</v>
      </c>
      <c r="E30" s="126">
        <v>0</v>
      </c>
      <c r="F30" s="126">
        <v>516210.83</v>
      </c>
      <c r="G30" s="126">
        <v>0</v>
      </c>
      <c r="H30" s="126">
        <v>0</v>
      </c>
      <c r="I30" s="21" t="s">
        <v>790</v>
      </c>
      <c r="J30" s="21" t="s">
        <v>673</v>
      </c>
    </row>
    <row r="31" spans="1:10" ht="14.4" x14ac:dyDescent="0.3">
      <c r="A31" s="151">
        <v>1512</v>
      </c>
      <c r="B31" s="129" t="s">
        <v>884</v>
      </c>
      <c r="C31" s="128">
        <v>513706.82</v>
      </c>
      <c r="D31" s="126">
        <v>0</v>
      </c>
      <c r="E31" s="126">
        <v>125224.38</v>
      </c>
      <c r="F31" s="126">
        <v>0</v>
      </c>
      <c r="G31" s="126">
        <v>388482.44</v>
      </c>
      <c r="H31" s="126">
        <v>0</v>
      </c>
      <c r="I31" s="21" t="s">
        <v>790</v>
      </c>
      <c r="J31" s="21" t="s">
        <v>673</v>
      </c>
    </row>
    <row r="32" spans="1:10" ht="14.4" x14ac:dyDescent="0.3">
      <c r="A32" s="151">
        <v>402</v>
      </c>
      <c r="B32" s="125" t="s">
        <v>256</v>
      </c>
      <c r="C32" s="128">
        <v>510728.85</v>
      </c>
      <c r="D32" s="126">
        <v>0</v>
      </c>
      <c r="E32" s="126">
        <v>0</v>
      </c>
      <c r="F32" s="126">
        <v>510728.85</v>
      </c>
      <c r="G32" s="126">
        <v>0</v>
      </c>
      <c r="H32" s="126">
        <v>0</v>
      </c>
      <c r="I32" s="21" t="s">
        <v>1194</v>
      </c>
      <c r="J32" s="21" t="s">
        <v>696</v>
      </c>
    </row>
    <row r="33" spans="1:10" ht="14.4" x14ac:dyDescent="0.3">
      <c r="A33" s="151">
        <v>1115</v>
      </c>
      <c r="B33" s="129" t="s">
        <v>726</v>
      </c>
      <c r="C33" s="128">
        <v>505660.63</v>
      </c>
      <c r="D33" s="126">
        <v>0</v>
      </c>
      <c r="E33" s="126">
        <v>351783.05</v>
      </c>
      <c r="F33" s="126">
        <v>0</v>
      </c>
      <c r="G33" s="126">
        <v>0</v>
      </c>
      <c r="H33" s="126">
        <v>153877.57999999999</v>
      </c>
      <c r="I33" s="21" t="s">
        <v>790</v>
      </c>
      <c r="J33" s="21" t="s">
        <v>673</v>
      </c>
    </row>
    <row r="34" spans="1:10" ht="14.4" x14ac:dyDescent="0.3">
      <c r="A34" s="151">
        <v>1607</v>
      </c>
      <c r="B34" s="125" t="s">
        <v>138</v>
      </c>
      <c r="C34" s="128">
        <v>503307.1</v>
      </c>
      <c r="D34" s="126">
        <v>0</v>
      </c>
      <c r="E34" s="126">
        <v>0</v>
      </c>
      <c r="F34" s="126">
        <v>503307.1</v>
      </c>
      <c r="G34" s="126">
        <v>0</v>
      </c>
      <c r="H34" s="126">
        <v>0</v>
      </c>
      <c r="I34" s="21" t="s">
        <v>1194</v>
      </c>
      <c r="J34" s="21" t="s">
        <v>670</v>
      </c>
    </row>
    <row r="35" spans="1:10" ht="14.4" x14ac:dyDescent="0.3">
      <c r="A35" s="151">
        <v>1315</v>
      </c>
      <c r="B35" s="125" t="s">
        <v>152</v>
      </c>
      <c r="C35" s="128">
        <v>501609.23</v>
      </c>
      <c r="D35" s="126">
        <v>0</v>
      </c>
      <c r="E35" s="126">
        <v>0</v>
      </c>
      <c r="F35" s="126">
        <v>501609.23</v>
      </c>
      <c r="G35" s="126">
        <v>0</v>
      </c>
      <c r="H35" s="126">
        <v>0</v>
      </c>
      <c r="I35" s="21" t="s">
        <v>1194</v>
      </c>
      <c r="J35" s="21" t="s">
        <v>182</v>
      </c>
    </row>
    <row r="36" spans="1:10" ht="14.4" x14ac:dyDescent="0.3">
      <c r="A36" s="151">
        <v>1510</v>
      </c>
      <c r="B36" s="129" t="s">
        <v>774</v>
      </c>
      <c r="C36" s="128">
        <v>499277.4</v>
      </c>
      <c r="D36" s="126">
        <v>0</v>
      </c>
      <c r="E36" s="126">
        <v>499277.4</v>
      </c>
      <c r="F36" s="126">
        <v>0</v>
      </c>
      <c r="G36" s="126">
        <v>0</v>
      </c>
      <c r="H36" s="126">
        <v>0</v>
      </c>
      <c r="I36" s="21" t="s">
        <v>790</v>
      </c>
      <c r="J36" s="21" t="s">
        <v>673</v>
      </c>
    </row>
    <row r="37" spans="1:10" x14ac:dyDescent="0.3">
      <c r="A37" s="151">
        <v>312</v>
      </c>
      <c r="B37" s="125" t="s">
        <v>33</v>
      </c>
      <c r="C37" s="126">
        <v>491604.41000000003</v>
      </c>
      <c r="D37" s="126">
        <v>0</v>
      </c>
      <c r="E37" s="126">
        <v>320585.75</v>
      </c>
      <c r="F37" s="126">
        <v>171018.66</v>
      </c>
      <c r="G37" s="126">
        <v>0</v>
      </c>
      <c r="H37" s="126">
        <v>0</v>
      </c>
      <c r="I37" s="21" t="s">
        <v>1194</v>
      </c>
      <c r="J37" s="21" t="s">
        <v>675</v>
      </c>
    </row>
    <row r="38" spans="1:10" ht="14.4" x14ac:dyDescent="0.3">
      <c r="A38" s="151">
        <v>1503</v>
      </c>
      <c r="B38" s="129" t="s">
        <v>718</v>
      </c>
      <c r="C38" s="128">
        <v>483401</v>
      </c>
      <c r="D38" s="126">
        <v>0</v>
      </c>
      <c r="E38" s="126">
        <v>483401</v>
      </c>
      <c r="F38" s="126">
        <v>0</v>
      </c>
      <c r="G38" s="126">
        <v>0</v>
      </c>
      <c r="H38" s="126">
        <v>0</v>
      </c>
      <c r="I38" s="21" t="s">
        <v>790</v>
      </c>
      <c r="J38" s="21" t="s">
        <v>673</v>
      </c>
    </row>
    <row r="39" spans="1:10" ht="14.4" x14ac:dyDescent="0.3">
      <c r="A39" s="151">
        <v>1310</v>
      </c>
      <c r="B39" s="125" t="s">
        <v>18</v>
      </c>
      <c r="C39" s="128">
        <v>482126.94</v>
      </c>
      <c r="D39" s="126">
        <v>0</v>
      </c>
      <c r="E39" s="126">
        <v>0</v>
      </c>
      <c r="F39" s="126">
        <v>482126.94</v>
      </c>
      <c r="G39" s="126">
        <v>0</v>
      </c>
      <c r="H39" s="126">
        <v>0</v>
      </c>
      <c r="I39" s="21" t="s">
        <v>1194</v>
      </c>
      <c r="J39" s="21" t="s">
        <v>182</v>
      </c>
    </row>
    <row r="40" spans="1:10" ht="14.4" x14ac:dyDescent="0.3">
      <c r="A40" s="151">
        <v>213</v>
      </c>
      <c r="B40" s="130" t="s">
        <v>798</v>
      </c>
      <c r="C40" s="128">
        <v>475600</v>
      </c>
      <c r="D40" s="126">
        <v>0</v>
      </c>
      <c r="E40" s="126">
        <v>239888</v>
      </c>
      <c r="F40" s="126">
        <v>0</v>
      </c>
      <c r="G40" s="126">
        <v>0</v>
      </c>
      <c r="H40" s="126">
        <v>235712</v>
      </c>
      <c r="I40" s="21" t="s">
        <v>1193</v>
      </c>
      <c r="J40" s="21" t="s">
        <v>665</v>
      </c>
    </row>
    <row r="41" spans="1:10" ht="14.4" x14ac:dyDescent="0.3">
      <c r="A41" s="151">
        <v>412</v>
      </c>
      <c r="B41" s="125" t="s">
        <v>208</v>
      </c>
      <c r="C41" s="128">
        <v>443918.45</v>
      </c>
      <c r="D41" s="126">
        <v>0</v>
      </c>
      <c r="E41" s="126">
        <v>0</v>
      </c>
      <c r="F41" s="126">
        <v>278168.45</v>
      </c>
      <c r="G41" s="126">
        <v>165750</v>
      </c>
      <c r="H41" s="126">
        <v>0</v>
      </c>
      <c r="I41" s="21" t="s">
        <v>1194</v>
      </c>
      <c r="J41" s="21" t="s">
        <v>696</v>
      </c>
    </row>
    <row r="42" spans="1:10" ht="14.4" x14ac:dyDescent="0.3">
      <c r="A42" s="151">
        <v>1116</v>
      </c>
      <c r="B42" s="129" t="s">
        <v>767</v>
      </c>
      <c r="C42" s="128">
        <v>440990</v>
      </c>
      <c r="D42" s="126">
        <v>0</v>
      </c>
      <c r="E42" s="126">
        <v>197550</v>
      </c>
      <c r="F42" s="126">
        <v>0</v>
      </c>
      <c r="G42" s="126">
        <v>243440</v>
      </c>
      <c r="H42" s="126">
        <v>0</v>
      </c>
      <c r="I42" s="21" t="s">
        <v>790</v>
      </c>
      <c r="J42" s="21" t="s">
        <v>673</v>
      </c>
    </row>
    <row r="43" spans="1:10" x14ac:dyDescent="0.3">
      <c r="A43" s="151">
        <v>1316</v>
      </c>
      <c r="B43" s="125" t="s">
        <v>128</v>
      </c>
      <c r="C43" s="126">
        <v>427449.48</v>
      </c>
      <c r="D43" s="126">
        <v>0</v>
      </c>
      <c r="E43" s="126">
        <v>0</v>
      </c>
      <c r="F43" s="126">
        <v>427449.48</v>
      </c>
      <c r="G43" s="126">
        <v>0</v>
      </c>
      <c r="H43" s="126">
        <v>0</v>
      </c>
      <c r="I43" s="21" t="s">
        <v>1194</v>
      </c>
      <c r="J43" s="21" t="s">
        <v>182</v>
      </c>
    </row>
    <row r="44" spans="1:10" ht="14.4" x14ac:dyDescent="0.3">
      <c r="A44" s="151">
        <v>1414</v>
      </c>
      <c r="B44" s="130" t="s">
        <v>792</v>
      </c>
      <c r="C44" s="128">
        <v>406575.59</v>
      </c>
      <c r="D44" s="126">
        <v>0</v>
      </c>
      <c r="E44" s="126">
        <v>406575.59</v>
      </c>
      <c r="F44" s="126">
        <v>0</v>
      </c>
      <c r="G44" s="126">
        <v>0</v>
      </c>
      <c r="H44" s="126">
        <v>0</v>
      </c>
      <c r="I44" s="21" t="s">
        <v>1193</v>
      </c>
      <c r="J44" s="21" t="s">
        <v>683</v>
      </c>
    </row>
    <row r="45" spans="1:10" ht="14.4" x14ac:dyDescent="0.3">
      <c r="A45" s="151">
        <v>1708</v>
      </c>
      <c r="B45" s="125" t="s">
        <v>39</v>
      </c>
      <c r="C45" s="128">
        <v>403350.55</v>
      </c>
      <c r="D45" s="126">
        <v>0</v>
      </c>
      <c r="E45" s="126">
        <v>0</v>
      </c>
      <c r="F45" s="126">
        <v>403350.55</v>
      </c>
      <c r="G45" s="126">
        <v>0</v>
      </c>
      <c r="H45" s="126">
        <v>0</v>
      </c>
      <c r="I45" s="21" t="s">
        <v>1194</v>
      </c>
      <c r="J45" s="21" t="s">
        <v>681</v>
      </c>
    </row>
    <row r="46" spans="1:10" ht="14.4" x14ac:dyDescent="0.3">
      <c r="A46" s="151">
        <v>1508</v>
      </c>
      <c r="B46" s="129" t="s">
        <v>783</v>
      </c>
      <c r="C46" s="128">
        <v>399594.5</v>
      </c>
      <c r="D46" s="126">
        <v>0</v>
      </c>
      <c r="E46" s="126">
        <v>0</v>
      </c>
      <c r="F46" s="126">
        <v>399594.5</v>
      </c>
      <c r="G46" s="126">
        <v>0</v>
      </c>
      <c r="H46" s="126">
        <v>0</v>
      </c>
      <c r="I46" s="21" t="s">
        <v>790</v>
      </c>
      <c r="J46" s="21" t="s">
        <v>673</v>
      </c>
    </row>
    <row r="47" spans="1:10" ht="14.4" x14ac:dyDescent="0.3">
      <c r="A47" s="151">
        <v>701</v>
      </c>
      <c r="B47" s="130" t="s">
        <v>707</v>
      </c>
      <c r="C47" s="128">
        <v>393702.92</v>
      </c>
      <c r="D47" s="126">
        <v>0</v>
      </c>
      <c r="E47" s="126">
        <v>0</v>
      </c>
      <c r="F47" s="126">
        <v>0</v>
      </c>
      <c r="G47" s="126">
        <v>393702.92</v>
      </c>
      <c r="H47" s="126">
        <v>0</v>
      </c>
      <c r="I47" s="21" t="s">
        <v>1193</v>
      </c>
      <c r="J47" s="21" t="s">
        <v>666</v>
      </c>
    </row>
    <row r="48" spans="1:10" x14ac:dyDescent="0.3">
      <c r="A48" s="151">
        <v>313</v>
      </c>
      <c r="B48" s="125" t="s">
        <v>70</v>
      </c>
      <c r="C48" s="126">
        <v>387557.99</v>
      </c>
      <c r="D48" s="126">
        <v>0</v>
      </c>
      <c r="E48" s="126">
        <v>121197.43</v>
      </c>
      <c r="F48" s="126">
        <v>266360.56</v>
      </c>
      <c r="G48" s="126">
        <v>0</v>
      </c>
      <c r="H48" s="126">
        <v>0</v>
      </c>
      <c r="I48" s="21" t="s">
        <v>1194</v>
      </c>
      <c r="J48" s="21" t="s">
        <v>680</v>
      </c>
    </row>
    <row r="49" spans="1:10" ht="14.4" x14ac:dyDescent="0.3">
      <c r="A49" s="151">
        <v>1702</v>
      </c>
      <c r="B49" s="125" t="s">
        <v>264</v>
      </c>
      <c r="C49" s="128">
        <v>377399.86</v>
      </c>
      <c r="D49" s="126">
        <v>0</v>
      </c>
      <c r="E49" s="126">
        <v>0</v>
      </c>
      <c r="F49" s="126">
        <v>377399.86</v>
      </c>
      <c r="G49" s="126">
        <v>0</v>
      </c>
      <c r="H49" s="126">
        <v>0</v>
      </c>
      <c r="I49" s="21" t="s">
        <v>1194</v>
      </c>
      <c r="J49" s="21" t="s">
        <v>671</v>
      </c>
    </row>
    <row r="50" spans="1:10" ht="14.4" x14ac:dyDescent="0.3">
      <c r="A50" s="151">
        <v>1511</v>
      </c>
      <c r="B50" s="129" t="s">
        <v>781</v>
      </c>
      <c r="C50" s="128">
        <v>374588.51</v>
      </c>
      <c r="D50" s="126">
        <v>0</v>
      </c>
      <c r="E50" s="126">
        <v>374588.51</v>
      </c>
      <c r="F50" s="126">
        <v>0</v>
      </c>
      <c r="G50" s="126">
        <v>0</v>
      </c>
      <c r="H50" s="126">
        <v>0</v>
      </c>
      <c r="I50" s="21" t="s">
        <v>790</v>
      </c>
      <c r="J50" s="21" t="s">
        <v>673</v>
      </c>
    </row>
    <row r="51" spans="1:10" ht="14.4" x14ac:dyDescent="0.3">
      <c r="A51" s="151">
        <v>1601</v>
      </c>
      <c r="B51" s="125" t="s">
        <v>190</v>
      </c>
      <c r="C51" s="128">
        <v>372883.95</v>
      </c>
      <c r="D51" s="126">
        <v>0</v>
      </c>
      <c r="E51" s="126">
        <v>0</v>
      </c>
      <c r="F51" s="126">
        <v>372883.95</v>
      </c>
      <c r="G51" s="126">
        <v>0</v>
      </c>
      <c r="H51" s="126">
        <v>0</v>
      </c>
      <c r="I51" s="21" t="s">
        <v>1194</v>
      </c>
      <c r="J51" s="21" t="s">
        <v>670</v>
      </c>
    </row>
    <row r="52" spans="1:10" ht="14.4" x14ac:dyDescent="0.3">
      <c r="A52" s="151">
        <v>1504</v>
      </c>
      <c r="B52" s="129" t="s">
        <v>739</v>
      </c>
      <c r="C52" s="128">
        <v>360800.62</v>
      </c>
      <c r="D52" s="126">
        <v>0</v>
      </c>
      <c r="E52" s="126">
        <v>0</v>
      </c>
      <c r="F52" s="126">
        <v>0</v>
      </c>
      <c r="G52" s="126">
        <v>360800.62</v>
      </c>
      <c r="H52" s="126">
        <v>0</v>
      </c>
      <c r="I52" s="21" t="s">
        <v>790</v>
      </c>
      <c r="J52" s="21" t="s">
        <v>673</v>
      </c>
    </row>
    <row r="53" spans="1:10" ht="14.4" x14ac:dyDescent="0.3">
      <c r="A53" s="151">
        <v>1501</v>
      </c>
      <c r="B53" s="130" t="s">
        <v>710</v>
      </c>
      <c r="C53" s="128">
        <v>360238.5</v>
      </c>
      <c r="D53" s="126">
        <v>0</v>
      </c>
      <c r="E53" s="126">
        <v>360238.5</v>
      </c>
      <c r="F53" s="126">
        <v>0</v>
      </c>
      <c r="G53" s="126">
        <v>0</v>
      </c>
      <c r="H53" s="126">
        <v>0</v>
      </c>
      <c r="I53" s="21" t="s">
        <v>1193</v>
      </c>
      <c r="J53" s="21" t="s">
        <v>667</v>
      </c>
    </row>
    <row r="54" spans="1:10" ht="14.4" x14ac:dyDescent="0.3">
      <c r="A54" s="151">
        <v>1214</v>
      </c>
      <c r="B54" s="130" t="s">
        <v>804</v>
      </c>
      <c r="C54" s="128">
        <v>359122.97</v>
      </c>
      <c r="D54" s="126">
        <v>0</v>
      </c>
      <c r="E54" s="126">
        <v>255000</v>
      </c>
      <c r="F54" s="126">
        <v>0</v>
      </c>
      <c r="G54" s="126">
        <v>0</v>
      </c>
      <c r="H54" s="126">
        <v>104122.97</v>
      </c>
      <c r="I54" s="21" t="s">
        <v>1193</v>
      </c>
      <c r="J54" s="21" t="s">
        <v>669</v>
      </c>
    </row>
    <row r="55" spans="1:10" ht="14.4" x14ac:dyDescent="0.3">
      <c r="A55" s="151">
        <v>405</v>
      </c>
      <c r="B55" s="125" t="s">
        <v>169</v>
      </c>
      <c r="C55" s="128">
        <v>357582.45</v>
      </c>
      <c r="D55" s="126">
        <v>0</v>
      </c>
      <c r="E55" s="126">
        <v>0</v>
      </c>
      <c r="F55" s="126">
        <v>237769</v>
      </c>
      <c r="G55" s="126">
        <v>119813.45</v>
      </c>
      <c r="H55" s="126">
        <v>0</v>
      </c>
      <c r="I55" s="21" t="s">
        <v>1194</v>
      </c>
      <c r="J55" s="21" t="s">
        <v>696</v>
      </c>
    </row>
    <row r="56" spans="1:10" ht="14.4" x14ac:dyDescent="0.3">
      <c r="A56" s="151">
        <v>1313</v>
      </c>
      <c r="B56" s="125" t="s">
        <v>205</v>
      </c>
      <c r="C56" s="128">
        <v>356803.93</v>
      </c>
      <c r="D56" s="126">
        <v>0</v>
      </c>
      <c r="E56" s="126">
        <v>0</v>
      </c>
      <c r="F56" s="126">
        <v>356803.93</v>
      </c>
      <c r="G56" s="126">
        <v>0</v>
      </c>
      <c r="H56" s="126">
        <v>0</v>
      </c>
      <c r="I56" s="21" t="s">
        <v>1194</v>
      </c>
      <c r="J56" s="21" t="s">
        <v>182</v>
      </c>
    </row>
    <row r="57" spans="1:10" ht="14.4" x14ac:dyDescent="0.3">
      <c r="A57" s="151">
        <v>707</v>
      </c>
      <c r="B57" s="130" t="s">
        <v>815</v>
      </c>
      <c r="C57" s="128">
        <v>355161.27</v>
      </c>
      <c r="D57" s="126">
        <v>0</v>
      </c>
      <c r="E57" s="126">
        <v>0</v>
      </c>
      <c r="F57" s="126">
        <v>0</v>
      </c>
      <c r="G57" s="126">
        <v>355161.27</v>
      </c>
      <c r="H57" s="126">
        <v>0</v>
      </c>
      <c r="I57" s="21" t="s">
        <v>1193</v>
      </c>
      <c r="J57" s="21" t="s">
        <v>666</v>
      </c>
    </row>
    <row r="58" spans="1:10" x14ac:dyDescent="0.3">
      <c r="A58" s="151">
        <v>1314</v>
      </c>
      <c r="B58" s="125" t="s">
        <v>101</v>
      </c>
      <c r="C58" s="126">
        <v>354996.6</v>
      </c>
      <c r="D58" s="126">
        <v>0</v>
      </c>
      <c r="E58" s="126">
        <v>0</v>
      </c>
      <c r="F58" s="126">
        <v>354996.6</v>
      </c>
      <c r="G58" s="126">
        <v>0</v>
      </c>
      <c r="H58" s="126">
        <v>0</v>
      </c>
      <c r="I58" s="21" t="s">
        <v>1194</v>
      </c>
      <c r="J58" s="21" t="s">
        <v>182</v>
      </c>
    </row>
    <row r="59" spans="1:10" x14ac:dyDescent="0.3">
      <c r="A59" s="151">
        <v>411</v>
      </c>
      <c r="B59" s="125" t="s">
        <v>88</v>
      </c>
      <c r="C59" s="126">
        <v>346168.45</v>
      </c>
      <c r="D59" s="126">
        <v>0</v>
      </c>
      <c r="E59" s="126">
        <v>0</v>
      </c>
      <c r="F59" s="126">
        <v>346168.45</v>
      </c>
      <c r="G59" s="126">
        <v>0</v>
      </c>
      <c r="H59" s="126">
        <v>0</v>
      </c>
      <c r="I59" s="21" t="s">
        <v>1194</v>
      </c>
      <c r="J59" s="21" t="s">
        <v>696</v>
      </c>
    </row>
    <row r="60" spans="1:10" ht="14.4" x14ac:dyDescent="0.3">
      <c r="A60" s="151">
        <v>113</v>
      </c>
      <c r="B60" s="125" t="s">
        <v>29</v>
      </c>
      <c r="C60" s="128">
        <v>346078.35</v>
      </c>
      <c r="D60" s="126">
        <v>0</v>
      </c>
      <c r="E60" s="126">
        <v>346078.35</v>
      </c>
      <c r="F60" s="126">
        <v>0</v>
      </c>
      <c r="G60" s="126">
        <v>0</v>
      </c>
      <c r="H60" s="126">
        <v>0</v>
      </c>
      <c r="I60" s="21" t="s">
        <v>1194</v>
      </c>
      <c r="J60" s="21" t="s">
        <v>182</v>
      </c>
    </row>
    <row r="61" spans="1:10" ht="14.4" x14ac:dyDescent="0.3">
      <c r="A61" s="151">
        <v>1701</v>
      </c>
      <c r="B61" s="125" t="s">
        <v>309</v>
      </c>
      <c r="C61" s="128">
        <v>345422.37</v>
      </c>
      <c r="D61" s="126">
        <v>0</v>
      </c>
      <c r="E61" s="126">
        <v>0</v>
      </c>
      <c r="F61" s="126">
        <v>0</v>
      </c>
      <c r="G61" s="126">
        <v>345422.37</v>
      </c>
      <c r="H61" s="126">
        <v>0</v>
      </c>
      <c r="I61" s="21" t="s">
        <v>1194</v>
      </c>
      <c r="J61" s="21" t="s">
        <v>681</v>
      </c>
    </row>
    <row r="62" spans="1:10" ht="14.4" x14ac:dyDescent="0.3">
      <c r="A62" s="151">
        <v>406</v>
      </c>
      <c r="B62" s="125" t="s">
        <v>145</v>
      </c>
      <c r="C62" s="128">
        <v>344103.38</v>
      </c>
      <c r="D62" s="126">
        <v>0</v>
      </c>
      <c r="E62" s="126">
        <v>0</v>
      </c>
      <c r="F62" s="126">
        <v>285489.59999999998</v>
      </c>
      <c r="G62" s="126">
        <v>58613.78</v>
      </c>
      <c r="H62" s="126">
        <v>0</v>
      </c>
      <c r="I62" s="21" t="s">
        <v>1194</v>
      </c>
      <c r="J62" s="21" t="s">
        <v>696</v>
      </c>
    </row>
    <row r="63" spans="1:10" ht="14.4" x14ac:dyDescent="0.3">
      <c r="A63" s="151">
        <v>407</v>
      </c>
      <c r="B63" s="125" t="s">
        <v>165</v>
      </c>
      <c r="C63" s="128">
        <v>341022.98</v>
      </c>
      <c r="D63" s="126">
        <v>0</v>
      </c>
      <c r="E63" s="126">
        <v>0</v>
      </c>
      <c r="F63" s="126">
        <v>0</v>
      </c>
      <c r="G63" s="126">
        <v>341022.98</v>
      </c>
      <c r="H63" s="126">
        <v>0</v>
      </c>
      <c r="I63" s="21" t="s">
        <v>1194</v>
      </c>
      <c r="J63" s="21" t="s">
        <v>696</v>
      </c>
    </row>
    <row r="64" spans="1:10" ht="14.4" x14ac:dyDescent="0.3">
      <c r="A64" s="151">
        <v>1807</v>
      </c>
      <c r="B64" s="125" t="s">
        <v>306</v>
      </c>
      <c r="C64" s="128">
        <v>336715.83</v>
      </c>
      <c r="D64" s="126">
        <v>0</v>
      </c>
      <c r="E64" s="126">
        <v>0</v>
      </c>
      <c r="F64" s="126">
        <v>336715.83</v>
      </c>
      <c r="G64" s="126">
        <v>0</v>
      </c>
      <c r="H64" s="126">
        <v>0</v>
      </c>
      <c r="I64" s="21" t="s">
        <v>1194</v>
      </c>
      <c r="J64" s="21" t="s">
        <v>681</v>
      </c>
    </row>
    <row r="65" spans="1:10" ht="14.4" x14ac:dyDescent="0.3">
      <c r="A65" s="151">
        <v>1709</v>
      </c>
      <c r="B65" s="125" t="s">
        <v>281</v>
      </c>
      <c r="C65" s="128">
        <v>335163.62</v>
      </c>
      <c r="D65" s="126">
        <v>0</v>
      </c>
      <c r="E65" s="126">
        <v>0</v>
      </c>
      <c r="F65" s="126">
        <v>335163.62</v>
      </c>
      <c r="G65" s="126">
        <v>0</v>
      </c>
      <c r="H65" s="126">
        <v>0</v>
      </c>
      <c r="I65" s="21" t="s">
        <v>1194</v>
      </c>
      <c r="J65" s="21" t="s">
        <v>671</v>
      </c>
    </row>
    <row r="66" spans="1:10" ht="14.4" x14ac:dyDescent="0.3">
      <c r="A66" s="151">
        <v>409</v>
      </c>
      <c r="B66" s="125" t="s">
        <v>212</v>
      </c>
      <c r="C66" s="128">
        <v>333961.71999999997</v>
      </c>
      <c r="D66" s="126">
        <v>0</v>
      </c>
      <c r="E66" s="126">
        <v>0</v>
      </c>
      <c r="F66" s="126">
        <v>333961.71999999997</v>
      </c>
      <c r="G66" s="126">
        <v>0</v>
      </c>
      <c r="H66" s="126">
        <v>0</v>
      </c>
      <c r="I66" s="21" t="s">
        <v>1194</v>
      </c>
      <c r="J66" s="21" t="s">
        <v>681</v>
      </c>
    </row>
    <row r="67" spans="1:10" ht="14.4" x14ac:dyDescent="0.3">
      <c r="A67" s="151">
        <v>408</v>
      </c>
      <c r="B67" s="125" t="s">
        <v>35</v>
      </c>
      <c r="C67" s="128">
        <v>333418.45</v>
      </c>
      <c r="D67" s="126">
        <v>0</v>
      </c>
      <c r="E67" s="126">
        <v>0</v>
      </c>
      <c r="F67" s="126">
        <v>0</v>
      </c>
      <c r="G67" s="126">
        <v>333418.45</v>
      </c>
      <c r="H67" s="126">
        <v>0</v>
      </c>
      <c r="I67" s="21" t="s">
        <v>1194</v>
      </c>
      <c r="J67" s="21" t="s">
        <v>696</v>
      </c>
    </row>
    <row r="68" spans="1:10" ht="14.4" x14ac:dyDescent="0.3">
      <c r="A68" s="151">
        <v>201</v>
      </c>
      <c r="B68" s="130" t="s">
        <v>717</v>
      </c>
      <c r="C68" s="128">
        <v>316992.38</v>
      </c>
      <c r="D68" s="126">
        <v>0</v>
      </c>
      <c r="E68" s="126">
        <v>148896</v>
      </c>
      <c r="F68" s="126">
        <v>0</v>
      </c>
      <c r="G68" s="126">
        <v>0</v>
      </c>
      <c r="H68" s="126">
        <v>168096.38</v>
      </c>
      <c r="I68" s="21" t="s">
        <v>1193</v>
      </c>
      <c r="J68" s="21" t="s">
        <v>665</v>
      </c>
    </row>
    <row r="69" spans="1:10" ht="14.4" x14ac:dyDescent="0.3">
      <c r="A69" s="151">
        <v>711</v>
      </c>
      <c r="B69" s="130" t="s">
        <v>830</v>
      </c>
      <c r="C69" s="128">
        <v>316531.5</v>
      </c>
      <c r="D69" s="126">
        <v>0</v>
      </c>
      <c r="E69" s="126">
        <v>0</v>
      </c>
      <c r="F69" s="126">
        <v>316531.5</v>
      </c>
      <c r="G69" s="126">
        <v>0</v>
      </c>
      <c r="H69" s="126">
        <v>0</v>
      </c>
      <c r="I69" s="21" t="s">
        <v>1193</v>
      </c>
      <c r="J69" s="21" t="s">
        <v>666</v>
      </c>
    </row>
    <row r="70" spans="1:10" ht="14.4" x14ac:dyDescent="0.3">
      <c r="A70" s="151">
        <v>705</v>
      </c>
      <c r="B70" s="130" t="s">
        <v>786</v>
      </c>
      <c r="C70" s="128">
        <v>316441.05</v>
      </c>
      <c r="D70" s="126">
        <v>0</v>
      </c>
      <c r="E70" s="126">
        <v>0</v>
      </c>
      <c r="F70" s="126">
        <v>316441.05</v>
      </c>
      <c r="G70" s="126">
        <v>0</v>
      </c>
      <c r="H70" s="126">
        <v>0</v>
      </c>
      <c r="I70" s="21" t="s">
        <v>1193</v>
      </c>
      <c r="J70" s="21" t="s">
        <v>666</v>
      </c>
    </row>
    <row r="71" spans="1:10" x14ac:dyDescent="0.3">
      <c r="A71" s="151">
        <v>310</v>
      </c>
      <c r="B71" s="125" t="s">
        <v>108</v>
      </c>
      <c r="C71" s="126">
        <v>315393.01</v>
      </c>
      <c r="D71" s="126">
        <v>0</v>
      </c>
      <c r="E71" s="126">
        <v>0</v>
      </c>
      <c r="F71" s="126">
        <v>315393.01</v>
      </c>
      <c r="G71" s="126">
        <v>0</v>
      </c>
      <c r="H71" s="126">
        <v>0</v>
      </c>
      <c r="I71" s="21" t="s">
        <v>1194</v>
      </c>
      <c r="J71" s="21" t="s">
        <v>680</v>
      </c>
    </row>
    <row r="72" spans="1:10" ht="14.4" x14ac:dyDescent="0.3">
      <c r="A72" s="151">
        <v>1815</v>
      </c>
      <c r="B72" s="125" t="s">
        <v>292</v>
      </c>
      <c r="C72" s="128">
        <v>313575.53000000003</v>
      </c>
      <c r="D72" s="126">
        <v>0</v>
      </c>
      <c r="E72" s="126">
        <v>0</v>
      </c>
      <c r="F72" s="126">
        <v>313575.53000000003</v>
      </c>
      <c r="G72" s="126">
        <v>0</v>
      </c>
      <c r="H72" s="126">
        <v>0</v>
      </c>
      <c r="I72" s="21" t="s">
        <v>1194</v>
      </c>
      <c r="J72" s="21" t="s">
        <v>681</v>
      </c>
    </row>
    <row r="73" spans="1:10" ht="14.4" x14ac:dyDescent="0.3">
      <c r="A73" s="151">
        <v>202</v>
      </c>
      <c r="B73" s="130" t="s">
        <v>721</v>
      </c>
      <c r="C73" s="128">
        <v>309432.71000000002</v>
      </c>
      <c r="D73" s="126">
        <v>0</v>
      </c>
      <c r="E73" s="126">
        <v>0</v>
      </c>
      <c r="F73" s="126">
        <v>0</v>
      </c>
      <c r="G73" s="126">
        <v>309432.71000000002</v>
      </c>
      <c r="H73" s="126">
        <v>0</v>
      </c>
      <c r="I73" s="21" t="s">
        <v>1193</v>
      </c>
      <c r="J73" s="21" t="s">
        <v>665</v>
      </c>
    </row>
    <row r="74" spans="1:10" ht="14.4" x14ac:dyDescent="0.3">
      <c r="A74" s="151">
        <v>1513</v>
      </c>
      <c r="B74" s="130" t="s">
        <v>819</v>
      </c>
      <c r="C74" s="128">
        <v>308849.32</v>
      </c>
      <c r="D74" s="126">
        <v>0</v>
      </c>
      <c r="E74" s="126">
        <v>0</v>
      </c>
      <c r="F74" s="126">
        <v>308849.32</v>
      </c>
      <c r="G74" s="126">
        <v>0</v>
      </c>
      <c r="H74" s="126">
        <v>0</v>
      </c>
      <c r="I74" s="21" t="s">
        <v>1193</v>
      </c>
      <c r="J74" s="21" t="s">
        <v>667</v>
      </c>
    </row>
    <row r="75" spans="1:10" ht="14.4" x14ac:dyDescent="0.3">
      <c r="A75" s="151">
        <v>1203</v>
      </c>
      <c r="B75" s="130" t="s">
        <v>735</v>
      </c>
      <c r="C75" s="128">
        <v>308548.84999999998</v>
      </c>
      <c r="D75" s="126">
        <v>0</v>
      </c>
      <c r="E75" s="126">
        <v>0</v>
      </c>
      <c r="F75" s="126">
        <v>0</v>
      </c>
      <c r="G75" s="126">
        <v>0</v>
      </c>
      <c r="H75" s="126">
        <v>308548.84999999998</v>
      </c>
      <c r="I75" s="21" t="s">
        <v>1193</v>
      </c>
      <c r="J75" s="21" t="s">
        <v>669</v>
      </c>
    </row>
    <row r="76" spans="1:10" ht="14.4" x14ac:dyDescent="0.3">
      <c r="A76" s="151">
        <v>410</v>
      </c>
      <c r="B76" s="125" t="s">
        <v>155</v>
      </c>
      <c r="C76" s="128">
        <v>307864.56</v>
      </c>
      <c r="D76" s="126">
        <v>0</v>
      </c>
      <c r="E76" s="126">
        <v>0</v>
      </c>
      <c r="F76" s="126">
        <v>0</v>
      </c>
      <c r="G76" s="126">
        <v>307864.56</v>
      </c>
      <c r="H76" s="126">
        <v>0</v>
      </c>
      <c r="I76" s="21" t="s">
        <v>1194</v>
      </c>
      <c r="J76" s="21" t="s">
        <v>696</v>
      </c>
    </row>
    <row r="77" spans="1:10" ht="14.4" x14ac:dyDescent="0.3">
      <c r="A77" s="151">
        <v>401</v>
      </c>
      <c r="B77" s="125" t="s">
        <v>148</v>
      </c>
      <c r="C77" s="128">
        <v>303665.84999999998</v>
      </c>
      <c r="D77" s="126">
        <v>0</v>
      </c>
      <c r="E77" s="126">
        <v>0</v>
      </c>
      <c r="F77" s="126">
        <v>303665.84999999998</v>
      </c>
      <c r="G77" s="126">
        <v>0</v>
      </c>
      <c r="H77" s="126">
        <v>0</v>
      </c>
      <c r="I77" s="21" t="s">
        <v>1194</v>
      </c>
      <c r="J77" s="21" t="s">
        <v>696</v>
      </c>
    </row>
    <row r="78" spans="1:10" ht="14.4" x14ac:dyDescent="0.3">
      <c r="A78" s="151">
        <v>403</v>
      </c>
      <c r="B78" s="125" t="s">
        <v>273</v>
      </c>
      <c r="C78" s="128">
        <v>298814.71999999997</v>
      </c>
      <c r="D78" s="126">
        <v>0</v>
      </c>
      <c r="E78" s="126">
        <v>0</v>
      </c>
      <c r="F78" s="126">
        <v>298814.71999999997</v>
      </c>
      <c r="G78" s="126">
        <v>0</v>
      </c>
      <c r="H78" s="126">
        <v>0</v>
      </c>
      <c r="I78" s="21" t="s">
        <v>1194</v>
      </c>
      <c r="J78" s="21" t="s">
        <v>681</v>
      </c>
    </row>
    <row r="79" spans="1:10" ht="14.4" x14ac:dyDescent="0.3">
      <c r="A79" s="151">
        <v>712</v>
      </c>
      <c r="B79" s="130" t="s">
        <v>806</v>
      </c>
      <c r="C79" s="128">
        <v>298241.98</v>
      </c>
      <c r="D79" s="126">
        <v>0</v>
      </c>
      <c r="E79" s="126">
        <v>0</v>
      </c>
      <c r="F79" s="126">
        <v>298241.98</v>
      </c>
      <c r="G79" s="126">
        <v>0</v>
      </c>
      <c r="H79" s="126">
        <v>0</v>
      </c>
      <c r="I79" s="21" t="s">
        <v>1193</v>
      </c>
      <c r="J79" s="21" t="s">
        <v>666</v>
      </c>
    </row>
    <row r="80" spans="1:10" ht="14.4" x14ac:dyDescent="0.3">
      <c r="A80" s="151">
        <v>1206</v>
      </c>
      <c r="B80" s="130" t="s">
        <v>775</v>
      </c>
      <c r="C80" s="128">
        <v>296644.03999999998</v>
      </c>
      <c r="D80" s="126">
        <v>0</v>
      </c>
      <c r="E80" s="126">
        <v>0</v>
      </c>
      <c r="F80" s="126">
        <v>296644.03999999998</v>
      </c>
      <c r="G80" s="126">
        <v>0</v>
      </c>
      <c r="H80" s="126">
        <v>0</v>
      </c>
      <c r="I80" s="21" t="s">
        <v>1193</v>
      </c>
      <c r="J80" s="21" t="s">
        <v>669</v>
      </c>
    </row>
    <row r="81" spans="1:10" ht="14.4" x14ac:dyDescent="0.3">
      <c r="A81" s="151">
        <v>208</v>
      </c>
      <c r="B81" s="130" t="s">
        <v>791</v>
      </c>
      <c r="C81" s="128">
        <v>295200</v>
      </c>
      <c r="D81" s="126">
        <v>0</v>
      </c>
      <c r="E81" s="126">
        <v>0</v>
      </c>
      <c r="F81" s="126">
        <v>0</v>
      </c>
      <c r="G81" s="126">
        <v>0</v>
      </c>
      <c r="H81" s="126">
        <v>295200</v>
      </c>
      <c r="I81" s="21" t="s">
        <v>1193</v>
      </c>
      <c r="J81" s="21" t="s">
        <v>665</v>
      </c>
    </row>
    <row r="82" spans="1:10" ht="14.4" x14ac:dyDescent="0.3">
      <c r="A82" s="151">
        <v>914</v>
      </c>
      <c r="B82" s="125" t="s">
        <v>32</v>
      </c>
      <c r="C82" s="128">
        <v>282619.53000000003</v>
      </c>
      <c r="D82" s="126">
        <v>0</v>
      </c>
      <c r="E82" s="126">
        <v>0</v>
      </c>
      <c r="F82" s="126">
        <v>0</v>
      </c>
      <c r="G82" s="126">
        <v>282619.53000000003</v>
      </c>
      <c r="H82" s="126">
        <v>0</v>
      </c>
      <c r="I82" s="21" t="s">
        <v>1194</v>
      </c>
      <c r="J82" s="21" t="s">
        <v>681</v>
      </c>
    </row>
    <row r="83" spans="1:10" x14ac:dyDescent="0.3">
      <c r="A83" s="151">
        <v>1604</v>
      </c>
      <c r="B83" s="125" t="s">
        <v>91</v>
      </c>
      <c r="C83" s="126">
        <v>282126.59000000003</v>
      </c>
      <c r="D83" s="126">
        <v>0</v>
      </c>
      <c r="E83" s="126">
        <v>0</v>
      </c>
      <c r="F83" s="126">
        <v>282126.59000000003</v>
      </c>
      <c r="G83" s="126">
        <v>0</v>
      </c>
      <c r="H83" s="126">
        <v>0</v>
      </c>
      <c r="I83" s="21" t="s">
        <v>1194</v>
      </c>
      <c r="J83" s="21" t="s">
        <v>670</v>
      </c>
    </row>
    <row r="84" spans="1:10" ht="14.4" x14ac:dyDescent="0.3">
      <c r="A84" s="151">
        <v>212</v>
      </c>
      <c r="B84" s="130" t="s">
        <v>800</v>
      </c>
      <c r="C84" s="128">
        <v>275063.94</v>
      </c>
      <c r="D84" s="126">
        <v>0</v>
      </c>
      <c r="E84" s="126">
        <v>127957.98</v>
      </c>
      <c r="F84" s="126">
        <v>0</v>
      </c>
      <c r="G84" s="126">
        <v>0</v>
      </c>
      <c r="H84" s="126">
        <v>147105.96</v>
      </c>
      <c r="I84" s="21" t="s">
        <v>1193</v>
      </c>
      <c r="J84" s="21" t="s">
        <v>665</v>
      </c>
    </row>
    <row r="85" spans="1:10" ht="14.4" x14ac:dyDescent="0.3">
      <c r="A85" s="151">
        <v>1818</v>
      </c>
      <c r="B85" s="125" t="s">
        <v>223</v>
      </c>
      <c r="C85" s="128">
        <v>273713.23</v>
      </c>
      <c r="D85" s="126">
        <v>0</v>
      </c>
      <c r="E85" s="126">
        <v>0</v>
      </c>
      <c r="F85" s="126">
        <v>273713.23</v>
      </c>
      <c r="G85" s="126">
        <v>0</v>
      </c>
      <c r="H85" s="126">
        <v>0</v>
      </c>
      <c r="I85" s="21" t="s">
        <v>1194</v>
      </c>
      <c r="J85" s="21" t="s">
        <v>681</v>
      </c>
    </row>
    <row r="86" spans="1:10" ht="14.4" x14ac:dyDescent="0.3">
      <c r="A86" s="151">
        <v>1820</v>
      </c>
      <c r="B86" s="125" t="s">
        <v>16</v>
      </c>
      <c r="C86" s="128">
        <v>271538.51</v>
      </c>
      <c r="D86" s="126">
        <v>0</v>
      </c>
      <c r="E86" s="126">
        <v>0</v>
      </c>
      <c r="F86" s="126">
        <v>271538.51</v>
      </c>
      <c r="G86" s="126">
        <v>0</v>
      </c>
      <c r="H86" s="126">
        <v>0</v>
      </c>
      <c r="I86" s="21" t="s">
        <v>1194</v>
      </c>
      <c r="J86" s="21" t="s">
        <v>681</v>
      </c>
    </row>
    <row r="87" spans="1:10" ht="14.4" x14ac:dyDescent="0.3">
      <c r="A87" s="151">
        <v>1819</v>
      </c>
      <c r="B87" s="125" t="s">
        <v>267</v>
      </c>
      <c r="C87" s="128">
        <v>260384.58</v>
      </c>
      <c r="D87" s="126">
        <v>0</v>
      </c>
      <c r="E87" s="126">
        <v>0</v>
      </c>
      <c r="F87" s="126">
        <v>260384.58</v>
      </c>
      <c r="G87" s="126">
        <v>0</v>
      </c>
      <c r="H87" s="126">
        <v>0</v>
      </c>
      <c r="I87" s="21" t="s">
        <v>1194</v>
      </c>
      <c r="J87" s="21" t="s">
        <v>681</v>
      </c>
    </row>
    <row r="88" spans="1:10" ht="14.4" x14ac:dyDescent="0.3">
      <c r="A88" s="151">
        <v>1710</v>
      </c>
      <c r="B88" s="125" t="s">
        <v>244</v>
      </c>
      <c r="C88" s="128">
        <v>258560.65</v>
      </c>
      <c r="D88" s="126">
        <v>0</v>
      </c>
      <c r="E88" s="126">
        <v>258560.65</v>
      </c>
      <c r="F88" s="126">
        <v>0</v>
      </c>
      <c r="G88" s="126">
        <v>0</v>
      </c>
      <c r="H88" s="126">
        <v>0</v>
      </c>
      <c r="I88" s="21" t="s">
        <v>1194</v>
      </c>
      <c r="J88" s="21" t="s">
        <v>681</v>
      </c>
    </row>
    <row r="89" spans="1:10" ht="14.4" x14ac:dyDescent="0.3">
      <c r="A89" s="151">
        <v>1707</v>
      </c>
      <c r="B89" s="125" t="s">
        <v>14</v>
      </c>
      <c r="C89" s="128">
        <v>256777.61</v>
      </c>
      <c r="D89" s="126">
        <v>0</v>
      </c>
      <c r="E89" s="126">
        <v>0</v>
      </c>
      <c r="F89" s="126">
        <v>256777.61</v>
      </c>
      <c r="G89" s="126">
        <v>0</v>
      </c>
      <c r="H89" s="126">
        <v>0</v>
      </c>
      <c r="I89" s="21" t="s">
        <v>1194</v>
      </c>
      <c r="J89" s="21" t="s">
        <v>681</v>
      </c>
    </row>
    <row r="90" spans="1:10" ht="14.4" x14ac:dyDescent="0.3">
      <c r="A90" s="151">
        <v>1801</v>
      </c>
      <c r="B90" s="125" t="s">
        <v>276</v>
      </c>
      <c r="C90" s="128">
        <v>250389.91</v>
      </c>
      <c r="D90" s="126">
        <v>0</v>
      </c>
      <c r="E90" s="126">
        <v>0</v>
      </c>
      <c r="F90" s="126">
        <v>250389.91</v>
      </c>
      <c r="G90" s="126">
        <v>0</v>
      </c>
      <c r="H90" s="126">
        <v>0</v>
      </c>
      <c r="I90" s="21" t="s">
        <v>1194</v>
      </c>
      <c r="J90" s="21" t="s">
        <v>681</v>
      </c>
    </row>
    <row r="91" spans="1:10" ht="14.4" x14ac:dyDescent="0.3">
      <c r="A91" s="151">
        <v>1212</v>
      </c>
      <c r="B91" s="130" t="s">
        <v>808</v>
      </c>
      <c r="C91" s="128">
        <v>250287.6</v>
      </c>
      <c r="D91" s="126">
        <v>0</v>
      </c>
      <c r="E91" s="126">
        <v>250287.6</v>
      </c>
      <c r="F91" s="126">
        <v>0</v>
      </c>
      <c r="G91" s="126">
        <v>0</v>
      </c>
      <c r="H91" s="126">
        <v>0</v>
      </c>
      <c r="I91" s="21" t="s">
        <v>1193</v>
      </c>
      <c r="J91" s="21" t="s">
        <v>669</v>
      </c>
    </row>
    <row r="92" spans="1:10" ht="14.4" x14ac:dyDescent="0.3">
      <c r="A92" s="151">
        <v>311</v>
      </c>
      <c r="B92" s="125" t="s">
        <v>237</v>
      </c>
      <c r="C92" s="128">
        <v>246049.53</v>
      </c>
      <c r="D92" s="126">
        <v>0</v>
      </c>
      <c r="E92" s="126">
        <v>20452.509999999998</v>
      </c>
      <c r="F92" s="126">
        <v>225597.02</v>
      </c>
      <c r="G92" s="126">
        <v>0</v>
      </c>
      <c r="H92" s="126">
        <v>0</v>
      </c>
      <c r="I92" s="21" t="s">
        <v>1194</v>
      </c>
      <c r="J92" s="21" t="s">
        <v>675</v>
      </c>
    </row>
    <row r="93" spans="1:10" ht="14.4" x14ac:dyDescent="0.3">
      <c r="A93" s="151">
        <v>1109</v>
      </c>
      <c r="B93" s="129" t="s">
        <v>765</v>
      </c>
      <c r="C93" s="128">
        <v>235303.61</v>
      </c>
      <c r="D93" s="126">
        <v>0</v>
      </c>
      <c r="E93" s="126">
        <v>235303.61</v>
      </c>
      <c r="F93" s="126">
        <v>0</v>
      </c>
      <c r="G93" s="126">
        <v>0</v>
      </c>
      <c r="H93" s="126">
        <v>0</v>
      </c>
      <c r="I93" s="21" t="s">
        <v>790</v>
      </c>
      <c r="J93" s="21" t="s">
        <v>673</v>
      </c>
    </row>
    <row r="94" spans="1:10" ht="14.4" x14ac:dyDescent="0.3">
      <c r="A94" s="151">
        <v>404</v>
      </c>
      <c r="B94" s="125" t="s">
        <v>748</v>
      </c>
      <c r="C94" s="128">
        <v>233433.06</v>
      </c>
      <c r="D94" s="126">
        <v>0</v>
      </c>
      <c r="E94" s="126">
        <v>0</v>
      </c>
      <c r="F94" s="126">
        <v>233433.06</v>
      </c>
      <c r="G94" s="126">
        <v>0</v>
      </c>
      <c r="H94" s="126">
        <v>0</v>
      </c>
      <c r="I94" s="21" t="s">
        <v>1194</v>
      </c>
      <c r="J94" s="21" t="s">
        <v>681</v>
      </c>
    </row>
    <row r="95" spans="1:10" ht="14.4" x14ac:dyDescent="0.3">
      <c r="A95" s="151">
        <v>1711</v>
      </c>
      <c r="B95" s="125" t="s">
        <v>284</v>
      </c>
      <c r="C95" s="128">
        <v>231085.52</v>
      </c>
      <c r="D95" s="126">
        <v>0</v>
      </c>
      <c r="E95" s="126">
        <v>231085.52</v>
      </c>
      <c r="F95" s="126">
        <v>0</v>
      </c>
      <c r="G95" s="126">
        <v>0</v>
      </c>
      <c r="H95" s="126">
        <v>0</v>
      </c>
      <c r="I95" s="21" t="s">
        <v>1194</v>
      </c>
      <c r="J95" s="21" t="s">
        <v>681</v>
      </c>
    </row>
    <row r="96" spans="1:10" ht="14.4" x14ac:dyDescent="0.3">
      <c r="A96" s="151">
        <v>210</v>
      </c>
      <c r="B96" s="130" t="s">
        <v>812</v>
      </c>
      <c r="C96" s="128">
        <v>229520.92</v>
      </c>
      <c r="D96" s="126">
        <v>0</v>
      </c>
      <c r="E96" s="126">
        <v>229520.92</v>
      </c>
      <c r="F96" s="126">
        <v>0</v>
      </c>
      <c r="G96" s="126">
        <v>0</v>
      </c>
      <c r="H96" s="126">
        <v>0</v>
      </c>
      <c r="I96" s="21" t="s">
        <v>1193</v>
      </c>
      <c r="J96" s="21" t="s">
        <v>665</v>
      </c>
    </row>
    <row r="97" spans="1:10" ht="14.4" x14ac:dyDescent="0.3">
      <c r="A97" s="151">
        <v>1602</v>
      </c>
      <c r="B97" s="125" t="s">
        <v>179</v>
      </c>
      <c r="C97" s="128">
        <v>226019.25</v>
      </c>
      <c r="D97" s="126">
        <v>0</v>
      </c>
      <c r="E97" s="126">
        <v>0</v>
      </c>
      <c r="F97" s="126">
        <v>226019.25</v>
      </c>
      <c r="G97" s="126">
        <v>0</v>
      </c>
      <c r="H97" s="126">
        <v>0</v>
      </c>
      <c r="I97" s="21" t="s">
        <v>1194</v>
      </c>
      <c r="J97" s="21" t="s">
        <v>670</v>
      </c>
    </row>
    <row r="98" spans="1:10" ht="14.4" x14ac:dyDescent="0.3">
      <c r="A98" s="151">
        <v>1502</v>
      </c>
      <c r="B98" s="129" t="s">
        <v>713</v>
      </c>
      <c r="C98" s="128">
        <v>219156.28</v>
      </c>
      <c r="D98" s="126">
        <v>0</v>
      </c>
      <c r="E98" s="126">
        <v>0</v>
      </c>
      <c r="F98" s="126">
        <v>0</v>
      </c>
      <c r="G98" s="126">
        <v>219156.28</v>
      </c>
      <c r="H98" s="126">
        <v>0</v>
      </c>
      <c r="I98" s="21" t="s">
        <v>790</v>
      </c>
      <c r="J98" s="21" t="s">
        <v>673</v>
      </c>
    </row>
    <row r="99" spans="1:10" ht="14.4" x14ac:dyDescent="0.3">
      <c r="A99" s="151">
        <v>1209</v>
      </c>
      <c r="B99" s="130" t="s">
        <v>803</v>
      </c>
      <c r="C99" s="128">
        <v>216993.23</v>
      </c>
      <c r="D99" s="126">
        <v>0</v>
      </c>
      <c r="E99" s="126">
        <v>216993.23</v>
      </c>
      <c r="F99" s="126">
        <v>0</v>
      </c>
      <c r="G99" s="126">
        <v>0</v>
      </c>
      <c r="H99" s="126">
        <v>0</v>
      </c>
      <c r="I99" s="21" t="s">
        <v>1193</v>
      </c>
      <c r="J99" s="21" t="s">
        <v>669</v>
      </c>
    </row>
    <row r="100" spans="1:10" ht="14.4" x14ac:dyDescent="0.3">
      <c r="A100" s="151">
        <v>1812</v>
      </c>
      <c r="B100" s="125" t="s">
        <v>312</v>
      </c>
      <c r="C100" s="128">
        <v>216125.59</v>
      </c>
      <c r="D100" s="126">
        <v>0</v>
      </c>
      <c r="E100" s="126">
        <v>0</v>
      </c>
      <c r="F100" s="126">
        <v>216125.59</v>
      </c>
      <c r="G100" s="126">
        <v>0</v>
      </c>
      <c r="H100" s="126">
        <v>0</v>
      </c>
      <c r="I100" s="21" t="s">
        <v>1194</v>
      </c>
      <c r="J100" s="21" t="s">
        <v>681</v>
      </c>
    </row>
    <row r="101" spans="1:10" ht="14.4" x14ac:dyDescent="0.3">
      <c r="A101" s="151">
        <v>1505</v>
      </c>
      <c r="B101" s="130" t="s">
        <v>811</v>
      </c>
      <c r="C101" s="128">
        <v>214804.69</v>
      </c>
      <c r="D101" s="126">
        <v>0</v>
      </c>
      <c r="E101" s="126">
        <v>0</v>
      </c>
      <c r="F101" s="126">
        <v>214804.69</v>
      </c>
      <c r="G101" s="126">
        <v>0</v>
      </c>
      <c r="H101" s="126">
        <v>0</v>
      </c>
      <c r="I101" s="21" t="s">
        <v>1193</v>
      </c>
      <c r="J101" s="21" t="s">
        <v>667</v>
      </c>
    </row>
    <row r="102" spans="1:10" ht="14.4" x14ac:dyDescent="0.3">
      <c r="A102" s="151">
        <v>1318</v>
      </c>
      <c r="B102" s="125" t="s">
        <v>196</v>
      </c>
      <c r="C102" s="128">
        <v>214427.33</v>
      </c>
      <c r="D102" s="126">
        <v>0</v>
      </c>
      <c r="E102" s="126">
        <v>0</v>
      </c>
      <c r="F102" s="126">
        <v>214427.33</v>
      </c>
      <c r="G102" s="126">
        <v>0</v>
      </c>
      <c r="H102" s="126">
        <v>0</v>
      </c>
      <c r="I102" s="21" t="s">
        <v>1194</v>
      </c>
      <c r="J102" s="21" t="s">
        <v>182</v>
      </c>
    </row>
    <row r="103" spans="1:10" ht="14.4" x14ac:dyDescent="0.3">
      <c r="A103" s="151">
        <v>1704</v>
      </c>
      <c r="B103" s="125" t="s">
        <v>31</v>
      </c>
      <c r="C103" s="128">
        <v>209022.02</v>
      </c>
      <c r="D103" s="126">
        <v>0</v>
      </c>
      <c r="E103" s="126">
        <v>0</v>
      </c>
      <c r="F103" s="126">
        <v>209022.02</v>
      </c>
      <c r="G103" s="126">
        <v>0</v>
      </c>
      <c r="H103" s="126">
        <v>0</v>
      </c>
      <c r="I103" s="21" t="s">
        <v>1194</v>
      </c>
      <c r="J103" s="21" t="s">
        <v>681</v>
      </c>
    </row>
    <row r="104" spans="1:10" x14ac:dyDescent="0.3">
      <c r="A104" s="151">
        <v>1605</v>
      </c>
      <c r="B104" s="125" t="s">
        <v>135</v>
      </c>
      <c r="C104" s="126">
        <v>205613.3</v>
      </c>
      <c r="D104" s="126">
        <v>0</v>
      </c>
      <c r="E104" s="126">
        <v>205613.3</v>
      </c>
      <c r="F104" s="126">
        <v>0</v>
      </c>
      <c r="G104" s="126">
        <v>0</v>
      </c>
      <c r="H104" s="126">
        <v>0</v>
      </c>
      <c r="I104" s="21" t="s">
        <v>1194</v>
      </c>
      <c r="J104" s="21" t="s">
        <v>670</v>
      </c>
    </row>
    <row r="105" spans="1:10" ht="14.4" x14ac:dyDescent="0.3">
      <c r="A105" s="151">
        <v>214</v>
      </c>
      <c r="B105" s="130" t="s">
        <v>795</v>
      </c>
      <c r="C105" s="128">
        <v>204998.19</v>
      </c>
      <c r="D105" s="126">
        <v>0</v>
      </c>
      <c r="E105" s="126">
        <v>103399.98</v>
      </c>
      <c r="F105" s="126">
        <v>0</v>
      </c>
      <c r="G105" s="126">
        <v>101598.21</v>
      </c>
      <c r="H105" s="126">
        <v>0</v>
      </c>
      <c r="I105" s="21" t="s">
        <v>1193</v>
      </c>
      <c r="J105" s="21" t="s">
        <v>665</v>
      </c>
    </row>
    <row r="106" spans="1:10" x14ac:dyDescent="0.3">
      <c r="A106" s="151">
        <v>1608</v>
      </c>
      <c r="B106" s="125" t="s">
        <v>85</v>
      </c>
      <c r="C106" s="126">
        <v>202948.55</v>
      </c>
      <c r="D106" s="126">
        <v>0</v>
      </c>
      <c r="E106" s="126">
        <v>0</v>
      </c>
      <c r="F106" s="126">
        <v>202948.55</v>
      </c>
      <c r="G106" s="126">
        <v>0</v>
      </c>
      <c r="H106" s="126">
        <v>0</v>
      </c>
      <c r="I106" s="21" t="s">
        <v>1194</v>
      </c>
      <c r="J106" s="21" t="s">
        <v>670</v>
      </c>
    </row>
    <row r="107" spans="1:10" ht="14.4" x14ac:dyDescent="0.3">
      <c r="A107" s="151">
        <v>1606</v>
      </c>
      <c r="B107" s="125" t="s">
        <v>297</v>
      </c>
      <c r="C107" s="128">
        <v>202001.25</v>
      </c>
      <c r="D107" s="126">
        <v>0</v>
      </c>
      <c r="E107" s="126">
        <v>0</v>
      </c>
      <c r="F107" s="126">
        <v>202001.25</v>
      </c>
      <c r="G107" s="126">
        <v>0</v>
      </c>
      <c r="H107" s="126">
        <v>0</v>
      </c>
      <c r="I107" s="21" t="s">
        <v>1194</v>
      </c>
      <c r="J107" s="21" t="s">
        <v>670</v>
      </c>
    </row>
    <row r="108" spans="1:10" x14ac:dyDescent="0.3">
      <c r="A108" s="151">
        <v>1603</v>
      </c>
      <c r="B108" s="125" t="s">
        <v>96</v>
      </c>
      <c r="C108" s="126">
        <v>201398.26</v>
      </c>
      <c r="D108" s="126">
        <v>0</v>
      </c>
      <c r="E108" s="126">
        <v>0</v>
      </c>
      <c r="F108" s="126">
        <v>201398.26</v>
      </c>
      <c r="G108" s="126">
        <v>0</v>
      </c>
      <c r="H108" s="126">
        <v>0</v>
      </c>
      <c r="I108" s="21" t="s">
        <v>1194</v>
      </c>
      <c r="J108" s="21" t="s">
        <v>670</v>
      </c>
    </row>
    <row r="109" spans="1:10" x14ac:dyDescent="0.3">
      <c r="A109" s="151">
        <v>307</v>
      </c>
      <c r="B109" s="125" t="s">
        <v>77</v>
      </c>
      <c r="C109" s="126">
        <v>201129.12</v>
      </c>
      <c r="D109" s="126">
        <v>0</v>
      </c>
      <c r="E109" s="126">
        <v>37403.82</v>
      </c>
      <c r="F109" s="126">
        <v>163725.29999999999</v>
      </c>
      <c r="G109" s="126">
        <v>0</v>
      </c>
      <c r="H109" s="126">
        <v>0</v>
      </c>
      <c r="I109" s="21" t="s">
        <v>1194</v>
      </c>
      <c r="J109" s="21" t="s">
        <v>675</v>
      </c>
    </row>
    <row r="110" spans="1:10" ht="14.4" x14ac:dyDescent="0.3">
      <c r="A110" s="151">
        <v>713</v>
      </c>
      <c r="B110" s="130" t="s">
        <v>829</v>
      </c>
      <c r="C110" s="128">
        <v>198675.18</v>
      </c>
      <c r="D110" s="126">
        <v>0</v>
      </c>
      <c r="E110" s="126">
        <v>0</v>
      </c>
      <c r="F110" s="126">
        <v>0</v>
      </c>
      <c r="G110" s="126">
        <v>198675.18</v>
      </c>
      <c r="H110" s="126">
        <v>0</v>
      </c>
      <c r="I110" s="21" t="s">
        <v>1193</v>
      </c>
      <c r="J110" s="21" t="s">
        <v>666</v>
      </c>
    </row>
    <row r="111" spans="1:10" ht="14.4" x14ac:dyDescent="0.3">
      <c r="A111" s="151">
        <v>209</v>
      </c>
      <c r="B111" s="130" t="s">
        <v>831</v>
      </c>
      <c r="C111" s="128">
        <v>194392.01</v>
      </c>
      <c r="D111" s="126">
        <v>0</v>
      </c>
      <c r="E111" s="126">
        <v>194392.01</v>
      </c>
      <c r="F111" s="126">
        <v>0</v>
      </c>
      <c r="G111" s="126">
        <v>0</v>
      </c>
      <c r="H111" s="126">
        <v>0</v>
      </c>
      <c r="I111" s="21" t="s">
        <v>1193</v>
      </c>
      <c r="J111" s="21" t="s">
        <v>665</v>
      </c>
    </row>
    <row r="112" spans="1:10" x14ac:dyDescent="0.3">
      <c r="A112" s="151">
        <v>1610</v>
      </c>
      <c r="B112" s="125" t="s">
        <v>82</v>
      </c>
      <c r="C112" s="126">
        <v>192812.22</v>
      </c>
      <c r="D112" s="126">
        <v>0</v>
      </c>
      <c r="E112" s="126">
        <v>0</v>
      </c>
      <c r="F112" s="126">
        <v>192812.22</v>
      </c>
      <c r="G112" s="126">
        <v>0</v>
      </c>
      <c r="H112" s="126">
        <v>0</v>
      </c>
      <c r="I112" s="21" t="s">
        <v>1194</v>
      </c>
      <c r="J112" s="21" t="s">
        <v>670</v>
      </c>
    </row>
    <row r="113" spans="1:10" x14ac:dyDescent="0.3">
      <c r="A113" s="151">
        <v>301</v>
      </c>
      <c r="B113" s="125" t="s">
        <v>64</v>
      </c>
      <c r="C113" s="126">
        <v>191033.22</v>
      </c>
      <c r="D113" s="126">
        <v>0</v>
      </c>
      <c r="E113" s="126">
        <v>0</v>
      </c>
      <c r="F113" s="126">
        <v>191033.22</v>
      </c>
      <c r="G113" s="126">
        <v>0</v>
      </c>
      <c r="H113" s="126">
        <v>0</v>
      </c>
      <c r="I113" s="21" t="s">
        <v>1194</v>
      </c>
      <c r="J113" s="21" t="s">
        <v>680</v>
      </c>
    </row>
    <row r="114" spans="1:10" ht="14.4" x14ac:dyDescent="0.3">
      <c r="A114" s="151">
        <v>709</v>
      </c>
      <c r="B114" s="130" t="s">
        <v>810</v>
      </c>
      <c r="C114" s="128">
        <v>169960.72</v>
      </c>
      <c r="D114" s="126">
        <v>0</v>
      </c>
      <c r="E114" s="126">
        <v>0</v>
      </c>
      <c r="F114" s="126">
        <v>169960.72</v>
      </c>
      <c r="G114" s="126">
        <v>0</v>
      </c>
      <c r="H114" s="126">
        <v>0</v>
      </c>
      <c r="I114" s="21" t="s">
        <v>1193</v>
      </c>
      <c r="J114" s="21" t="s">
        <v>666</v>
      </c>
    </row>
    <row r="115" spans="1:10" x14ac:dyDescent="0.3">
      <c r="A115" s="151">
        <v>1705</v>
      </c>
      <c r="B115" s="125" t="s">
        <v>73</v>
      </c>
      <c r="C115" s="126">
        <v>168210.38</v>
      </c>
      <c r="D115" s="126">
        <v>0</v>
      </c>
      <c r="E115" s="126">
        <v>0</v>
      </c>
      <c r="F115" s="126">
        <v>15288.49</v>
      </c>
      <c r="G115" s="126">
        <v>152921.89000000001</v>
      </c>
      <c r="H115" s="126">
        <v>0</v>
      </c>
      <c r="I115" s="21" t="s">
        <v>1194</v>
      </c>
      <c r="J115" s="21" t="s">
        <v>675</v>
      </c>
    </row>
    <row r="116" spans="1:10" x14ac:dyDescent="0.3">
      <c r="A116" s="151">
        <v>309</v>
      </c>
      <c r="B116" s="125" t="s">
        <v>57</v>
      </c>
      <c r="C116" s="126">
        <v>161199.34</v>
      </c>
      <c r="D116" s="126">
        <v>0</v>
      </c>
      <c r="E116" s="126">
        <v>0</v>
      </c>
      <c r="F116" s="126">
        <v>161199.34</v>
      </c>
      <c r="G116" s="126">
        <v>0</v>
      </c>
      <c r="H116" s="126">
        <v>0</v>
      </c>
      <c r="I116" s="21" t="s">
        <v>1194</v>
      </c>
      <c r="J116" s="21" t="s">
        <v>675</v>
      </c>
    </row>
    <row r="117" spans="1:10" ht="14.4" x14ac:dyDescent="0.3">
      <c r="A117" s="151">
        <v>710</v>
      </c>
      <c r="B117" s="130" t="s">
        <v>833</v>
      </c>
      <c r="C117" s="128">
        <v>152488.95000000001</v>
      </c>
      <c r="D117" s="126">
        <v>0</v>
      </c>
      <c r="E117" s="126">
        <v>0</v>
      </c>
      <c r="F117" s="126">
        <v>0</v>
      </c>
      <c r="G117" s="126">
        <v>152488.95000000001</v>
      </c>
      <c r="H117" s="126">
        <v>0</v>
      </c>
      <c r="I117" s="21" t="s">
        <v>1193</v>
      </c>
      <c r="J117" s="21" t="s">
        <v>666</v>
      </c>
    </row>
    <row r="118" spans="1:10" x14ac:dyDescent="0.3">
      <c r="A118" s="151">
        <v>107</v>
      </c>
      <c r="B118" s="125" t="s">
        <v>125</v>
      </c>
      <c r="C118" s="126">
        <v>148444.82</v>
      </c>
      <c r="D118" s="126">
        <v>0</v>
      </c>
      <c r="E118" s="126">
        <v>0</v>
      </c>
      <c r="F118" s="126">
        <v>148444.82</v>
      </c>
      <c r="G118" s="126">
        <v>0</v>
      </c>
      <c r="H118" s="126">
        <v>0</v>
      </c>
      <c r="I118" s="21" t="s">
        <v>1194</v>
      </c>
      <c r="J118" s="21" t="s">
        <v>182</v>
      </c>
    </row>
    <row r="119" spans="1:10" ht="14.4" x14ac:dyDescent="0.3">
      <c r="A119" s="151">
        <v>703</v>
      </c>
      <c r="B119" s="130" t="s">
        <v>745</v>
      </c>
      <c r="C119" s="128">
        <v>136000</v>
      </c>
      <c r="D119" s="126">
        <v>0</v>
      </c>
      <c r="E119" s="126">
        <v>0</v>
      </c>
      <c r="F119" s="126">
        <v>136000</v>
      </c>
      <c r="G119" s="126">
        <v>0</v>
      </c>
      <c r="H119" s="126">
        <v>0</v>
      </c>
      <c r="I119" s="21" t="s">
        <v>1193</v>
      </c>
      <c r="J119" s="21" t="s">
        <v>666</v>
      </c>
    </row>
    <row r="120" spans="1:10" ht="14.4" x14ac:dyDescent="0.3">
      <c r="A120" s="151">
        <v>708</v>
      </c>
      <c r="B120" s="130" t="s">
        <v>846</v>
      </c>
      <c r="C120" s="128">
        <v>135812.1</v>
      </c>
      <c r="D120" s="126">
        <v>0</v>
      </c>
      <c r="E120" s="126">
        <v>135812.1</v>
      </c>
      <c r="F120" s="126">
        <v>0</v>
      </c>
      <c r="G120" s="126">
        <v>0</v>
      </c>
      <c r="H120" s="126">
        <v>0</v>
      </c>
      <c r="I120" s="21" t="s">
        <v>1193</v>
      </c>
      <c r="J120" s="21" t="s">
        <v>666</v>
      </c>
    </row>
    <row r="121" spans="1:10" ht="14.4" x14ac:dyDescent="0.3">
      <c r="A121" s="151">
        <v>304</v>
      </c>
      <c r="B121" s="125" t="s">
        <v>261</v>
      </c>
      <c r="C121" s="128">
        <v>135663.9</v>
      </c>
      <c r="D121" s="126">
        <v>0</v>
      </c>
      <c r="E121" s="126">
        <v>135663.9</v>
      </c>
      <c r="F121" s="126">
        <v>0</v>
      </c>
      <c r="G121" s="126">
        <v>0</v>
      </c>
      <c r="H121" s="126">
        <v>0</v>
      </c>
      <c r="I121" s="21" t="s">
        <v>1194</v>
      </c>
      <c r="J121" s="21" t="s">
        <v>675</v>
      </c>
    </row>
    <row r="122" spans="1:10" ht="14.4" x14ac:dyDescent="0.3">
      <c r="A122" s="151">
        <v>204</v>
      </c>
      <c r="B122" s="130" t="s">
        <v>738</v>
      </c>
      <c r="C122" s="128">
        <v>132487.04999999999</v>
      </c>
      <c r="D122" s="126">
        <v>0</v>
      </c>
      <c r="E122" s="126">
        <v>0</v>
      </c>
      <c r="F122" s="126">
        <v>0</v>
      </c>
      <c r="G122" s="126">
        <v>0</v>
      </c>
      <c r="H122" s="126">
        <v>132487.04999999999</v>
      </c>
      <c r="I122" s="21" t="s">
        <v>1193</v>
      </c>
      <c r="J122" s="21" t="s">
        <v>665</v>
      </c>
    </row>
    <row r="123" spans="1:10" ht="14.4" x14ac:dyDescent="0.3">
      <c r="A123" s="151">
        <v>206</v>
      </c>
      <c r="B123" s="130" t="s">
        <v>760</v>
      </c>
      <c r="C123" s="128">
        <v>130283.99</v>
      </c>
      <c r="D123" s="126">
        <v>0</v>
      </c>
      <c r="E123" s="126">
        <v>130283.99</v>
      </c>
      <c r="F123" s="126">
        <v>0</v>
      </c>
      <c r="G123" s="126">
        <v>0</v>
      </c>
      <c r="H123" s="126">
        <v>0</v>
      </c>
      <c r="I123" s="21" t="s">
        <v>1193</v>
      </c>
      <c r="J123" s="21" t="s">
        <v>665</v>
      </c>
    </row>
    <row r="124" spans="1:10" ht="14.4" x14ac:dyDescent="0.3">
      <c r="A124" s="151">
        <v>104</v>
      </c>
      <c r="B124" s="125" t="s">
        <v>248</v>
      </c>
      <c r="C124" s="128">
        <v>120723.18</v>
      </c>
      <c r="D124" s="126">
        <v>0</v>
      </c>
      <c r="E124" s="126">
        <v>120723.18</v>
      </c>
      <c r="F124" s="126">
        <v>0</v>
      </c>
      <c r="G124" s="126">
        <v>0</v>
      </c>
      <c r="H124" s="126">
        <v>0</v>
      </c>
      <c r="I124" s="21" t="s">
        <v>1194</v>
      </c>
      <c r="J124" s="21" t="s">
        <v>182</v>
      </c>
    </row>
    <row r="125" spans="1:10" x14ac:dyDescent="0.3">
      <c r="A125" s="151">
        <v>116</v>
      </c>
      <c r="B125" s="125" t="s">
        <v>105</v>
      </c>
      <c r="C125" s="126">
        <v>109097</v>
      </c>
      <c r="D125" s="126">
        <v>0</v>
      </c>
      <c r="E125" s="126">
        <v>109097</v>
      </c>
      <c r="F125" s="126">
        <v>0</v>
      </c>
      <c r="G125" s="126">
        <v>0</v>
      </c>
      <c r="H125" s="126">
        <v>0</v>
      </c>
      <c r="I125" s="21" t="s">
        <v>1194</v>
      </c>
      <c r="J125" s="21" t="s">
        <v>182</v>
      </c>
    </row>
    <row r="126" spans="1:10" ht="14.4" x14ac:dyDescent="0.3">
      <c r="A126" s="151">
        <v>1506</v>
      </c>
      <c r="B126" s="129" t="s">
        <v>787</v>
      </c>
      <c r="C126" s="128">
        <v>108907.01</v>
      </c>
      <c r="D126" s="126">
        <v>0</v>
      </c>
      <c r="E126" s="126">
        <v>0</v>
      </c>
      <c r="F126" s="126">
        <v>0</v>
      </c>
      <c r="G126" s="126">
        <v>108907.01</v>
      </c>
      <c r="H126" s="126">
        <v>0</v>
      </c>
      <c r="I126" s="21" t="s">
        <v>790</v>
      </c>
      <c r="J126" s="21" t="s">
        <v>673</v>
      </c>
    </row>
    <row r="127" spans="1:10" ht="14.4" x14ac:dyDescent="0.3">
      <c r="A127" s="151">
        <v>119</v>
      </c>
      <c r="B127" s="125" t="s">
        <v>241</v>
      </c>
      <c r="C127" s="128">
        <v>105521.01</v>
      </c>
      <c r="D127" s="126">
        <v>0</v>
      </c>
      <c r="E127" s="126">
        <v>0</v>
      </c>
      <c r="F127" s="126">
        <v>105521.01</v>
      </c>
      <c r="G127" s="126">
        <v>0</v>
      </c>
      <c r="H127" s="126">
        <v>0</v>
      </c>
      <c r="I127" s="21" t="s">
        <v>1194</v>
      </c>
      <c r="J127" s="21" t="s">
        <v>182</v>
      </c>
    </row>
    <row r="128" spans="1:10" ht="14.4" x14ac:dyDescent="0.3">
      <c r="A128" s="151">
        <v>1205</v>
      </c>
      <c r="B128" s="153" t="s">
        <v>757</v>
      </c>
      <c r="C128" s="128">
        <v>100640</v>
      </c>
      <c r="D128" s="126">
        <v>0</v>
      </c>
      <c r="E128" s="126">
        <v>0</v>
      </c>
      <c r="F128" s="126">
        <v>0</v>
      </c>
      <c r="G128" s="126">
        <v>100640</v>
      </c>
      <c r="H128" s="126">
        <v>0</v>
      </c>
      <c r="I128" s="21" t="s">
        <v>1193</v>
      </c>
      <c r="J128" s="21" t="s">
        <v>669</v>
      </c>
    </row>
    <row r="129" spans="1:10" ht="14.4" x14ac:dyDescent="0.3">
      <c r="A129" s="151">
        <v>308</v>
      </c>
      <c r="B129" s="125" t="s">
        <v>26</v>
      </c>
      <c r="C129" s="128">
        <v>100208.16</v>
      </c>
      <c r="D129" s="126">
        <v>0</v>
      </c>
      <c r="E129" s="126">
        <v>0</v>
      </c>
      <c r="F129" s="126">
        <v>100208.16</v>
      </c>
      <c r="G129" s="126">
        <v>0</v>
      </c>
      <c r="H129" s="126">
        <v>0</v>
      </c>
      <c r="I129" s="21" t="s">
        <v>1194</v>
      </c>
      <c r="J129" s="21" t="s">
        <v>675</v>
      </c>
    </row>
    <row r="130" spans="1:10" ht="14.4" x14ac:dyDescent="0.3">
      <c r="A130" s="151">
        <v>207</v>
      </c>
      <c r="B130" s="130" t="s">
        <v>777</v>
      </c>
      <c r="C130" s="128">
        <v>97750</v>
      </c>
      <c r="D130" s="126">
        <v>0</v>
      </c>
      <c r="E130" s="126">
        <v>0</v>
      </c>
      <c r="F130" s="126">
        <v>0</v>
      </c>
      <c r="G130" s="126">
        <v>0</v>
      </c>
      <c r="H130" s="126">
        <v>97750</v>
      </c>
      <c r="I130" s="21" t="s">
        <v>1193</v>
      </c>
      <c r="J130" s="21" t="s">
        <v>665</v>
      </c>
    </row>
    <row r="131" spans="1:10" ht="14.4" x14ac:dyDescent="0.3">
      <c r="A131" s="151">
        <v>203</v>
      </c>
      <c r="B131" s="130" t="s">
        <v>725</v>
      </c>
      <c r="C131" s="128">
        <v>96817.49</v>
      </c>
      <c r="D131" s="126">
        <v>0</v>
      </c>
      <c r="E131" s="126">
        <v>72379.990000000005</v>
      </c>
      <c r="F131" s="126">
        <v>0</v>
      </c>
      <c r="G131" s="126">
        <v>0</v>
      </c>
      <c r="H131" s="126">
        <v>24437.5</v>
      </c>
      <c r="I131" s="21" t="s">
        <v>1193</v>
      </c>
      <c r="J131" s="21" t="s">
        <v>665</v>
      </c>
    </row>
    <row r="132" spans="1:10" ht="14.4" x14ac:dyDescent="0.3">
      <c r="A132" s="151">
        <v>704</v>
      </c>
      <c r="B132" s="130" t="s">
        <v>784</v>
      </c>
      <c r="C132" s="128">
        <v>77350</v>
      </c>
      <c r="D132" s="126">
        <v>0</v>
      </c>
      <c r="E132" s="126">
        <v>77350</v>
      </c>
      <c r="F132" s="126">
        <v>0</v>
      </c>
      <c r="G132" s="126">
        <v>0</v>
      </c>
      <c r="H132" s="126">
        <v>0</v>
      </c>
      <c r="I132" s="21" t="s">
        <v>1193</v>
      </c>
      <c r="J132" s="21" t="s">
        <v>666</v>
      </c>
    </row>
    <row r="133" spans="1:10" x14ac:dyDescent="0.3">
      <c r="A133" s="150">
        <v>101</v>
      </c>
      <c r="B133" s="131" t="s">
        <v>705</v>
      </c>
      <c r="C133" s="132">
        <v>0</v>
      </c>
      <c r="D133" s="132">
        <v>0</v>
      </c>
      <c r="E133" s="132">
        <v>0</v>
      </c>
      <c r="F133" s="132">
        <v>0</v>
      </c>
      <c r="G133" s="132">
        <v>0</v>
      </c>
      <c r="H133" s="132">
        <v>0</v>
      </c>
      <c r="I133" s="132">
        <v>0</v>
      </c>
      <c r="J133" s="132">
        <v>0</v>
      </c>
    </row>
    <row r="134" spans="1:10" x14ac:dyDescent="0.3">
      <c r="A134" s="150">
        <v>102</v>
      </c>
      <c r="B134" s="131" t="s">
        <v>708</v>
      </c>
      <c r="C134" s="132">
        <v>0</v>
      </c>
      <c r="D134" s="132">
        <v>0</v>
      </c>
      <c r="E134" s="132">
        <v>0</v>
      </c>
      <c r="F134" s="132">
        <v>0</v>
      </c>
      <c r="G134" s="132">
        <v>0</v>
      </c>
      <c r="H134" s="132">
        <v>0</v>
      </c>
      <c r="I134" s="132">
        <v>0</v>
      </c>
      <c r="J134" s="132">
        <v>0</v>
      </c>
    </row>
    <row r="135" spans="1:10" x14ac:dyDescent="0.3">
      <c r="A135" s="150">
        <v>103</v>
      </c>
      <c r="B135" s="131" t="s">
        <v>728</v>
      </c>
      <c r="C135" s="132">
        <v>0</v>
      </c>
      <c r="D135" s="132">
        <v>0</v>
      </c>
      <c r="E135" s="132">
        <v>0</v>
      </c>
      <c r="F135" s="132">
        <v>0</v>
      </c>
      <c r="G135" s="132">
        <v>0</v>
      </c>
      <c r="H135" s="132">
        <v>0</v>
      </c>
      <c r="I135" s="132">
        <v>0</v>
      </c>
      <c r="J135" s="132">
        <v>0</v>
      </c>
    </row>
    <row r="136" spans="1:10" x14ac:dyDescent="0.3">
      <c r="A136" s="150">
        <v>105</v>
      </c>
      <c r="B136" s="131" t="s">
        <v>734</v>
      </c>
      <c r="C136" s="132">
        <v>0</v>
      </c>
      <c r="D136" s="132">
        <v>0</v>
      </c>
      <c r="E136" s="132">
        <v>0</v>
      </c>
      <c r="F136" s="132">
        <v>0</v>
      </c>
      <c r="G136" s="132">
        <v>0</v>
      </c>
      <c r="H136" s="132">
        <v>0</v>
      </c>
      <c r="I136" s="132">
        <v>0</v>
      </c>
      <c r="J136" s="132">
        <v>0</v>
      </c>
    </row>
    <row r="137" spans="1:10" x14ac:dyDescent="0.3">
      <c r="A137" s="150">
        <v>106</v>
      </c>
      <c r="B137" s="131" t="s">
        <v>756</v>
      </c>
      <c r="C137" s="132">
        <v>0</v>
      </c>
      <c r="D137" s="132">
        <v>0</v>
      </c>
      <c r="E137" s="132">
        <v>0</v>
      </c>
      <c r="F137" s="132">
        <v>0</v>
      </c>
      <c r="G137" s="132">
        <v>0</v>
      </c>
      <c r="H137" s="132">
        <v>0</v>
      </c>
      <c r="I137" s="132">
        <v>0</v>
      </c>
      <c r="J137" s="132">
        <v>0</v>
      </c>
    </row>
    <row r="138" spans="1:10" x14ac:dyDescent="0.3">
      <c r="A138" s="150">
        <v>108</v>
      </c>
      <c r="B138" s="131" t="s">
        <v>782</v>
      </c>
      <c r="C138" s="132">
        <v>0</v>
      </c>
      <c r="D138" s="132">
        <v>0</v>
      </c>
      <c r="E138" s="132">
        <v>0</v>
      </c>
      <c r="F138" s="132">
        <v>0</v>
      </c>
      <c r="G138" s="132">
        <v>0</v>
      </c>
      <c r="H138" s="132">
        <v>0</v>
      </c>
      <c r="I138" s="132">
        <v>0</v>
      </c>
      <c r="J138" s="132">
        <v>0</v>
      </c>
    </row>
    <row r="139" spans="1:10" x14ac:dyDescent="0.3">
      <c r="A139" s="150">
        <v>110</v>
      </c>
      <c r="B139" s="131" t="s">
        <v>816</v>
      </c>
      <c r="C139" s="132">
        <v>0</v>
      </c>
      <c r="D139" s="132">
        <v>0</v>
      </c>
      <c r="E139" s="132">
        <v>0</v>
      </c>
      <c r="F139" s="132">
        <v>0</v>
      </c>
      <c r="G139" s="132">
        <v>0</v>
      </c>
      <c r="H139" s="132">
        <v>0</v>
      </c>
      <c r="I139" s="132">
        <v>0</v>
      </c>
      <c r="J139" s="132">
        <v>0</v>
      </c>
    </row>
    <row r="140" spans="1:10" x14ac:dyDescent="0.3">
      <c r="A140" s="150">
        <v>111</v>
      </c>
      <c r="B140" s="131" t="s">
        <v>838</v>
      </c>
      <c r="C140" s="132">
        <v>0</v>
      </c>
      <c r="D140" s="132">
        <v>0</v>
      </c>
      <c r="E140" s="132">
        <v>0</v>
      </c>
      <c r="F140" s="132">
        <v>0</v>
      </c>
      <c r="G140" s="132">
        <v>0</v>
      </c>
      <c r="H140" s="132">
        <v>0</v>
      </c>
      <c r="I140" s="132">
        <v>0</v>
      </c>
      <c r="J140" s="132">
        <v>0</v>
      </c>
    </row>
    <row r="141" spans="1:10" x14ac:dyDescent="0.3">
      <c r="A141" s="150">
        <v>112</v>
      </c>
      <c r="B141" s="131" t="s">
        <v>847</v>
      </c>
      <c r="C141" s="132">
        <v>0</v>
      </c>
      <c r="D141" s="132">
        <v>0</v>
      </c>
      <c r="E141" s="132">
        <v>0</v>
      </c>
      <c r="F141" s="132">
        <v>0</v>
      </c>
      <c r="G141" s="132">
        <v>0</v>
      </c>
      <c r="H141" s="132">
        <v>0</v>
      </c>
      <c r="I141" s="132">
        <v>0</v>
      </c>
      <c r="J141" s="132">
        <v>0</v>
      </c>
    </row>
    <row r="142" spans="1:10" x14ac:dyDescent="0.3">
      <c r="A142" s="150">
        <v>114</v>
      </c>
      <c r="B142" s="131" t="s">
        <v>854</v>
      </c>
      <c r="C142" s="132">
        <v>0</v>
      </c>
      <c r="D142" s="132">
        <v>0</v>
      </c>
      <c r="E142" s="132">
        <v>0</v>
      </c>
      <c r="F142" s="132">
        <v>0</v>
      </c>
      <c r="G142" s="132">
        <v>0</v>
      </c>
      <c r="H142" s="132">
        <v>0</v>
      </c>
      <c r="I142" s="132">
        <v>0</v>
      </c>
      <c r="J142" s="132">
        <v>0</v>
      </c>
    </row>
    <row r="143" spans="1:10" x14ac:dyDescent="0.3">
      <c r="A143" s="150">
        <v>115</v>
      </c>
      <c r="B143" s="131" t="s">
        <v>857</v>
      </c>
      <c r="C143" s="132">
        <v>0</v>
      </c>
      <c r="D143" s="132">
        <v>0</v>
      </c>
      <c r="E143" s="132">
        <v>0</v>
      </c>
      <c r="F143" s="132">
        <v>0</v>
      </c>
      <c r="G143" s="132">
        <v>0</v>
      </c>
      <c r="H143" s="132">
        <v>0</v>
      </c>
      <c r="I143" s="132">
        <v>0</v>
      </c>
      <c r="J143" s="132">
        <v>0</v>
      </c>
    </row>
    <row r="144" spans="1:10" x14ac:dyDescent="0.3">
      <c r="A144" s="150">
        <v>117</v>
      </c>
      <c r="B144" s="131" t="s">
        <v>885</v>
      </c>
      <c r="C144" s="132">
        <v>0</v>
      </c>
      <c r="D144" s="132">
        <v>0</v>
      </c>
      <c r="E144" s="132">
        <v>0</v>
      </c>
      <c r="F144" s="132">
        <v>0</v>
      </c>
      <c r="G144" s="132">
        <v>0</v>
      </c>
      <c r="H144" s="132">
        <v>0</v>
      </c>
      <c r="I144" s="132">
        <v>0</v>
      </c>
      <c r="J144" s="132">
        <v>0</v>
      </c>
    </row>
    <row r="145" spans="1:10" x14ac:dyDescent="0.3">
      <c r="A145" s="150">
        <v>118</v>
      </c>
      <c r="B145" s="131" t="s">
        <v>897</v>
      </c>
      <c r="C145" s="132">
        <v>0</v>
      </c>
      <c r="D145" s="132">
        <v>0</v>
      </c>
      <c r="E145" s="132">
        <v>0</v>
      </c>
      <c r="F145" s="132">
        <v>0</v>
      </c>
      <c r="G145" s="132">
        <v>0</v>
      </c>
      <c r="H145" s="132">
        <v>0</v>
      </c>
      <c r="I145" s="132">
        <v>0</v>
      </c>
      <c r="J145" s="132">
        <v>0</v>
      </c>
    </row>
    <row r="146" spans="1:10" x14ac:dyDescent="0.3">
      <c r="A146" s="150">
        <v>305</v>
      </c>
      <c r="B146" s="131" t="s">
        <v>762</v>
      </c>
      <c r="C146" s="132">
        <v>0</v>
      </c>
      <c r="D146" s="132">
        <v>0</v>
      </c>
      <c r="E146" s="132">
        <v>0</v>
      </c>
      <c r="F146" s="132">
        <v>0</v>
      </c>
      <c r="G146" s="132">
        <v>0</v>
      </c>
      <c r="H146" s="132">
        <v>0</v>
      </c>
      <c r="I146" s="132">
        <v>0</v>
      </c>
      <c r="J146" s="132">
        <v>0</v>
      </c>
    </row>
    <row r="147" spans="1:10" x14ac:dyDescent="0.3">
      <c r="A147" s="150">
        <v>314</v>
      </c>
      <c r="B147" s="131" t="s">
        <v>907</v>
      </c>
      <c r="C147" s="132">
        <v>0</v>
      </c>
      <c r="D147" s="132">
        <v>0</v>
      </c>
      <c r="E147" s="132">
        <v>0</v>
      </c>
      <c r="F147" s="132">
        <v>0</v>
      </c>
      <c r="G147" s="132">
        <v>0</v>
      </c>
      <c r="H147" s="132">
        <v>0</v>
      </c>
      <c r="I147" s="132">
        <v>0</v>
      </c>
      <c r="J147" s="132">
        <v>0</v>
      </c>
    </row>
    <row r="148" spans="1:10" x14ac:dyDescent="0.3">
      <c r="A148" s="150">
        <v>501</v>
      </c>
      <c r="B148" s="131" t="s">
        <v>742</v>
      </c>
      <c r="C148" s="132">
        <v>0</v>
      </c>
      <c r="D148" s="132">
        <v>0</v>
      </c>
      <c r="E148" s="132">
        <v>0</v>
      </c>
      <c r="F148" s="132">
        <v>0</v>
      </c>
      <c r="G148" s="132">
        <v>0</v>
      </c>
      <c r="H148" s="132">
        <v>0</v>
      </c>
      <c r="I148" s="132">
        <v>0</v>
      </c>
      <c r="J148" s="132">
        <v>0</v>
      </c>
    </row>
    <row r="149" spans="1:10" x14ac:dyDescent="0.3">
      <c r="A149" s="150">
        <v>502</v>
      </c>
      <c r="B149" s="131" t="s">
        <v>755</v>
      </c>
      <c r="C149" s="132">
        <v>0</v>
      </c>
      <c r="D149" s="132">
        <v>0</v>
      </c>
      <c r="E149" s="132">
        <v>0</v>
      </c>
      <c r="F149" s="132">
        <v>0</v>
      </c>
      <c r="G149" s="132">
        <v>0</v>
      </c>
      <c r="H149" s="132">
        <v>0</v>
      </c>
      <c r="I149" s="132">
        <v>0</v>
      </c>
      <c r="J149" s="132">
        <v>0</v>
      </c>
    </row>
    <row r="150" spans="1:10" x14ac:dyDescent="0.3">
      <c r="A150" s="150">
        <v>503</v>
      </c>
      <c r="B150" s="131" t="s">
        <v>773</v>
      </c>
      <c r="C150" s="132">
        <v>0</v>
      </c>
      <c r="D150" s="132">
        <v>0</v>
      </c>
      <c r="E150" s="132">
        <v>0</v>
      </c>
      <c r="F150" s="132">
        <v>0</v>
      </c>
      <c r="G150" s="132">
        <v>0</v>
      </c>
      <c r="H150" s="132">
        <v>0</v>
      </c>
      <c r="I150" s="132">
        <v>0</v>
      </c>
      <c r="J150" s="132">
        <v>0</v>
      </c>
    </row>
    <row r="151" spans="1:10" x14ac:dyDescent="0.3">
      <c r="A151" s="150">
        <v>504</v>
      </c>
      <c r="B151" s="131" t="s">
        <v>802</v>
      </c>
      <c r="C151" s="132">
        <v>0</v>
      </c>
      <c r="D151" s="132">
        <v>0</v>
      </c>
      <c r="E151" s="132">
        <v>0</v>
      </c>
      <c r="F151" s="132">
        <v>0</v>
      </c>
      <c r="G151" s="132">
        <v>0</v>
      </c>
      <c r="H151" s="132">
        <v>0</v>
      </c>
      <c r="I151" s="132">
        <v>0</v>
      </c>
      <c r="J151" s="132">
        <v>0</v>
      </c>
    </row>
    <row r="152" spans="1:10" x14ac:dyDescent="0.3">
      <c r="A152" s="150">
        <v>505</v>
      </c>
      <c r="B152" s="131" t="s">
        <v>814</v>
      </c>
      <c r="C152" s="132">
        <v>0</v>
      </c>
      <c r="D152" s="132">
        <v>0</v>
      </c>
      <c r="E152" s="132">
        <v>0</v>
      </c>
      <c r="F152" s="132">
        <v>0</v>
      </c>
      <c r="G152" s="132">
        <v>0</v>
      </c>
      <c r="H152" s="132">
        <v>0</v>
      </c>
      <c r="I152" s="132">
        <v>0</v>
      </c>
      <c r="J152" s="132">
        <v>0</v>
      </c>
    </row>
    <row r="153" spans="1:10" x14ac:dyDescent="0.3">
      <c r="A153" s="150">
        <v>506</v>
      </c>
      <c r="B153" s="131" t="s">
        <v>851</v>
      </c>
      <c r="C153" s="132">
        <v>0</v>
      </c>
      <c r="D153" s="132">
        <v>0</v>
      </c>
      <c r="E153" s="132">
        <v>0</v>
      </c>
      <c r="F153" s="132">
        <v>0</v>
      </c>
      <c r="G153" s="132">
        <v>0</v>
      </c>
      <c r="H153" s="132">
        <v>0</v>
      </c>
      <c r="I153" s="132">
        <v>0</v>
      </c>
      <c r="J153" s="132">
        <v>0</v>
      </c>
    </row>
    <row r="154" spans="1:10" x14ac:dyDescent="0.3">
      <c r="A154" s="150">
        <v>507</v>
      </c>
      <c r="B154" s="131" t="s">
        <v>864</v>
      </c>
      <c r="C154" s="132">
        <v>0</v>
      </c>
      <c r="D154" s="132">
        <v>0</v>
      </c>
      <c r="E154" s="132">
        <v>0</v>
      </c>
      <c r="F154" s="132">
        <v>0</v>
      </c>
      <c r="G154" s="132">
        <v>0</v>
      </c>
      <c r="H154" s="132">
        <v>0</v>
      </c>
      <c r="I154" s="132">
        <v>0</v>
      </c>
      <c r="J154" s="132">
        <v>0</v>
      </c>
    </row>
    <row r="155" spans="1:10" x14ac:dyDescent="0.3">
      <c r="A155" s="150">
        <v>508</v>
      </c>
      <c r="B155" s="131" t="s">
        <v>871</v>
      </c>
      <c r="C155" s="132">
        <v>0</v>
      </c>
      <c r="D155" s="132">
        <v>0</v>
      </c>
      <c r="E155" s="132">
        <v>0</v>
      </c>
      <c r="F155" s="132">
        <v>0</v>
      </c>
      <c r="G155" s="132">
        <v>0</v>
      </c>
      <c r="H155" s="132">
        <v>0</v>
      </c>
      <c r="I155" s="132">
        <v>0</v>
      </c>
      <c r="J155" s="132">
        <v>0</v>
      </c>
    </row>
    <row r="156" spans="1:10" x14ac:dyDescent="0.3">
      <c r="A156" s="150">
        <v>509</v>
      </c>
      <c r="B156" s="131" t="s">
        <v>883</v>
      </c>
      <c r="C156" s="132">
        <v>0</v>
      </c>
      <c r="D156" s="132">
        <v>0</v>
      </c>
      <c r="E156" s="132">
        <v>0</v>
      </c>
      <c r="F156" s="132">
        <v>0</v>
      </c>
      <c r="G156" s="132">
        <v>0</v>
      </c>
      <c r="H156" s="132">
        <v>0</v>
      </c>
      <c r="I156" s="132">
        <v>0</v>
      </c>
      <c r="J156" s="132">
        <v>0</v>
      </c>
    </row>
    <row r="157" spans="1:10" x14ac:dyDescent="0.3">
      <c r="A157" s="150">
        <v>510</v>
      </c>
      <c r="B157" s="131" t="s">
        <v>898</v>
      </c>
      <c r="C157" s="132">
        <v>0</v>
      </c>
      <c r="D157" s="132">
        <v>0</v>
      </c>
      <c r="E157" s="132">
        <v>0</v>
      </c>
      <c r="F157" s="132">
        <v>0</v>
      </c>
      <c r="G157" s="132">
        <v>0</v>
      </c>
      <c r="H157" s="132">
        <v>0</v>
      </c>
      <c r="I157" s="132">
        <v>0</v>
      </c>
      <c r="J157" s="132">
        <v>0</v>
      </c>
    </row>
    <row r="158" spans="1:10" x14ac:dyDescent="0.3">
      <c r="A158" s="150">
        <v>511</v>
      </c>
      <c r="B158" s="131" t="s">
        <v>904</v>
      </c>
      <c r="C158" s="132">
        <v>0</v>
      </c>
      <c r="D158" s="132">
        <v>0</v>
      </c>
      <c r="E158" s="132">
        <v>0</v>
      </c>
      <c r="F158" s="132">
        <v>0</v>
      </c>
      <c r="G158" s="132">
        <v>0</v>
      </c>
      <c r="H158" s="132">
        <v>0</v>
      </c>
      <c r="I158" s="132">
        <v>0</v>
      </c>
      <c r="J158" s="132">
        <v>0</v>
      </c>
    </row>
    <row r="159" spans="1:10" x14ac:dyDescent="0.3">
      <c r="A159" s="150">
        <v>601</v>
      </c>
      <c r="B159" s="131" t="s">
        <v>730</v>
      </c>
      <c r="C159" s="132">
        <v>0</v>
      </c>
      <c r="D159" s="132">
        <v>0</v>
      </c>
      <c r="E159" s="132">
        <v>0</v>
      </c>
      <c r="F159" s="132">
        <v>0</v>
      </c>
      <c r="G159" s="132">
        <v>0</v>
      </c>
      <c r="H159" s="132">
        <v>0</v>
      </c>
      <c r="I159" s="132">
        <v>0</v>
      </c>
      <c r="J159" s="132">
        <v>0</v>
      </c>
    </row>
    <row r="160" spans="1:10" x14ac:dyDescent="0.3">
      <c r="A160" s="150">
        <v>602</v>
      </c>
      <c r="B160" s="131" t="s">
        <v>750</v>
      </c>
      <c r="C160" s="132">
        <v>0</v>
      </c>
      <c r="D160" s="132">
        <v>0</v>
      </c>
      <c r="E160" s="132">
        <v>0</v>
      </c>
      <c r="F160" s="132">
        <v>0</v>
      </c>
      <c r="G160" s="132">
        <v>0</v>
      </c>
      <c r="H160" s="132">
        <v>0</v>
      </c>
      <c r="I160" s="132">
        <v>0</v>
      </c>
      <c r="J160" s="132">
        <v>0</v>
      </c>
    </row>
    <row r="161" spans="1:10" x14ac:dyDescent="0.3">
      <c r="A161" s="150">
        <v>603</v>
      </c>
      <c r="B161" s="131" t="s">
        <v>766</v>
      </c>
      <c r="C161" s="132">
        <v>0</v>
      </c>
      <c r="D161" s="132">
        <v>0</v>
      </c>
      <c r="E161" s="132">
        <v>0</v>
      </c>
      <c r="F161" s="132">
        <v>0</v>
      </c>
      <c r="G161" s="132">
        <v>0</v>
      </c>
      <c r="H161" s="132">
        <v>0</v>
      </c>
      <c r="I161" s="132">
        <v>0</v>
      </c>
      <c r="J161" s="132">
        <v>0</v>
      </c>
    </row>
    <row r="162" spans="1:10" x14ac:dyDescent="0.3">
      <c r="A162" s="150">
        <v>604</v>
      </c>
      <c r="B162" s="131" t="s">
        <v>768</v>
      </c>
      <c r="C162" s="132">
        <v>0</v>
      </c>
      <c r="D162" s="132">
        <v>0</v>
      </c>
      <c r="E162" s="132">
        <v>0</v>
      </c>
      <c r="F162" s="132">
        <v>0</v>
      </c>
      <c r="G162" s="132">
        <v>0</v>
      </c>
      <c r="H162" s="132">
        <v>0</v>
      </c>
      <c r="I162" s="132">
        <v>0</v>
      </c>
      <c r="J162" s="132">
        <v>0</v>
      </c>
    </row>
    <row r="163" spans="1:10" x14ac:dyDescent="0.3">
      <c r="A163" s="150">
        <v>605</v>
      </c>
      <c r="B163" s="131" t="s">
        <v>794</v>
      </c>
      <c r="C163" s="132">
        <v>0</v>
      </c>
      <c r="D163" s="132">
        <v>0</v>
      </c>
      <c r="E163" s="132">
        <v>0</v>
      </c>
      <c r="F163" s="132">
        <v>0</v>
      </c>
      <c r="G163" s="132">
        <v>0</v>
      </c>
      <c r="H163" s="132">
        <v>0</v>
      </c>
      <c r="I163" s="132">
        <v>0</v>
      </c>
      <c r="J163" s="132">
        <v>0</v>
      </c>
    </row>
    <row r="164" spans="1:10" x14ac:dyDescent="0.3">
      <c r="A164" s="150">
        <v>606</v>
      </c>
      <c r="B164" s="131" t="s">
        <v>805</v>
      </c>
      <c r="C164" s="132">
        <v>0</v>
      </c>
      <c r="D164" s="132">
        <v>0</v>
      </c>
      <c r="E164" s="132">
        <v>0</v>
      </c>
      <c r="F164" s="132">
        <v>0</v>
      </c>
      <c r="G164" s="132">
        <v>0</v>
      </c>
      <c r="H164" s="132">
        <v>0</v>
      </c>
      <c r="I164" s="132">
        <v>0</v>
      </c>
      <c r="J164" s="132">
        <v>0</v>
      </c>
    </row>
    <row r="165" spans="1:10" x14ac:dyDescent="0.3">
      <c r="A165" s="150">
        <v>607</v>
      </c>
      <c r="B165" s="131" t="s">
        <v>826</v>
      </c>
      <c r="C165" s="132">
        <v>0</v>
      </c>
      <c r="D165" s="132">
        <v>0</v>
      </c>
      <c r="E165" s="132">
        <v>0</v>
      </c>
      <c r="F165" s="132">
        <v>0</v>
      </c>
      <c r="G165" s="132">
        <v>0</v>
      </c>
      <c r="H165" s="132">
        <v>0</v>
      </c>
      <c r="I165" s="132">
        <v>0</v>
      </c>
      <c r="J165" s="132">
        <v>0</v>
      </c>
    </row>
    <row r="166" spans="1:10" x14ac:dyDescent="0.3">
      <c r="A166" s="150">
        <v>608</v>
      </c>
      <c r="B166" s="131" t="s">
        <v>840</v>
      </c>
      <c r="C166" s="132">
        <v>0</v>
      </c>
      <c r="D166" s="132">
        <v>0</v>
      </c>
      <c r="E166" s="132">
        <v>0</v>
      </c>
      <c r="F166" s="132">
        <v>0</v>
      </c>
      <c r="G166" s="132">
        <v>0</v>
      </c>
      <c r="H166" s="132">
        <v>0</v>
      </c>
      <c r="I166" s="132">
        <v>0</v>
      </c>
      <c r="J166" s="132">
        <v>0</v>
      </c>
    </row>
    <row r="167" spans="1:10" x14ac:dyDescent="0.3">
      <c r="A167" s="150">
        <v>609</v>
      </c>
      <c r="B167" s="131" t="s">
        <v>841</v>
      </c>
      <c r="C167" s="132">
        <v>0</v>
      </c>
      <c r="D167" s="132">
        <v>0</v>
      </c>
      <c r="E167" s="132">
        <v>0</v>
      </c>
      <c r="F167" s="132">
        <v>0</v>
      </c>
      <c r="G167" s="132">
        <v>0</v>
      </c>
      <c r="H167" s="132">
        <v>0</v>
      </c>
      <c r="I167" s="132">
        <v>0</v>
      </c>
      <c r="J167" s="132">
        <v>0</v>
      </c>
    </row>
    <row r="168" spans="1:10" x14ac:dyDescent="0.3">
      <c r="A168" s="150">
        <v>610</v>
      </c>
      <c r="B168" s="131" t="s">
        <v>844</v>
      </c>
      <c r="C168" s="132">
        <v>0</v>
      </c>
      <c r="D168" s="132">
        <v>0</v>
      </c>
      <c r="E168" s="132">
        <v>0</v>
      </c>
      <c r="F168" s="132">
        <v>0</v>
      </c>
      <c r="G168" s="132">
        <v>0</v>
      </c>
      <c r="H168" s="132">
        <v>0</v>
      </c>
      <c r="I168" s="132">
        <v>0</v>
      </c>
      <c r="J168" s="132">
        <v>0</v>
      </c>
    </row>
    <row r="169" spans="1:10" x14ac:dyDescent="0.3">
      <c r="A169" s="150">
        <v>611</v>
      </c>
      <c r="B169" s="131" t="s">
        <v>855</v>
      </c>
      <c r="C169" s="132">
        <v>0</v>
      </c>
      <c r="D169" s="132">
        <v>0</v>
      </c>
      <c r="E169" s="132">
        <v>0</v>
      </c>
      <c r="F169" s="132">
        <v>0</v>
      </c>
      <c r="G169" s="132">
        <v>0</v>
      </c>
      <c r="H169" s="132">
        <v>0</v>
      </c>
      <c r="I169" s="132">
        <v>0</v>
      </c>
      <c r="J169" s="132">
        <v>0</v>
      </c>
    </row>
    <row r="170" spans="1:10" x14ac:dyDescent="0.3">
      <c r="A170" s="150">
        <v>612</v>
      </c>
      <c r="B170" s="131" t="s">
        <v>859</v>
      </c>
      <c r="C170" s="132">
        <v>0</v>
      </c>
      <c r="D170" s="132">
        <v>0</v>
      </c>
      <c r="E170" s="132">
        <v>0</v>
      </c>
      <c r="F170" s="132">
        <v>0</v>
      </c>
      <c r="G170" s="132">
        <v>0</v>
      </c>
      <c r="H170" s="132">
        <v>0</v>
      </c>
      <c r="I170" s="132">
        <v>0</v>
      </c>
      <c r="J170" s="132">
        <v>0</v>
      </c>
    </row>
    <row r="171" spans="1:10" x14ac:dyDescent="0.3">
      <c r="A171" s="150">
        <v>613</v>
      </c>
      <c r="B171" s="131" t="s">
        <v>861</v>
      </c>
      <c r="C171" s="132">
        <v>0</v>
      </c>
      <c r="D171" s="132">
        <v>0</v>
      </c>
      <c r="E171" s="132">
        <v>0</v>
      </c>
      <c r="F171" s="132">
        <v>0</v>
      </c>
      <c r="G171" s="132">
        <v>0</v>
      </c>
      <c r="H171" s="132">
        <v>0</v>
      </c>
      <c r="I171" s="132">
        <v>0</v>
      </c>
      <c r="J171" s="132">
        <v>0</v>
      </c>
    </row>
    <row r="172" spans="1:10" x14ac:dyDescent="0.3">
      <c r="A172" s="150">
        <v>614</v>
      </c>
      <c r="B172" s="131" t="s">
        <v>865</v>
      </c>
      <c r="C172" s="132">
        <v>0</v>
      </c>
      <c r="D172" s="132">
        <v>0</v>
      </c>
      <c r="E172" s="132">
        <v>0</v>
      </c>
      <c r="F172" s="132">
        <v>0</v>
      </c>
      <c r="G172" s="132">
        <v>0</v>
      </c>
      <c r="H172" s="132">
        <v>0</v>
      </c>
      <c r="I172" s="132">
        <v>0</v>
      </c>
      <c r="J172" s="132">
        <v>0</v>
      </c>
    </row>
    <row r="173" spans="1:10" x14ac:dyDescent="0.3">
      <c r="A173" s="150">
        <v>615</v>
      </c>
      <c r="B173" s="131" t="s">
        <v>888</v>
      </c>
      <c r="C173" s="132">
        <v>0</v>
      </c>
      <c r="D173" s="132">
        <v>0</v>
      </c>
      <c r="E173" s="132">
        <v>0</v>
      </c>
      <c r="F173" s="132">
        <v>0</v>
      </c>
      <c r="G173" s="132">
        <v>0</v>
      </c>
      <c r="H173" s="132">
        <v>0</v>
      </c>
      <c r="I173" s="132">
        <v>0</v>
      </c>
      <c r="J173" s="132">
        <v>0</v>
      </c>
    </row>
    <row r="174" spans="1:10" x14ac:dyDescent="0.3">
      <c r="A174" s="150">
        <v>616</v>
      </c>
      <c r="B174" s="131" t="s">
        <v>890</v>
      </c>
      <c r="C174" s="132">
        <v>0</v>
      </c>
      <c r="D174" s="132">
        <v>0</v>
      </c>
      <c r="E174" s="132">
        <v>0</v>
      </c>
      <c r="F174" s="132">
        <v>0</v>
      </c>
      <c r="G174" s="132">
        <v>0</v>
      </c>
      <c r="H174" s="132">
        <v>0</v>
      </c>
      <c r="I174" s="132">
        <v>0</v>
      </c>
      <c r="J174" s="132">
        <v>0</v>
      </c>
    </row>
    <row r="175" spans="1:10" x14ac:dyDescent="0.3">
      <c r="A175" s="150">
        <v>617</v>
      </c>
      <c r="B175" s="131" t="s">
        <v>902</v>
      </c>
      <c r="C175" s="132">
        <v>0</v>
      </c>
      <c r="D175" s="132">
        <v>0</v>
      </c>
      <c r="E175" s="132">
        <v>0</v>
      </c>
      <c r="F175" s="132">
        <v>0</v>
      </c>
      <c r="G175" s="132">
        <v>0</v>
      </c>
      <c r="H175" s="132">
        <v>0</v>
      </c>
      <c r="I175" s="132">
        <v>0</v>
      </c>
      <c r="J175" s="132">
        <v>0</v>
      </c>
    </row>
    <row r="176" spans="1:10" x14ac:dyDescent="0.3">
      <c r="A176" s="150">
        <v>702</v>
      </c>
      <c r="B176" s="131" t="s">
        <v>731</v>
      </c>
      <c r="C176" s="132">
        <v>0</v>
      </c>
      <c r="D176" s="132">
        <v>0</v>
      </c>
      <c r="E176" s="132">
        <v>0</v>
      </c>
      <c r="F176" s="132">
        <v>0</v>
      </c>
      <c r="G176" s="132">
        <v>0</v>
      </c>
      <c r="H176" s="132">
        <v>0</v>
      </c>
      <c r="I176" s="132">
        <v>0</v>
      </c>
      <c r="J176" s="132">
        <v>0</v>
      </c>
    </row>
    <row r="177" spans="1:10" x14ac:dyDescent="0.3">
      <c r="A177" s="150">
        <v>714</v>
      </c>
      <c r="B177" s="131" t="s">
        <v>905</v>
      </c>
      <c r="C177" s="132">
        <v>0</v>
      </c>
      <c r="D177" s="132">
        <v>0</v>
      </c>
      <c r="E177" s="132">
        <v>0</v>
      </c>
      <c r="F177" s="132">
        <v>0</v>
      </c>
      <c r="G177" s="132">
        <v>0</v>
      </c>
      <c r="H177" s="132">
        <v>0</v>
      </c>
      <c r="I177" s="132">
        <v>0</v>
      </c>
      <c r="J177" s="132">
        <v>0</v>
      </c>
    </row>
    <row r="178" spans="1:10" x14ac:dyDescent="0.3">
      <c r="A178" s="150">
        <v>801</v>
      </c>
      <c r="B178" s="131" t="s">
        <v>709</v>
      </c>
      <c r="C178" s="132">
        <v>0</v>
      </c>
      <c r="D178" s="132">
        <v>0</v>
      </c>
      <c r="E178" s="132">
        <v>0</v>
      </c>
      <c r="F178" s="132">
        <v>0</v>
      </c>
      <c r="G178" s="132">
        <v>0</v>
      </c>
      <c r="H178" s="132">
        <v>0</v>
      </c>
      <c r="I178" s="132">
        <v>0</v>
      </c>
      <c r="J178" s="132">
        <v>0</v>
      </c>
    </row>
    <row r="179" spans="1:10" x14ac:dyDescent="0.3">
      <c r="A179" s="150">
        <v>802</v>
      </c>
      <c r="B179" s="131" t="s">
        <v>714</v>
      </c>
      <c r="C179" s="132">
        <v>0</v>
      </c>
      <c r="D179" s="132">
        <v>0</v>
      </c>
      <c r="E179" s="132">
        <v>0</v>
      </c>
      <c r="F179" s="132">
        <v>0</v>
      </c>
      <c r="G179" s="132">
        <v>0</v>
      </c>
      <c r="H179" s="132">
        <v>0</v>
      </c>
      <c r="I179" s="132">
        <v>0</v>
      </c>
      <c r="J179" s="132">
        <v>0</v>
      </c>
    </row>
    <row r="180" spans="1:10" x14ac:dyDescent="0.3">
      <c r="A180" s="150">
        <v>803</v>
      </c>
      <c r="B180" s="131" t="s">
        <v>716</v>
      </c>
      <c r="C180" s="132">
        <v>0</v>
      </c>
      <c r="D180" s="132">
        <v>0</v>
      </c>
      <c r="E180" s="132">
        <v>0</v>
      </c>
      <c r="F180" s="132">
        <v>0</v>
      </c>
      <c r="G180" s="132">
        <v>0</v>
      </c>
      <c r="H180" s="132">
        <v>0</v>
      </c>
      <c r="I180" s="132">
        <v>0</v>
      </c>
      <c r="J180" s="132">
        <v>0</v>
      </c>
    </row>
    <row r="181" spans="1:10" x14ac:dyDescent="0.3">
      <c r="A181" s="150">
        <v>804</v>
      </c>
      <c r="B181" s="131" t="s">
        <v>759</v>
      </c>
      <c r="C181" s="132">
        <v>0</v>
      </c>
      <c r="D181" s="132">
        <v>0</v>
      </c>
      <c r="E181" s="132">
        <v>0</v>
      </c>
      <c r="F181" s="132">
        <v>0</v>
      </c>
      <c r="G181" s="132">
        <v>0</v>
      </c>
      <c r="H181" s="132">
        <v>0</v>
      </c>
      <c r="I181" s="132">
        <v>0</v>
      </c>
      <c r="J181" s="132">
        <v>0</v>
      </c>
    </row>
    <row r="182" spans="1:10" x14ac:dyDescent="0.3">
      <c r="A182" s="150">
        <v>805</v>
      </c>
      <c r="B182" s="131" t="s">
        <v>788</v>
      </c>
      <c r="C182" s="132">
        <v>0</v>
      </c>
      <c r="D182" s="132">
        <v>0</v>
      </c>
      <c r="E182" s="132">
        <v>0</v>
      </c>
      <c r="F182" s="132">
        <v>0</v>
      </c>
      <c r="G182" s="132">
        <v>0</v>
      </c>
      <c r="H182" s="132">
        <v>0</v>
      </c>
      <c r="I182" s="132">
        <v>0</v>
      </c>
      <c r="J182" s="132">
        <v>0</v>
      </c>
    </row>
    <row r="183" spans="1:10" x14ac:dyDescent="0.3">
      <c r="A183" s="150">
        <v>806</v>
      </c>
      <c r="B183" s="131" t="s">
        <v>818</v>
      </c>
      <c r="C183" s="132">
        <v>0</v>
      </c>
      <c r="D183" s="132">
        <v>0</v>
      </c>
      <c r="E183" s="132">
        <v>0</v>
      </c>
      <c r="F183" s="132">
        <v>0</v>
      </c>
      <c r="G183" s="132">
        <v>0</v>
      </c>
      <c r="H183" s="132">
        <v>0</v>
      </c>
      <c r="I183" s="132">
        <v>0</v>
      </c>
      <c r="J183" s="132">
        <v>0</v>
      </c>
    </row>
    <row r="184" spans="1:10" x14ac:dyDescent="0.3">
      <c r="A184" s="150">
        <v>807</v>
      </c>
      <c r="B184" s="131" t="s">
        <v>820</v>
      </c>
      <c r="C184" s="132">
        <v>0</v>
      </c>
      <c r="D184" s="132">
        <v>0</v>
      </c>
      <c r="E184" s="132">
        <v>0</v>
      </c>
      <c r="F184" s="132">
        <v>0</v>
      </c>
      <c r="G184" s="132">
        <v>0</v>
      </c>
      <c r="H184" s="132">
        <v>0</v>
      </c>
      <c r="I184" s="132">
        <v>0</v>
      </c>
      <c r="J184" s="132">
        <v>0</v>
      </c>
    </row>
    <row r="185" spans="1:10" x14ac:dyDescent="0.3">
      <c r="A185" s="150">
        <v>808</v>
      </c>
      <c r="B185" s="131" t="s">
        <v>823</v>
      </c>
      <c r="C185" s="132">
        <v>0</v>
      </c>
      <c r="D185" s="132">
        <v>0</v>
      </c>
      <c r="E185" s="132">
        <v>0</v>
      </c>
      <c r="F185" s="132">
        <v>0</v>
      </c>
      <c r="G185" s="132">
        <v>0</v>
      </c>
      <c r="H185" s="132">
        <v>0</v>
      </c>
      <c r="I185" s="132">
        <v>0</v>
      </c>
      <c r="J185" s="132">
        <v>0</v>
      </c>
    </row>
    <row r="186" spans="1:10" x14ac:dyDescent="0.3">
      <c r="A186" s="150">
        <v>809</v>
      </c>
      <c r="B186" s="131" t="s">
        <v>842</v>
      </c>
      <c r="C186" s="132">
        <v>0</v>
      </c>
      <c r="D186" s="132">
        <v>0</v>
      </c>
      <c r="E186" s="132">
        <v>0</v>
      </c>
      <c r="F186" s="132">
        <v>0</v>
      </c>
      <c r="G186" s="132">
        <v>0</v>
      </c>
      <c r="H186" s="132">
        <v>0</v>
      </c>
      <c r="I186" s="132">
        <v>0</v>
      </c>
      <c r="J186" s="132">
        <v>0</v>
      </c>
    </row>
    <row r="187" spans="1:10" x14ac:dyDescent="0.3">
      <c r="A187" s="150">
        <v>810</v>
      </c>
      <c r="B187" s="131" t="s">
        <v>852</v>
      </c>
      <c r="C187" s="132">
        <v>0</v>
      </c>
      <c r="D187" s="132">
        <v>0</v>
      </c>
      <c r="E187" s="132">
        <v>0</v>
      </c>
      <c r="F187" s="132">
        <v>0</v>
      </c>
      <c r="G187" s="132">
        <v>0</v>
      </c>
      <c r="H187" s="132">
        <v>0</v>
      </c>
      <c r="I187" s="132">
        <v>0</v>
      </c>
      <c r="J187" s="132">
        <v>0</v>
      </c>
    </row>
    <row r="188" spans="1:10" x14ac:dyDescent="0.3">
      <c r="A188" s="150">
        <v>811</v>
      </c>
      <c r="B188" s="131" t="s">
        <v>869</v>
      </c>
      <c r="C188" s="132">
        <v>0</v>
      </c>
      <c r="D188" s="132">
        <v>0</v>
      </c>
      <c r="E188" s="132">
        <v>0</v>
      </c>
      <c r="F188" s="132">
        <v>0</v>
      </c>
      <c r="G188" s="132">
        <v>0</v>
      </c>
      <c r="H188" s="132">
        <v>0</v>
      </c>
      <c r="I188" s="132">
        <v>0</v>
      </c>
      <c r="J188" s="132">
        <v>0</v>
      </c>
    </row>
    <row r="189" spans="1:10" x14ac:dyDescent="0.3">
      <c r="A189" s="150">
        <v>812</v>
      </c>
      <c r="B189" s="131" t="s">
        <v>878</v>
      </c>
      <c r="C189" s="132">
        <v>0</v>
      </c>
      <c r="D189" s="132">
        <v>0</v>
      </c>
      <c r="E189" s="132">
        <v>0</v>
      </c>
      <c r="F189" s="132">
        <v>0</v>
      </c>
      <c r="G189" s="132">
        <v>0</v>
      </c>
      <c r="H189" s="132">
        <v>0</v>
      </c>
      <c r="I189" s="132">
        <v>0</v>
      </c>
      <c r="J189" s="132">
        <v>0</v>
      </c>
    </row>
    <row r="190" spans="1:10" x14ac:dyDescent="0.3">
      <c r="A190" s="150">
        <v>813</v>
      </c>
      <c r="B190" s="131" t="s">
        <v>886</v>
      </c>
      <c r="C190" s="132">
        <v>0</v>
      </c>
      <c r="D190" s="132">
        <v>0</v>
      </c>
      <c r="E190" s="132">
        <v>0</v>
      </c>
      <c r="F190" s="132">
        <v>0</v>
      </c>
      <c r="G190" s="132">
        <v>0</v>
      </c>
      <c r="H190" s="132">
        <v>0</v>
      </c>
      <c r="I190" s="132">
        <v>0</v>
      </c>
      <c r="J190" s="132">
        <v>0</v>
      </c>
    </row>
    <row r="191" spans="1:10" x14ac:dyDescent="0.3">
      <c r="A191" s="150">
        <v>814</v>
      </c>
      <c r="B191" s="131" t="s">
        <v>891</v>
      </c>
      <c r="C191" s="132">
        <v>0</v>
      </c>
      <c r="D191" s="132">
        <v>0</v>
      </c>
      <c r="E191" s="132">
        <v>0</v>
      </c>
      <c r="F191" s="132">
        <v>0</v>
      </c>
      <c r="G191" s="132">
        <v>0</v>
      </c>
      <c r="H191" s="132">
        <v>0</v>
      </c>
      <c r="I191" s="132">
        <v>0</v>
      </c>
      <c r="J191" s="132">
        <v>0</v>
      </c>
    </row>
    <row r="192" spans="1:10" x14ac:dyDescent="0.3">
      <c r="A192" s="150">
        <v>815</v>
      </c>
      <c r="B192" s="131" t="s">
        <v>899</v>
      </c>
      <c r="C192" s="132">
        <v>0</v>
      </c>
      <c r="D192" s="132">
        <v>0</v>
      </c>
      <c r="E192" s="132">
        <v>0</v>
      </c>
      <c r="F192" s="132">
        <v>0</v>
      </c>
      <c r="G192" s="132">
        <v>0</v>
      </c>
      <c r="H192" s="132">
        <v>0</v>
      </c>
      <c r="I192" s="132">
        <v>0</v>
      </c>
      <c r="J192" s="132">
        <v>0</v>
      </c>
    </row>
    <row r="193" spans="1:10" x14ac:dyDescent="0.3">
      <c r="A193" s="150">
        <v>816</v>
      </c>
      <c r="B193" s="131" t="s">
        <v>903</v>
      </c>
      <c r="C193" s="132">
        <v>0</v>
      </c>
      <c r="D193" s="132">
        <v>0</v>
      </c>
      <c r="E193" s="132">
        <v>0</v>
      </c>
      <c r="F193" s="132">
        <v>0</v>
      </c>
      <c r="G193" s="132">
        <v>0</v>
      </c>
      <c r="H193" s="132">
        <v>0</v>
      </c>
      <c r="I193" s="132">
        <v>0</v>
      </c>
      <c r="J193" s="132">
        <v>0</v>
      </c>
    </row>
    <row r="194" spans="1:10" x14ac:dyDescent="0.3">
      <c r="A194" s="150">
        <v>901</v>
      </c>
      <c r="B194" s="131" t="s">
        <v>706</v>
      </c>
      <c r="C194" s="132">
        <v>0</v>
      </c>
      <c r="D194" s="132">
        <v>0</v>
      </c>
      <c r="E194" s="132">
        <v>0</v>
      </c>
      <c r="F194" s="132">
        <v>0</v>
      </c>
      <c r="G194" s="132">
        <v>0</v>
      </c>
      <c r="H194" s="132">
        <v>0</v>
      </c>
      <c r="I194" s="132">
        <v>0</v>
      </c>
      <c r="J194" s="132">
        <v>0</v>
      </c>
    </row>
    <row r="195" spans="1:10" x14ac:dyDescent="0.3">
      <c r="A195" s="150">
        <v>902</v>
      </c>
      <c r="B195" s="131" t="s">
        <v>719</v>
      </c>
      <c r="C195" s="132">
        <v>0</v>
      </c>
      <c r="D195" s="132">
        <v>0</v>
      </c>
      <c r="E195" s="132">
        <v>0</v>
      </c>
      <c r="F195" s="132">
        <v>0</v>
      </c>
      <c r="G195" s="132">
        <v>0</v>
      </c>
      <c r="H195" s="132">
        <v>0</v>
      </c>
      <c r="I195" s="132">
        <v>0</v>
      </c>
      <c r="J195" s="132">
        <v>0</v>
      </c>
    </row>
    <row r="196" spans="1:10" x14ac:dyDescent="0.3">
      <c r="A196" s="150">
        <v>903</v>
      </c>
      <c r="B196" s="131" t="s">
        <v>761</v>
      </c>
      <c r="C196" s="132">
        <v>0</v>
      </c>
      <c r="D196" s="132">
        <v>0</v>
      </c>
      <c r="E196" s="132">
        <v>0</v>
      </c>
      <c r="F196" s="132">
        <v>0</v>
      </c>
      <c r="G196" s="132">
        <v>0</v>
      </c>
      <c r="H196" s="132">
        <v>0</v>
      </c>
      <c r="I196" s="132">
        <v>0</v>
      </c>
      <c r="J196" s="132">
        <v>0</v>
      </c>
    </row>
    <row r="197" spans="1:10" x14ac:dyDescent="0.3">
      <c r="A197" s="150">
        <v>904</v>
      </c>
      <c r="B197" s="131" t="s">
        <v>796</v>
      </c>
      <c r="C197" s="132">
        <v>0</v>
      </c>
      <c r="D197" s="132">
        <v>0</v>
      </c>
      <c r="E197" s="132">
        <v>0</v>
      </c>
      <c r="F197" s="132">
        <v>0</v>
      </c>
      <c r="G197" s="132">
        <v>0</v>
      </c>
      <c r="H197" s="132">
        <v>0</v>
      </c>
      <c r="I197" s="132">
        <v>0</v>
      </c>
      <c r="J197" s="132">
        <v>0</v>
      </c>
    </row>
    <row r="198" spans="1:10" x14ac:dyDescent="0.3">
      <c r="A198" s="150">
        <v>905</v>
      </c>
      <c r="B198" s="131" t="s">
        <v>799</v>
      </c>
      <c r="C198" s="132">
        <v>0</v>
      </c>
      <c r="D198" s="132">
        <v>0</v>
      </c>
      <c r="E198" s="132">
        <v>0</v>
      </c>
      <c r="F198" s="132">
        <v>0</v>
      </c>
      <c r="G198" s="132">
        <v>0</v>
      </c>
      <c r="H198" s="132">
        <v>0</v>
      </c>
      <c r="I198" s="132">
        <v>0</v>
      </c>
      <c r="J198" s="132">
        <v>0</v>
      </c>
    </row>
    <row r="199" spans="1:10" x14ac:dyDescent="0.3">
      <c r="A199" s="150">
        <v>906</v>
      </c>
      <c r="B199" s="131" t="s">
        <v>809</v>
      </c>
      <c r="C199" s="132">
        <v>0</v>
      </c>
      <c r="D199" s="132">
        <v>0</v>
      </c>
      <c r="E199" s="132">
        <v>0</v>
      </c>
      <c r="F199" s="132">
        <v>0</v>
      </c>
      <c r="G199" s="132">
        <v>0</v>
      </c>
      <c r="H199" s="132">
        <v>0</v>
      </c>
      <c r="I199" s="132">
        <v>0</v>
      </c>
      <c r="J199" s="132">
        <v>0</v>
      </c>
    </row>
    <row r="200" spans="1:10" x14ac:dyDescent="0.3">
      <c r="A200" s="150">
        <v>907</v>
      </c>
      <c r="B200" s="131" t="s">
        <v>813</v>
      </c>
      <c r="C200" s="132">
        <v>0</v>
      </c>
      <c r="D200" s="132">
        <v>0</v>
      </c>
      <c r="E200" s="132">
        <v>0</v>
      </c>
      <c r="F200" s="132">
        <v>0</v>
      </c>
      <c r="G200" s="132">
        <v>0</v>
      </c>
      <c r="H200" s="132">
        <v>0</v>
      </c>
      <c r="I200" s="132">
        <v>0</v>
      </c>
      <c r="J200" s="132">
        <v>0</v>
      </c>
    </row>
    <row r="201" spans="1:10" x14ac:dyDescent="0.3">
      <c r="A201" s="150">
        <v>908</v>
      </c>
      <c r="B201" s="131" t="s">
        <v>834</v>
      </c>
      <c r="C201" s="132">
        <v>0</v>
      </c>
      <c r="D201" s="132">
        <v>0</v>
      </c>
      <c r="E201" s="132">
        <v>0</v>
      </c>
      <c r="F201" s="132">
        <v>0</v>
      </c>
      <c r="G201" s="132">
        <v>0</v>
      </c>
      <c r="H201" s="132">
        <v>0</v>
      </c>
      <c r="I201" s="132">
        <v>0</v>
      </c>
      <c r="J201" s="132">
        <v>0</v>
      </c>
    </row>
    <row r="202" spans="1:10" x14ac:dyDescent="0.3">
      <c r="A202" s="150">
        <v>909</v>
      </c>
      <c r="B202" s="131" t="s">
        <v>839</v>
      </c>
      <c r="C202" s="132">
        <v>0</v>
      </c>
      <c r="D202" s="132">
        <v>0</v>
      </c>
      <c r="E202" s="132">
        <v>0</v>
      </c>
      <c r="F202" s="132">
        <v>0</v>
      </c>
      <c r="G202" s="132">
        <v>0</v>
      </c>
      <c r="H202" s="132">
        <v>0</v>
      </c>
      <c r="I202" s="132">
        <v>0</v>
      </c>
      <c r="J202" s="132">
        <v>0</v>
      </c>
    </row>
    <row r="203" spans="1:10" x14ac:dyDescent="0.3">
      <c r="A203" s="150">
        <v>910</v>
      </c>
      <c r="B203" s="131" t="s">
        <v>867</v>
      </c>
      <c r="C203" s="132">
        <v>0</v>
      </c>
      <c r="D203" s="132">
        <v>0</v>
      </c>
      <c r="E203" s="132">
        <v>0</v>
      </c>
      <c r="F203" s="132">
        <v>0</v>
      </c>
      <c r="G203" s="132">
        <v>0</v>
      </c>
      <c r="H203" s="132">
        <v>0</v>
      </c>
      <c r="I203" s="132">
        <v>0</v>
      </c>
      <c r="J203" s="132">
        <v>0</v>
      </c>
    </row>
    <row r="204" spans="1:10" x14ac:dyDescent="0.3">
      <c r="A204" s="150">
        <v>911</v>
      </c>
      <c r="B204" s="131" t="s">
        <v>873</v>
      </c>
      <c r="C204" s="132">
        <v>0</v>
      </c>
      <c r="D204" s="132">
        <v>0</v>
      </c>
      <c r="E204" s="132">
        <v>0</v>
      </c>
      <c r="F204" s="132">
        <v>0</v>
      </c>
      <c r="G204" s="132">
        <v>0</v>
      </c>
      <c r="H204" s="132">
        <v>0</v>
      </c>
      <c r="I204" s="132">
        <v>0</v>
      </c>
      <c r="J204" s="132">
        <v>0</v>
      </c>
    </row>
    <row r="205" spans="1:10" x14ac:dyDescent="0.3">
      <c r="A205" s="150">
        <v>912</v>
      </c>
      <c r="B205" s="131" t="s">
        <v>882</v>
      </c>
      <c r="C205" s="132">
        <v>0</v>
      </c>
      <c r="D205" s="132">
        <v>0</v>
      </c>
      <c r="E205" s="132">
        <v>0</v>
      </c>
      <c r="F205" s="132">
        <v>0</v>
      </c>
      <c r="G205" s="132">
        <v>0</v>
      </c>
      <c r="H205" s="132">
        <v>0</v>
      </c>
      <c r="I205" s="132">
        <v>0</v>
      </c>
      <c r="J205" s="132">
        <v>0</v>
      </c>
    </row>
    <row r="206" spans="1:10" x14ac:dyDescent="0.3">
      <c r="A206" s="150">
        <v>913</v>
      </c>
      <c r="B206" s="131" t="s">
        <v>896</v>
      </c>
      <c r="C206" s="132">
        <v>0</v>
      </c>
      <c r="D206" s="132">
        <v>0</v>
      </c>
      <c r="E206" s="132">
        <v>0</v>
      </c>
      <c r="F206" s="132">
        <v>0</v>
      </c>
      <c r="G206" s="132">
        <v>0</v>
      </c>
      <c r="H206" s="132">
        <v>0</v>
      </c>
      <c r="I206" s="132">
        <v>0</v>
      </c>
      <c r="J206" s="132">
        <v>0</v>
      </c>
    </row>
    <row r="207" spans="1:10" x14ac:dyDescent="0.3">
      <c r="A207" s="150">
        <v>1001</v>
      </c>
      <c r="B207" s="131" t="s">
        <v>712</v>
      </c>
      <c r="C207" s="132">
        <v>0</v>
      </c>
      <c r="D207" s="132">
        <v>0</v>
      </c>
      <c r="E207" s="132">
        <v>0</v>
      </c>
      <c r="F207" s="132">
        <v>0</v>
      </c>
      <c r="G207" s="132">
        <v>0</v>
      </c>
      <c r="H207" s="132">
        <v>0</v>
      </c>
      <c r="I207" s="132">
        <v>0</v>
      </c>
      <c r="J207" s="132">
        <v>0</v>
      </c>
    </row>
    <row r="208" spans="1:10" x14ac:dyDescent="0.3">
      <c r="A208" s="150">
        <v>1002</v>
      </c>
      <c r="B208" s="131" t="s">
        <v>724</v>
      </c>
      <c r="C208" s="132">
        <v>0</v>
      </c>
      <c r="D208" s="132">
        <v>0</v>
      </c>
      <c r="E208" s="132">
        <v>0</v>
      </c>
      <c r="F208" s="132">
        <v>0</v>
      </c>
      <c r="G208" s="132">
        <v>0</v>
      </c>
      <c r="H208" s="132">
        <v>0</v>
      </c>
      <c r="I208" s="132">
        <v>0</v>
      </c>
      <c r="J208" s="132">
        <v>0</v>
      </c>
    </row>
    <row r="209" spans="1:10" x14ac:dyDescent="0.3">
      <c r="A209" s="150">
        <v>1003</v>
      </c>
      <c r="B209" s="131" t="s">
        <v>729</v>
      </c>
      <c r="C209" s="132">
        <v>0</v>
      </c>
      <c r="D209" s="132">
        <v>0</v>
      </c>
      <c r="E209" s="132">
        <v>0</v>
      </c>
      <c r="F209" s="132">
        <v>0</v>
      </c>
      <c r="G209" s="132">
        <v>0</v>
      </c>
      <c r="H209" s="132">
        <v>0</v>
      </c>
      <c r="I209" s="132">
        <v>0</v>
      </c>
      <c r="J209" s="132">
        <v>0</v>
      </c>
    </row>
    <row r="210" spans="1:10" x14ac:dyDescent="0.3">
      <c r="A210" s="150">
        <v>1004</v>
      </c>
      <c r="B210" s="131" t="s">
        <v>740</v>
      </c>
      <c r="C210" s="132">
        <v>0</v>
      </c>
      <c r="D210" s="132">
        <v>0</v>
      </c>
      <c r="E210" s="132">
        <v>0</v>
      </c>
      <c r="F210" s="132">
        <v>0</v>
      </c>
      <c r="G210" s="132">
        <v>0</v>
      </c>
      <c r="H210" s="132">
        <v>0</v>
      </c>
      <c r="I210" s="132">
        <v>0</v>
      </c>
      <c r="J210" s="132">
        <v>0</v>
      </c>
    </row>
    <row r="211" spans="1:10" x14ac:dyDescent="0.3">
      <c r="A211" s="150">
        <v>1005</v>
      </c>
      <c r="B211" s="131" t="s">
        <v>744</v>
      </c>
      <c r="C211" s="132">
        <v>0</v>
      </c>
      <c r="D211" s="132">
        <v>0</v>
      </c>
      <c r="E211" s="132">
        <v>0</v>
      </c>
      <c r="F211" s="132">
        <v>0</v>
      </c>
      <c r="G211" s="132">
        <v>0</v>
      </c>
      <c r="H211" s="132">
        <v>0</v>
      </c>
      <c r="I211" s="132">
        <v>0</v>
      </c>
      <c r="J211" s="132">
        <v>0</v>
      </c>
    </row>
    <row r="212" spans="1:10" x14ac:dyDescent="0.3">
      <c r="A212" s="150">
        <v>1006</v>
      </c>
      <c r="B212" s="131" t="s">
        <v>747</v>
      </c>
      <c r="C212" s="132">
        <v>0</v>
      </c>
      <c r="D212" s="132">
        <v>0</v>
      </c>
      <c r="E212" s="132">
        <v>0</v>
      </c>
      <c r="F212" s="132">
        <v>0</v>
      </c>
      <c r="G212" s="132">
        <v>0</v>
      </c>
      <c r="H212" s="132">
        <v>0</v>
      </c>
      <c r="I212" s="132">
        <v>0</v>
      </c>
      <c r="J212" s="132">
        <v>0</v>
      </c>
    </row>
    <row r="213" spans="1:10" x14ac:dyDescent="0.3">
      <c r="A213" s="150">
        <v>1007</v>
      </c>
      <c r="B213" s="131" t="s">
        <v>754</v>
      </c>
      <c r="C213" s="132">
        <v>0</v>
      </c>
      <c r="D213" s="132">
        <v>0</v>
      </c>
      <c r="E213" s="132">
        <v>0</v>
      </c>
      <c r="F213" s="132">
        <v>0</v>
      </c>
      <c r="G213" s="132">
        <v>0</v>
      </c>
      <c r="H213" s="132">
        <v>0</v>
      </c>
      <c r="I213" s="132">
        <v>0</v>
      </c>
      <c r="J213" s="132">
        <v>0</v>
      </c>
    </row>
    <row r="214" spans="1:10" x14ac:dyDescent="0.3">
      <c r="A214" s="150">
        <v>1008</v>
      </c>
      <c r="B214" s="131" t="s">
        <v>797</v>
      </c>
      <c r="C214" s="132">
        <v>0</v>
      </c>
      <c r="D214" s="132">
        <v>0</v>
      </c>
      <c r="E214" s="132">
        <v>0</v>
      </c>
      <c r="F214" s="132">
        <v>0</v>
      </c>
      <c r="G214" s="132">
        <v>0</v>
      </c>
      <c r="H214" s="132">
        <v>0</v>
      </c>
      <c r="I214" s="132">
        <v>0</v>
      </c>
      <c r="J214" s="132">
        <v>0</v>
      </c>
    </row>
    <row r="215" spans="1:10" x14ac:dyDescent="0.3">
      <c r="A215" s="150">
        <v>1009</v>
      </c>
      <c r="B215" s="131" t="s">
        <v>822</v>
      </c>
      <c r="C215" s="132">
        <v>0</v>
      </c>
      <c r="D215" s="132">
        <v>0</v>
      </c>
      <c r="E215" s="132">
        <v>0</v>
      </c>
      <c r="F215" s="132">
        <v>0</v>
      </c>
      <c r="G215" s="132">
        <v>0</v>
      </c>
      <c r="H215" s="132">
        <v>0</v>
      </c>
      <c r="I215" s="132">
        <v>0</v>
      </c>
      <c r="J215" s="132">
        <v>0</v>
      </c>
    </row>
    <row r="216" spans="1:10" x14ac:dyDescent="0.3">
      <c r="A216" s="150">
        <v>1010</v>
      </c>
      <c r="B216" s="131" t="s">
        <v>836</v>
      </c>
      <c r="C216" s="132">
        <v>0</v>
      </c>
      <c r="D216" s="132">
        <v>0</v>
      </c>
      <c r="E216" s="132">
        <v>0</v>
      </c>
      <c r="F216" s="132">
        <v>0</v>
      </c>
      <c r="G216" s="132">
        <v>0</v>
      </c>
      <c r="H216" s="132">
        <v>0</v>
      </c>
      <c r="I216" s="132">
        <v>0</v>
      </c>
      <c r="J216" s="132">
        <v>0</v>
      </c>
    </row>
    <row r="217" spans="1:10" x14ac:dyDescent="0.3">
      <c r="A217" s="150">
        <v>1011</v>
      </c>
      <c r="B217" s="131" t="s">
        <v>848</v>
      </c>
      <c r="C217" s="132">
        <v>0</v>
      </c>
      <c r="D217" s="132">
        <v>0</v>
      </c>
      <c r="E217" s="132">
        <v>0</v>
      </c>
      <c r="F217" s="132">
        <v>0</v>
      </c>
      <c r="G217" s="132">
        <v>0</v>
      </c>
      <c r="H217" s="132">
        <v>0</v>
      </c>
      <c r="I217" s="132">
        <v>0</v>
      </c>
      <c r="J217" s="132">
        <v>0</v>
      </c>
    </row>
    <row r="218" spans="1:10" x14ac:dyDescent="0.3">
      <c r="A218" s="150">
        <v>1012</v>
      </c>
      <c r="B218" s="131" t="s">
        <v>850</v>
      </c>
      <c r="C218" s="132">
        <v>0</v>
      </c>
      <c r="D218" s="132">
        <v>0</v>
      </c>
      <c r="E218" s="132">
        <v>0</v>
      </c>
      <c r="F218" s="132">
        <v>0</v>
      </c>
      <c r="G218" s="132">
        <v>0</v>
      </c>
      <c r="H218" s="132">
        <v>0</v>
      </c>
      <c r="I218" s="132">
        <v>0</v>
      </c>
      <c r="J218" s="132">
        <v>0</v>
      </c>
    </row>
    <row r="219" spans="1:10" x14ac:dyDescent="0.3">
      <c r="A219" s="150">
        <v>1013</v>
      </c>
      <c r="B219" s="131" t="s">
        <v>860</v>
      </c>
      <c r="C219" s="132">
        <v>0</v>
      </c>
      <c r="D219" s="132">
        <v>0</v>
      </c>
      <c r="E219" s="132">
        <v>0</v>
      </c>
      <c r="F219" s="132">
        <v>0</v>
      </c>
      <c r="G219" s="132">
        <v>0</v>
      </c>
      <c r="H219" s="132">
        <v>0</v>
      </c>
      <c r="I219" s="132">
        <v>0</v>
      </c>
      <c r="J219" s="132">
        <v>0</v>
      </c>
    </row>
    <row r="220" spans="1:10" x14ac:dyDescent="0.3">
      <c r="A220" s="150">
        <v>1014</v>
      </c>
      <c r="B220" s="131" t="s">
        <v>866</v>
      </c>
      <c r="C220" s="132">
        <v>0</v>
      </c>
      <c r="D220" s="132">
        <v>0</v>
      </c>
      <c r="E220" s="132">
        <v>0</v>
      </c>
      <c r="F220" s="132">
        <v>0</v>
      </c>
      <c r="G220" s="132">
        <v>0</v>
      </c>
      <c r="H220" s="132">
        <v>0</v>
      </c>
      <c r="I220" s="132">
        <v>0</v>
      </c>
      <c r="J220" s="132">
        <v>0</v>
      </c>
    </row>
    <row r="221" spans="1:10" x14ac:dyDescent="0.3">
      <c r="A221" s="150">
        <v>1015</v>
      </c>
      <c r="B221" s="131" t="s">
        <v>868</v>
      </c>
      <c r="C221" s="132">
        <v>0</v>
      </c>
      <c r="D221" s="132">
        <v>0</v>
      </c>
      <c r="E221" s="132">
        <v>0</v>
      </c>
      <c r="F221" s="132">
        <v>0</v>
      </c>
      <c r="G221" s="132">
        <v>0</v>
      </c>
      <c r="H221" s="132">
        <v>0</v>
      </c>
      <c r="I221" s="132">
        <v>0</v>
      </c>
      <c r="J221" s="132">
        <v>0</v>
      </c>
    </row>
    <row r="222" spans="1:10" x14ac:dyDescent="0.3">
      <c r="A222" s="150">
        <v>1016</v>
      </c>
      <c r="B222" s="131" t="s">
        <v>870</v>
      </c>
      <c r="C222" s="132">
        <v>0</v>
      </c>
      <c r="D222" s="132">
        <v>0</v>
      </c>
      <c r="E222" s="132">
        <v>0</v>
      </c>
      <c r="F222" s="132">
        <v>0</v>
      </c>
      <c r="G222" s="132">
        <v>0</v>
      </c>
      <c r="H222" s="132">
        <v>0</v>
      </c>
      <c r="I222" s="132">
        <v>0</v>
      </c>
      <c r="J222" s="132">
        <v>0</v>
      </c>
    </row>
    <row r="223" spans="1:10" x14ac:dyDescent="0.3">
      <c r="A223" s="150">
        <v>1101</v>
      </c>
      <c r="B223" s="131" t="s">
        <v>715</v>
      </c>
      <c r="C223" s="132">
        <v>0</v>
      </c>
      <c r="D223" s="132">
        <v>0</v>
      </c>
      <c r="E223" s="132">
        <v>0</v>
      </c>
      <c r="F223" s="132">
        <v>0</v>
      </c>
      <c r="G223" s="132">
        <v>0</v>
      </c>
      <c r="H223" s="132">
        <v>0</v>
      </c>
      <c r="I223" s="132">
        <v>0</v>
      </c>
      <c r="J223" s="132">
        <v>0</v>
      </c>
    </row>
    <row r="224" spans="1:10" x14ac:dyDescent="0.3">
      <c r="A224" s="150">
        <v>1102</v>
      </c>
      <c r="B224" s="131" t="s">
        <v>733</v>
      </c>
      <c r="C224" s="132">
        <v>0</v>
      </c>
      <c r="D224" s="132">
        <v>0</v>
      </c>
      <c r="E224" s="132">
        <v>0</v>
      </c>
      <c r="F224" s="132">
        <v>0</v>
      </c>
      <c r="G224" s="132">
        <v>0</v>
      </c>
      <c r="H224" s="132">
        <v>0</v>
      </c>
      <c r="I224" s="132">
        <v>0</v>
      </c>
      <c r="J224" s="132">
        <v>0</v>
      </c>
    </row>
    <row r="225" spans="1:10" x14ac:dyDescent="0.3">
      <c r="A225" s="150">
        <v>1103</v>
      </c>
      <c r="B225" s="131" t="s">
        <v>736</v>
      </c>
      <c r="C225" s="132">
        <v>0</v>
      </c>
      <c r="D225" s="132">
        <v>0</v>
      </c>
      <c r="E225" s="132">
        <v>0</v>
      </c>
      <c r="F225" s="132">
        <v>0</v>
      </c>
      <c r="G225" s="132">
        <v>0</v>
      </c>
      <c r="H225" s="132">
        <v>0</v>
      </c>
      <c r="I225" s="132">
        <v>0</v>
      </c>
      <c r="J225" s="132">
        <v>0</v>
      </c>
    </row>
    <row r="226" spans="1:10" x14ac:dyDescent="0.3">
      <c r="A226" s="150">
        <v>1104</v>
      </c>
      <c r="B226" s="131" t="s">
        <v>746</v>
      </c>
      <c r="C226" s="132">
        <v>0</v>
      </c>
      <c r="D226" s="132">
        <v>0</v>
      </c>
      <c r="E226" s="132">
        <v>0</v>
      </c>
      <c r="F226" s="132">
        <v>0</v>
      </c>
      <c r="G226" s="132">
        <v>0</v>
      </c>
      <c r="H226" s="132">
        <v>0</v>
      </c>
      <c r="I226" s="132">
        <v>0</v>
      </c>
      <c r="J226" s="132">
        <v>0</v>
      </c>
    </row>
    <row r="227" spans="1:10" x14ac:dyDescent="0.3">
      <c r="A227" s="150">
        <v>1108</v>
      </c>
      <c r="B227" s="131" t="s">
        <v>825</v>
      </c>
      <c r="C227" s="132">
        <v>0</v>
      </c>
      <c r="D227" s="132">
        <v>0</v>
      </c>
      <c r="E227" s="132">
        <v>0</v>
      </c>
      <c r="F227" s="132">
        <v>0</v>
      </c>
      <c r="G227" s="132">
        <v>0</v>
      </c>
      <c r="H227" s="132">
        <v>0</v>
      </c>
      <c r="I227" s="132">
        <v>0</v>
      </c>
      <c r="J227" s="132">
        <v>0</v>
      </c>
    </row>
    <row r="228" spans="1:10" x14ac:dyDescent="0.3">
      <c r="A228" s="150">
        <v>1112</v>
      </c>
      <c r="B228" s="131" t="s">
        <v>887</v>
      </c>
      <c r="C228" s="132">
        <v>0</v>
      </c>
      <c r="D228" s="132">
        <v>0</v>
      </c>
      <c r="E228" s="132">
        <v>0</v>
      </c>
      <c r="F228" s="132">
        <v>0</v>
      </c>
      <c r="G228" s="132">
        <v>0</v>
      </c>
      <c r="H228" s="132">
        <v>0</v>
      </c>
      <c r="I228" s="132">
        <v>0</v>
      </c>
      <c r="J228" s="132">
        <v>0</v>
      </c>
    </row>
    <row r="229" spans="1:10" x14ac:dyDescent="0.3">
      <c r="A229" s="150">
        <v>1113</v>
      </c>
      <c r="B229" s="131" t="s">
        <v>895</v>
      </c>
      <c r="C229" s="132">
        <v>0</v>
      </c>
      <c r="D229" s="132">
        <v>0</v>
      </c>
      <c r="E229" s="132">
        <v>0</v>
      </c>
      <c r="F229" s="132">
        <v>0</v>
      </c>
      <c r="G229" s="132">
        <v>0</v>
      </c>
      <c r="H229" s="132">
        <v>0</v>
      </c>
      <c r="I229" s="132">
        <v>0</v>
      </c>
      <c r="J229" s="132">
        <v>0</v>
      </c>
    </row>
    <row r="230" spans="1:10" x14ac:dyDescent="0.3">
      <c r="A230" s="150">
        <v>1201</v>
      </c>
      <c r="B230" s="131" t="s">
        <v>723</v>
      </c>
      <c r="C230" s="132">
        <v>0</v>
      </c>
      <c r="D230" s="132">
        <v>0</v>
      </c>
      <c r="E230" s="132">
        <v>0</v>
      </c>
      <c r="F230" s="132">
        <v>0</v>
      </c>
      <c r="G230" s="132">
        <v>0</v>
      </c>
      <c r="H230" s="132">
        <v>0</v>
      </c>
      <c r="I230" s="132">
        <v>0</v>
      </c>
      <c r="J230" s="132">
        <v>0</v>
      </c>
    </row>
    <row r="231" spans="1:10" x14ac:dyDescent="0.3">
      <c r="A231" s="150">
        <v>1202</v>
      </c>
      <c r="B231" s="131" t="s">
        <v>732</v>
      </c>
      <c r="C231" s="132">
        <v>0</v>
      </c>
      <c r="D231" s="132">
        <v>0</v>
      </c>
      <c r="E231" s="132">
        <v>0</v>
      </c>
      <c r="F231" s="132">
        <v>0</v>
      </c>
      <c r="G231" s="132">
        <v>0</v>
      </c>
      <c r="H231" s="132">
        <v>0</v>
      </c>
      <c r="I231" s="132">
        <v>0</v>
      </c>
      <c r="J231" s="132">
        <v>0</v>
      </c>
    </row>
    <row r="232" spans="1:10" x14ac:dyDescent="0.3">
      <c r="A232" s="150">
        <v>1204</v>
      </c>
      <c r="B232" s="131" t="s">
        <v>749</v>
      </c>
      <c r="C232" s="132">
        <v>0</v>
      </c>
      <c r="D232" s="132">
        <v>0</v>
      </c>
      <c r="E232" s="132">
        <v>0</v>
      </c>
      <c r="F232" s="132">
        <v>0</v>
      </c>
      <c r="G232" s="132">
        <v>0</v>
      </c>
      <c r="H232" s="132">
        <v>0</v>
      </c>
      <c r="I232" s="132">
        <v>0</v>
      </c>
      <c r="J232" s="132">
        <v>0</v>
      </c>
    </row>
    <row r="233" spans="1:10" x14ac:dyDescent="0.3">
      <c r="A233" s="150">
        <v>1208</v>
      </c>
      <c r="B233" s="131" t="s">
        <v>801</v>
      </c>
      <c r="C233" s="132">
        <v>0</v>
      </c>
      <c r="D233" s="132">
        <v>0</v>
      </c>
      <c r="E233" s="132">
        <v>0</v>
      </c>
      <c r="F233" s="132">
        <v>0</v>
      </c>
      <c r="G233" s="132">
        <v>0</v>
      </c>
      <c r="H233" s="132">
        <v>0</v>
      </c>
      <c r="I233" s="132">
        <v>0</v>
      </c>
      <c r="J233" s="132">
        <v>0</v>
      </c>
    </row>
    <row r="234" spans="1:10" x14ac:dyDescent="0.3">
      <c r="A234" s="150">
        <v>1210</v>
      </c>
      <c r="B234" s="131" t="s">
        <v>837</v>
      </c>
      <c r="C234" s="132">
        <v>0</v>
      </c>
      <c r="D234" s="132">
        <v>0</v>
      </c>
      <c r="E234" s="132">
        <v>0</v>
      </c>
      <c r="F234" s="132">
        <v>0</v>
      </c>
      <c r="G234" s="132">
        <v>0</v>
      </c>
      <c r="H234" s="132">
        <v>0</v>
      </c>
      <c r="I234" s="132">
        <v>0</v>
      </c>
      <c r="J234" s="132">
        <v>0</v>
      </c>
    </row>
    <row r="235" spans="1:10" x14ac:dyDescent="0.3">
      <c r="A235" s="150">
        <v>1211</v>
      </c>
      <c r="B235" s="131" t="s">
        <v>843</v>
      </c>
      <c r="C235" s="132">
        <v>0</v>
      </c>
      <c r="D235" s="132">
        <v>0</v>
      </c>
      <c r="E235" s="132">
        <v>0</v>
      </c>
      <c r="F235" s="132">
        <v>0</v>
      </c>
      <c r="G235" s="132">
        <v>0</v>
      </c>
      <c r="H235" s="132">
        <v>0</v>
      </c>
      <c r="I235" s="132">
        <v>0</v>
      </c>
      <c r="J235" s="132">
        <v>0</v>
      </c>
    </row>
    <row r="236" spans="1:10" x14ac:dyDescent="0.3">
      <c r="A236" s="150">
        <v>1215</v>
      </c>
      <c r="B236" s="131" t="s">
        <v>889</v>
      </c>
      <c r="C236" s="132">
        <v>0</v>
      </c>
      <c r="D236" s="132">
        <v>0</v>
      </c>
      <c r="E236" s="132">
        <v>0</v>
      </c>
      <c r="F236" s="132">
        <v>0</v>
      </c>
      <c r="G236" s="132">
        <v>0</v>
      </c>
      <c r="H236" s="132">
        <v>0</v>
      </c>
      <c r="I236" s="132">
        <v>0</v>
      </c>
      <c r="J236" s="132">
        <v>0</v>
      </c>
    </row>
    <row r="237" spans="1:10" x14ac:dyDescent="0.3">
      <c r="A237" s="150">
        <v>1301</v>
      </c>
      <c r="B237" s="131" t="s">
        <v>727</v>
      </c>
      <c r="C237" s="132">
        <v>0</v>
      </c>
      <c r="D237" s="132">
        <v>0</v>
      </c>
      <c r="E237" s="132">
        <v>0</v>
      </c>
      <c r="F237" s="132">
        <v>0</v>
      </c>
      <c r="G237" s="132">
        <v>0</v>
      </c>
      <c r="H237" s="132">
        <v>0</v>
      </c>
      <c r="I237" s="132">
        <v>0</v>
      </c>
      <c r="J237" s="132">
        <v>0</v>
      </c>
    </row>
    <row r="238" spans="1:10" x14ac:dyDescent="0.3">
      <c r="A238" s="150">
        <v>1302</v>
      </c>
      <c r="B238" s="131" t="s">
        <v>737</v>
      </c>
      <c r="C238" s="132">
        <v>0</v>
      </c>
      <c r="D238" s="132">
        <v>0</v>
      </c>
      <c r="E238" s="132">
        <v>0</v>
      </c>
      <c r="F238" s="132">
        <v>0</v>
      </c>
      <c r="G238" s="132">
        <v>0</v>
      </c>
      <c r="H238" s="132">
        <v>0</v>
      </c>
      <c r="I238" s="132">
        <v>0</v>
      </c>
      <c r="J238" s="132">
        <v>0</v>
      </c>
    </row>
    <row r="239" spans="1:10" x14ac:dyDescent="0.3">
      <c r="A239" s="150">
        <v>1303</v>
      </c>
      <c r="B239" s="131" t="s">
        <v>789</v>
      </c>
      <c r="C239" s="132">
        <v>0</v>
      </c>
      <c r="D239" s="132">
        <v>0</v>
      </c>
      <c r="E239" s="132">
        <v>0</v>
      </c>
      <c r="F239" s="132">
        <v>0</v>
      </c>
      <c r="G239" s="132">
        <v>0</v>
      </c>
      <c r="H239" s="132">
        <v>0</v>
      </c>
      <c r="I239" s="132">
        <v>0</v>
      </c>
      <c r="J239" s="132">
        <v>0</v>
      </c>
    </row>
    <row r="240" spans="1:10" x14ac:dyDescent="0.3">
      <c r="A240" s="150">
        <v>1305</v>
      </c>
      <c r="B240" s="131" t="s">
        <v>827</v>
      </c>
      <c r="C240" s="132">
        <v>0</v>
      </c>
      <c r="D240" s="132">
        <v>0</v>
      </c>
      <c r="E240" s="132">
        <v>0</v>
      </c>
      <c r="F240" s="132">
        <v>0</v>
      </c>
      <c r="G240" s="132">
        <v>0</v>
      </c>
      <c r="H240" s="132">
        <v>0</v>
      </c>
      <c r="I240" s="132">
        <v>0</v>
      </c>
      <c r="J240" s="132">
        <v>0</v>
      </c>
    </row>
    <row r="241" spans="1:10" x14ac:dyDescent="0.3">
      <c r="A241" s="150">
        <v>1307</v>
      </c>
      <c r="B241" s="131" t="s">
        <v>835</v>
      </c>
      <c r="C241" s="132">
        <v>0</v>
      </c>
      <c r="D241" s="132">
        <v>0</v>
      </c>
      <c r="E241" s="132">
        <v>0</v>
      </c>
      <c r="F241" s="132">
        <v>0</v>
      </c>
      <c r="G241" s="132">
        <v>0</v>
      </c>
      <c r="H241" s="132">
        <v>0</v>
      </c>
      <c r="I241" s="132">
        <v>0</v>
      </c>
      <c r="J241" s="132">
        <v>0</v>
      </c>
    </row>
    <row r="242" spans="1:10" x14ac:dyDescent="0.3">
      <c r="A242" s="150">
        <v>1309</v>
      </c>
      <c r="B242" s="131" t="s">
        <v>858</v>
      </c>
      <c r="C242" s="132">
        <v>0</v>
      </c>
      <c r="D242" s="132">
        <v>0</v>
      </c>
      <c r="E242" s="132">
        <v>0</v>
      </c>
      <c r="F242" s="132">
        <v>0</v>
      </c>
      <c r="G242" s="132">
        <v>0</v>
      </c>
      <c r="H242" s="132">
        <v>0</v>
      </c>
      <c r="I242" s="132">
        <v>0</v>
      </c>
      <c r="J242" s="132">
        <v>0</v>
      </c>
    </row>
    <row r="243" spans="1:10" x14ac:dyDescent="0.3">
      <c r="A243" s="150">
        <v>1311</v>
      </c>
      <c r="B243" s="131" t="s">
        <v>862</v>
      </c>
      <c r="C243" s="132">
        <v>0</v>
      </c>
      <c r="D243" s="132">
        <v>0</v>
      </c>
      <c r="E243" s="132">
        <v>0</v>
      </c>
      <c r="F243" s="132">
        <v>0</v>
      </c>
      <c r="G243" s="132">
        <v>0</v>
      </c>
      <c r="H243" s="132">
        <v>0</v>
      </c>
      <c r="I243" s="132">
        <v>0</v>
      </c>
      <c r="J243" s="132">
        <v>0</v>
      </c>
    </row>
    <row r="244" spans="1:10" x14ac:dyDescent="0.3">
      <c r="A244" s="150">
        <v>1401</v>
      </c>
      <c r="B244" s="131" t="s">
        <v>704</v>
      </c>
      <c r="C244" s="132">
        <v>0</v>
      </c>
      <c r="D244" s="132">
        <v>0</v>
      </c>
      <c r="E244" s="132">
        <v>0</v>
      </c>
      <c r="F244" s="132">
        <v>0</v>
      </c>
      <c r="G244" s="132">
        <v>0</v>
      </c>
      <c r="H244" s="132">
        <v>0</v>
      </c>
      <c r="I244" s="132">
        <v>0</v>
      </c>
      <c r="J244" s="132">
        <v>0</v>
      </c>
    </row>
    <row r="245" spans="1:10" x14ac:dyDescent="0.3">
      <c r="A245" s="150">
        <v>1402</v>
      </c>
      <c r="B245" s="131" t="s">
        <v>711</v>
      </c>
      <c r="C245" s="132">
        <v>0</v>
      </c>
      <c r="D245" s="132">
        <v>0</v>
      </c>
      <c r="E245" s="132">
        <v>0</v>
      </c>
      <c r="F245" s="132">
        <v>0</v>
      </c>
      <c r="G245" s="132">
        <v>0</v>
      </c>
      <c r="H245" s="132">
        <v>0</v>
      </c>
      <c r="I245" s="132">
        <v>0</v>
      </c>
      <c r="J245" s="132">
        <v>0</v>
      </c>
    </row>
    <row r="246" spans="1:10" x14ac:dyDescent="0.3">
      <c r="A246" s="150">
        <v>1403</v>
      </c>
      <c r="B246" s="131" t="s">
        <v>720</v>
      </c>
      <c r="C246" s="132">
        <v>0</v>
      </c>
      <c r="D246" s="132">
        <v>0</v>
      </c>
      <c r="E246" s="132">
        <v>0</v>
      </c>
      <c r="F246" s="132">
        <v>0</v>
      </c>
      <c r="G246" s="132">
        <v>0</v>
      </c>
      <c r="H246" s="132">
        <v>0</v>
      </c>
      <c r="I246" s="132">
        <v>0</v>
      </c>
      <c r="J246" s="132">
        <v>0</v>
      </c>
    </row>
    <row r="247" spans="1:10" x14ac:dyDescent="0.3">
      <c r="A247" s="150">
        <v>1404</v>
      </c>
      <c r="B247" s="131" t="s">
        <v>722</v>
      </c>
      <c r="C247" s="132">
        <v>0</v>
      </c>
      <c r="D247" s="132">
        <v>0</v>
      </c>
      <c r="E247" s="132">
        <v>0</v>
      </c>
      <c r="F247" s="132">
        <v>0</v>
      </c>
      <c r="G247" s="132">
        <v>0</v>
      </c>
      <c r="H247" s="132">
        <v>0</v>
      </c>
      <c r="I247" s="132">
        <v>0</v>
      </c>
      <c r="J247" s="132">
        <v>0</v>
      </c>
    </row>
    <row r="248" spans="1:10" x14ac:dyDescent="0.3">
      <c r="A248" s="150">
        <v>1405</v>
      </c>
      <c r="B248" s="131" t="s">
        <v>743</v>
      </c>
      <c r="C248" s="132">
        <v>0</v>
      </c>
      <c r="D248" s="132">
        <v>0</v>
      </c>
      <c r="E248" s="132">
        <v>0</v>
      </c>
      <c r="F248" s="132">
        <v>0</v>
      </c>
      <c r="G248" s="132">
        <v>0</v>
      </c>
      <c r="H248" s="132">
        <v>0</v>
      </c>
      <c r="I248" s="132">
        <v>0</v>
      </c>
      <c r="J248" s="132">
        <v>0</v>
      </c>
    </row>
    <row r="249" spans="1:10" x14ac:dyDescent="0.3">
      <c r="A249" s="150">
        <v>1406</v>
      </c>
      <c r="B249" s="131" t="s">
        <v>752</v>
      </c>
      <c r="C249" s="132">
        <v>0</v>
      </c>
      <c r="D249" s="132">
        <v>0</v>
      </c>
      <c r="E249" s="132">
        <v>0</v>
      </c>
      <c r="F249" s="132">
        <v>0</v>
      </c>
      <c r="G249" s="132">
        <v>0</v>
      </c>
      <c r="H249" s="132">
        <v>0</v>
      </c>
      <c r="I249" s="132">
        <v>0</v>
      </c>
      <c r="J249" s="132">
        <v>0</v>
      </c>
    </row>
    <row r="250" spans="1:10" x14ac:dyDescent="0.3">
      <c r="A250" s="150">
        <v>1407</v>
      </c>
      <c r="B250" s="131" t="s">
        <v>763</v>
      </c>
      <c r="C250" s="132">
        <v>0</v>
      </c>
      <c r="D250" s="132">
        <v>0</v>
      </c>
      <c r="E250" s="132">
        <v>0</v>
      </c>
      <c r="F250" s="132">
        <v>0</v>
      </c>
      <c r="G250" s="132">
        <v>0</v>
      </c>
      <c r="H250" s="132">
        <v>0</v>
      </c>
      <c r="I250" s="132">
        <v>0</v>
      </c>
      <c r="J250" s="132">
        <v>0</v>
      </c>
    </row>
    <row r="251" spans="1:10" x14ac:dyDescent="0.3">
      <c r="A251" s="150">
        <v>1408</v>
      </c>
      <c r="B251" s="131" t="s">
        <v>770</v>
      </c>
      <c r="C251" s="132">
        <v>0</v>
      </c>
      <c r="D251" s="132">
        <v>0</v>
      </c>
      <c r="E251" s="132">
        <v>0</v>
      </c>
      <c r="F251" s="132">
        <v>0</v>
      </c>
      <c r="G251" s="132">
        <v>0</v>
      </c>
      <c r="H251" s="132">
        <v>0</v>
      </c>
      <c r="I251" s="132">
        <v>0</v>
      </c>
      <c r="J251" s="132">
        <v>0</v>
      </c>
    </row>
    <row r="252" spans="1:10" x14ac:dyDescent="0.3">
      <c r="A252" s="150">
        <v>1409</v>
      </c>
      <c r="B252" s="131" t="s">
        <v>771</v>
      </c>
      <c r="C252" s="132">
        <v>0</v>
      </c>
      <c r="D252" s="132">
        <v>0</v>
      </c>
      <c r="E252" s="132">
        <v>0</v>
      </c>
      <c r="F252" s="132">
        <v>0</v>
      </c>
      <c r="G252" s="132">
        <v>0</v>
      </c>
      <c r="H252" s="132">
        <v>0</v>
      </c>
      <c r="I252" s="132">
        <v>0</v>
      </c>
      <c r="J252" s="132">
        <v>0</v>
      </c>
    </row>
    <row r="253" spans="1:10" x14ac:dyDescent="0.3">
      <c r="A253" s="150">
        <v>1410</v>
      </c>
      <c r="B253" s="131" t="s">
        <v>780</v>
      </c>
      <c r="C253" s="132">
        <v>0</v>
      </c>
      <c r="D253" s="132">
        <v>0</v>
      </c>
      <c r="E253" s="132">
        <v>0</v>
      </c>
      <c r="F253" s="132">
        <v>0</v>
      </c>
      <c r="G253" s="132">
        <v>0</v>
      </c>
      <c r="H253" s="132">
        <v>0</v>
      </c>
      <c r="I253" s="132">
        <v>0</v>
      </c>
      <c r="J253" s="132">
        <v>0</v>
      </c>
    </row>
    <row r="254" spans="1:10" x14ac:dyDescent="0.3">
      <c r="A254" s="150">
        <v>1411</v>
      </c>
      <c r="B254" s="131" t="s">
        <v>793</v>
      </c>
      <c r="C254" s="132">
        <v>0</v>
      </c>
      <c r="D254" s="132">
        <v>0</v>
      </c>
      <c r="E254" s="132">
        <v>0</v>
      </c>
      <c r="F254" s="132">
        <v>0</v>
      </c>
      <c r="G254" s="132">
        <v>0</v>
      </c>
      <c r="H254" s="132">
        <v>0</v>
      </c>
      <c r="I254" s="132">
        <v>0</v>
      </c>
      <c r="J254" s="132">
        <v>0</v>
      </c>
    </row>
    <row r="255" spans="1:10" x14ac:dyDescent="0.3">
      <c r="A255" s="150">
        <v>1412</v>
      </c>
      <c r="B255" s="131" t="s">
        <v>807</v>
      </c>
      <c r="C255" s="132">
        <v>0</v>
      </c>
      <c r="D255" s="132">
        <v>0</v>
      </c>
      <c r="E255" s="132">
        <v>0</v>
      </c>
      <c r="F255" s="132">
        <v>0</v>
      </c>
      <c r="G255" s="132">
        <v>0</v>
      </c>
      <c r="H255" s="132">
        <v>0</v>
      </c>
      <c r="I255" s="132">
        <v>0</v>
      </c>
      <c r="J255" s="132">
        <v>0</v>
      </c>
    </row>
    <row r="256" spans="1:10" x14ac:dyDescent="0.3">
      <c r="A256" s="150">
        <v>1413</v>
      </c>
      <c r="B256" s="131" t="s">
        <v>828</v>
      </c>
      <c r="C256" s="132">
        <v>0</v>
      </c>
      <c r="D256" s="132">
        <v>0</v>
      </c>
      <c r="E256" s="132">
        <v>0</v>
      </c>
      <c r="F256" s="132">
        <v>0</v>
      </c>
      <c r="G256" s="132">
        <v>0</v>
      </c>
      <c r="H256" s="132">
        <v>0</v>
      </c>
      <c r="I256" s="132">
        <v>0</v>
      </c>
      <c r="J256" s="132">
        <v>0</v>
      </c>
    </row>
    <row r="257" spans="1:10" x14ac:dyDescent="0.3">
      <c r="A257" s="150">
        <v>1415</v>
      </c>
      <c r="B257" s="131" t="s">
        <v>874</v>
      </c>
      <c r="C257" s="132">
        <v>0</v>
      </c>
      <c r="D257" s="132">
        <v>0</v>
      </c>
      <c r="E257" s="132">
        <v>0</v>
      </c>
      <c r="F257" s="132">
        <v>0</v>
      </c>
      <c r="G257" s="132">
        <v>0</v>
      </c>
      <c r="H257" s="132">
        <v>0</v>
      </c>
      <c r="I257" s="132">
        <v>0</v>
      </c>
      <c r="J257" s="132">
        <v>0</v>
      </c>
    </row>
    <row r="258" spans="1:10" x14ac:dyDescent="0.3">
      <c r="A258" s="150">
        <v>1416</v>
      </c>
      <c r="B258" s="131" t="s">
        <v>876</v>
      </c>
      <c r="C258" s="132">
        <v>0</v>
      </c>
      <c r="D258" s="132">
        <v>0</v>
      </c>
      <c r="E258" s="132">
        <v>0</v>
      </c>
      <c r="F258" s="132">
        <v>0</v>
      </c>
      <c r="G258" s="132">
        <v>0</v>
      </c>
      <c r="H258" s="132">
        <v>0</v>
      </c>
      <c r="I258" s="132">
        <v>0</v>
      </c>
      <c r="J258" s="132">
        <v>0</v>
      </c>
    </row>
    <row r="259" spans="1:10" x14ac:dyDescent="0.3">
      <c r="A259" s="150">
        <v>1417</v>
      </c>
      <c r="B259" s="131" t="s">
        <v>880</v>
      </c>
      <c r="C259" s="132">
        <v>0</v>
      </c>
      <c r="D259" s="132">
        <v>0</v>
      </c>
      <c r="E259" s="132">
        <v>0</v>
      </c>
      <c r="F259" s="132">
        <v>0</v>
      </c>
      <c r="G259" s="132">
        <v>0</v>
      </c>
      <c r="H259" s="132">
        <v>0</v>
      </c>
      <c r="I259" s="132">
        <v>0</v>
      </c>
      <c r="J259" s="132">
        <v>0</v>
      </c>
    </row>
    <row r="260" spans="1:10" x14ac:dyDescent="0.3">
      <c r="A260" s="150">
        <v>1418</v>
      </c>
      <c r="B260" s="131" t="s">
        <v>892</v>
      </c>
      <c r="C260" s="132">
        <v>0</v>
      </c>
      <c r="D260" s="132">
        <v>0</v>
      </c>
      <c r="E260" s="132">
        <v>0</v>
      </c>
      <c r="F260" s="132">
        <v>0</v>
      </c>
      <c r="G260" s="132">
        <v>0</v>
      </c>
      <c r="H260" s="132">
        <v>0</v>
      </c>
      <c r="I260" s="132">
        <v>0</v>
      </c>
      <c r="J260" s="132">
        <v>0</v>
      </c>
    </row>
    <row r="261" spans="1:10" x14ac:dyDescent="0.3">
      <c r="A261" s="150">
        <v>1419</v>
      </c>
      <c r="B261" s="131" t="s">
        <v>894</v>
      </c>
      <c r="C261" s="132">
        <v>0</v>
      </c>
      <c r="D261" s="132">
        <v>0</v>
      </c>
      <c r="E261" s="132">
        <v>0</v>
      </c>
      <c r="F261" s="132">
        <v>0</v>
      </c>
      <c r="G261" s="132">
        <v>0</v>
      </c>
      <c r="H261" s="132">
        <v>0</v>
      </c>
      <c r="I261" s="132">
        <v>0</v>
      </c>
      <c r="J261" s="132">
        <v>0</v>
      </c>
    </row>
    <row r="262" spans="1:10" x14ac:dyDescent="0.3">
      <c r="A262" s="150">
        <v>1420</v>
      </c>
      <c r="B262" s="131" t="s">
        <v>900</v>
      </c>
      <c r="C262" s="132">
        <v>0</v>
      </c>
      <c r="D262" s="132">
        <v>0</v>
      </c>
      <c r="E262" s="132">
        <v>0</v>
      </c>
      <c r="F262" s="132">
        <v>0</v>
      </c>
      <c r="G262" s="132">
        <v>0</v>
      </c>
      <c r="H262" s="132">
        <v>0</v>
      </c>
      <c r="I262" s="132">
        <v>0</v>
      </c>
      <c r="J262" s="132">
        <v>0</v>
      </c>
    </row>
    <row r="263" spans="1:10" x14ac:dyDescent="0.3">
      <c r="A263" s="150">
        <v>1421</v>
      </c>
      <c r="B263" s="131" t="s">
        <v>856</v>
      </c>
      <c r="C263" s="132">
        <v>0</v>
      </c>
      <c r="D263" s="132">
        <v>0</v>
      </c>
      <c r="E263" s="132">
        <v>0</v>
      </c>
      <c r="F263" s="132">
        <v>0</v>
      </c>
      <c r="G263" s="132">
        <v>0</v>
      </c>
      <c r="H263" s="132">
        <v>0</v>
      </c>
      <c r="I263" s="132">
        <v>0</v>
      </c>
      <c r="J263" s="132">
        <v>0</v>
      </c>
    </row>
    <row r="264" spans="1:10" x14ac:dyDescent="0.3">
      <c r="A264" s="150">
        <v>1802</v>
      </c>
      <c r="B264" s="131" t="s">
        <v>751</v>
      </c>
      <c r="C264" s="132">
        <v>0</v>
      </c>
      <c r="D264" s="132">
        <v>0</v>
      </c>
      <c r="E264" s="132">
        <v>0</v>
      </c>
      <c r="F264" s="132">
        <v>0</v>
      </c>
      <c r="G264" s="132">
        <v>0</v>
      </c>
      <c r="H264" s="132">
        <v>0</v>
      </c>
      <c r="I264" s="132">
        <v>0</v>
      </c>
      <c r="J264" s="132">
        <v>0</v>
      </c>
    </row>
    <row r="265" spans="1:10" x14ac:dyDescent="0.3">
      <c r="A265" s="150">
        <v>1803</v>
      </c>
      <c r="B265" s="131" t="s">
        <v>758</v>
      </c>
      <c r="C265" s="132">
        <v>0</v>
      </c>
      <c r="D265" s="132">
        <v>0</v>
      </c>
      <c r="E265" s="132">
        <v>0</v>
      </c>
      <c r="F265" s="132">
        <v>0</v>
      </c>
      <c r="G265" s="132">
        <v>0</v>
      </c>
      <c r="H265" s="132">
        <v>0</v>
      </c>
      <c r="I265" s="132">
        <v>0</v>
      </c>
      <c r="J265" s="132">
        <v>0</v>
      </c>
    </row>
    <row r="266" spans="1:10" x14ac:dyDescent="0.3">
      <c r="A266" s="150">
        <v>1804</v>
      </c>
      <c r="B266" s="131" t="s">
        <v>764</v>
      </c>
      <c r="C266" s="132">
        <v>0</v>
      </c>
      <c r="D266" s="132">
        <v>0</v>
      </c>
      <c r="E266" s="132">
        <v>0</v>
      </c>
      <c r="F266" s="132">
        <v>0</v>
      </c>
      <c r="G266" s="132">
        <v>0</v>
      </c>
      <c r="H266" s="132">
        <v>0</v>
      </c>
      <c r="I266" s="132">
        <v>0</v>
      </c>
      <c r="J266" s="132">
        <v>0</v>
      </c>
    </row>
    <row r="267" spans="1:10" x14ac:dyDescent="0.3">
      <c r="A267" s="150">
        <v>1806</v>
      </c>
      <c r="B267" s="131" t="s">
        <v>832</v>
      </c>
      <c r="C267" s="132">
        <v>0</v>
      </c>
      <c r="D267" s="132">
        <v>0</v>
      </c>
      <c r="E267" s="132">
        <v>0</v>
      </c>
      <c r="F267" s="132">
        <v>0</v>
      </c>
      <c r="G267" s="132">
        <v>0</v>
      </c>
      <c r="H267" s="132">
        <v>0</v>
      </c>
      <c r="I267" s="132">
        <v>0</v>
      </c>
      <c r="J267" s="132">
        <v>0</v>
      </c>
    </row>
    <row r="268" spans="1:10" x14ac:dyDescent="0.3">
      <c r="A268" s="150">
        <v>1808</v>
      </c>
      <c r="B268" s="131" t="s">
        <v>845</v>
      </c>
      <c r="C268" s="132">
        <v>0</v>
      </c>
      <c r="D268" s="132">
        <v>0</v>
      </c>
      <c r="E268" s="132">
        <v>0</v>
      </c>
      <c r="F268" s="132">
        <v>0</v>
      </c>
      <c r="G268" s="132">
        <v>0</v>
      </c>
      <c r="H268" s="132">
        <v>0</v>
      </c>
      <c r="I268" s="132">
        <v>0</v>
      </c>
      <c r="J268" s="132">
        <v>0</v>
      </c>
    </row>
    <row r="269" spans="1:10" x14ac:dyDescent="0.3">
      <c r="A269" s="150">
        <v>1809</v>
      </c>
      <c r="B269" s="131" t="s">
        <v>849</v>
      </c>
      <c r="C269" s="132">
        <v>0</v>
      </c>
      <c r="D269" s="132">
        <v>0</v>
      </c>
      <c r="E269" s="132">
        <v>0</v>
      </c>
      <c r="F269" s="132">
        <v>0</v>
      </c>
      <c r="G269" s="132">
        <v>0</v>
      </c>
      <c r="H269" s="132">
        <v>0</v>
      </c>
      <c r="I269" s="132">
        <v>0</v>
      </c>
      <c r="J269" s="132">
        <v>0</v>
      </c>
    </row>
    <row r="270" spans="1:10" x14ac:dyDescent="0.3">
      <c r="A270" s="150">
        <v>1810</v>
      </c>
      <c r="B270" s="131" t="s">
        <v>853</v>
      </c>
      <c r="C270" s="132">
        <v>0</v>
      </c>
      <c r="D270" s="132">
        <v>0</v>
      </c>
      <c r="E270" s="132">
        <v>0</v>
      </c>
      <c r="F270" s="132">
        <v>0</v>
      </c>
      <c r="G270" s="132">
        <v>0</v>
      </c>
      <c r="H270" s="132">
        <v>0</v>
      </c>
      <c r="I270" s="132">
        <v>0</v>
      </c>
      <c r="J270" s="132">
        <v>0</v>
      </c>
    </row>
    <row r="271" spans="1:10" x14ac:dyDescent="0.3">
      <c r="A271" s="150">
        <v>1811</v>
      </c>
      <c r="B271" s="131" t="s">
        <v>863</v>
      </c>
      <c r="C271" s="132">
        <v>0</v>
      </c>
      <c r="D271" s="132">
        <v>0</v>
      </c>
      <c r="E271" s="132">
        <v>0</v>
      </c>
      <c r="F271" s="132">
        <v>0</v>
      </c>
      <c r="G271" s="132">
        <v>0</v>
      </c>
      <c r="H271" s="132">
        <v>0</v>
      </c>
      <c r="I271" s="132">
        <v>0</v>
      </c>
      <c r="J271" s="132">
        <v>0</v>
      </c>
    </row>
    <row r="272" spans="1:10" x14ac:dyDescent="0.3">
      <c r="A272" s="150">
        <v>1813</v>
      </c>
      <c r="B272" s="131" t="s">
        <v>872</v>
      </c>
      <c r="C272" s="132">
        <v>0</v>
      </c>
      <c r="D272" s="132">
        <v>0</v>
      </c>
      <c r="E272" s="132">
        <v>0</v>
      </c>
      <c r="F272" s="132">
        <v>0</v>
      </c>
      <c r="G272" s="132">
        <v>0</v>
      </c>
      <c r="H272" s="132">
        <v>0</v>
      </c>
      <c r="I272" s="132">
        <v>0</v>
      </c>
      <c r="J272" s="132">
        <v>0</v>
      </c>
    </row>
    <row r="273" spans="1:10" x14ac:dyDescent="0.3">
      <c r="A273" s="150">
        <v>1814</v>
      </c>
      <c r="B273" s="131" t="s">
        <v>875</v>
      </c>
      <c r="C273" s="132">
        <v>0</v>
      </c>
      <c r="D273" s="132">
        <v>0</v>
      </c>
      <c r="E273" s="132">
        <v>0</v>
      </c>
      <c r="F273" s="132">
        <v>0</v>
      </c>
      <c r="G273" s="132">
        <v>0</v>
      </c>
      <c r="H273" s="132">
        <v>0</v>
      </c>
      <c r="I273" s="132">
        <v>0</v>
      </c>
      <c r="J273" s="132">
        <v>0</v>
      </c>
    </row>
    <row r="274" spans="1:10" x14ac:dyDescent="0.3">
      <c r="A274" s="150">
        <v>1816</v>
      </c>
      <c r="B274" s="131" t="s">
        <v>879</v>
      </c>
      <c r="C274" s="132">
        <v>0</v>
      </c>
      <c r="D274" s="132">
        <v>0</v>
      </c>
      <c r="E274" s="132">
        <v>0</v>
      </c>
      <c r="F274" s="132">
        <v>0</v>
      </c>
      <c r="G274" s="132">
        <v>0</v>
      </c>
      <c r="H274" s="132">
        <v>0</v>
      </c>
      <c r="I274" s="132">
        <v>0</v>
      </c>
      <c r="J274" s="132">
        <v>0</v>
      </c>
    </row>
    <row r="275" spans="1:10" x14ac:dyDescent="0.3">
      <c r="A275" s="150">
        <v>1817</v>
      </c>
      <c r="B275" s="131" t="s">
        <v>881</v>
      </c>
      <c r="C275" s="132">
        <v>0</v>
      </c>
      <c r="D275" s="132">
        <v>0</v>
      </c>
      <c r="E275" s="132">
        <v>0</v>
      </c>
      <c r="F275" s="132">
        <v>0</v>
      </c>
      <c r="G275" s="132">
        <v>0</v>
      </c>
      <c r="H275" s="132">
        <v>0</v>
      </c>
      <c r="I275" s="132">
        <v>0</v>
      </c>
      <c r="J275" s="132">
        <v>0</v>
      </c>
    </row>
    <row r="276" spans="1:10" x14ac:dyDescent="0.3">
      <c r="A276" s="150">
        <v>1821</v>
      </c>
      <c r="B276" s="131" t="s">
        <v>893</v>
      </c>
      <c r="C276" s="132">
        <v>0</v>
      </c>
      <c r="D276" s="132">
        <v>0</v>
      </c>
      <c r="E276" s="132">
        <v>0</v>
      </c>
      <c r="F276" s="132">
        <v>0</v>
      </c>
      <c r="G276" s="132">
        <v>0</v>
      </c>
      <c r="H276" s="132">
        <v>0</v>
      </c>
      <c r="I276" s="132">
        <v>0</v>
      </c>
      <c r="J276" s="132">
        <v>0</v>
      </c>
    </row>
    <row r="277" spans="1:10" x14ac:dyDescent="0.3">
      <c r="A277" s="150">
        <v>1822</v>
      </c>
      <c r="B277" s="131" t="s">
        <v>901</v>
      </c>
      <c r="C277" s="132">
        <v>0</v>
      </c>
      <c r="D277" s="132">
        <v>0</v>
      </c>
      <c r="E277" s="132">
        <v>0</v>
      </c>
      <c r="F277" s="132">
        <v>0</v>
      </c>
      <c r="G277" s="132">
        <v>0</v>
      </c>
      <c r="H277" s="132">
        <v>0</v>
      </c>
      <c r="I277" s="132">
        <v>0</v>
      </c>
      <c r="J277" s="132">
        <v>0</v>
      </c>
    </row>
    <row r="278" spans="1:10" x14ac:dyDescent="0.3">
      <c r="A278" s="150">
        <v>1823</v>
      </c>
      <c r="B278" s="131" t="s">
        <v>906</v>
      </c>
      <c r="C278" s="132">
        <v>0</v>
      </c>
      <c r="D278" s="132">
        <v>0</v>
      </c>
      <c r="E278" s="132">
        <v>0</v>
      </c>
      <c r="F278" s="132">
        <v>0</v>
      </c>
      <c r="G278" s="132">
        <v>0</v>
      </c>
      <c r="H278" s="132">
        <v>0</v>
      </c>
      <c r="I278" s="132">
        <v>0</v>
      </c>
      <c r="J278" s="132">
        <v>0</v>
      </c>
    </row>
    <row r="279" spans="1:10" x14ac:dyDescent="0.3">
      <c r="A279" s="150">
        <v>1824</v>
      </c>
      <c r="B279" s="131" t="s">
        <v>908</v>
      </c>
      <c r="C279" s="132">
        <v>0</v>
      </c>
      <c r="D279" s="132">
        <v>0</v>
      </c>
      <c r="E279" s="132">
        <v>0</v>
      </c>
      <c r="F279" s="132">
        <v>0</v>
      </c>
      <c r="G279" s="132">
        <v>0</v>
      </c>
      <c r="H279" s="132">
        <v>0</v>
      </c>
      <c r="I279" s="132">
        <v>0</v>
      </c>
      <c r="J279" s="132">
        <v>0</v>
      </c>
    </row>
  </sheetData>
  <sortState xmlns:xlrd2="http://schemas.microsoft.com/office/spreadsheetml/2017/richdata2" ref="A2:J279">
    <sortCondition descending="1" ref="C2:C279"/>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17411-5C5D-4F08-937F-D1DB23CB4273}">
  <dimension ref="A3:G11"/>
  <sheetViews>
    <sheetView workbookViewId="0">
      <selection activeCell="E4" sqref="E4:G4"/>
    </sheetView>
  </sheetViews>
  <sheetFormatPr defaultRowHeight="14.4" x14ac:dyDescent="0.3"/>
  <cols>
    <col min="1" max="1" width="17.21875" bestFit="1" customWidth="1"/>
    <col min="2" max="2" width="15.88671875" bestFit="1" customWidth="1"/>
    <col min="6" max="6" width="14.5546875" bestFit="1" customWidth="1"/>
    <col min="7" max="7" width="15.21875" bestFit="1" customWidth="1"/>
  </cols>
  <sheetData>
    <row r="3" spans="1:7" x14ac:dyDescent="0.3">
      <c r="A3" s="154" t="s">
        <v>1208</v>
      </c>
      <c r="B3" t="s">
        <v>1210</v>
      </c>
      <c r="E3" t="s">
        <v>1211</v>
      </c>
    </row>
    <row r="4" spans="1:7" x14ac:dyDescent="0.3">
      <c r="A4" s="155" t="s">
        <v>1193</v>
      </c>
      <c r="B4" s="156">
        <v>12381836.710000001</v>
      </c>
      <c r="E4">
        <v>98</v>
      </c>
    </row>
    <row r="5" spans="1:7" x14ac:dyDescent="0.3">
      <c r="A5" s="155" t="s">
        <v>790</v>
      </c>
      <c r="B5" s="156">
        <v>9911530.9499999993</v>
      </c>
      <c r="E5" t="s">
        <v>1212</v>
      </c>
      <c r="F5" t="s">
        <v>790</v>
      </c>
      <c r="G5" s="157">
        <v>9911530.9499999993</v>
      </c>
    </row>
    <row r="6" spans="1:7" x14ac:dyDescent="0.3">
      <c r="A6" s="155" t="s">
        <v>1194</v>
      </c>
      <c r="B6" s="156">
        <v>30117669.880000006</v>
      </c>
      <c r="E6" t="s">
        <v>1213</v>
      </c>
      <c r="F6" t="s">
        <v>790</v>
      </c>
      <c r="G6" s="157">
        <v>9911530.9500000011</v>
      </c>
    </row>
    <row r="7" spans="1:7" x14ac:dyDescent="0.3">
      <c r="A7" s="155" t="s">
        <v>1209</v>
      </c>
      <c r="B7" s="156">
        <v>52411037.540000007</v>
      </c>
      <c r="E7" t="s">
        <v>1212</v>
      </c>
      <c r="F7" t="s">
        <v>1193</v>
      </c>
      <c r="G7" s="157">
        <v>12381836.710000001</v>
      </c>
    </row>
    <row r="8" spans="1:7" x14ac:dyDescent="0.3">
      <c r="E8" t="s">
        <v>1213</v>
      </c>
      <c r="F8" t="s">
        <v>1193</v>
      </c>
      <c r="G8" s="157">
        <v>17785497.469999999</v>
      </c>
    </row>
    <row r="9" spans="1:7" x14ac:dyDescent="0.3">
      <c r="E9" t="s">
        <v>1213</v>
      </c>
      <c r="F9" t="s">
        <v>1192</v>
      </c>
      <c r="G9" s="157">
        <v>27297293</v>
      </c>
    </row>
    <row r="10" spans="1:7" x14ac:dyDescent="0.3">
      <c r="E10" t="s">
        <v>1212</v>
      </c>
      <c r="F10" t="s">
        <v>1194</v>
      </c>
      <c r="G10" s="157">
        <v>30117669.880000006</v>
      </c>
    </row>
    <row r="11" spans="1:7" x14ac:dyDescent="0.3">
      <c r="E11" t="s">
        <v>1213</v>
      </c>
      <c r="F11" t="s">
        <v>1194</v>
      </c>
      <c r="G11" s="157">
        <v>44398083.279999994</v>
      </c>
    </row>
  </sheetData>
  <sortState xmlns:xlrd2="http://schemas.microsoft.com/office/spreadsheetml/2017/richdata2" ref="E5:G11">
    <sortCondition ref="G5:G11"/>
  </sortState>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0B483FDC34A9242854ACB5FED7CC73A" ma:contentTypeVersion="15" ma:contentTypeDescription="Crie um novo documento." ma:contentTypeScope="" ma:versionID="ff9ad185238f2fe722e5ff6d8a4a7ebb">
  <xsd:schema xmlns:xsd="http://www.w3.org/2001/XMLSchema" xmlns:xs="http://www.w3.org/2001/XMLSchema" xmlns:p="http://schemas.microsoft.com/office/2006/metadata/properties" xmlns:ns2="97661b91-8de8-46fe-92c3-c1bbdbb3a9c2" xmlns:ns3="d7a72ff6-be9b-4ce2-a2c8-491815ca9bc2" targetNamespace="http://schemas.microsoft.com/office/2006/metadata/properties" ma:root="true" ma:fieldsID="94475d13139538479630f0d513a32279" ns2:_="" ns3:_="">
    <xsd:import namespace="97661b91-8de8-46fe-92c3-c1bbdbb3a9c2"/>
    <xsd:import namespace="d7a72ff6-be9b-4ce2-a2c8-491815ca9bc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661b91-8de8-46fe-92c3-c1bbdbb3a9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1d602765-7830-46ba-a66b-13b8df2c5cf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7a72ff6-be9b-4ce2-a2c8-491815ca9bc2"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18" nillable="true" ma:displayName="Taxonomy Catch All Column" ma:hidden="true" ma:list="{0e397e2b-dca1-41b6-9222-05a327385647}" ma:internalName="TaxCatchAll" ma:showField="CatchAllData" ma:web="d7a72ff6-be9b-4ce2-a2c8-491815ca9b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7661b91-8de8-46fe-92c3-c1bbdbb3a9c2">
      <Terms xmlns="http://schemas.microsoft.com/office/infopath/2007/PartnerControls"/>
    </lcf76f155ced4ddcb4097134ff3c332f>
    <TaxCatchAll xmlns="d7a72ff6-be9b-4ce2-a2c8-491815ca9bc2" xsi:nil="true"/>
  </documentManagement>
</p:properties>
</file>

<file path=customXml/itemProps1.xml><?xml version="1.0" encoding="utf-8"?>
<ds:datastoreItem xmlns:ds="http://schemas.openxmlformats.org/officeDocument/2006/customXml" ds:itemID="{5B0834EE-060F-41CD-AC3B-5A1D83D812EB}"/>
</file>

<file path=customXml/itemProps2.xml><?xml version="1.0" encoding="utf-8"?>
<ds:datastoreItem xmlns:ds="http://schemas.openxmlformats.org/officeDocument/2006/customXml" ds:itemID="{A21BD018-EB87-4C45-8268-6D6FB4D707EA}">
  <ds:schemaRefs>
    <ds:schemaRef ds:uri="http://schemas.microsoft.com/sharepoint/v3/contenttype/forms"/>
  </ds:schemaRefs>
</ds:datastoreItem>
</file>

<file path=customXml/itemProps3.xml><?xml version="1.0" encoding="utf-8"?>
<ds:datastoreItem xmlns:ds="http://schemas.openxmlformats.org/officeDocument/2006/customXml" ds:itemID="{DD4C7EC4-206C-45EC-985B-D009360A4AE9}">
  <ds:schemaRefs>
    <ds:schemaRef ds:uri="http://schemas.microsoft.com/office/2006/metadata/properties"/>
    <ds:schemaRef ds:uri="http://schemas.microsoft.com/office/infopath/2007/PartnerControls"/>
    <ds:schemaRef ds:uri="97661b91-8de8-46fe-92c3-c1bbdbb3a9c2"/>
    <ds:schemaRef ds:uri="d7a72ff6-be9b-4ce2-a2c8-491815ca9b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PIICIE_ju</vt:lpstr>
      <vt:lpstr>Calculos</vt:lpstr>
      <vt:lpstr>Regioes</vt:lpstr>
      <vt:lpstr>gisRegioes</vt:lpstr>
      <vt:lpstr>NUTSIII</vt:lpstr>
      <vt:lpstr>gisNUTSIII</vt:lpstr>
      <vt:lpstr>MUNICIPIOS</vt:lpstr>
      <vt:lpstr>gisMUNICIPIOS</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GriFo</dc:creator>
  <cp:lastModifiedBy>Hidelbrando Rodrigues</cp:lastModifiedBy>
  <dcterms:created xsi:type="dcterms:W3CDTF">2021-06-10T09:28:23Z</dcterms:created>
  <dcterms:modified xsi:type="dcterms:W3CDTF">2022-10-14T10:22:07Z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0x01010030B483FDC34A9242854ACB5FED7CC73A</vt:lpwstr>
  </property>
  <property fmtid="{D5CDD505-2E9C-101B-9397-08002B2CF9AE}" pid="3" name="MediaServiceImageTags">
    <vt:lpwstr/>
  </property>
</Properties>
</file>