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dataset/Sintese_Ind Esp_BD_JM/Indicadores Especificos/"/>
    </mc:Choice>
  </mc:AlternateContent>
  <xr:revisionPtr revIDLastSave="2099" documentId="11_AD4DF034E34935FBC521DC5A0F1C4D085BDEDD8F" xr6:coauthVersionLast="47" xr6:coauthVersionMax="47" xr10:uidLastSave="{36EE83E1-98FE-40B2-BCED-AC3F37F8402B}"/>
  <bookViews>
    <workbookView xWindow="-110" yWindow="-110" windowWidth="19420" windowHeight="10300" activeTab="2" xr2:uid="{00000000-000D-0000-FFFF-FFFF00000000}"/>
  </bookViews>
  <sheets>
    <sheet name="A4_PARTICIPANTES - TOTAL AE " sheetId="10" r:id="rId1"/>
    <sheet name="A4_PARTICIPANTES - TOTAL INSCRI" sheetId="9" r:id="rId2"/>
    <sheet name="NºINCRITOS" sheetId="7" r:id="rId3"/>
  </sheets>
  <definedNames>
    <definedName name="_xlnm._FilterDatabase" localSheetId="0" hidden="1">'A4_PARTICIPANTES - TOTAL AE '!$A$1:$G$37</definedName>
    <definedName name="_xlnm._FilterDatabase" localSheetId="1" hidden="1">'A4_PARTICIPANTES - TOTAL INSCRI'!$A$1:$H$117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0" l="1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9" i="9"/>
  <c r="H7" i="9"/>
  <c r="H6" i="9"/>
  <c r="H8" i="9"/>
  <c r="H10" i="9"/>
  <c r="H11" i="9"/>
  <c r="H12" i="9"/>
  <c r="H13" i="9"/>
  <c r="H14" i="9"/>
  <c r="H15" i="9"/>
  <c r="H16" i="9"/>
  <c r="H17" i="9"/>
  <c r="H18" i="9"/>
  <c r="H19" i="9"/>
  <c r="H5" i="9"/>
  <c r="H4" i="9"/>
  <c r="H3" i="9"/>
  <c r="H2" i="9"/>
  <c r="Z16" i="7" l="1"/>
  <c r="W17" i="7"/>
  <c r="W31" i="7"/>
  <c r="W32" i="7"/>
  <c r="X32" i="7"/>
  <c r="X31" i="7"/>
  <c r="W30" i="7"/>
  <c r="X30" i="7"/>
  <c r="W29" i="7"/>
  <c r="W28" i="7"/>
  <c r="W27" i="7"/>
  <c r="X29" i="7"/>
  <c r="X28" i="7"/>
  <c r="X27" i="7"/>
  <c r="X26" i="7"/>
  <c r="X25" i="7"/>
  <c r="X24" i="7"/>
  <c r="W26" i="7"/>
  <c r="W25" i="7"/>
  <c r="W24" i="7"/>
  <c r="X23" i="7"/>
  <c r="X22" i="7"/>
  <c r="X21" i="7"/>
  <c r="W23" i="7"/>
  <c r="W22" i="7"/>
  <c r="W21" i="7"/>
  <c r="X20" i="7"/>
  <c r="X19" i="7"/>
  <c r="W20" i="7"/>
  <c r="W19" i="7"/>
  <c r="X18" i="7"/>
  <c r="W18" i="7"/>
  <c r="X17" i="7"/>
  <c r="W16" i="7"/>
  <c r="X16" i="7"/>
  <c r="X15" i="7"/>
  <c r="W15" i="7"/>
  <c r="W14" i="7"/>
  <c r="X14" i="7"/>
  <c r="X13" i="7"/>
  <c r="W13" i="7"/>
  <c r="W12" i="7"/>
  <c r="X12" i="7"/>
  <c r="X11" i="7"/>
  <c r="W11" i="7"/>
  <c r="X7" i="7"/>
  <c r="W7" i="7"/>
  <c r="W10" i="7"/>
  <c r="X10" i="7"/>
  <c r="W9" i="7"/>
  <c r="X9" i="7"/>
  <c r="X8" i="7"/>
  <c r="W8" i="7"/>
  <c r="W6" i="7"/>
  <c r="X6" i="7"/>
  <c r="W5" i="7"/>
  <c r="X5" i="7"/>
  <c r="X4" i="7"/>
  <c r="W4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7" i="7"/>
  <c r="Y10" i="7"/>
  <c r="Y9" i="7"/>
  <c r="Y8" i="7"/>
  <c r="Y6" i="7"/>
  <c r="Y5" i="7"/>
  <c r="Y4" i="7"/>
  <c r="Z5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5" i="7"/>
  <c r="Z14" i="7"/>
  <c r="Z13" i="7"/>
  <c r="Z12" i="7"/>
  <c r="Z11" i="7"/>
  <c r="Z9" i="7"/>
  <c r="Z8" i="7"/>
  <c r="Z7" i="7"/>
  <c r="Z10" i="7"/>
  <c r="Z6" i="7"/>
  <c r="Z4" i="7"/>
  <c r="R230" i="7"/>
  <c r="R191" i="7"/>
  <c r="R167" i="7"/>
  <c r="R140" i="7"/>
  <c r="R120" i="7"/>
  <c r="R84" i="7"/>
  <c r="R62" i="7"/>
  <c r="R27" i="7"/>
  <c r="O5" i="7"/>
  <c r="N5" i="7"/>
  <c r="M5" i="7"/>
  <c r="L5" i="7"/>
  <c r="K5" i="7"/>
  <c r="J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Santos</author>
    <author>Microsoft Office User</author>
  </authors>
  <commentList>
    <comment ref="Q3" authorId="0" shapeId="0" xr:uid="{DFC11C7C-9573-4D3E-9A53-4F2AFB6EA6A5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R3" authorId="0" shapeId="0" xr:uid="{B671856F-3248-4E75-B77F-9C4407DE31F2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B24" authorId="0" shapeId="0" xr:uid="{A7793094-12F2-4958-BE94-20EA33CFF59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EB de Igreja, Lourosa em 2013/14</t>
        </r>
      </text>
    </comment>
    <comment ref="A27" authorId="0" shapeId="0" xr:uid="{899CCE95-2B94-49D3-97B8-8B9B68429CBC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Também designado por AE de Fiães até 2011/12</t>
        </r>
      </text>
    </comment>
    <comment ref="B64" authorId="1" shapeId="0" xr:uid="{2D7E3E8F-7D57-46A3-A38D-0D20F2C7F5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 1º ceb e ensino secundario CCH e Prof??</t>
        </r>
      </text>
    </comment>
    <comment ref="E68" authorId="0" shapeId="0" xr:uid="{1775FF6C-E835-4F15-B158-9D907D8BF853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não termianram e agora não são CEF?</t>
        </r>
      </text>
    </comment>
    <comment ref="A84" authorId="0" shapeId="0" xr:uid="{7455F833-4BDF-4358-9379-51DF0944CFE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Designado AE de Milheirós de Poiares até 2011/12</t>
        </r>
      </text>
    </comment>
    <comment ref="H84" authorId="1" shapeId="0" xr:uid="{127F5221-6AE1-4177-A8BA-E6E51F1A45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888 do AE de Arrifana + 851 do AE de Milheirós de Poiares</t>
        </r>
      </text>
    </comment>
    <comment ref="B112" authorId="1" shapeId="0" xr:uid="{930B140B-200A-409D-A67D-22E9037604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 observatorio</t>
        </r>
      </text>
    </comment>
    <comment ref="A191" authorId="0" shapeId="0" xr:uid="{00426E5E-B971-42D7-A91F-F419A6F04E76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Conhecido por AE Doutor Ferreira de Almeida, em 2011/12</t>
        </r>
      </text>
    </comment>
    <comment ref="H191" authorId="0" shapeId="0" xr:uid="{AE95A42B-5C65-4DE7-A59E-2BD8D4A10967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1559 + 1825 da EBS de SMF</t>
        </r>
      </text>
    </comment>
    <comment ref="B196" authorId="1" shapeId="0" xr:uid="{D80B2BE9-0246-40EF-AAF0-E2C0482EFD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Era a EB de Farinheiro em 2017/18</t>
        </r>
      </text>
    </comment>
    <comment ref="B203" authorId="0" shapeId="0" xr:uid="{B7997A13-3E17-4A06-8613-CACD8D52C6FD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1825 EM 2011/12 SOMARAM-SE AO AE dr. Ferreira de almeida</t>
        </r>
      </text>
    </comment>
  </commentList>
</comments>
</file>

<file path=xl/sharedStrings.xml><?xml version="1.0" encoding="utf-8"?>
<sst xmlns="http://schemas.openxmlformats.org/spreadsheetml/2006/main" count="704" uniqueCount="216">
  <si>
    <t>C_UO</t>
  </si>
  <si>
    <t>Agrupamento</t>
  </si>
  <si>
    <t>Ano</t>
  </si>
  <si>
    <t>Participantes</t>
  </si>
  <si>
    <t>2018/19</t>
  </si>
  <si>
    <t>2019/20</t>
  </si>
  <si>
    <t>2020/21</t>
  </si>
  <si>
    <t>2021/22</t>
  </si>
  <si>
    <t>AE de Argoncilhe</t>
  </si>
  <si>
    <t>AE de Arrifana</t>
  </si>
  <si>
    <t>AE de Canedo</t>
  </si>
  <si>
    <t>AE de Corga do Lobão</t>
  </si>
  <si>
    <t>AE Fernando Pessoa</t>
  </si>
  <si>
    <t>AE de Santa Maria da Feira</t>
  </si>
  <si>
    <t>AE Coelho e Castro</t>
  </si>
  <si>
    <t>AE António Alves de Amorim</t>
  </si>
  <si>
    <t xml:space="preserve">AE de Paços de Brandão </t>
  </si>
  <si>
    <t>Cursos prof.</t>
  </si>
  <si>
    <t>Valor relativo_ Participantes</t>
  </si>
  <si>
    <t>Ano Letivo</t>
  </si>
  <si>
    <t>Total inscritos</t>
  </si>
  <si>
    <t>2011/12</t>
  </si>
  <si>
    <t>2012/13</t>
  </si>
  <si>
    <t>DGEEC 2013/14</t>
  </si>
  <si>
    <t>DGEEC 2014/15</t>
  </si>
  <si>
    <t>DGEEC 2015/16</t>
  </si>
  <si>
    <t>DGEEC 2016/17</t>
  </si>
  <si>
    <t>DGEEC 2017/18</t>
  </si>
  <si>
    <t>DGEEC 2018/19</t>
  </si>
  <si>
    <t>DGEEC 2019/20</t>
  </si>
  <si>
    <t>CM SMF 2020/21</t>
  </si>
  <si>
    <t>CM SMF
2021/22</t>
  </si>
  <si>
    <t>2013/14</t>
  </si>
  <si>
    <t>2014/15</t>
  </si>
  <si>
    <t>2015/16</t>
  </si>
  <si>
    <t>2016/17</t>
  </si>
  <si>
    <t>2017/18</t>
  </si>
  <si>
    <t>Escola Básica António Alves de Amorim, Lourosa, Santa Maria da Feira</t>
  </si>
  <si>
    <t>SEDE</t>
  </si>
  <si>
    <t>2º CEB</t>
  </si>
  <si>
    <t>Cursos gerais</t>
  </si>
  <si>
    <t>3º CEB</t>
  </si>
  <si>
    <t>Cursos vocacionais</t>
  </si>
  <si>
    <t>CEF</t>
  </si>
  <si>
    <t>EFA</t>
  </si>
  <si>
    <t>PCA</t>
  </si>
  <si>
    <t>SEC</t>
  </si>
  <si>
    <t>Escola Básica de Aldeia Nova, Santa Maria da Feira</t>
  </si>
  <si>
    <t>EPE</t>
  </si>
  <si>
    <t>1º CEB</t>
  </si>
  <si>
    <t>Escola Básica de Casalmeão, Santa Maria da Feira</t>
  </si>
  <si>
    <t>Escola Básica de Fonte Seca, Santa Maria da Feira</t>
  </si>
  <si>
    <t>Escola Básica de Prime, Santa Maria da Feira</t>
  </si>
  <si>
    <t>Escola Básica de Sobral, Santa Maria da Feira</t>
  </si>
  <si>
    <t>Escola Básica de Vergada, Santa Maria da Feira</t>
  </si>
  <si>
    <t>Escola Básica Dr. Sérgio Ribeiro, Lourosa, Santa Maria da Feira</t>
  </si>
  <si>
    <t>Jardim de Infância de Vendas Novas, Santa Maria da Feira</t>
  </si>
  <si>
    <t>Jardim de Infância de Chão do Rio, Fiães, Santa Maria da Feira</t>
  </si>
  <si>
    <t>Escola Básica de Caldelas, Caldas de São Jorge, Santa Maria da Feira</t>
  </si>
  <si>
    <t>Jardim de Infância de Arcozelo, Santa Maria da Feira</t>
  </si>
  <si>
    <t>Escola Básica de Chão do Rio, Fiães, Santa Maria da Feira</t>
  </si>
  <si>
    <t>Escola Básica n.º 2 de Vendas Novas, Santa Maria da Feira</t>
  </si>
  <si>
    <t>Escola Básica e Secundária Coelho e Castro, Fiães, Santa Maria da Feira</t>
  </si>
  <si>
    <t>Processos RVCC</t>
  </si>
  <si>
    <t>Cursos EFA</t>
  </si>
  <si>
    <t>Ens. Sec.</t>
  </si>
  <si>
    <t>CCH</t>
  </si>
  <si>
    <t>Cursos Profissionais</t>
  </si>
  <si>
    <t>Ens. Recorrente</t>
  </si>
  <si>
    <t>Formações modulares</t>
  </si>
  <si>
    <t>Jardim de Infância de Igreja, Caldas de São Jorge, Santa Maria da Feira</t>
  </si>
  <si>
    <t>Escola Básica de Avenida, Chousa de Baixo, Santa Maria da Feira</t>
  </si>
  <si>
    <t>Jardim de Infância de Valos de Igreja, Fiães, Santa Maria da Feira</t>
  </si>
  <si>
    <t>Escola Básica de Soutelo, Fiães, Santa Maria da Feira</t>
  </si>
  <si>
    <t>Jardim de Infância de Avenida, Fiães, Santa Maria da Feira</t>
  </si>
  <si>
    <t>Jardim de Infância de Barroca, Santa Maria da Feira</t>
  </si>
  <si>
    <t>Jardim de Infância de Azevedo, Santa Maria da Feira</t>
  </si>
  <si>
    <t>Jardim de Infância de Vendas Novas, Fiães, Santa Maria da Feira</t>
  </si>
  <si>
    <t>Escola Básica de Barroca, Chousa de Cima, Santa Maria da Feira</t>
  </si>
  <si>
    <t>Escola Básica de Aldriz, Santa Maria da Feira</t>
  </si>
  <si>
    <t>Escola Básica de Argoncilhe, Santa Maria da Feira</t>
  </si>
  <si>
    <t>Sede</t>
  </si>
  <si>
    <t>Cursos CEF</t>
  </si>
  <si>
    <t>Escola Básica de Arraial, Sanguedo, Santa Maria da Feira</t>
  </si>
  <si>
    <t>Escola Básica de Pousadela de Baixo, Santa Maria da Feira</t>
  </si>
  <si>
    <t>Escola Básica de São Domingos, Santa Maria da Feira</t>
  </si>
  <si>
    <t>Escola Básica de Souto, Santa Maria da Feira</t>
  </si>
  <si>
    <t>Escola Básica n.º 2 de Carvalhal, Santa Maria da Feira</t>
  </si>
  <si>
    <t>Jardim de Infância de Aldriz, Santa Maria da Feira</t>
  </si>
  <si>
    <t>Jardim de Infância de Ordonhe, Santa Maria da Feira</t>
  </si>
  <si>
    <t>Jardim de Infância de Pousadela de Baixo, Santa Maria da Feira</t>
  </si>
  <si>
    <t>Jardim de Infância de São Domingos, Santa Maria da Feira</t>
  </si>
  <si>
    <t>Jardim de Infância n.º 1 de Igreja, Sanguedo, Santa Maria da Feira</t>
  </si>
  <si>
    <t>Jardim de Infância de Candal, Sanguedo, Santa Maria da Feira</t>
  </si>
  <si>
    <t>Escola Básica de Bairro, Arrifana, Santa Maria da Feira</t>
  </si>
  <si>
    <t>Escola Básica de Cimo de Aldeia, Pigeiros, Santa Maria da Feira</t>
  </si>
  <si>
    <t>Escola Básica de Igreja, Escapães, Santa Maria da Feira</t>
  </si>
  <si>
    <t>Escola Básica de Igreja, Milheirós de Poiares, Santa Maria da Feira</t>
  </si>
  <si>
    <t>Escola Básica de Igreja, Romariz, Santa Maria da Feira</t>
  </si>
  <si>
    <t>Escola Básica de Milheirós de Poiares, Santa Maria da Feira</t>
  </si>
  <si>
    <t>Escola Básica de Outeiro, Arrifana, Santa Maria da Feira</t>
  </si>
  <si>
    <t>Escola Básica e Secundária de Arrifana, Santa Maria da Feira</t>
  </si>
  <si>
    <t>Jardim de Infância de Bajouca, Pigeiros, Santa Maria da Feira</t>
  </si>
  <si>
    <t>Jardim de Infância de Fontainhas, Arrifana, Santa Maria da Feira</t>
  </si>
  <si>
    <t>Jardim de Infância de Manhouce, Santa Maria da Feira</t>
  </si>
  <si>
    <t>Jardim de Infância de Pereiro, Santa Maria da Feira</t>
  </si>
  <si>
    <t>Jardim de Infância de Santo António, Escapães, Santa Maria da Feira</t>
  </si>
  <si>
    <t>Jardim de Infância de Goim, Romariz</t>
  </si>
  <si>
    <t>Escola Básica de Carvalhosa, Santa Maria da Feira</t>
  </si>
  <si>
    <t>Jardim de Infância de Nadais, Santa Maria da Feira</t>
  </si>
  <si>
    <t>Jardim de Infância de Igreja, Escapães, Santa Maria da Feira</t>
  </si>
  <si>
    <t>Jardim de Infância de Bairro, Arrifana, Santa Maria da Feira</t>
  </si>
  <si>
    <t>Escola Básica de Nadais, Santa Maria da Feira</t>
  </si>
  <si>
    <t>Jardim de Infância de Igreja - Romariz, Santa Maria da Feira</t>
  </si>
  <si>
    <t>Escola Básica de Canedo, Santa Maria da Feira</t>
  </si>
  <si>
    <t>Escola Básica de Presinha, Santa Maria da Feira</t>
  </si>
  <si>
    <t>Jardim de Infância de Igreja, Vila Maior, Santa Maria da Feira</t>
  </si>
  <si>
    <t>Jardim de Infância de Areja</t>
  </si>
  <si>
    <t>Escola Básica de Sante</t>
  </si>
  <si>
    <t>Escola Básica de Mirante, Canedo, Santa Maria da Feira</t>
  </si>
  <si>
    <t>Jardim de Infância de Vilares, Santa Maria da Feira</t>
  </si>
  <si>
    <t>Jardim de Infância de Sobreda, Canedo, Santa Maria da Feira</t>
  </si>
  <si>
    <t>Escola Básica de Mosteirô, Santa Maria da Feira</t>
  </si>
  <si>
    <t>Escola Básica de Vilares, Santa Maria da Feira</t>
  </si>
  <si>
    <t>Jardim de Infância de Mosteirô, Santa Maria da Feira</t>
  </si>
  <si>
    <t>Jardim de Infância de Várzea, Santa Maria da Feira</t>
  </si>
  <si>
    <t>Jardim de Infância de Mota Ilha, Santa Maria da Feira</t>
  </si>
  <si>
    <t>AE Corga do Lobão</t>
  </si>
  <si>
    <t>Escola Básica de Louredo, Santa Maria da Feira</t>
  </si>
  <si>
    <t>Jardim de Infância de Gião, Fagilde, Santa Maria da Feira</t>
  </si>
  <si>
    <t>Escola Básica de Corga do Lobão, Santa Maria da Feira</t>
  </si>
  <si>
    <t>Sec</t>
  </si>
  <si>
    <t>Jardim de Infância n.º 1 de Póvoa, Santa Maria da Feira</t>
  </si>
  <si>
    <t>Escola Básica de Póvoa, Santa Maria da Feira</t>
  </si>
  <si>
    <t>Jardim de Infância de Fornos, Guisande, Santa Maria da Feira</t>
  </si>
  <si>
    <t>Escola Básica de Beira, Gião, Santa Maria da Feira</t>
  </si>
  <si>
    <t>Escola Básica de Igreja, Lobão, Santa Maria da Feira</t>
  </si>
  <si>
    <t>Jardim de Infância de Candal, Santa Maria da Feira</t>
  </si>
  <si>
    <t>Jardim de Infância de Aldeia Nova, Santa Maria da Feira</t>
  </si>
  <si>
    <t>Escola Básica de Viso, Santa Maria da Feira</t>
  </si>
  <si>
    <t>Jardim de Infância de Pessegueiro, Santa Maria da Feira</t>
  </si>
  <si>
    <t>Jardim de Infância de Igreja - Guisande, Santa Maria da Feira</t>
  </si>
  <si>
    <t>Jardim de Infância de Candal, Lobão, Santa Maria da Feira</t>
  </si>
  <si>
    <t>Jardim de Infância n.º 2 de Póvoa, Santa Maria da Feira</t>
  </si>
  <si>
    <t>Jardim de Infância de Ribeiro - Lobão, Santa Maria da Feira</t>
  </si>
  <si>
    <t>Escola Básica de Igreja, Guisande, Santa Maria da Feira</t>
  </si>
  <si>
    <t>Jardim de Infância de Igreja, Lobão, Santa Maria da Feira</t>
  </si>
  <si>
    <t>AE Paços de Brandão</t>
  </si>
  <si>
    <t>Escola Básica de Igreja de São Paio de Oleiros, Santa Maria da Feira</t>
  </si>
  <si>
    <t>Escola Básica de Igreja, Paços de Brandão, Santa Maria da Feira</t>
  </si>
  <si>
    <t>Escola Básica de Outeiro, Rio Meão, Santa Maria da Feira</t>
  </si>
  <si>
    <t>Escola Básica de Paços de Brandão, Santa Maria da Feira</t>
  </si>
  <si>
    <t>Vocacional</t>
  </si>
  <si>
    <t>Escola Básica de Póvoa, Paços de Brandão, Santa Maria da Feira</t>
  </si>
  <si>
    <t>Escola Básica de Santo António, Rio Meão, Santa Maria da Feira</t>
  </si>
  <si>
    <t>Escola Básica n.º 1 de Santa Maria de Lamas, Santa Maria da Feira</t>
  </si>
  <si>
    <t>Escola Básica n.º 3 de Santa Maria de Lamas, Santa Maria da Feira</t>
  </si>
  <si>
    <t>Jardim de Infância da Lapa, São Paio de Oleiros, Santa Maria da Feira</t>
  </si>
  <si>
    <t>Jardim de Infância de Portela, Paços de Brandão, Santa Maria da Feira</t>
  </si>
  <si>
    <t>Jardim de Infância de Quebrada, São Paio de Oleiros, Santa Maria da Feira</t>
  </si>
  <si>
    <t>Jardim de Infância n.º 1 de Igreja, Paços de Brandão, Santa Maria da Feira</t>
  </si>
  <si>
    <t>Jardim de Infância de Lagoinha, Santa Maria da Feira</t>
  </si>
  <si>
    <t>Jardim de Infância n.º 2 de Igreja, Paços de Brandão, Santa Maria da Feira</t>
  </si>
  <si>
    <t>AE Santa Maria da Feira</t>
  </si>
  <si>
    <t>Escola Básica de São João de Vêr, Santa Maria da Feira</t>
  </si>
  <si>
    <t>Escola Básica de Aldeia, Sanfins, Santa Maria da Feira</t>
  </si>
  <si>
    <t>Escola Básica de Fornos, Santa Maria da Feira</t>
  </si>
  <si>
    <t>Escola Básica Professor Doutor Ferreira de Almeida, Santa Maria da Feira</t>
  </si>
  <si>
    <t>Escola Básica de Souto Redondo, Santa Maria da Feira</t>
  </si>
  <si>
    <t>Escola Básica e Secundária de Santa Maria da Feira</t>
  </si>
  <si>
    <t>Básico geral</t>
  </si>
  <si>
    <t>Jardim de Infância de Gândara, Santa Maria da Feira</t>
  </si>
  <si>
    <t>Escola Básica de Cavaco, Santa Maria da Feira</t>
  </si>
  <si>
    <t>Escola Básica de Ribeiro, Santa Maria da Feira</t>
  </si>
  <si>
    <t>Escola Básica de São Bento, São João de Ver, Santa Maria da Feira</t>
  </si>
  <si>
    <t>Jardim de Infância de Carvalheiro, Santa Maria da Feira</t>
  </si>
  <si>
    <t>Jardim de Infância de Ribeiro, Santa Maria da Feira</t>
  </si>
  <si>
    <t>Escola Básica de Gesteira, Santa Maria da Feira</t>
  </si>
  <si>
    <t>Jardim de Infância de Carvalhosa, Sanfins, Santa Maria da Feira</t>
  </si>
  <si>
    <t>Jardim de Infância de São Bento, Santa Maria da Feira</t>
  </si>
  <si>
    <t>Escola Básica de Beire, Santa Maria da Feira</t>
  </si>
  <si>
    <t>Jardim de Infância de Souto Redondo, Santa Maria da Feira</t>
  </si>
  <si>
    <t>Jardim de Infância de Farinheiro, Santa Maria da Feira</t>
  </si>
  <si>
    <t>Escola Básica de Espargo, Santa Maria da Feira</t>
  </si>
  <si>
    <t>Jardim de Infância de Macieira, Santa Maria da Feira</t>
  </si>
  <si>
    <t>Escola Básica de Milheirós, Santa Maria da Feira</t>
  </si>
  <si>
    <t>Escola Básica n.º 1 de Santa Maria da Feira</t>
  </si>
  <si>
    <t>Escola Básica de Valrico, Santa Maria da Feira</t>
  </si>
  <si>
    <t>Escola Básica de Outeiro, Travanca, Santa Maria da Feira</t>
  </si>
  <si>
    <t>Jardim de Infância de Outeiro, Santa Maria da Feira</t>
  </si>
  <si>
    <t>Jardim de Infância n.º 1 de Padrão, Santa Maria da Feira</t>
  </si>
  <si>
    <t>Escola Básica de Mieiro, Santa Maria da Feira</t>
  </si>
  <si>
    <t>Escola Básica n.º 2 de Santa Maria da Feira</t>
  </si>
  <si>
    <t>Escola Básica Fernando Pessoa, Santa Maria da Feira</t>
  </si>
  <si>
    <t>Cursos Vocacionais</t>
  </si>
  <si>
    <t>Jardim de Infância de Cruz, Santa Maria da Feira</t>
  </si>
  <si>
    <t>Escola Básica de Badoucos, Santa Maria da Feira</t>
  </si>
  <si>
    <t>Jardim de Infância de Tarei, Santa Maria da Feira</t>
  </si>
  <si>
    <t>Jardim de Infância de Milheirós, Santa Maria da Feira</t>
  </si>
  <si>
    <t>Jardim de Infância de Montinho, Santa Maria da Feira</t>
  </si>
  <si>
    <t>Jardim de Infância de Mieiro, Santa Maria da Feira</t>
  </si>
  <si>
    <t>Escola Básica de Padrão, Santa Maria da Feira</t>
  </si>
  <si>
    <t>Jardim de Infância de Valrico, Santa Maria da Feira</t>
  </si>
  <si>
    <t>Jardim de Infância n.º 2 de Padrão, Santa Maria da Feira</t>
  </si>
  <si>
    <t>1ºCEB</t>
  </si>
  <si>
    <t>2ºCEB</t>
  </si>
  <si>
    <t>3ºCEB</t>
  </si>
  <si>
    <t>Cursos Científico-Humanísticas</t>
  </si>
  <si>
    <t>Cálculos</t>
  </si>
  <si>
    <t>NOTAS</t>
  </si>
  <si>
    <t>Ciclo</t>
  </si>
  <si>
    <t>Total</t>
  </si>
  <si>
    <t>1CEB</t>
  </si>
  <si>
    <t>2.O valor relativo dos participantes face ao total de participantes cada agrupamento é sempre 100% pois os participante  são do 1º CEB</t>
  </si>
  <si>
    <t>3. O Nº de inscritos considerado resulta do valor relativo ao 1º CEB em cada agrupamento no ano letivo em questão.</t>
  </si>
  <si>
    <t>1. Apenas foram considerados os participantes das Olímpiadas porque se considera-se todos (como nos indicadores de realização), ao calcular o valor relativos por alunos inscritos em cada AE obinhamos valores superior a 100% (possivelmente porque deve haver alunos repetidos que participaram nas olimpiadas e na aquisição de tablets)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</si>
</sst>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7030A0"/>
      <name val="Calibri"/>
      <family val="2"/>
      <scheme val="minor"/>
    </font>
    <font>
      <sz val="8"/>
      <name val="Trebuchet MS"/>
      <family val="2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 applyFill="1" applyBorder="1" applyAlignment="1">
      <alignment horizontal="center"/>
    </xf>
    <xf numFmtId="0" fontId="0" fillId="8" borderId="0" xfId="0" applyFill="1"/>
    <xf numFmtId="0" fontId="12" fillId="0" borderId="0" xfId="0" applyFont="1"/>
    <xf numFmtId="0" fontId="0" fillId="11" borderId="0" xfId="0" applyFill="1"/>
    <xf numFmtId="0" fontId="0" fillId="12" borderId="0" xfId="0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4" fillId="3" borderId="0" xfId="0" applyFont="1" applyFill="1"/>
    <xf numFmtId="0" fontId="2" fillId="4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0" xfId="0" applyFont="1" applyAlignment="1">
      <alignment horizontal="left" vertical="center"/>
    </xf>
    <xf numFmtId="0" fontId="2" fillId="8" borderId="0" xfId="0" applyFont="1" applyFill="1"/>
    <xf numFmtId="0" fontId="13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2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13" borderId="0" xfId="0" applyFont="1" applyFill="1"/>
    <xf numFmtId="0" fontId="13" fillId="0" borderId="0" xfId="0" applyFont="1" applyAlignment="1">
      <alignment horizontal="right"/>
    </xf>
    <xf numFmtId="0" fontId="2" fillId="2" borderId="0" xfId="0" applyFont="1" applyFill="1"/>
    <xf numFmtId="0" fontId="13" fillId="8" borderId="0" xfId="0" applyFont="1" applyFill="1"/>
    <xf numFmtId="0" fontId="13" fillId="9" borderId="0" xfId="0" applyFont="1" applyFill="1"/>
    <xf numFmtId="0" fontId="0" fillId="14" borderId="1" xfId="0" applyFill="1" applyBorder="1" applyAlignment="1">
      <alignment horizontal="center" vertical="center"/>
    </xf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9" fontId="0" fillId="0" borderId="0" xfId="1" applyFont="1"/>
    <xf numFmtId="9" fontId="0" fillId="0" borderId="0" xfId="0" applyNumberFormat="1"/>
    <xf numFmtId="164" fontId="0" fillId="0" borderId="0" xfId="1" applyNumberFormat="1" applyFont="1" applyAlignment="1">
      <alignment horizontal="right"/>
    </xf>
    <xf numFmtId="0" fontId="14" fillId="0" borderId="0" xfId="0" applyFont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164" fontId="1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left"/>
    </xf>
    <xf numFmtId="0" fontId="4" fillId="0" borderId="0" xfId="0" applyFont="1"/>
    <xf numFmtId="0" fontId="1" fillId="0" borderId="0" xfId="0" applyFont="1"/>
    <xf numFmtId="9" fontId="1" fillId="0" borderId="0" xfId="1" applyNumberFormat="1" applyFont="1" applyFill="1" applyAlignment="1">
      <alignment horizontal="right"/>
    </xf>
    <xf numFmtId="9" fontId="0" fillId="0" borderId="0" xfId="1" applyNumberFormat="1" applyFont="1" applyAlignment="1">
      <alignment horizontal="right"/>
    </xf>
    <xf numFmtId="9" fontId="1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0" fontId="15" fillId="0" borderId="0" xfId="0" applyFont="1"/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right"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CCCCFF"/>
      <color rgb="FF85CBF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7FB-F5D7-4A11-A508-CA9D1D7D53FB}">
  <dimension ref="A1:O134"/>
  <sheetViews>
    <sheetView zoomScale="115" zoomScaleNormal="115" workbookViewId="0">
      <selection activeCell="L16" sqref="L16"/>
    </sheetView>
  </sheetViews>
  <sheetFormatPr defaultRowHeight="14.5" x14ac:dyDescent="0.35"/>
  <cols>
    <col min="1" max="1" width="8.7265625" style="5"/>
    <col min="2" max="2" width="25.7265625" style="49" bestFit="1" customWidth="1"/>
    <col min="3" max="3" width="25.7265625" style="49" customWidth="1"/>
    <col min="4" max="4" width="23.36328125" style="5" customWidth="1"/>
    <col min="5" max="5" width="9.90625" style="7" bestFit="1" customWidth="1"/>
    <col min="6" max="6" width="11.81640625" style="5" bestFit="1" customWidth="1"/>
    <col min="7" max="7" width="25.08984375" style="56" bestFit="1" customWidth="1"/>
  </cols>
  <sheetData>
    <row r="1" spans="1:12" x14ac:dyDescent="0.35">
      <c r="A1" s="2" t="s">
        <v>0</v>
      </c>
      <c r="B1" s="46" t="s">
        <v>1</v>
      </c>
      <c r="C1" s="46" t="s">
        <v>210</v>
      </c>
      <c r="D1" s="3" t="s">
        <v>2</v>
      </c>
      <c r="E1" s="4" t="s">
        <v>19</v>
      </c>
      <c r="F1" s="3" t="s">
        <v>3</v>
      </c>
      <c r="G1" s="55" t="s">
        <v>18</v>
      </c>
    </row>
    <row r="2" spans="1:12" x14ac:dyDescent="0.35">
      <c r="A2" s="1">
        <v>150356</v>
      </c>
      <c r="B2" s="47" t="s">
        <v>15</v>
      </c>
      <c r="C2" s="47" t="s">
        <v>212</v>
      </c>
      <c r="D2" s="6">
        <v>2019</v>
      </c>
      <c r="E2" s="6" t="s">
        <v>5</v>
      </c>
      <c r="F2" s="6">
        <v>18</v>
      </c>
      <c r="G2" s="56">
        <f>F2/F3</f>
        <v>1</v>
      </c>
    </row>
    <row r="3" spans="1:12" x14ac:dyDescent="0.35">
      <c r="A3" s="53">
        <v>150356</v>
      </c>
      <c r="B3" s="46" t="s">
        <v>15</v>
      </c>
      <c r="C3" s="46" t="s">
        <v>211</v>
      </c>
      <c r="D3" s="3">
        <v>2019</v>
      </c>
      <c r="E3" s="3" t="s">
        <v>5</v>
      </c>
      <c r="F3" s="3">
        <v>18</v>
      </c>
      <c r="G3" s="56">
        <f>F3/F3</f>
        <v>1</v>
      </c>
    </row>
    <row r="4" spans="1:12" x14ac:dyDescent="0.35">
      <c r="A4" s="1">
        <v>151350</v>
      </c>
      <c r="B4" s="47" t="s">
        <v>14</v>
      </c>
      <c r="C4" s="47" t="s">
        <v>212</v>
      </c>
      <c r="D4" s="6">
        <v>2019</v>
      </c>
      <c r="E4" s="6" t="s">
        <v>5</v>
      </c>
      <c r="F4" s="6">
        <v>3</v>
      </c>
      <c r="G4" s="56">
        <f>F4/F5</f>
        <v>1</v>
      </c>
    </row>
    <row r="5" spans="1:12" x14ac:dyDescent="0.35">
      <c r="A5" s="53">
        <v>151350</v>
      </c>
      <c r="B5" s="46" t="s">
        <v>14</v>
      </c>
      <c r="C5" s="46" t="s">
        <v>211</v>
      </c>
      <c r="D5" s="3">
        <v>2019</v>
      </c>
      <c r="E5" s="3" t="s">
        <v>5</v>
      </c>
      <c r="F5" s="3">
        <v>3</v>
      </c>
      <c r="G5" s="56">
        <f>F5/F5</f>
        <v>1</v>
      </c>
    </row>
    <row r="6" spans="1:12" x14ac:dyDescent="0.35">
      <c r="A6" s="1">
        <v>151282</v>
      </c>
      <c r="B6" s="47" t="s">
        <v>8</v>
      </c>
      <c r="C6" s="47" t="s">
        <v>212</v>
      </c>
      <c r="D6" s="6">
        <v>2019</v>
      </c>
      <c r="E6" s="6" t="s">
        <v>5</v>
      </c>
      <c r="F6" s="6">
        <v>87</v>
      </c>
      <c r="G6" s="56">
        <f>F6/F7</f>
        <v>1</v>
      </c>
    </row>
    <row r="7" spans="1:12" x14ac:dyDescent="0.35">
      <c r="A7" s="53">
        <v>151282</v>
      </c>
      <c r="B7" s="46" t="s">
        <v>8</v>
      </c>
      <c r="C7" s="46" t="s">
        <v>211</v>
      </c>
      <c r="D7" s="3">
        <v>2019</v>
      </c>
      <c r="E7" s="3" t="s">
        <v>5</v>
      </c>
      <c r="F7" s="3">
        <v>87</v>
      </c>
      <c r="G7" s="56">
        <f>F7/F7</f>
        <v>1</v>
      </c>
    </row>
    <row r="8" spans="1:12" x14ac:dyDescent="0.35">
      <c r="A8" s="1">
        <v>150551</v>
      </c>
      <c r="B8" s="47" t="s">
        <v>9</v>
      </c>
      <c r="C8" s="47" t="s">
        <v>212</v>
      </c>
      <c r="D8" s="6">
        <v>2019</v>
      </c>
      <c r="E8" s="6" t="s">
        <v>5</v>
      </c>
      <c r="F8" s="6">
        <v>48</v>
      </c>
      <c r="G8" s="56">
        <f>F8/F9</f>
        <v>1</v>
      </c>
    </row>
    <row r="9" spans="1:12" x14ac:dyDescent="0.35">
      <c r="A9" s="53">
        <v>150551</v>
      </c>
      <c r="B9" s="46" t="s">
        <v>9</v>
      </c>
      <c r="C9" s="46" t="s">
        <v>211</v>
      </c>
      <c r="D9" s="3">
        <v>2019</v>
      </c>
      <c r="E9" s="3" t="s">
        <v>5</v>
      </c>
      <c r="F9" s="3">
        <v>48</v>
      </c>
      <c r="G9" s="56">
        <f>F9/F9</f>
        <v>1</v>
      </c>
    </row>
    <row r="10" spans="1:12" x14ac:dyDescent="0.35">
      <c r="A10" s="1">
        <v>151294</v>
      </c>
      <c r="B10" s="47" t="s">
        <v>10</v>
      </c>
      <c r="C10" s="47" t="s">
        <v>212</v>
      </c>
      <c r="D10" s="6">
        <v>2019</v>
      </c>
      <c r="E10" s="6" t="s">
        <v>5</v>
      </c>
      <c r="F10" s="6">
        <v>7</v>
      </c>
      <c r="G10" s="56">
        <f>F10/F11</f>
        <v>1</v>
      </c>
    </row>
    <row r="11" spans="1:12" x14ac:dyDescent="0.35">
      <c r="A11" s="53">
        <v>151294</v>
      </c>
      <c r="B11" s="46" t="s">
        <v>10</v>
      </c>
      <c r="C11" s="46" t="s">
        <v>211</v>
      </c>
      <c r="D11" s="3">
        <v>2019</v>
      </c>
      <c r="E11" s="3" t="s">
        <v>5</v>
      </c>
      <c r="F11" s="3">
        <v>7</v>
      </c>
      <c r="G11" s="57">
        <f>F11/F11</f>
        <v>1</v>
      </c>
    </row>
    <row r="12" spans="1:12" x14ac:dyDescent="0.35">
      <c r="A12" s="1">
        <v>151178</v>
      </c>
      <c r="B12" s="47" t="s">
        <v>11</v>
      </c>
      <c r="C12" s="47" t="s">
        <v>212</v>
      </c>
      <c r="D12" s="6">
        <v>2019</v>
      </c>
      <c r="E12" s="6" t="s">
        <v>5</v>
      </c>
      <c r="F12" s="6">
        <v>46</v>
      </c>
      <c r="G12" s="56">
        <f>F12/F13</f>
        <v>1</v>
      </c>
      <c r="L12" s="59"/>
    </row>
    <row r="13" spans="1:12" x14ac:dyDescent="0.35">
      <c r="A13" s="53">
        <v>151178</v>
      </c>
      <c r="B13" s="46" t="s">
        <v>11</v>
      </c>
      <c r="C13" s="46" t="s">
        <v>211</v>
      </c>
      <c r="D13" s="3">
        <v>2019</v>
      </c>
      <c r="E13" s="3" t="s">
        <v>5</v>
      </c>
      <c r="F13" s="3">
        <v>46</v>
      </c>
      <c r="G13" s="57">
        <f>F13/F13</f>
        <v>1</v>
      </c>
    </row>
    <row r="14" spans="1:12" x14ac:dyDescent="0.35">
      <c r="A14" s="1">
        <v>150563</v>
      </c>
      <c r="B14" s="47" t="s">
        <v>16</v>
      </c>
      <c r="C14" s="47" t="s">
        <v>212</v>
      </c>
      <c r="D14" s="6">
        <v>2019</v>
      </c>
      <c r="E14" s="6" t="s">
        <v>5</v>
      </c>
      <c r="F14" s="6">
        <v>18</v>
      </c>
      <c r="G14" s="56">
        <f>F14/F15</f>
        <v>1</v>
      </c>
    </row>
    <row r="15" spans="1:12" x14ac:dyDescent="0.35">
      <c r="A15" s="53">
        <v>150563</v>
      </c>
      <c r="B15" s="46" t="s">
        <v>16</v>
      </c>
      <c r="C15" s="46" t="s">
        <v>211</v>
      </c>
      <c r="D15" s="3">
        <v>2019</v>
      </c>
      <c r="E15" s="3" t="s">
        <v>5</v>
      </c>
      <c r="F15" s="3">
        <v>18</v>
      </c>
      <c r="G15" s="57">
        <f>F15/F15</f>
        <v>1</v>
      </c>
    </row>
    <row r="16" spans="1:12" x14ac:dyDescent="0.35">
      <c r="A16" s="1">
        <v>151660</v>
      </c>
      <c r="B16" s="47" t="s">
        <v>13</v>
      </c>
      <c r="C16" s="47" t="s">
        <v>212</v>
      </c>
      <c r="D16" s="6">
        <v>2019</v>
      </c>
      <c r="E16" s="6" t="s">
        <v>5</v>
      </c>
      <c r="F16" s="6">
        <v>65</v>
      </c>
      <c r="G16" s="56">
        <f>F16/F17</f>
        <v>1</v>
      </c>
    </row>
    <row r="17" spans="1:15" x14ac:dyDescent="0.35">
      <c r="A17" s="53">
        <v>151660</v>
      </c>
      <c r="B17" s="46" t="s">
        <v>13</v>
      </c>
      <c r="C17" s="46" t="s">
        <v>211</v>
      </c>
      <c r="D17" s="3">
        <v>2019</v>
      </c>
      <c r="E17" s="3" t="s">
        <v>5</v>
      </c>
      <c r="F17" s="3">
        <v>65</v>
      </c>
      <c r="G17" s="57">
        <f>F17/F17</f>
        <v>1</v>
      </c>
      <c r="O17" s="59"/>
    </row>
    <row r="18" spans="1:15" x14ac:dyDescent="0.35">
      <c r="A18" s="1">
        <v>151671</v>
      </c>
      <c r="B18" s="47" t="s">
        <v>12</v>
      </c>
      <c r="C18" s="47" t="s">
        <v>212</v>
      </c>
      <c r="D18" s="6">
        <v>2019</v>
      </c>
      <c r="E18" s="6" t="s">
        <v>5</v>
      </c>
      <c r="F18" s="6">
        <v>26</v>
      </c>
      <c r="G18" s="56">
        <f>F18/F19</f>
        <v>1</v>
      </c>
    </row>
    <row r="19" spans="1:15" x14ac:dyDescent="0.35">
      <c r="A19" s="53">
        <v>151671</v>
      </c>
      <c r="B19" s="46" t="s">
        <v>12</v>
      </c>
      <c r="C19" s="46" t="s">
        <v>211</v>
      </c>
      <c r="D19" s="3">
        <v>2019</v>
      </c>
      <c r="E19" s="3" t="s">
        <v>5</v>
      </c>
      <c r="F19" s="3">
        <v>26</v>
      </c>
      <c r="G19" s="57">
        <f>F19/F19</f>
        <v>1</v>
      </c>
    </row>
    <row r="20" spans="1:15" x14ac:dyDescent="0.35">
      <c r="A20" s="1">
        <v>150356</v>
      </c>
      <c r="B20" s="47" t="s">
        <v>15</v>
      </c>
      <c r="C20" s="47" t="s">
        <v>212</v>
      </c>
      <c r="D20" s="6">
        <v>2020</v>
      </c>
      <c r="E20" s="6" t="s">
        <v>6</v>
      </c>
      <c r="F20" s="6">
        <v>18</v>
      </c>
      <c r="G20" s="56">
        <f>F20/F21</f>
        <v>1</v>
      </c>
    </row>
    <row r="21" spans="1:15" s="54" customFormat="1" x14ac:dyDescent="0.35">
      <c r="A21" s="53">
        <v>150356</v>
      </c>
      <c r="B21" s="46" t="s">
        <v>15</v>
      </c>
      <c r="C21" s="46" t="s">
        <v>211</v>
      </c>
      <c r="D21" s="3">
        <v>2020</v>
      </c>
      <c r="E21" s="3" t="s">
        <v>6</v>
      </c>
      <c r="F21" s="3">
        <v>18</v>
      </c>
      <c r="G21" s="57">
        <f>F21/F21</f>
        <v>1</v>
      </c>
    </row>
    <row r="22" spans="1:15" x14ac:dyDescent="0.35">
      <c r="A22" s="1">
        <v>151350</v>
      </c>
      <c r="B22" s="47" t="s">
        <v>14</v>
      </c>
      <c r="C22" s="47" t="s">
        <v>212</v>
      </c>
      <c r="D22" s="6">
        <v>2020</v>
      </c>
      <c r="E22" s="6" t="s">
        <v>6</v>
      </c>
      <c r="F22" s="6">
        <v>14</v>
      </c>
      <c r="G22" s="56">
        <f>F22/F23</f>
        <v>1</v>
      </c>
    </row>
    <row r="23" spans="1:15" s="54" customFormat="1" x14ac:dyDescent="0.35">
      <c r="A23" s="53">
        <v>151350</v>
      </c>
      <c r="B23" s="46" t="s">
        <v>14</v>
      </c>
      <c r="C23" s="46" t="s">
        <v>211</v>
      </c>
      <c r="D23" s="3">
        <v>2020</v>
      </c>
      <c r="E23" s="3" t="s">
        <v>6</v>
      </c>
      <c r="F23" s="3">
        <v>14</v>
      </c>
      <c r="G23" s="57">
        <f>F23/F23</f>
        <v>1</v>
      </c>
    </row>
    <row r="24" spans="1:15" x14ac:dyDescent="0.35">
      <c r="A24" s="1">
        <v>151282</v>
      </c>
      <c r="B24" s="47" t="s">
        <v>8</v>
      </c>
      <c r="C24" s="47" t="s">
        <v>212</v>
      </c>
      <c r="D24" s="6">
        <v>2020</v>
      </c>
      <c r="E24" s="6" t="s">
        <v>6</v>
      </c>
      <c r="F24" s="6">
        <v>52</v>
      </c>
      <c r="G24" s="56">
        <f>F24/F25</f>
        <v>1</v>
      </c>
    </row>
    <row r="25" spans="1:15" s="54" customFormat="1" x14ac:dyDescent="0.35">
      <c r="A25" s="53">
        <v>151282</v>
      </c>
      <c r="B25" s="46" t="s">
        <v>8</v>
      </c>
      <c r="C25" s="46" t="s">
        <v>211</v>
      </c>
      <c r="D25" s="3">
        <v>2020</v>
      </c>
      <c r="E25" s="3" t="s">
        <v>6</v>
      </c>
      <c r="F25" s="3">
        <v>52</v>
      </c>
      <c r="G25" s="57">
        <f>F25/F25</f>
        <v>1</v>
      </c>
    </row>
    <row r="26" spans="1:15" x14ac:dyDescent="0.35">
      <c r="A26" s="1">
        <v>150551</v>
      </c>
      <c r="B26" s="47" t="s">
        <v>9</v>
      </c>
      <c r="C26" s="47" t="s">
        <v>212</v>
      </c>
      <c r="D26" s="6">
        <v>2020</v>
      </c>
      <c r="E26" s="6" t="s">
        <v>6</v>
      </c>
      <c r="F26" s="6">
        <v>77</v>
      </c>
      <c r="G26" s="56">
        <f>F26/F27</f>
        <v>1</v>
      </c>
    </row>
    <row r="27" spans="1:15" s="54" customFormat="1" x14ac:dyDescent="0.35">
      <c r="A27" s="53">
        <v>150551</v>
      </c>
      <c r="B27" s="46" t="s">
        <v>9</v>
      </c>
      <c r="C27" s="46" t="s">
        <v>211</v>
      </c>
      <c r="D27" s="3">
        <v>2020</v>
      </c>
      <c r="E27" s="3" t="s">
        <v>6</v>
      </c>
      <c r="F27" s="3">
        <v>77</v>
      </c>
      <c r="G27" s="57">
        <f>F27/F27</f>
        <v>1</v>
      </c>
    </row>
    <row r="28" spans="1:15" x14ac:dyDescent="0.35">
      <c r="A28" s="1">
        <v>151294</v>
      </c>
      <c r="B28" s="47" t="s">
        <v>10</v>
      </c>
      <c r="C28" s="47" t="s">
        <v>212</v>
      </c>
      <c r="D28" s="6">
        <v>2020</v>
      </c>
      <c r="E28" s="6" t="s">
        <v>6</v>
      </c>
      <c r="F28" s="6">
        <v>22</v>
      </c>
      <c r="G28" s="56">
        <f>F28/F29</f>
        <v>1</v>
      </c>
    </row>
    <row r="29" spans="1:15" s="54" customFormat="1" x14ac:dyDescent="0.35">
      <c r="A29" s="53">
        <v>151294</v>
      </c>
      <c r="B29" s="46" t="s">
        <v>10</v>
      </c>
      <c r="C29" s="46" t="s">
        <v>211</v>
      </c>
      <c r="D29" s="3">
        <v>2020</v>
      </c>
      <c r="E29" s="3" t="s">
        <v>6</v>
      </c>
      <c r="F29" s="3">
        <v>22</v>
      </c>
      <c r="G29" s="57">
        <f>F29/F29</f>
        <v>1</v>
      </c>
    </row>
    <row r="30" spans="1:15" x14ac:dyDescent="0.35">
      <c r="A30" s="1">
        <v>151178</v>
      </c>
      <c r="B30" s="47" t="s">
        <v>11</v>
      </c>
      <c r="C30" s="47" t="s">
        <v>212</v>
      </c>
      <c r="D30" s="6">
        <v>2020</v>
      </c>
      <c r="E30" s="6" t="s">
        <v>6</v>
      </c>
      <c r="F30" s="6">
        <v>30</v>
      </c>
      <c r="G30" s="56">
        <f>F30/F31</f>
        <v>1</v>
      </c>
    </row>
    <row r="31" spans="1:15" s="54" customFormat="1" x14ac:dyDescent="0.35">
      <c r="A31" s="53">
        <v>151178</v>
      </c>
      <c r="B31" s="46" t="s">
        <v>11</v>
      </c>
      <c r="C31" s="46" t="s">
        <v>211</v>
      </c>
      <c r="D31" s="3">
        <v>2020</v>
      </c>
      <c r="E31" s="3" t="s">
        <v>6</v>
      </c>
      <c r="F31" s="3">
        <v>30</v>
      </c>
      <c r="G31" s="57">
        <f>F31/F31</f>
        <v>1</v>
      </c>
    </row>
    <row r="32" spans="1:15" x14ac:dyDescent="0.35">
      <c r="A32" s="1">
        <v>150563</v>
      </c>
      <c r="B32" s="47" t="s">
        <v>16</v>
      </c>
      <c r="C32" s="47" t="s">
        <v>212</v>
      </c>
      <c r="D32" s="6">
        <v>2020</v>
      </c>
      <c r="E32" s="6" t="s">
        <v>6</v>
      </c>
      <c r="F32" s="6">
        <v>28</v>
      </c>
      <c r="G32" s="56">
        <f>F32/F33</f>
        <v>1</v>
      </c>
    </row>
    <row r="33" spans="1:7" s="54" customFormat="1" x14ac:dyDescent="0.35">
      <c r="A33" s="53">
        <v>150563</v>
      </c>
      <c r="B33" s="46" t="s">
        <v>16</v>
      </c>
      <c r="C33" s="46" t="s">
        <v>211</v>
      </c>
      <c r="D33" s="3">
        <v>2020</v>
      </c>
      <c r="E33" s="3" t="s">
        <v>6</v>
      </c>
      <c r="F33" s="3">
        <v>28</v>
      </c>
      <c r="G33" s="57">
        <f>F33/F33</f>
        <v>1</v>
      </c>
    </row>
    <row r="34" spans="1:7" x14ac:dyDescent="0.35">
      <c r="A34" s="1">
        <v>151660</v>
      </c>
      <c r="B34" s="47" t="s">
        <v>13</v>
      </c>
      <c r="C34" s="47" t="s">
        <v>212</v>
      </c>
      <c r="D34" s="6">
        <v>2020</v>
      </c>
      <c r="E34" s="6" t="s">
        <v>6</v>
      </c>
      <c r="F34" s="6">
        <v>73</v>
      </c>
      <c r="G34" s="56">
        <f>F34/F35</f>
        <v>1</v>
      </c>
    </row>
    <row r="35" spans="1:7" s="54" customFormat="1" x14ac:dyDescent="0.35">
      <c r="A35" s="53">
        <v>151660</v>
      </c>
      <c r="B35" s="46" t="s">
        <v>13</v>
      </c>
      <c r="C35" s="46" t="s">
        <v>211</v>
      </c>
      <c r="D35" s="3">
        <v>2020</v>
      </c>
      <c r="E35" s="3" t="s">
        <v>6</v>
      </c>
      <c r="F35" s="3">
        <v>73</v>
      </c>
      <c r="G35" s="57">
        <f>F35/F35</f>
        <v>1</v>
      </c>
    </row>
    <row r="36" spans="1:7" ht="15.5" customHeight="1" x14ac:dyDescent="0.35">
      <c r="A36" s="1">
        <v>151671</v>
      </c>
      <c r="B36" s="47" t="s">
        <v>12</v>
      </c>
      <c r="C36" s="47" t="s">
        <v>212</v>
      </c>
      <c r="D36" s="6">
        <v>2020</v>
      </c>
      <c r="E36" s="6" t="s">
        <v>6</v>
      </c>
      <c r="F36" s="6">
        <v>25</v>
      </c>
      <c r="G36" s="56">
        <f>F36/F37</f>
        <v>1</v>
      </c>
    </row>
    <row r="37" spans="1:7" s="54" customFormat="1" ht="15.5" customHeight="1" x14ac:dyDescent="0.35">
      <c r="A37" s="53">
        <v>151671</v>
      </c>
      <c r="B37" s="46" t="s">
        <v>12</v>
      </c>
      <c r="C37" s="46" t="s">
        <v>211</v>
      </c>
      <c r="D37" s="3">
        <v>2020</v>
      </c>
      <c r="E37" s="3" t="s">
        <v>6</v>
      </c>
      <c r="F37" s="3">
        <v>25</v>
      </c>
      <c r="G37" s="57">
        <f>F37/F37</f>
        <v>1</v>
      </c>
    </row>
    <row r="38" spans="1:7" x14ac:dyDescent="0.35">
      <c r="A38" s="1"/>
      <c r="B38" s="47"/>
      <c r="C38" s="47"/>
      <c r="D38" s="6"/>
      <c r="E38" s="6"/>
      <c r="F38" s="6"/>
    </row>
    <row r="39" spans="1:7" s="54" customFormat="1" x14ac:dyDescent="0.35">
      <c r="A39" s="1"/>
      <c r="B39" s="47"/>
      <c r="C39" s="47"/>
      <c r="D39" s="6"/>
      <c r="E39" s="6"/>
      <c r="F39" s="6"/>
      <c r="G39" s="56"/>
    </row>
    <row r="40" spans="1:7" x14ac:dyDescent="0.35">
      <c r="A40" s="1"/>
      <c r="B40" s="47"/>
      <c r="C40" s="47"/>
      <c r="D40" s="6"/>
      <c r="E40" s="6"/>
      <c r="F40" s="6"/>
    </row>
    <row r="41" spans="1:7" s="54" customFormat="1" x14ac:dyDescent="0.35">
      <c r="A41" s="1"/>
      <c r="B41" s="47"/>
      <c r="C41" s="47"/>
      <c r="D41" s="6"/>
      <c r="E41" s="6"/>
      <c r="F41" s="6"/>
      <c r="G41" s="56"/>
    </row>
    <row r="42" spans="1:7" x14ac:dyDescent="0.35">
      <c r="A42" s="1"/>
      <c r="B42" s="47"/>
      <c r="C42" s="47"/>
      <c r="D42" s="6"/>
      <c r="E42" s="6"/>
      <c r="F42" s="6"/>
    </row>
    <row r="43" spans="1:7" s="54" customFormat="1" x14ac:dyDescent="0.35">
      <c r="A43" s="1"/>
      <c r="B43" s="47"/>
      <c r="C43" s="52"/>
      <c r="D43" s="6"/>
      <c r="E43" s="6"/>
      <c r="F43" s="6"/>
      <c r="G43" s="56"/>
    </row>
    <row r="44" spans="1:7" x14ac:dyDescent="0.35">
      <c r="A44" s="1"/>
      <c r="B44" s="47"/>
      <c r="C44" s="47"/>
      <c r="D44" s="6"/>
      <c r="E44" s="6"/>
      <c r="F44" s="6"/>
    </row>
    <row r="45" spans="1:7" s="54" customFormat="1" x14ac:dyDescent="0.35">
      <c r="A45" s="1"/>
      <c r="B45" s="47"/>
      <c r="C45" s="47"/>
      <c r="D45" s="6"/>
      <c r="E45" s="6"/>
      <c r="F45" s="6"/>
      <c r="G45" s="56"/>
    </row>
    <row r="46" spans="1:7" ht="13.5" customHeight="1" x14ac:dyDescent="0.35">
      <c r="A46" s="1"/>
      <c r="B46" s="47"/>
      <c r="C46" s="47"/>
      <c r="D46" s="6"/>
      <c r="E46" s="6"/>
      <c r="F46" s="6"/>
    </row>
    <row r="47" spans="1:7" s="54" customFormat="1" ht="13.5" customHeight="1" x14ac:dyDescent="0.35">
      <c r="A47" s="1"/>
      <c r="B47" s="47"/>
      <c r="C47" s="47"/>
      <c r="D47" s="6"/>
      <c r="E47" s="6"/>
      <c r="F47" s="6"/>
      <c r="G47" s="56"/>
    </row>
    <row r="48" spans="1:7" ht="16" customHeight="1" x14ac:dyDescent="0.35">
      <c r="A48" s="1"/>
      <c r="B48" s="47"/>
      <c r="C48" s="47"/>
      <c r="D48" s="6"/>
      <c r="E48" s="6"/>
      <c r="F48" s="6"/>
    </row>
    <row r="49" spans="1:7" s="54" customFormat="1" ht="16" customHeight="1" x14ac:dyDescent="0.35">
      <c r="A49" s="1"/>
      <c r="B49" s="47"/>
      <c r="C49" s="47"/>
      <c r="D49" s="6"/>
      <c r="E49" s="6"/>
      <c r="F49" s="6"/>
      <c r="G49" s="56"/>
    </row>
    <row r="50" spans="1:7" x14ac:dyDescent="0.35">
      <c r="A50" s="1"/>
      <c r="B50" s="47"/>
      <c r="C50" s="47"/>
      <c r="D50" s="6"/>
      <c r="E50" s="6"/>
      <c r="F50" s="6"/>
    </row>
    <row r="51" spans="1:7" s="54" customFormat="1" x14ac:dyDescent="0.35">
      <c r="A51" s="1"/>
      <c r="B51" s="47"/>
      <c r="C51" s="47"/>
      <c r="D51" s="6"/>
      <c r="E51" s="6"/>
      <c r="F51" s="6"/>
      <c r="G51" s="56"/>
    </row>
    <row r="52" spans="1:7" x14ac:dyDescent="0.35">
      <c r="A52" s="1"/>
      <c r="B52" s="47"/>
      <c r="C52" s="47"/>
      <c r="D52" s="6"/>
      <c r="E52" s="6"/>
      <c r="F52" s="6"/>
    </row>
    <row r="53" spans="1:7" s="54" customFormat="1" x14ac:dyDescent="0.35">
      <c r="A53" s="1"/>
      <c r="B53" s="47"/>
      <c r="C53" s="47"/>
      <c r="D53" s="6"/>
      <c r="E53" s="6"/>
      <c r="F53" s="6"/>
      <c r="G53" s="56"/>
    </row>
    <row r="54" spans="1:7" x14ac:dyDescent="0.35">
      <c r="A54" s="1"/>
      <c r="B54" s="47"/>
      <c r="C54" s="47"/>
      <c r="D54" s="6"/>
      <c r="E54" s="6"/>
      <c r="F54" s="6"/>
    </row>
    <row r="55" spans="1:7" s="54" customFormat="1" x14ac:dyDescent="0.35">
      <c r="A55" s="1"/>
      <c r="B55" s="47"/>
      <c r="C55" s="47"/>
      <c r="D55" s="6"/>
      <c r="E55" s="6"/>
      <c r="F55" s="6"/>
      <c r="G55" s="56"/>
    </row>
    <row r="56" spans="1:7" x14ac:dyDescent="0.35">
      <c r="A56" s="1"/>
      <c r="B56" s="47"/>
      <c r="C56" s="47"/>
      <c r="D56" s="6"/>
      <c r="E56" s="6"/>
      <c r="F56" s="6"/>
    </row>
    <row r="57" spans="1:7" x14ac:dyDescent="0.35">
      <c r="A57" s="1"/>
      <c r="B57" s="47"/>
      <c r="C57" s="47"/>
      <c r="D57" s="6"/>
      <c r="E57" s="6"/>
      <c r="F57" s="6"/>
    </row>
    <row r="58" spans="1:7" x14ac:dyDescent="0.35">
      <c r="A58" s="1"/>
      <c r="B58" s="47"/>
      <c r="C58" s="47"/>
      <c r="D58" s="6"/>
      <c r="E58" s="6"/>
      <c r="F58" s="6"/>
    </row>
    <row r="59" spans="1:7" x14ac:dyDescent="0.35">
      <c r="A59" s="1"/>
      <c r="B59" s="47"/>
      <c r="C59" s="47"/>
      <c r="D59" s="6"/>
      <c r="E59" s="6"/>
      <c r="F59" s="6"/>
    </row>
    <row r="60" spans="1:7" x14ac:dyDescent="0.35">
      <c r="A60" s="1"/>
      <c r="B60" s="47"/>
      <c r="C60" s="47"/>
      <c r="D60" s="6"/>
      <c r="E60" s="6"/>
      <c r="F60" s="6"/>
    </row>
    <row r="61" spans="1:7" x14ac:dyDescent="0.35">
      <c r="A61" s="1"/>
      <c r="B61" s="47"/>
      <c r="C61" s="47"/>
      <c r="D61" s="6"/>
      <c r="E61" s="6"/>
      <c r="F61" s="6"/>
    </row>
    <row r="62" spans="1:7" x14ac:dyDescent="0.35">
      <c r="A62" s="1"/>
      <c r="B62" s="47"/>
      <c r="C62" s="47"/>
      <c r="D62" s="6"/>
      <c r="E62" s="6"/>
      <c r="F62" s="6"/>
    </row>
    <row r="63" spans="1:7" x14ac:dyDescent="0.35">
      <c r="A63" s="1"/>
      <c r="B63" s="47"/>
      <c r="C63" s="47"/>
      <c r="D63" s="6"/>
      <c r="E63" s="6"/>
      <c r="F63" s="6"/>
    </row>
    <row r="64" spans="1:7" x14ac:dyDescent="0.35">
      <c r="A64" s="1"/>
      <c r="B64" s="47"/>
      <c r="C64" s="47"/>
      <c r="D64" s="6"/>
      <c r="E64" s="6"/>
      <c r="F64" s="6"/>
    </row>
    <row r="65" spans="1:6" x14ac:dyDescent="0.35">
      <c r="A65" s="1"/>
      <c r="B65" s="47"/>
      <c r="C65" s="47"/>
      <c r="D65" s="6"/>
      <c r="E65" s="6"/>
      <c r="F65" s="6"/>
    </row>
    <row r="66" spans="1:6" x14ac:dyDescent="0.35">
      <c r="A66" s="1"/>
      <c r="B66" s="47"/>
      <c r="C66" s="47"/>
      <c r="D66" s="6"/>
      <c r="E66" s="6"/>
      <c r="F66" s="6"/>
    </row>
    <row r="67" spans="1:6" x14ac:dyDescent="0.35">
      <c r="A67" s="1"/>
      <c r="B67" s="47"/>
      <c r="C67" s="47"/>
      <c r="D67" s="6"/>
      <c r="E67" s="6"/>
      <c r="F67" s="6"/>
    </row>
    <row r="68" spans="1:6" x14ac:dyDescent="0.35">
      <c r="A68" s="1"/>
      <c r="B68" s="47"/>
      <c r="C68" s="47"/>
      <c r="D68" s="6"/>
      <c r="E68" s="6"/>
      <c r="F68" s="6"/>
    </row>
    <row r="69" spans="1:6" x14ac:dyDescent="0.35">
      <c r="A69" s="1"/>
      <c r="B69" s="47"/>
      <c r="C69" s="47"/>
      <c r="D69" s="6"/>
      <c r="E69" s="6"/>
      <c r="F69" s="6"/>
    </row>
    <row r="70" spans="1:6" x14ac:dyDescent="0.35">
      <c r="A70" s="1"/>
      <c r="B70" s="47"/>
      <c r="C70" s="47"/>
      <c r="D70" s="6"/>
      <c r="E70" s="6"/>
      <c r="F70" s="6"/>
    </row>
    <row r="71" spans="1:6" x14ac:dyDescent="0.35">
      <c r="A71" s="1"/>
      <c r="B71" s="47"/>
      <c r="C71" s="47"/>
      <c r="D71" s="6"/>
      <c r="E71" s="6"/>
      <c r="F71" s="6"/>
    </row>
    <row r="72" spans="1:6" x14ac:dyDescent="0.35">
      <c r="A72" s="1"/>
      <c r="B72" s="47"/>
      <c r="C72" s="47"/>
      <c r="D72" s="6"/>
      <c r="E72" s="6"/>
      <c r="F72" s="6"/>
    </row>
    <row r="73" spans="1:6" x14ac:dyDescent="0.35">
      <c r="A73" s="1"/>
      <c r="B73" s="47"/>
      <c r="C73" s="47"/>
      <c r="D73" s="6"/>
      <c r="E73" s="6"/>
      <c r="F73" s="6"/>
    </row>
    <row r="74" spans="1:6" x14ac:dyDescent="0.35">
      <c r="A74" s="1"/>
      <c r="B74" s="48"/>
      <c r="C74" s="48"/>
      <c r="D74" s="6"/>
      <c r="E74" s="8"/>
      <c r="F74" s="8"/>
    </row>
    <row r="75" spans="1:6" x14ac:dyDescent="0.35">
      <c r="A75" s="1"/>
      <c r="B75" s="47"/>
      <c r="C75" s="47"/>
      <c r="D75" s="6"/>
      <c r="E75" s="6"/>
      <c r="F75" s="6"/>
    </row>
    <row r="76" spans="1:6" x14ac:dyDescent="0.35">
      <c r="A76" s="1"/>
      <c r="B76" s="47"/>
      <c r="C76" s="47"/>
      <c r="D76" s="6"/>
      <c r="E76" s="6"/>
      <c r="F76" s="6"/>
    </row>
    <row r="77" spans="1:6" x14ac:dyDescent="0.35">
      <c r="A77" s="1"/>
      <c r="B77" s="47"/>
      <c r="C77" s="47"/>
      <c r="D77" s="6"/>
      <c r="E77" s="6"/>
      <c r="F77" s="6"/>
    </row>
    <row r="78" spans="1:6" x14ac:dyDescent="0.35">
      <c r="A78" s="1"/>
      <c r="B78" s="47"/>
      <c r="C78" s="47"/>
      <c r="D78" s="6"/>
      <c r="E78" s="6"/>
      <c r="F78" s="6"/>
    </row>
    <row r="79" spans="1:6" x14ac:dyDescent="0.35">
      <c r="A79" s="1"/>
      <c r="B79" s="47"/>
      <c r="C79" s="47"/>
      <c r="D79" s="6"/>
      <c r="E79" s="6"/>
      <c r="F79" s="6"/>
    </row>
    <row r="80" spans="1:6" x14ac:dyDescent="0.35">
      <c r="A80" s="1"/>
      <c r="B80" s="47"/>
      <c r="C80" s="47"/>
      <c r="D80" s="6"/>
      <c r="E80" s="6"/>
      <c r="F80" s="6"/>
    </row>
    <row r="81" spans="1:6" x14ac:dyDescent="0.35">
      <c r="A81" s="1"/>
      <c r="B81" s="47"/>
      <c r="C81" s="47"/>
      <c r="D81" s="6"/>
      <c r="E81" s="6"/>
      <c r="F81" s="6"/>
    </row>
    <row r="82" spans="1:6" x14ac:dyDescent="0.35">
      <c r="A82" s="1"/>
      <c r="B82" s="47"/>
      <c r="C82" s="47"/>
      <c r="D82" s="6"/>
      <c r="E82" s="6"/>
      <c r="F82" s="6"/>
    </row>
    <row r="83" spans="1:6" x14ac:dyDescent="0.35">
      <c r="A83" s="1"/>
      <c r="B83" s="47"/>
      <c r="C83" s="47"/>
      <c r="D83" s="6"/>
      <c r="E83" s="6"/>
      <c r="F83" s="6"/>
    </row>
    <row r="84" spans="1:6" x14ac:dyDescent="0.35">
      <c r="A84" s="1"/>
      <c r="B84" s="47"/>
      <c r="C84" s="47"/>
      <c r="D84" s="6"/>
      <c r="E84" s="6"/>
      <c r="F84" s="6"/>
    </row>
    <row r="85" spans="1:6" x14ac:dyDescent="0.35">
      <c r="A85" s="1"/>
      <c r="B85" s="47"/>
      <c r="C85" s="47"/>
      <c r="D85" s="6"/>
      <c r="E85" s="6"/>
      <c r="F85" s="6"/>
    </row>
    <row r="86" spans="1:6" x14ac:dyDescent="0.35">
      <c r="A86" s="1"/>
      <c r="B86" s="47"/>
      <c r="C86" s="47"/>
      <c r="D86" s="6"/>
      <c r="E86" s="6"/>
      <c r="F86" s="6"/>
    </row>
    <row r="87" spans="1:6" x14ac:dyDescent="0.35">
      <c r="A87" s="1"/>
      <c r="B87" s="47"/>
      <c r="C87" s="47"/>
      <c r="D87" s="6"/>
      <c r="E87" s="6"/>
      <c r="F87" s="6"/>
    </row>
    <row r="88" spans="1:6" x14ac:dyDescent="0.35">
      <c r="A88" s="1"/>
      <c r="B88" s="47"/>
      <c r="C88" s="47"/>
      <c r="D88" s="6"/>
      <c r="E88" s="6"/>
      <c r="F88" s="6"/>
    </row>
    <row r="89" spans="1:6" x14ac:dyDescent="0.35">
      <c r="A89" s="1"/>
      <c r="B89" s="47"/>
      <c r="C89" s="47"/>
      <c r="D89" s="6"/>
      <c r="E89" s="6"/>
      <c r="F89" s="6"/>
    </row>
    <row r="90" spans="1:6" x14ac:dyDescent="0.35">
      <c r="A90" s="1"/>
      <c r="B90" s="47"/>
      <c r="C90" s="47"/>
      <c r="D90" s="6"/>
      <c r="E90" s="6"/>
      <c r="F90" s="6"/>
    </row>
    <row r="91" spans="1:6" x14ac:dyDescent="0.35">
      <c r="A91" s="1"/>
      <c r="B91" s="47"/>
      <c r="C91" s="47"/>
      <c r="D91" s="6"/>
      <c r="E91" s="6"/>
      <c r="F91" s="6"/>
    </row>
    <row r="92" spans="1:6" x14ac:dyDescent="0.35">
      <c r="A92" s="1"/>
      <c r="B92" s="47"/>
      <c r="C92" s="47"/>
      <c r="D92" s="6"/>
      <c r="E92" s="6"/>
      <c r="F92" s="6"/>
    </row>
    <row r="93" spans="1:6" x14ac:dyDescent="0.35">
      <c r="A93" s="1"/>
      <c r="B93" s="47"/>
      <c r="C93" s="47"/>
      <c r="D93" s="6"/>
      <c r="E93" s="6"/>
      <c r="F93" s="6"/>
    </row>
    <row r="94" spans="1:6" x14ac:dyDescent="0.35">
      <c r="A94" s="1"/>
      <c r="B94" s="47"/>
      <c r="C94" s="47"/>
      <c r="D94" s="6"/>
      <c r="E94" s="6"/>
      <c r="F94" s="6"/>
    </row>
    <row r="95" spans="1:6" x14ac:dyDescent="0.35">
      <c r="A95" s="1"/>
      <c r="B95" s="47"/>
      <c r="C95" s="47"/>
      <c r="D95" s="6"/>
      <c r="E95" s="6"/>
      <c r="F95" s="6"/>
    </row>
    <row r="96" spans="1:6" x14ac:dyDescent="0.35">
      <c r="A96" s="1"/>
      <c r="B96" s="47"/>
      <c r="C96" s="47"/>
      <c r="D96" s="6"/>
      <c r="E96" s="6"/>
      <c r="F96" s="6"/>
    </row>
    <row r="97" spans="1:6" x14ac:dyDescent="0.35">
      <c r="A97" s="1"/>
      <c r="B97" s="47"/>
      <c r="C97" s="47"/>
      <c r="D97" s="6"/>
      <c r="E97" s="6"/>
      <c r="F97" s="6"/>
    </row>
    <row r="98" spans="1:6" x14ac:dyDescent="0.35">
      <c r="A98" s="1"/>
      <c r="B98" s="47"/>
      <c r="C98" s="47"/>
      <c r="D98" s="6"/>
      <c r="E98" s="6"/>
      <c r="F98" s="6"/>
    </row>
    <row r="99" spans="1:6" x14ac:dyDescent="0.35">
      <c r="A99" s="1"/>
      <c r="B99" s="47"/>
      <c r="C99" s="47"/>
      <c r="D99" s="6"/>
      <c r="E99" s="6"/>
      <c r="F99" s="6"/>
    </row>
    <row r="100" spans="1:6" x14ac:dyDescent="0.35">
      <c r="A100" s="1"/>
      <c r="B100" s="47"/>
      <c r="C100" s="47"/>
      <c r="D100" s="6"/>
      <c r="E100" s="6"/>
      <c r="F100" s="6"/>
    </row>
    <row r="101" spans="1:6" x14ac:dyDescent="0.35">
      <c r="A101" s="1"/>
      <c r="B101" s="47"/>
      <c r="C101" s="47"/>
      <c r="D101" s="6"/>
      <c r="E101" s="6"/>
      <c r="F101" s="6"/>
    </row>
    <row r="102" spans="1:6" x14ac:dyDescent="0.35">
      <c r="A102" s="1"/>
      <c r="B102" s="47"/>
      <c r="C102" s="47"/>
      <c r="D102" s="6"/>
      <c r="E102" s="6"/>
      <c r="F102" s="6"/>
    </row>
    <row r="103" spans="1:6" x14ac:dyDescent="0.35">
      <c r="A103" s="1"/>
      <c r="B103" s="47"/>
      <c r="C103" s="47"/>
      <c r="D103" s="6"/>
      <c r="E103" s="6"/>
      <c r="F103" s="6"/>
    </row>
    <row r="104" spans="1:6" x14ac:dyDescent="0.35">
      <c r="A104" s="1"/>
      <c r="B104" s="47"/>
      <c r="C104" s="47"/>
      <c r="D104" s="6"/>
      <c r="E104" s="6"/>
      <c r="F104" s="6"/>
    </row>
    <row r="105" spans="1:6" x14ac:dyDescent="0.35">
      <c r="A105" s="1"/>
      <c r="B105" s="47"/>
      <c r="C105" s="47"/>
      <c r="D105" s="6"/>
      <c r="E105" s="6"/>
      <c r="F105" s="6"/>
    </row>
    <row r="106" spans="1:6" x14ac:dyDescent="0.35">
      <c r="A106" s="1"/>
      <c r="B106" s="47"/>
      <c r="C106" s="47"/>
      <c r="D106" s="6"/>
      <c r="E106" s="6"/>
      <c r="F106" s="6"/>
    </row>
    <row r="107" spans="1:6" x14ac:dyDescent="0.35">
      <c r="A107" s="1"/>
      <c r="B107" s="47"/>
      <c r="C107" s="47"/>
      <c r="D107" s="6"/>
      <c r="E107" s="6"/>
      <c r="F107" s="6"/>
    </row>
    <row r="108" spans="1:6" x14ac:dyDescent="0.35">
      <c r="A108" s="1"/>
      <c r="B108" s="47"/>
      <c r="C108" s="47"/>
      <c r="D108" s="6"/>
      <c r="E108" s="6"/>
      <c r="F108" s="6"/>
    </row>
    <row r="109" spans="1:6" x14ac:dyDescent="0.35">
      <c r="A109" s="1"/>
      <c r="B109" s="47"/>
      <c r="C109" s="47"/>
      <c r="D109" s="6"/>
      <c r="E109" s="6"/>
      <c r="F109" s="6"/>
    </row>
    <row r="110" spans="1:6" x14ac:dyDescent="0.35">
      <c r="A110" s="1"/>
      <c r="B110" s="47"/>
      <c r="C110" s="47"/>
      <c r="D110" s="6"/>
      <c r="E110" s="6"/>
      <c r="F110" s="6"/>
    </row>
    <row r="111" spans="1:6" x14ac:dyDescent="0.35">
      <c r="A111" s="1"/>
      <c r="B111" s="47"/>
      <c r="C111" s="47"/>
      <c r="D111" s="6"/>
      <c r="E111" s="6"/>
      <c r="F111" s="6"/>
    </row>
    <row r="112" spans="1:6" x14ac:dyDescent="0.35">
      <c r="A112" s="1"/>
      <c r="B112" s="47"/>
      <c r="C112" s="47"/>
      <c r="D112" s="6"/>
      <c r="E112" s="6"/>
      <c r="F112" s="6"/>
    </row>
    <row r="113" spans="1:6" x14ac:dyDescent="0.35">
      <c r="A113" s="1"/>
      <c r="B113" s="47"/>
      <c r="C113" s="47"/>
      <c r="D113" s="6"/>
      <c r="E113" s="6"/>
      <c r="F113" s="6"/>
    </row>
    <row r="114" spans="1:6" x14ac:dyDescent="0.35">
      <c r="A114" s="1"/>
      <c r="B114" s="47"/>
      <c r="C114" s="47"/>
      <c r="D114" s="6"/>
      <c r="E114" s="6"/>
      <c r="F114" s="6"/>
    </row>
    <row r="115" spans="1:6" x14ac:dyDescent="0.35">
      <c r="A115" s="1"/>
      <c r="B115" s="47"/>
      <c r="C115" s="47"/>
      <c r="D115" s="6"/>
      <c r="E115" s="6"/>
      <c r="F115" s="6"/>
    </row>
    <row r="116" spans="1:6" x14ac:dyDescent="0.35">
      <c r="A116" s="1"/>
      <c r="B116" s="47"/>
      <c r="C116" s="47"/>
      <c r="D116" s="6"/>
      <c r="E116" s="6"/>
      <c r="F116" s="6"/>
    </row>
    <row r="117" spans="1:6" x14ac:dyDescent="0.35">
      <c r="A117" s="1"/>
      <c r="B117" s="47"/>
      <c r="C117" s="47"/>
      <c r="D117" s="6"/>
      <c r="E117" s="6"/>
      <c r="F117" s="6"/>
    </row>
    <row r="118" spans="1:6" x14ac:dyDescent="0.35">
      <c r="A118" s="1"/>
      <c r="B118" s="47"/>
      <c r="C118" s="47"/>
      <c r="D118" s="6"/>
      <c r="E118" s="6"/>
      <c r="F118" s="6"/>
    </row>
    <row r="119" spans="1:6" x14ac:dyDescent="0.35">
      <c r="A119" s="1"/>
      <c r="B119" s="47"/>
      <c r="C119" s="47"/>
      <c r="D119" s="6"/>
      <c r="E119" s="6"/>
      <c r="F119" s="6"/>
    </row>
    <row r="120" spans="1:6" x14ac:dyDescent="0.35">
      <c r="A120" s="1"/>
      <c r="B120" s="47"/>
      <c r="C120" s="47"/>
      <c r="D120" s="6"/>
      <c r="E120" s="6"/>
      <c r="F120" s="6"/>
    </row>
    <row r="121" spans="1:6" x14ac:dyDescent="0.35">
      <c r="A121" s="1"/>
      <c r="B121" s="47"/>
      <c r="C121" s="47"/>
      <c r="D121" s="6"/>
      <c r="E121" s="6"/>
      <c r="F121" s="6"/>
    </row>
    <row r="122" spans="1:6" x14ac:dyDescent="0.35">
      <c r="A122" s="1"/>
      <c r="B122" s="47"/>
      <c r="C122" s="47"/>
      <c r="D122" s="6"/>
      <c r="E122" s="6"/>
      <c r="F122" s="6"/>
    </row>
    <row r="123" spans="1:6" x14ac:dyDescent="0.35">
      <c r="A123" s="1"/>
      <c r="B123" s="47"/>
      <c r="C123" s="47"/>
      <c r="D123" s="6"/>
      <c r="E123" s="6"/>
      <c r="F123" s="6"/>
    </row>
    <row r="124" spans="1:6" x14ac:dyDescent="0.35">
      <c r="A124" s="1"/>
      <c r="B124" s="47"/>
      <c r="C124" s="47"/>
      <c r="D124" s="6"/>
      <c r="E124" s="6"/>
      <c r="F124" s="6"/>
    </row>
    <row r="125" spans="1:6" x14ac:dyDescent="0.35">
      <c r="A125" s="1"/>
      <c r="B125" s="47"/>
      <c r="C125" s="47"/>
      <c r="D125" s="6"/>
      <c r="E125" s="6"/>
      <c r="F125" s="6"/>
    </row>
    <row r="126" spans="1:6" x14ac:dyDescent="0.35">
      <c r="A126" s="1"/>
      <c r="B126" s="47"/>
      <c r="C126" s="47"/>
      <c r="D126" s="6"/>
      <c r="E126" s="6"/>
      <c r="F126" s="6"/>
    </row>
    <row r="127" spans="1:6" x14ac:dyDescent="0.35">
      <c r="A127" s="1"/>
      <c r="B127" s="47"/>
      <c r="C127" s="47"/>
      <c r="D127" s="6"/>
      <c r="E127" s="6"/>
      <c r="F127" s="6"/>
    </row>
    <row r="128" spans="1:6" x14ac:dyDescent="0.35">
      <c r="A128" s="1"/>
      <c r="B128" s="47"/>
      <c r="C128" s="47"/>
      <c r="D128" s="6"/>
      <c r="E128" s="6"/>
      <c r="F128" s="6"/>
    </row>
    <row r="129" spans="1:6" x14ac:dyDescent="0.35">
      <c r="A129" s="1"/>
      <c r="B129" s="47"/>
      <c r="C129" s="47"/>
      <c r="D129" s="6"/>
      <c r="E129" s="6"/>
      <c r="F129" s="6"/>
    </row>
    <row r="130" spans="1:6" x14ac:dyDescent="0.35">
      <c r="A130" s="1"/>
      <c r="B130" s="47"/>
      <c r="C130" s="47"/>
      <c r="D130" s="6"/>
      <c r="E130" s="6"/>
      <c r="F130" s="6"/>
    </row>
    <row r="131" spans="1:6" x14ac:dyDescent="0.35">
      <c r="A131" s="1"/>
      <c r="B131" s="47"/>
      <c r="C131" s="47"/>
      <c r="D131" s="6"/>
      <c r="E131" s="6"/>
      <c r="F131" s="6"/>
    </row>
    <row r="132" spans="1:6" x14ac:dyDescent="0.35">
      <c r="A132" s="1"/>
      <c r="B132" s="47"/>
      <c r="C132" s="47"/>
      <c r="D132" s="6"/>
      <c r="E132" s="6"/>
      <c r="F132" s="6"/>
    </row>
    <row r="133" spans="1:6" x14ac:dyDescent="0.35">
      <c r="A133" s="1"/>
      <c r="B133" s="47"/>
      <c r="C133" s="47"/>
      <c r="D133" s="6"/>
      <c r="E133" s="6"/>
      <c r="F133" s="6"/>
    </row>
    <row r="134" spans="1:6" x14ac:dyDescent="0.35">
      <c r="A134" s="1"/>
      <c r="B134" s="47"/>
      <c r="C134" s="47"/>
      <c r="D134" s="6"/>
      <c r="E134" s="6"/>
      <c r="F134" s="6"/>
    </row>
  </sheetData>
  <autoFilter ref="A1:G37" xr:uid="{0EFB57FB-F5D7-4A11-A508-CA9D1D7D53FB}"/>
  <phoneticPr fontId="5" type="noConversion"/>
  <pageMargins left="0.7" right="0.7" top="0.75" bottom="0.75" header="0.3" footer="0.3"/>
  <pageSetup paperSize="9" orientation="portrait" r:id="rId1"/>
  <ignoredErrors>
    <ignoredError sqref="G3:G36 G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E0BE-FEF4-48F5-9264-AF59C786CE2C}">
  <dimension ref="A1:J117"/>
  <sheetViews>
    <sheetView zoomScale="115" zoomScaleNormal="115" workbookViewId="0">
      <selection activeCell="G26" sqref="G26"/>
    </sheetView>
  </sheetViews>
  <sheetFormatPr defaultRowHeight="14.5" x14ac:dyDescent="0.35"/>
  <cols>
    <col min="1" max="1" width="8.7265625" style="5"/>
    <col min="2" max="2" width="25.7265625" style="49" bestFit="1" customWidth="1"/>
    <col min="3" max="3" width="25.7265625" style="49" customWidth="1"/>
    <col min="4" max="4" width="23.36328125" style="5" customWidth="1"/>
    <col min="5" max="5" width="9.90625" style="7" bestFit="1" customWidth="1"/>
    <col min="6" max="6" width="12.6328125" style="7" bestFit="1" customWidth="1"/>
    <col min="7" max="7" width="11.81640625" style="5" bestFit="1" customWidth="1"/>
    <col min="8" max="8" width="25.08984375" style="44" bestFit="1" customWidth="1"/>
  </cols>
  <sheetData>
    <row r="1" spans="1:9" x14ac:dyDescent="0.35">
      <c r="A1" s="2" t="s">
        <v>0</v>
      </c>
      <c r="B1" s="46" t="s">
        <v>1</v>
      </c>
      <c r="C1" s="46" t="s">
        <v>210</v>
      </c>
      <c r="D1" s="3" t="s">
        <v>2</v>
      </c>
      <c r="E1" s="4" t="s">
        <v>19</v>
      </c>
      <c r="F1" s="4" t="s">
        <v>20</v>
      </c>
      <c r="G1" s="3" t="s">
        <v>3</v>
      </c>
      <c r="H1" s="51" t="s">
        <v>18</v>
      </c>
    </row>
    <row r="2" spans="1:9" x14ac:dyDescent="0.35">
      <c r="A2" s="1">
        <v>150356</v>
      </c>
      <c r="B2" s="47" t="s">
        <v>15</v>
      </c>
      <c r="C2" s="47" t="s">
        <v>212</v>
      </c>
      <c r="D2" s="6">
        <v>2019</v>
      </c>
      <c r="E2" s="6" t="s">
        <v>5</v>
      </c>
      <c r="F2" s="6">
        <v>619</v>
      </c>
      <c r="G2" s="6">
        <v>18</v>
      </c>
      <c r="H2" s="58">
        <f t="shared" ref="H2:H7" si="0">G2/F2</f>
        <v>2.9079159935379646E-2</v>
      </c>
    </row>
    <row r="3" spans="1:9" x14ac:dyDescent="0.35">
      <c r="A3" s="1">
        <v>151350</v>
      </c>
      <c r="B3" s="47" t="s">
        <v>14</v>
      </c>
      <c r="C3" s="47" t="s">
        <v>212</v>
      </c>
      <c r="D3" s="6">
        <v>2019</v>
      </c>
      <c r="E3" s="6" t="s">
        <v>5</v>
      </c>
      <c r="F3" s="6">
        <v>357</v>
      </c>
      <c r="G3" s="6">
        <v>3</v>
      </c>
      <c r="H3" s="58">
        <f t="shared" si="0"/>
        <v>8.4033613445378148E-3</v>
      </c>
    </row>
    <row r="4" spans="1:9" x14ac:dyDescent="0.35">
      <c r="A4" s="1">
        <v>151282</v>
      </c>
      <c r="B4" s="47" t="s">
        <v>8</v>
      </c>
      <c r="C4" s="47" t="s">
        <v>212</v>
      </c>
      <c r="D4" s="6">
        <v>2019</v>
      </c>
      <c r="E4" s="6" t="s">
        <v>5</v>
      </c>
      <c r="F4" s="6">
        <v>473</v>
      </c>
      <c r="G4" s="6">
        <v>87</v>
      </c>
      <c r="H4" s="58">
        <f t="shared" si="0"/>
        <v>0.1839323467230444</v>
      </c>
    </row>
    <row r="5" spans="1:9" x14ac:dyDescent="0.35">
      <c r="A5" s="1">
        <v>150551</v>
      </c>
      <c r="B5" s="47" t="s">
        <v>9</v>
      </c>
      <c r="C5" s="47" t="s">
        <v>212</v>
      </c>
      <c r="D5" s="6">
        <v>2019</v>
      </c>
      <c r="E5" s="6" t="s">
        <v>5</v>
      </c>
      <c r="F5" s="6">
        <v>352</v>
      </c>
      <c r="G5" s="6">
        <v>48</v>
      </c>
      <c r="H5" s="58">
        <f t="shared" si="0"/>
        <v>0.13636363636363635</v>
      </c>
      <c r="I5" s="42"/>
    </row>
    <row r="6" spans="1:9" x14ac:dyDescent="0.35">
      <c r="A6" s="1">
        <v>151294</v>
      </c>
      <c r="B6" s="47" t="s">
        <v>10</v>
      </c>
      <c r="C6" s="47" t="s">
        <v>212</v>
      </c>
      <c r="D6" s="6">
        <v>2019</v>
      </c>
      <c r="E6" s="6" t="s">
        <v>5</v>
      </c>
      <c r="F6" s="6">
        <v>212</v>
      </c>
      <c r="G6" s="6">
        <v>7</v>
      </c>
      <c r="H6" s="58">
        <f t="shared" si="0"/>
        <v>3.3018867924528301E-2</v>
      </c>
    </row>
    <row r="7" spans="1:9" x14ac:dyDescent="0.35">
      <c r="A7" s="1">
        <v>151178</v>
      </c>
      <c r="B7" s="47" t="s">
        <v>11</v>
      </c>
      <c r="C7" s="47" t="s">
        <v>212</v>
      </c>
      <c r="D7" s="6">
        <v>2019</v>
      </c>
      <c r="E7" s="6" t="s">
        <v>5</v>
      </c>
      <c r="F7" s="6">
        <v>338</v>
      </c>
      <c r="G7" s="6">
        <v>46</v>
      </c>
      <c r="H7" s="58">
        <f t="shared" si="0"/>
        <v>0.13609467455621302</v>
      </c>
    </row>
    <row r="8" spans="1:9" x14ac:dyDescent="0.35">
      <c r="A8" s="1">
        <v>150563</v>
      </c>
      <c r="B8" s="47" t="s">
        <v>16</v>
      </c>
      <c r="C8" s="47" t="s">
        <v>212</v>
      </c>
      <c r="D8" s="6">
        <v>2019</v>
      </c>
      <c r="E8" s="6" t="s">
        <v>5</v>
      </c>
      <c r="F8" s="6">
        <v>526</v>
      </c>
      <c r="G8" s="6">
        <v>18</v>
      </c>
      <c r="H8" s="58">
        <f t="shared" ref="H8:H19" si="1">G8/F8</f>
        <v>3.4220532319391636E-2</v>
      </c>
    </row>
    <row r="9" spans="1:9" x14ac:dyDescent="0.35">
      <c r="A9" s="1">
        <v>151660</v>
      </c>
      <c r="B9" s="47" t="s">
        <v>13</v>
      </c>
      <c r="C9" s="47" t="s">
        <v>212</v>
      </c>
      <c r="D9" s="6">
        <v>2019</v>
      </c>
      <c r="E9" s="6" t="s">
        <v>5</v>
      </c>
      <c r="F9" s="6">
        <v>426</v>
      </c>
      <c r="G9" s="6">
        <v>65</v>
      </c>
      <c r="H9" s="58">
        <f>G9/F9</f>
        <v>0.15258215962441316</v>
      </c>
    </row>
    <row r="10" spans="1:9" x14ac:dyDescent="0.35">
      <c r="A10" s="1">
        <v>151671</v>
      </c>
      <c r="B10" s="47" t="s">
        <v>12</v>
      </c>
      <c r="C10" s="47" t="s">
        <v>212</v>
      </c>
      <c r="D10" s="6">
        <v>2019</v>
      </c>
      <c r="E10" s="6" t="s">
        <v>5</v>
      </c>
      <c r="F10" s="6">
        <v>870</v>
      </c>
      <c r="G10" s="6">
        <v>26</v>
      </c>
      <c r="H10" s="58">
        <f t="shared" si="1"/>
        <v>2.9885057471264367E-2</v>
      </c>
    </row>
    <row r="11" spans="1:9" x14ac:dyDescent="0.35">
      <c r="A11" s="1">
        <v>150356</v>
      </c>
      <c r="B11" s="47" t="s">
        <v>15</v>
      </c>
      <c r="C11" s="47" t="s">
        <v>212</v>
      </c>
      <c r="D11" s="6">
        <v>2020</v>
      </c>
      <c r="E11" s="6" t="s">
        <v>6</v>
      </c>
      <c r="F11" s="6">
        <v>556</v>
      </c>
      <c r="G11" s="6">
        <v>18</v>
      </c>
      <c r="H11" s="58">
        <f t="shared" si="1"/>
        <v>3.237410071942446E-2</v>
      </c>
    </row>
    <row r="12" spans="1:9" x14ac:dyDescent="0.35">
      <c r="A12" s="1">
        <v>151350</v>
      </c>
      <c r="B12" s="47" t="s">
        <v>14</v>
      </c>
      <c r="C12" s="47" t="s">
        <v>212</v>
      </c>
      <c r="D12" s="6">
        <v>2020</v>
      </c>
      <c r="E12" s="6" t="s">
        <v>6</v>
      </c>
      <c r="F12" s="6">
        <v>332</v>
      </c>
      <c r="G12" s="6">
        <v>14</v>
      </c>
      <c r="H12" s="58">
        <f t="shared" si="1"/>
        <v>4.2168674698795178E-2</v>
      </c>
    </row>
    <row r="13" spans="1:9" x14ac:dyDescent="0.35">
      <c r="A13" s="1">
        <v>151282</v>
      </c>
      <c r="B13" s="47" t="s">
        <v>8</v>
      </c>
      <c r="C13" s="47" t="s">
        <v>212</v>
      </c>
      <c r="D13" s="6">
        <v>2020</v>
      </c>
      <c r="E13" s="6" t="s">
        <v>6</v>
      </c>
      <c r="F13" s="6">
        <v>422</v>
      </c>
      <c r="G13" s="6">
        <v>52</v>
      </c>
      <c r="H13" s="58">
        <f t="shared" si="1"/>
        <v>0.12322274881516587</v>
      </c>
    </row>
    <row r="14" spans="1:9" x14ac:dyDescent="0.35">
      <c r="A14" s="1">
        <v>150551</v>
      </c>
      <c r="B14" s="47" t="s">
        <v>9</v>
      </c>
      <c r="C14" s="47" t="s">
        <v>212</v>
      </c>
      <c r="D14" s="6">
        <v>2020</v>
      </c>
      <c r="E14" s="6" t="s">
        <v>6</v>
      </c>
      <c r="F14" s="6">
        <v>345</v>
      </c>
      <c r="G14" s="6">
        <v>77</v>
      </c>
      <c r="H14" s="58">
        <f t="shared" si="1"/>
        <v>0.22318840579710145</v>
      </c>
    </row>
    <row r="15" spans="1:9" x14ac:dyDescent="0.35">
      <c r="A15" s="1">
        <v>151294</v>
      </c>
      <c r="B15" s="47" t="s">
        <v>10</v>
      </c>
      <c r="C15" s="47" t="s">
        <v>212</v>
      </c>
      <c r="D15" s="6">
        <v>2020</v>
      </c>
      <c r="E15" s="6" t="s">
        <v>6</v>
      </c>
      <c r="F15" s="6">
        <v>207</v>
      </c>
      <c r="G15" s="6">
        <v>22</v>
      </c>
      <c r="H15" s="58">
        <f t="shared" si="1"/>
        <v>0.10628019323671498</v>
      </c>
    </row>
    <row r="16" spans="1:9" x14ac:dyDescent="0.35">
      <c r="A16" s="1">
        <v>151178</v>
      </c>
      <c r="B16" s="47" t="s">
        <v>11</v>
      </c>
      <c r="C16" s="47" t="s">
        <v>212</v>
      </c>
      <c r="D16" s="6">
        <v>2020</v>
      </c>
      <c r="E16" s="6" t="s">
        <v>6</v>
      </c>
      <c r="F16" s="6">
        <v>328</v>
      </c>
      <c r="G16" s="6">
        <v>30</v>
      </c>
      <c r="H16" s="58">
        <f t="shared" si="1"/>
        <v>9.1463414634146339E-2</v>
      </c>
    </row>
    <row r="17" spans="1:8" x14ac:dyDescent="0.35">
      <c r="A17" s="1">
        <v>150563</v>
      </c>
      <c r="B17" s="47" t="s">
        <v>16</v>
      </c>
      <c r="C17" s="47" t="s">
        <v>212</v>
      </c>
      <c r="D17" s="6">
        <v>2020</v>
      </c>
      <c r="E17" s="6" t="s">
        <v>6</v>
      </c>
      <c r="F17" s="6">
        <v>462</v>
      </c>
      <c r="G17" s="6">
        <v>28</v>
      </c>
      <c r="H17" s="58">
        <f t="shared" si="1"/>
        <v>6.0606060606060608E-2</v>
      </c>
    </row>
    <row r="18" spans="1:8" x14ac:dyDescent="0.35">
      <c r="A18" s="1">
        <v>151660</v>
      </c>
      <c r="B18" s="47" t="s">
        <v>13</v>
      </c>
      <c r="C18" s="47" t="s">
        <v>212</v>
      </c>
      <c r="D18" s="6">
        <v>2020</v>
      </c>
      <c r="E18" s="6" t="s">
        <v>6</v>
      </c>
      <c r="F18" s="6">
        <v>446</v>
      </c>
      <c r="G18" s="6">
        <v>73</v>
      </c>
      <c r="H18" s="58">
        <f t="shared" si="1"/>
        <v>0.16367713004484305</v>
      </c>
    </row>
    <row r="19" spans="1:8" x14ac:dyDescent="0.35">
      <c r="A19" s="1">
        <v>151671</v>
      </c>
      <c r="B19" s="47" t="s">
        <v>12</v>
      </c>
      <c r="C19" s="47" t="s">
        <v>212</v>
      </c>
      <c r="D19" s="6">
        <v>2020</v>
      </c>
      <c r="E19" s="6" t="s">
        <v>6</v>
      </c>
      <c r="F19" s="6">
        <v>835</v>
      </c>
      <c r="G19" s="6">
        <v>25</v>
      </c>
      <c r="H19" s="58">
        <f t="shared" si="1"/>
        <v>2.9940119760479042E-2</v>
      </c>
    </row>
    <row r="20" spans="1:8" x14ac:dyDescent="0.35">
      <c r="A20" s="1"/>
      <c r="B20" s="47"/>
      <c r="C20" s="47"/>
      <c r="D20" s="6"/>
      <c r="E20" s="6"/>
      <c r="F20" s="6"/>
      <c r="G20" s="6"/>
    </row>
    <row r="21" spans="1:8" x14ac:dyDescent="0.35">
      <c r="A21" s="1"/>
      <c r="B21" s="47"/>
      <c r="C21" s="47"/>
      <c r="D21" s="6"/>
      <c r="E21" s="6"/>
      <c r="F21" s="6"/>
      <c r="G21" s="6"/>
    </row>
    <row r="22" spans="1:8" x14ac:dyDescent="0.35">
      <c r="A22" s="1"/>
      <c r="B22" s="47"/>
      <c r="C22" s="47"/>
      <c r="D22" s="6"/>
      <c r="E22" s="6"/>
      <c r="F22" s="6"/>
      <c r="G22" s="6"/>
    </row>
    <row r="23" spans="1:8" x14ac:dyDescent="0.35">
      <c r="A23" s="1"/>
      <c r="B23" s="47"/>
      <c r="C23" s="47"/>
      <c r="D23" s="6"/>
      <c r="E23" s="6"/>
      <c r="F23" s="6"/>
      <c r="G23" s="6"/>
    </row>
    <row r="24" spans="1:8" x14ac:dyDescent="0.35">
      <c r="A24" s="1"/>
      <c r="B24" s="47"/>
      <c r="C24" s="47"/>
      <c r="D24" s="6"/>
      <c r="E24" s="6"/>
      <c r="F24" s="6"/>
      <c r="G24" s="6"/>
    </row>
    <row r="25" spans="1:8" x14ac:dyDescent="0.35">
      <c r="A25" s="1"/>
      <c r="B25" s="47"/>
      <c r="C25" s="47"/>
      <c r="D25" s="6"/>
      <c r="E25" s="6"/>
      <c r="F25" s="6"/>
      <c r="G25" s="6"/>
    </row>
    <row r="26" spans="1:8" x14ac:dyDescent="0.35">
      <c r="A26" s="1"/>
      <c r="B26" s="47"/>
      <c r="C26" s="47"/>
      <c r="D26" s="6"/>
      <c r="E26" s="6"/>
      <c r="F26" s="6"/>
      <c r="G26" s="6"/>
    </row>
    <row r="27" spans="1:8" x14ac:dyDescent="0.35">
      <c r="A27" s="1"/>
      <c r="B27" s="47"/>
      <c r="C27" s="47"/>
      <c r="D27" s="6"/>
      <c r="E27" s="6"/>
      <c r="F27" s="6"/>
      <c r="G27" s="6"/>
    </row>
    <row r="28" spans="1:8" x14ac:dyDescent="0.35">
      <c r="A28" s="1"/>
      <c r="B28" s="47"/>
      <c r="C28" s="47"/>
      <c r="D28" s="6"/>
      <c r="E28" s="6"/>
      <c r="F28" s="6"/>
      <c r="G28" s="6"/>
    </row>
    <row r="29" spans="1:8" x14ac:dyDescent="0.35">
      <c r="A29" s="1"/>
      <c r="B29" s="47"/>
      <c r="C29" s="47"/>
      <c r="D29" s="6"/>
      <c r="E29" s="6"/>
      <c r="F29" s="6"/>
      <c r="G29" s="6"/>
    </row>
    <row r="30" spans="1:8" x14ac:dyDescent="0.35">
      <c r="A30" s="1"/>
      <c r="B30" s="47"/>
      <c r="C30" s="47"/>
      <c r="D30" s="6"/>
      <c r="E30" s="6"/>
      <c r="F30" s="6"/>
      <c r="G30" s="6"/>
    </row>
    <row r="31" spans="1:8" x14ac:dyDescent="0.35">
      <c r="A31" s="1"/>
      <c r="B31" s="47"/>
      <c r="C31" s="47"/>
      <c r="D31" s="6"/>
      <c r="E31" s="6"/>
      <c r="F31" s="6"/>
      <c r="G31" s="6"/>
    </row>
    <row r="32" spans="1:8" x14ac:dyDescent="0.35">
      <c r="A32" s="1"/>
      <c r="B32" s="47"/>
      <c r="C32" s="47"/>
      <c r="D32" s="6"/>
      <c r="E32" s="6"/>
      <c r="F32" s="6"/>
      <c r="G32" s="6"/>
    </row>
    <row r="33" spans="1:7" x14ac:dyDescent="0.35">
      <c r="A33" s="1"/>
      <c r="B33" s="47"/>
      <c r="C33" s="47"/>
      <c r="D33" s="6"/>
      <c r="E33" s="6"/>
      <c r="F33" s="6"/>
      <c r="G33" s="6"/>
    </row>
    <row r="34" spans="1:7" x14ac:dyDescent="0.35">
      <c r="A34" s="1"/>
      <c r="B34" s="47"/>
      <c r="C34" s="47"/>
      <c r="D34" s="6"/>
      <c r="E34" s="6"/>
      <c r="F34" s="6"/>
      <c r="G34" s="6"/>
    </row>
    <row r="35" spans="1:7" x14ac:dyDescent="0.35">
      <c r="A35" s="1"/>
      <c r="B35" s="47"/>
      <c r="C35" s="47"/>
      <c r="D35" s="6"/>
      <c r="E35" s="6"/>
      <c r="F35" s="6"/>
      <c r="G35" s="6"/>
    </row>
    <row r="36" spans="1:7" x14ac:dyDescent="0.35">
      <c r="A36" s="1"/>
      <c r="B36" s="47"/>
      <c r="C36" s="47"/>
      <c r="D36" s="6"/>
      <c r="E36" s="6"/>
      <c r="F36" s="6"/>
      <c r="G36" s="6"/>
    </row>
    <row r="37" spans="1:7" x14ac:dyDescent="0.35">
      <c r="A37" s="1"/>
      <c r="B37" s="47"/>
      <c r="C37" s="47"/>
      <c r="D37" s="6"/>
      <c r="E37" s="6"/>
      <c r="F37" s="6"/>
      <c r="G37" s="6"/>
    </row>
    <row r="38" spans="1:7" x14ac:dyDescent="0.35">
      <c r="A38" s="1"/>
      <c r="B38" s="47"/>
      <c r="C38" s="47"/>
      <c r="D38" s="6"/>
      <c r="E38" s="6"/>
      <c r="F38" s="6"/>
      <c r="G38" s="6"/>
    </row>
    <row r="39" spans="1:7" x14ac:dyDescent="0.35">
      <c r="A39" s="1"/>
      <c r="B39" s="47"/>
      <c r="C39" s="47"/>
      <c r="D39" s="6"/>
      <c r="E39" s="6"/>
      <c r="F39" s="6"/>
      <c r="G39" s="6"/>
    </row>
    <row r="40" spans="1:7" x14ac:dyDescent="0.35">
      <c r="A40" s="1"/>
      <c r="B40" s="47"/>
      <c r="C40" s="47"/>
      <c r="D40" s="6"/>
      <c r="E40" s="6"/>
      <c r="F40" s="6"/>
      <c r="G40" s="6"/>
    </row>
    <row r="41" spans="1:7" x14ac:dyDescent="0.35">
      <c r="A41" s="1"/>
      <c r="B41" s="47"/>
      <c r="C41" s="47"/>
      <c r="D41" s="6"/>
      <c r="E41" s="6"/>
      <c r="F41" s="6"/>
      <c r="G41" s="6"/>
    </row>
    <row r="42" spans="1:7" x14ac:dyDescent="0.35">
      <c r="A42" s="1"/>
      <c r="B42" s="47"/>
      <c r="C42" s="47"/>
      <c r="D42" s="6"/>
      <c r="E42" s="6"/>
      <c r="F42" s="6"/>
      <c r="G42" s="6"/>
    </row>
    <row r="43" spans="1:7" x14ac:dyDescent="0.35">
      <c r="A43" s="1"/>
      <c r="B43" s="47"/>
      <c r="C43" s="47"/>
      <c r="D43" s="6"/>
      <c r="E43" s="6"/>
      <c r="F43" s="6"/>
      <c r="G43" s="6"/>
    </row>
    <row r="44" spans="1:7" x14ac:dyDescent="0.35">
      <c r="A44" s="1"/>
      <c r="B44" s="47"/>
      <c r="C44" s="47"/>
      <c r="D44" s="6"/>
      <c r="E44" s="6"/>
      <c r="F44" s="6"/>
      <c r="G44" s="6"/>
    </row>
    <row r="45" spans="1:7" x14ac:dyDescent="0.35">
      <c r="A45" s="1"/>
      <c r="B45" s="47"/>
      <c r="C45" s="47"/>
      <c r="D45" s="6"/>
      <c r="E45" s="6"/>
      <c r="F45" s="6"/>
      <c r="G45" s="6"/>
    </row>
    <row r="46" spans="1:7" x14ac:dyDescent="0.35">
      <c r="A46" s="1"/>
      <c r="B46" s="47"/>
      <c r="C46" s="47"/>
      <c r="D46" s="6"/>
      <c r="E46" s="6"/>
      <c r="F46" s="6"/>
      <c r="G46" s="6"/>
    </row>
    <row r="47" spans="1:7" x14ac:dyDescent="0.35">
      <c r="A47" s="1"/>
      <c r="B47" s="47"/>
      <c r="C47" s="47"/>
      <c r="D47" s="6"/>
      <c r="E47" s="6"/>
      <c r="F47" s="6"/>
      <c r="G47" s="6"/>
    </row>
    <row r="48" spans="1:7" x14ac:dyDescent="0.35">
      <c r="A48" s="1"/>
      <c r="B48" s="47"/>
      <c r="C48" s="47"/>
      <c r="D48" s="6"/>
      <c r="E48" s="6"/>
      <c r="F48" s="6"/>
      <c r="G48" s="6"/>
    </row>
    <row r="49" spans="1:7" x14ac:dyDescent="0.35">
      <c r="A49" s="1"/>
      <c r="B49" s="47"/>
      <c r="C49" s="47"/>
      <c r="D49" s="6"/>
      <c r="E49" s="6"/>
      <c r="F49" s="6"/>
      <c r="G49" s="6"/>
    </row>
    <row r="50" spans="1:7" x14ac:dyDescent="0.35">
      <c r="A50" s="1"/>
      <c r="B50" s="47"/>
      <c r="C50" s="47"/>
      <c r="D50" s="6"/>
      <c r="E50" s="6"/>
      <c r="F50" s="6"/>
      <c r="G50" s="6"/>
    </row>
    <row r="51" spans="1:7" x14ac:dyDescent="0.35">
      <c r="A51" s="1"/>
      <c r="B51" s="47"/>
      <c r="C51" s="47"/>
      <c r="D51" s="6"/>
      <c r="E51" s="6"/>
      <c r="F51" s="6"/>
      <c r="G51" s="6"/>
    </row>
    <row r="52" spans="1:7" x14ac:dyDescent="0.35">
      <c r="A52" s="1"/>
      <c r="B52" s="47"/>
      <c r="C52" s="47"/>
      <c r="D52" s="6"/>
      <c r="E52" s="6"/>
      <c r="F52" s="6"/>
      <c r="G52" s="6"/>
    </row>
    <row r="53" spans="1:7" x14ac:dyDescent="0.35">
      <c r="A53" s="1"/>
      <c r="B53" s="47"/>
      <c r="C53" s="47"/>
      <c r="D53" s="6"/>
      <c r="E53" s="6"/>
      <c r="F53" s="6"/>
      <c r="G53" s="6"/>
    </row>
    <row r="54" spans="1:7" x14ac:dyDescent="0.35">
      <c r="A54" s="1"/>
      <c r="B54" s="47"/>
      <c r="C54" s="47"/>
      <c r="D54" s="6"/>
      <c r="E54" s="6"/>
      <c r="F54" s="6"/>
      <c r="G54" s="6"/>
    </row>
    <row r="55" spans="1:7" x14ac:dyDescent="0.35">
      <c r="A55" s="1"/>
      <c r="B55" s="47"/>
      <c r="C55" s="47"/>
      <c r="D55" s="6"/>
      <c r="E55" s="6"/>
      <c r="F55" s="6"/>
      <c r="G55" s="6"/>
    </row>
    <row r="56" spans="1:7" x14ac:dyDescent="0.35">
      <c r="A56" s="1"/>
      <c r="B56" s="47"/>
      <c r="C56" s="47"/>
      <c r="D56" s="6"/>
      <c r="E56" s="6"/>
      <c r="F56" s="6"/>
      <c r="G56" s="6"/>
    </row>
    <row r="57" spans="1:7" x14ac:dyDescent="0.35">
      <c r="A57" s="1"/>
      <c r="B57" s="48"/>
      <c r="C57" s="48"/>
      <c r="D57" s="6"/>
      <c r="E57" s="8"/>
      <c r="F57" s="8"/>
      <c r="G57" s="8"/>
    </row>
    <row r="58" spans="1:7" x14ac:dyDescent="0.35">
      <c r="A58" s="1"/>
      <c r="B58" s="47"/>
      <c r="C58" s="47"/>
      <c r="D58" s="6"/>
      <c r="E58" s="6"/>
      <c r="F58" s="6"/>
      <c r="G58" s="6"/>
    </row>
    <row r="59" spans="1:7" x14ac:dyDescent="0.35">
      <c r="A59" s="1"/>
      <c r="B59" s="47"/>
      <c r="C59" s="47"/>
      <c r="D59" s="6"/>
      <c r="E59" s="6"/>
      <c r="F59" s="6"/>
      <c r="G59" s="6"/>
    </row>
    <row r="60" spans="1:7" x14ac:dyDescent="0.35">
      <c r="A60" s="1"/>
      <c r="B60" s="47"/>
      <c r="C60" s="47"/>
      <c r="D60" s="6"/>
      <c r="E60" s="6"/>
      <c r="F60" s="6"/>
      <c r="G60" s="6"/>
    </row>
    <row r="61" spans="1:7" x14ac:dyDescent="0.35">
      <c r="A61" s="1"/>
      <c r="B61" s="47"/>
      <c r="C61" s="47"/>
      <c r="D61" s="6"/>
      <c r="E61" s="6"/>
      <c r="F61" s="6"/>
      <c r="G61" s="6"/>
    </row>
    <row r="62" spans="1:7" x14ac:dyDescent="0.35">
      <c r="A62" s="1"/>
      <c r="B62" s="47"/>
      <c r="C62" s="47"/>
      <c r="D62" s="6"/>
      <c r="E62" s="6"/>
      <c r="F62" s="6"/>
      <c r="G62" s="6"/>
    </row>
    <row r="63" spans="1:7" x14ac:dyDescent="0.35">
      <c r="A63" s="1"/>
      <c r="B63" s="47"/>
      <c r="C63" s="47"/>
      <c r="D63" s="6"/>
      <c r="E63" s="6"/>
      <c r="F63" s="6"/>
      <c r="G63" s="6"/>
    </row>
    <row r="64" spans="1:7" x14ac:dyDescent="0.35">
      <c r="A64" s="1"/>
      <c r="B64" s="47"/>
      <c r="C64" s="47"/>
      <c r="D64" s="6"/>
      <c r="E64" s="6"/>
      <c r="F64" s="6"/>
      <c r="G64" s="6"/>
    </row>
    <row r="65" spans="1:7" x14ac:dyDescent="0.35">
      <c r="A65" s="1"/>
      <c r="B65" s="47"/>
      <c r="C65" s="47"/>
      <c r="D65" s="6"/>
      <c r="E65" s="6"/>
      <c r="F65" s="6"/>
      <c r="G65" s="6"/>
    </row>
    <row r="66" spans="1:7" x14ac:dyDescent="0.35">
      <c r="A66" s="1"/>
      <c r="B66" s="47"/>
      <c r="C66" s="47"/>
      <c r="D66" s="6"/>
      <c r="E66" s="6"/>
      <c r="F66" s="6"/>
      <c r="G66" s="6"/>
    </row>
    <row r="67" spans="1:7" x14ac:dyDescent="0.35">
      <c r="A67" s="1"/>
      <c r="B67" s="47"/>
      <c r="C67" s="47"/>
      <c r="D67" s="6"/>
      <c r="E67" s="6"/>
      <c r="F67" s="6"/>
      <c r="G67" s="6"/>
    </row>
    <row r="68" spans="1:7" x14ac:dyDescent="0.35">
      <c r="A68" s="1"/>
      <c r="B68" s="47"/>
      <c r="C68" s="47"/>
      <c r="D68" s="6"/>
      <c r="E68" s="6"/>
      <c r="F68" s="6"/>
      <c r="G68" s="6"/>
    </row>
    <row r="69" spans="1:7" x14ac:dyDescent="0.35">
      <c r="A69" s="1"/>
      <c r="B69" s="47"/>
      <c r="C69" s="47"/>
      <c r="D69" s="6"/>
      <c r="E69" s="6"/>
      <c r="F69" s="6"/>
      <c r="G69" s="6"/>
    </row>
    <row r="70" spans="1:7" x14ac:dyDescent="0.35">
      <c r="A70" s="1"/>
      <c r="B70" s="47"/>
      <c r="C70" s="47"/>
      <c r="D70" s="6"/>
      <c r="E70" s="6"/>
      <c r="F70" s="6"/>
      <c r="G70" s="6"/>
    </row>
    <row r="71" spans="1:7" x14ac:dyDescent="0.35">
      <c r="A71" s="1"/>
      <c r="B71" s="47"/>
      <c r="C71" s="47"/>
      <c r="D71" s="6"/>
      <c r="E71" s="6"/>
      <c r="F71" s="6"/>
      <c r="G71" s="6"/>
    </row>
    <row r="72" spans="1:7" x14ac:dyDescent="0.35">
      <c r="A72" s="1"/>
      <c r="B72" s="47"/>
      <c r="C72" s="47"/>
      <c r="D72" s="6"/>
      <c r="E72" s="6"/>
      <c r="F72" s="6"/>
      <c r="G72" s="6"/>
    </row>
    <row r="73" spans="1:7" x14ac:dyDescent="0.35">
      <c r="A73" s="1"/>
      <c r="B73" s="47"/>
      <c r="C73" s="47"/>
      <c r="D73" s="6"/>
      <c r="E73" s="6"/>
      <c r="F73" s="6"/>
      <c r="G73" s="6"/>
    </row>
    <row r="74" spans="1:7" x14ac:dyDescent="0.35">
      <c r="A74" s="1"/>
      <c r="B74" s="47"/>
      <c r="C74" s="47"/>
      <c r="D74" s="6"/>
      <c r="E74" s="6"/>
      <c r="F74" s="6"/>
      <c r="G74" s="6"/>
    </row>
    <row r="75" spans="1:7" x14ac:dyDescent="0.35">
      <c r="A75" s="1"/>
      <c r="B75" s="47"/>
      <c r="C75" s="47"/>
      <c r="D75" s="6"/>
      <c r="E75" s="6"/>
      <c r="F75" s="6"/>
      <c r="G75" s="6"/>
    </row>
    <row r="76" spans="1:7" x14ac:dyDescent="0.35">
      <c r="A76" s="1"/>
      <c r="B76" s="47"/>
      <c r="C76" s="47"/>
      <c r="D76" s="6"/>
      <c r="E76" s="6"/>
      <c r="F76" s="6"/>
      <c r="G76" s="6"/>
    </row>
    <row r="77" spans="1:7" x14ac:dyDescent="0.35">
      <c r="A77" s="1"/>
      <c r="B77" s="47"/>
      <c r="C77" s="47"/>
      <c r="D77" s="6"/>
      <c r="E77" s="6"/>
      <c r="F77" s="6"/>
      <c r="G77" s="6"/>
    </row>
    <row r="78" spans="1:7" x14ac:dyDescent="0.35">
      <c r="A78" s="1"/>
      <c r="B78" s="47"/>
      <c r="C78" s="47"/>
      <c r="D78" s="6"/>
      <c r="E78" s="6"/>
      <c r="F78" s="6"/>
      <c r="G78" s="6"/>
    </row>
    <row r="79" spans="1:7" x14ac:dyDescent="0.35">
      <c r="A79" s="1"/>
      <c r="B79" s="47"/>
      <c r="C79" s="47"/>
      <c r="D79" s="6"/>
      <c r="E79" s="6"/>
      <c r="F79" s="6"/>
      <c r="G79" s="6"/>
    </row>
    <row r="80" spans="1:7" x14ac:dyDescent="0.35">
      <c r="A80" s="1"/>
      <c r="B80" s="47"/>
      <c r="C80" s="47"/>
      <c r="D80" s="6"/>
      <c r="E80" s="6"/>
      <c r="F80" s="6"/>
      <c r="G80" s="6"/>
    </row>
    <row r="81" spans="1:7" x14ac:dyDescent="0.35">
      <c r="A81" s="1"/>
      <c r="B81" s="47"/>
      <c r="C81" s="47"/>
      <c r="D81" s="6"/>
      <c r="E81" s="6"/>
      <c r="F81" s="6"/>
      <c r="G81" s="6"/>
    </row>
    <row r="82" spans="1:7" x14ac:dyDescent="0.35">
      <c r="A82" s="1"/>
      <c r="B82" s="47"/>
      <c r="C82" s="47"/>
      <c r="D82" s="6"/>
      <c r="E82" s="6"/>
      <c r="F82" s="6"/>
      <c r="G82" s="6"/>
    </row>
    <row r="83" spans="1:7" x14ac:dyDescent="0.35">
      <c r="A83" s="1"/>
      <c r="B83" s="47"/>
      <c r="C83" s="47"/>
      <c r="D83" s="6"/>
      <c r="E83" s="6"/>
      <c r="F83" s="6"/>
      <c r="G83" s="6"/>
    </row>
    <row r="84" spans="1:7" x14ac:dyDescent="0.35">
      <c r="A84" s="1"/>
      <c r="B84" s="47"/>
      <c r="C84" s="47"/>
      <c r="D84" s="6"/>
      <c r="E84" s="6"/>
      <c r="F84" s="6"/>
      <c r="G84" s="6"/>
    </row>
    <row r="85" spans="1:7" x14ac:dyDescent="0.35">
      <c r="A85" s="1"/>
      <c r="B85" s="47"/>
      <c r="C85" s="47"/>
      <c r="D85" s="6"/>
      <c r="E85" s="6"/>
      <c r="F85" s="6"/>
      <c r="G85" s="6"/>
    </row>
    <row r="86" spans="1:7" x14ac:dyDescent="0.35">
      <c r="A86" s="1"/>
      <c r="B86" s="47"/>
      <c r="C86" s="47"/>
      <c r="D86" s="6"/>
      <c r="E86" s="6"/>
      <c r="F86" s="6"/>
      <c r="G86" s="6"/>
    </row>
    <row r="87" spans="1:7" x14ac:dyDescent="0.35">
      <c r="A87" s="1"/>
      <c r="B87" s="47"/>
      <c r="C87" s="47"/>
      <c r="D87" s="6"/>
      <c r="E87" s="6"/>
      <c r="F87" s="6"/>
      <c r="G87" s="6"/>
    </row>
    <row r="88" spans="1:7" x14ac:dyDescent="0.35">
      <c r="A88" s="1"/>
      <c r="B88" s="47"/>
      <c r="C88" s="47"/>
      <c r="D88" s="6"/>
      <c r="E88" s="6"/>
      <c r="F88" s="6"/>
      <c r="G88" s="6"/>
    </row>
    <row r="89" spans="1:7" x14ac:dyDescent="0.35">
      <c r="A89" s="1"/>
      <c r="B89" s="47"/>
      <c r="C89" s="47"/>
      <c r="D89" s="6"/>
      <c r="E89" s="6"/>
      <c r="F89" s="6"/>
      <c r="G89" s="6"/>
    </row>
    <row r="90" spans="1:7" x14ac:dyDescent="0.35">
      <c r="A90" s="1"/>
      <c r="B90" s="47"/>
      <c r="C90" s="47"/>
      <c r="D90" s="6"/>
      <c r="E90" s="6"/>
      <c r="F90" s="6"/>
      <c r="G90" s="6"/>
    </row>
    <row r="91" spans="1:7" x14ac:dyDescent="0.35">
      <c r="A91" s="1"/>
      <c r="B91" s="47"/>
      <c r="C91" s="47"/>
      <c r="D91" s="6"/>
      <c r="E91" s="6"/>
      <c r="F91" s="6"/>
      <c r="G91" s="6"/>
    </row>
    <row r="92" spans="1:7" x14ac:dyDescent="0.35">
      <c r="A92" s="1"/>
      <c r="B92" s="47"/>
      <c r="C92" s="47"/>
      <c r="D92" s="6"/>
      <c r="E92" s="6"/>
      <c r="F92" s="6"/>
      <c r="G92" s="6"/>
    </row>
    <row r="93" spans="1:7" x14ac:dyDescent="0.35">
      <c r="A93" s="1"/>
      <c r="B93" s="47"/>
      <c r="C93" s="47"/>
      <c r="D93" s="6"/>
      <c r="E93" s="6"/>
      <c r="F93" s="6"/>
      <c r="G93" s="6"/>
    </row>
    <row r="94" spans="1:7" x14ac:dyDescent="0.35">
      <c r="A94" s="1"/>
      <c r="B94" s="47"/>
      <c r="C94" s="47"/>
      <c r="D94" s="6"/>
      <c r="E94" s="6"/>
      <c r="F94" s="6"/>
      <c r="G94" s="6"/>
    </row>
    <row r="95" spans="1:7" x14ac:dyDescent="0.35">
      <c r="A95" s="1"/>
      <c r="B95" s="47"/>
      <c r="C95" s="47"/>
      <c r="D95" s="6"/>
      <c r="E95" s="6"/>
      <c r="F95" s="6"/>
      <c r="G95" s="6"/>
    </row>
    <row r="96" spans="1:7" x14ac:dyDescent="0.35">
      <c r="A96" s="1"/>
      <c r="B96" s="47"/>
      <c r="C96" s="47"/>
      <c r="D96" s="6"/>
      <c r="E96" s="6"/>
      <c r="F96" s="6"/>
      <c r="G96" s="6"/>
    </row>
    <row r="97" spans="1:10" x14ac:dyDescent="0.35">
      <c r="A97" s="1"/>
      <c r="B97" s="47"/>
      <c r="C97" s="47"/>
      <c r="D97" s="6"/>
      <c r="E97" s="6"/>
      <c r="F97" s="6"/>
      <c r="G97" s="6"/>
    </row>
    <row r="98" spans="1:10" x14ac:dyDescent="0.35">
      <c r="A98" s="1"/>
      <c r="B98" s="47"/>
      <c r="C98" s="47"/>
      <c r="D98" s="6"/>
      <c r="E98" s="6"/>
      <c r="F98" s="6"/>
      <c r="G98" s="6"/>
    </row>
    <row r="99" spans="1:10" x14ac:dyDescent="0.35">
      <c r="A99" s="1"/>
      <c r="B99" s="47"/>
      <c r="C99" s="47"/>
      <c r="D99" s="6"/>
      <c r="E99" s="6"/>
      <c r="F99" s="6"/>
      <c r="G99" s="6"/>
    </row>
    <row r="100" spans="1:10" x14ac:dyDescent="0.35">
      <c r="A100" s="1"/>
      <c r="B100" s="47"/>
      <c r="C100" s="47"/>
      <c r="D100" s="6"/>
      <c r="E100" s="6"/>
      <c r="F100" s="6"/>
      <c r="G100" s="6"/>
    </row>
    <row r="101" spans="1:10" x14ac:dyDescent="0.35">
      <c r="A101" s="1"/>
      <c r="B101" s="47"/>
      <c r="C101" s="47"/>
      <c r="D101" s="6"/>
      <c r="E101" s="6"/>
      <c r="F101" s="6"/>
      <c r="G101" s="6"/>
    </row>
    <row r="102" spans="1:10" x14ac:dyDescent="0.35">
      <c r="A102" s="1"/>
      <c r="B102" s="47"/>
      <c r="C102" s="47"/>
      <c r="D102" s="6"/>
      <c r="E102" s="6"/>
      <c r="F102" s="6"/>
      <c r="G102" s="6"/>
    </row>
    <row r="103" spans="1:10" x14ac:dyDescent="0.35">
      <c r="A103" s="1"/>
      <c r="B103" s="47"/>
      <c r="C103" s="47"/>
      <c r="D103" s="6"/>
      <c r="E103" s="6"/>
      <c r="F103" s="6"/>
      <c r="G103" s="6"/>
    </row>
    <row r="104" spans="1:10" x14ac:dyDescent="0.35">
      <c r="A104" s="1"/>
      <c r="B104" s="47"/>
      <c r="C104" s="47"/>
      <c r="D104" s="6"/>
      <c r="E104" s="6"/>
      <c r="F104" s="6"/>
      <c r="G104" s="6"/>
    </row>
    <row r="105" spans="1:10" x14ac:dyDescent="0.35">
      <c r="A105" s="1"/>
      <c r="B105" s="47"/>
      <c r="C105" s="47"/>
      <c r="D105" s="6"/>
      <c r="E105" s="6"/>
      <c r="F105" s="6"/>
      <c r="G105" s="6"/>
    </row>
    <row r="106" spans="1:10" x14ac:dyDescent="0.35">
      <c r="A106" s="1"/>
      <c r="B106" s="47"/>
      <c r="C106" s="47"/>
      <c r="D106" s="6"/>
      <c r="E106" s="6"/>
      <c r="F106" s="6"/>
      <c r="G106" s="6"/>
    </row>
    <row r="107" spans="1:10" x14ac:dyDescent="0.35">
      <c r="A107" s="1"/>
      <c r="B107" s="47"/>
      <c r="C107" s="47"/>
      <c r="D107" s="6"/>
      <c r="E107" s="6"/>
      <c r="F107" s="6"/>
      <c r="G107" s="6"/>
    </row>
    <row r="108" spans="1:10" x14ac:dyDescent="0.35">
      <c r="A108" s="1"/>
      <c r="B108" s="47"/>
      <c r="C108" s="47"/>
      <c r="D108" s="6"/>
      <c r="E108" s="6"/>
      <c r="F108" s="6"/>
      <c r="G108" s="6"/>
    </row>
    <row r="109" spans="1:10" x14ac:dyDescent="0.35">
      <c r="A109" s="1"/>
      <c r="B109" s="47"/>
      <c r="C109" s="47"/>
      <c r="D109" s="6"/>
      <c r="E109" s="6"/>
      <c r="F109" s="6"/>
      <c r="G109" s="6"/>
    </row>
    <row r="110" spans="1:10" x14ac:dyDescent="0.35">
      <c r="A110" s="1"/>
      <c r="B110" s="47"/>
      <c r="C110" s="47"/>
      <c r="D110" s="6"/>
      <c r="E110" s="6"/>
      <c r="F110" s="6"/>
      <c r="G110" s="6"/>
      <c r="J110" s="43"/>
    </row>
    <row r="111" spans="1:10" x14ac:dyDescent="0.35">
      <c r="A111" s="1"/>
      <c r="B111" s="47"/>
      <c r="C111" s="47"/>
      <c r="D111" s="6"/>
      <c r="E111" s="6"/>
      <c r="F111" s="6"/>
      <c r="G111" s="6"/>
    </row>
    <row r="112" spans="1:10" x14ac:dyDescent="0.35">
      <c r="A112" s="1"/>
      <c r="B112" s="47"/>
      <c r="C112" s="47"/>
      <c r="D112" s="6"/>
      <c r="E112" s="6"/>
      <c r="F112" s="6"/>
      <c r="G112" s="6"/>
    </row>
    <row r="113" spans="1:7" x14ac:dyDescent="0.35">
      <c r="A113" s="1"/>
      <c r="B113" s="47"/>
      <c r="C113" s="47"/>
      <c r="D113" s="6"/>
      <c r="E113" s="6"/>
      <c r="F113" s="6"/>
      <c r="G113" s="6"/>
    </row>
    <row r="114" spans="1:7" x14ac:dyDescent="0.35">
      <c r="A114" s="1"/>
      <c r="B114" s="47"/>
      <c r="C114" s="47"/>
      <c r="D114" s="6"/>
      <c r="E114" s="6"/>
      <c r="F114" s="6"/>
      <c r="G114" s="6"/>
    </row>
    <row r="115" spans="1:7" x14ac:dyDescent="0.35">
      <c r="A115" s="1"/>
      <c r="B115" s="47"/>
      <c r="C115" s="47"/>
      <c r="D115" s="6"/>
      <c r="E115" s="6"/>
      <c r="F115" s="6"/>
      <c r="G115" s="6"/>
    </row>
    <row r="116" spans="1:7" x14ac:dyDescent="0.35">
      <c r="A116" s="1"/>
      <c r="B116" s="47"/>
      <c r="C116" s="47"/>
      <c r="D116" s="6"/>
      <c r="E116" s="6"/>
      <c r="F116" s="6"/>
      <c r="G116" s="6"/>
    </row>
    <row r="117" spans="1:7" x14ac:dyDescent="0.35">
      <c r="A117" s="1"/>
      <c r="B117" s="47"/>
      <c r="C117" s="47"/>
      <c r="D117" s="6"/>
      <c r="E117" s="6"/>
      <c r="F117" s="6"/>
      <c r="G117" s="6"/>
    </row>
  </sheetData>
  <autoFilter ref="A1:H117" xr:uid="{B0670A0C-644D-4AE2-9E56-1B8DF5F1A797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F501-00E8-45CF-9F0D-1FAC0B35931C}">
  <dimension ref="A1:AB262"/>
  <sheetViews>
    <sheetView tabSelected="1" topLeftCell="C1" zoomScaleNormal="100" workbookViewId="0">
      <selection activeCell="C1" sqref="A1:XFD1"/>
    </sheetView>
  </sheetViews>
  <sheetFormatPr defaultRowHeight="14.5" x14ac:dyDescent="0.35"/>
  <cols>
    <col min="21" max="21" width="25.7265625" bestFit="1" customWidth="1"/>
    <col min="22" max="22" width="12" bestFit="1" customWidth="1"/>
    <col min="28" max="28" width="8.7265625" style="50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U2" s="62" t="s">
        <v>208</v>
      </c>
      <c r="V2" s="62"/>
      <c r="W2" s="62"/>
      <c r="X2" s="62"/>
      <c r="Y2" s="62"/>
      <c r="Z2" s="62"/>
    </row>
    <row r="3" spans="1:26" ht="29" x14ac:dyDescent="0.35">
      <c r="A3" s="1"/>
      <c r="B3" s="1"/>
      <c r="C3" s="1"/>
      <c r="D3" s="1"/>
      <c r="E3" s="1"/>
      <c r="F3" s="1"/>
      <c r="G3" s="1"/>
      <c r="H3" s="1" t="s">
        <v>21</v>
      </c>
      <c r="I3" s="1" t="s">
        <v>22</v>
      </c>
      <c r="J3" s="13" t="s">
        <v>23</v>
      </c>
      <c r="K3" s="13" t="s">
        <v>24</v>
      </c>
      <c r="L3" s="13" t="s">
        <v>25</v>
      </c>
      <c r="M3" s="14" t="s">
        <v>26</v>
      </c>
      <c r="N3" s="13" t="s">
        <v>27</v>
      </c>
      <c r="O3" s="14" t="s">
        <v>28</v>
      </c>
      <c r="P3" s="14" t="s">
        <v>29</v>
      </c>
      <c r="Q3" s="15" t="s">
        <v>30</v>
      </c>
      <c r="R3" s="14" t="s">
        <v>31</v>
      </c>
      <c r="U3" s="61"/>
      <c r="V3" s="61"/>
      <c r="W3" s="37" t="s">
        <v>4</v>
      </c>
      <c r="X3" s="37" t="s">
        <v>5</v>
      </c>
      <c r="Y3" s="37" t="s">
        <v>6</v>
      </c>
      <c r="Z3" s="37" t="s">
        <v>7</v>
      </c>
    </row>
    <row r="4" spans="1:26" x14ac:dyDescent="0.35">
      <c r="A4" s="1"/>
      <c r="B4" s="1"/>
      <c r="C4" s="1"/>
      <c r="D4" s="1"/>
      <c r="E4" s="1"/>
      <c r="F4" s="1"/>
      <c r="G4" s="1"/>
      <c r="H4" s="1" t="s">
        <v>21</v>
      </c>
      <c r="I4" s="1" t="s">
        <v>22</v>
      </c>
      <c r="J4" s="13" t="s">
        <v>32</v>
      </c>
      <c r="K4" s="13" t="s">
        <v>33</v>
      </c>
      <c r="L4" s="13" t="s">
        <v>34</v>
      </c>
      <c r="M4" s="13" t="s">
        <v>35</v>
      </c>
      <c r="N4" s="13" t="s">
        <v>36</v>
      </c>
      <c r="O4" s="13" t="s">
        <v>4</v>
      </c>
      <c r="P4" s="13" t="s">
        <v>5</v>
      </c>
      <c r="Q4" s="16" t="s">
        <v>6</v>
      </c>
      <c r="R4" s="13" t="s">
        <v>7</v>
      </c>
      <c r="U4" s="60" t="s">
        <v>15</v>
      </c>
      <c r="V4" s="38" t="s">
        <v>204</v>
      </c>
      <c r="W4" s="38">
        <f>SUM(O14,O16,O18,O20,O22:O23,O25)</f>
        <v>622</v>
      </c>
      <c r="X4" s="38">
        <f>SUM(P14,P16,P18,P20,P22,P23,P25)</f>
        <v>619</v>
      </c>
      <c r="Y4" s="38">
        <f>SUM(Q14,Q16,Q18,Q20,Q22,Q23,Q25)</f>
        <v>556</v>
      </c>
      <c r="Z4" s="38">
        <f>SUM(R14,R16,R18,R20,R22,R23,R25)</f>
        <v>541</v>
      </c>
    </row>
    <row r="5" spans="1:26" x14ac:dyDescent="0.35">
      <c r="A5" s="17" t="s">
        <v>15</v>
      </c>
      <c r="B5" s="17"/>
      <c r="C5" s="17"/>
      <c r="D5" s="17"/>
      <c r="E5" s="17"/>
      <c r="F5" s="17"/>
      <c r="G5" s="17"/>
      <c r="H5" s="17">
        <v>1648</v>
      </c>
      <c r="I5" s="17">
        <v>1571</v>
      </c>
      <c r="J5" s="17">
        <f t="shared" ref="J5:O5" si="0">SUM(J6:J25)</f>
        <v>1495</v>
      </c>
      <c r="K5" s="17">
        <f t="shared" si="0"/>
        <v>1444</v>
      </c>
      <c r="L5" s="17">
        <f t="shared" si="0"/>
        <v>1269</v>
      </c>
      <c r="M5" s="17">
        <f t="shared" si="0"/>
        <v>1280</v>
      </c>
      <c r="N5" s="17">
        <f t="shared" si="0"/>
        <v>1351</v>
      </c>
      <c r="O5" s="17">
        <f t="shared" si="0"/>
        <v>1391</v>
      </c>
      <c r="P5" s="17">
        <v>1395</v>
      </c>
      <c r="Q5" s="18">
        <v>1398</v>
      </c>
      <c r="R5" s="17">
        <v>1386</v>
      </c>
      <c r="U5" s="60"/>
      <c r="V5" s="39" t="s">
        <v>205</v>
      </c>
      <c r="W5" s="39">
        <f t="shared" ref="W5:Z6" si="1">O6</f>
        <v>251</v>
      </c>
      <c r="X5" s="39">
        <f t="shared" si="1"/>
        <v>253</v>
      </c>
      <c r="Y5" s="39">
        <f t="shared" si="1"/>
        <v>264</v>
      </c>
      <c r="Z5" s="39">
        <f t="shared" si="1"/>
        <v>247</v>
      </c>
    </row>
    <row r="6" spans="1:26" x14ac:dyDescent="0.35">
      <c r="A6" s="64">
        <v>109099</v>
      </c>
      <c r="B6" s="64" t="s">
        <v>37</v>
      </c>
      <c r="C6" s="65" t="s">
        <v>38</v>
      </c>
      <c r="D6" s="19" t="s">
        <v>39</v>
      </c>
      <c r="E6" s="19" t="s">
        <v>40</v>
      </c>
      <c r="F6" s="19"/>
      <c r="G6" s="19"/>
      <c r="H6" s="19">
        <v>233</v>
      </c>
      <c r="I6" s="19">
        <v>225</v>
      </c>
      <c r="J6" s="19">
        <v>197</v>
      </c>
      <c r="K6" s="19">
        <v>176</v>
      </c>
      <c r="L6" s="19">
        <v>113</v>
      </c>
      <c r="M6" s="19">
        <v>138</v>
      </c>
      <c r="N6" s="19">
        <v>217</v>
      </c>
      <c r="O6" s="19">
        <v>251</v>
      </c>
      <c r="P6" s="19">
        <v>253</v>
      </c>
      <c r="Q6" s="19">
        <v>264</v>
      </c>
      <c r="R6" s="19">
        <v>247</v>
      </c>
      <c r="U6" s="60"/>
      <c r="V6" s="40" t="s">
        <v>206</v>
      </c>
      <c r="W6" s="40">
        <f t="shared" si="1"/>
        <v>302</v>
      </c>
      <c r="X6" s="40">
        <f t="shared" si="1"/>
        <v>293</v>
      </c>
      <c r="Y6" s="40">
        <f t="shared" si="1"/>
        <v>365</v>
      </c>
      <c r="Z6" s="40">
        <f t="shared" si="1"/>
        <v>359</v>
      </c>
    </row>
    <row r="7" spans="1:26" x14ac:dyDescent="0.35">
      <c r="A7" s="64"/>
      <c r="B7" s="64"/>
      <c r="C7" s="65"/>
      <c r="D7" s="20" t="s">
        <v>41</v>
      </c>
      <c r="E7" s="20" t="s">
        <v>40</v>
      </c>
      <c r="F7" s="20"/>
      <c r="G7" s="20"/>
      <c r="H7" s="20">
        <v>332</v>
      </c>
      <c r="I7" s="20">
        <v>324</v>
      </c>
      <c r="J7" s="20">
        <v>320</v>
      </c>
      <c r="K7" s="20">
        <v>299</v>
      </c>
      <c r="L7" s="20">
        <v>251</v>
      </c>
      <c r="M7" s="20">
        <v>254</v>
      </c>
      <c r="N7" s="20">
        <v>263</v>
      </c>
      <c r="O7" s="20">
        <v>302</v>
      </c>
      <c r="P7" s="20">
        <v>293</v>
      </c>
      <c r="Q7" s="20">
        <v>365</v>
      </c>
      <c r="R7" s="20">
        <v>359</v>
      </c>
      <c r="U7" s="60" t="s">
        <v>14</v>
      </c>
      <c r="V7" s="38" t="s">
        <v>204</v>
      </c>
      <c r="W7" s="38">
        <f>SUM(O29,O31,O33,O54)</f>
        <v>350</v>
      </c>
      <c r="X7" s="38">
        <f>SUM(P29,P31,P33,P54)</f>
        <v>357</v>
      </c>
      <c r="Y7" s="38">
        <f>SUM(Q29,Q31,Q33,Q54)</f>
        <v>332</v>
      </c>
      <c r="Z7" s="38">
        <f>SUM(R29,R33,R31,R54)</f>
        <v>333</v>
      </c>
    </row>
    <row r="8" spans="1:26" x14ac:dyDescent="0.35">
      <c r="A8" s="64"/>
      <c r="B8" s="64"/>
      <c r="C8" s="21"/>
      <c r="D8" s="1" t="s">
        <v>41</v>
      </c>
      <c r="E8" s="1" t="s">
        <v>42</v>
      </c>
      <c r="F8" s="1"/>
      <c r="G8" s="1"/>
      <c r="H8" s="1"/>
      <c r="I8" s="1"/>
      <c r="J8" s="1">
        <v>17</v>
      </c>
      <c r="K8" s="1">
        <v>36</v>
      </c>
      <c r="L8" s="1">
        <v>21</v>
      </c>
      <c r="M8" s="1"/>
      <c r="N8" s="1"/>
      <c r="O8" s="1"/>
      <c r="P8" s="1"/>
      <c r="Q8" s="1"/>
      <c r="R8" s="1"/>
      <c r="U8" s="60"/>
      <c r="V8" s="39" t="s">
        <v>205</v>
      </c>
      <c r="W8" s="39">
        <f>O36</f>
        <v>180</v>
      </c>
      <c r="X8" s="39">
        <f>P36</f>
        <v>178</v>
      </c>
      <c r="Y8" s="39">
        <f>Q36</f>
        <v>201</v>
      </c>
      <c r="Z8" s="39">
        <f>R36</f>
        <v>228</v>
      </c>
    </row>
    <row r="9" spans="1:26" x14ac:dyDescent="0.35">
      <c r="A9" s="64"/>
      <c r="B9" s="64"/>
      <c r="C9" s="21"/>
      <c r="D9" s="1" t="s">
        <v>41</v>
      </c>
      <c r="E9" s="1" t="s">
        <v>43</v>
      </c>
      <c r="F9" s="1"/>
      <c r="G9" s="1"/>
      <c r="H9" s="1">
        <v>43</v>
      </c>
      <c r="I9" s="1">
        <v>14</v>
      </c>
      <c r="J9" s="1"/>
      <c r="K9" s="1"/>
      <c r="L9" s="1"/>
      <c r="M9" s="1"/>
      <c r="N9" s="1"/>
      <c r="O9" s="1"/>
      <c r="P9" s="1"/>
      <c r="Q9" s="1"/>
      <c r="R9" s="1"/>
      <c r="U9" s="60"/>
      <c r="V9" s="40" t="s">
        <v>206</v>
      </c>
      <c r="W9" s="40">
        <f>SUM(O40,O42)</f>
        <v>416</v>
      </c>
      <c r="X9" s="40">
        <f>SUM(P40,P42)</f>
        <v>368</v>
      </c>
      <c r="Y9" s="40">
        <f>Q40</f>
        <v>301</v>
      </c>
      <c r="Z9" s="40">
        <f>SUM(R40,R42)</f>
        <v>313</v>
      </c>
    </row>
    <row r="10" spans="1:26" x14ac:dyDescent="0.35">
      <c r="A10" s="64"/>
      <c r="B10" s="64"/>
      <c r="C10" s="21"/>
      <c r="D10" s="1" t="s">
        <v>41</v>
      </c>
      <c r="E10" s="1" t="s">
        <v>44</v>
      </c>
      <c r="F10" s="1"/>
      <c r="G10" s="1"/>
      <c r="H10" s="1">
        <v>16</v>
      </c>
      <c r="I10" s="1"/>
      <c r="J10" s="1"/>
      <c r="K10" s="1"/>
      <c r="L10" s="1"/>
      <c r="M10" s="1"/>
      <c r="N10" s="1"/>
      <c r="O10" s="1"/>
      <c r="P10" s="1"/>
      <c r="Q10" s="1"/>
      <c r="R10" s="1"/>
      <c r="U10" s="60"/>
      <c r="V10" s="41" t="s">
        <v>17</v>
      </c>
      <c r="W10" s="41">
        <f>O46</f>
        <v>146</v>
      </c>
      <c r="X10" s="41">
        <f>P46</f>
        <v>183</v>
      </c>
      <c r="Y10" s="41">
        <f>Q46</f>
        <v>174</v>
      </c>
      <c r="Z10" s="41">
        <f>R46</f>
        <v>157</v>
      </c>
    </row>
    <row r="11" spans="1:26" x14ac:dyDescent="0.35">
      <c r="A11" s="64"/>
      <c r="B11" s="64"/>
      <c r="C11" s="21"/>
      <c r="D11" s="1" t="s">
        <v>41</v>
      </c>
      <c r="E11" s="1" t="s">
        <v>45</v>
      </c>
      <c r="F11" s="1"/>
      <c r="G11" s="1"/>
      <c r="H11" s="1"/>
      <c r="I11" s="1"/>
      <c r="J11" s="1"/>
      <c r="K11" s="1"/>
      <c r="L11" s="1"/>
      <c r="M11" s="1">
        <v>12</v>
      </c>
      <c r="N11" s="1">
        <v>15</v>
      </c>
      <c r="O11" s="1"/>
      <c r="P11" s="1"/>
      <c r="Q11" s="1"/>
      <c r="R11" s="1"/>
      <c r="U11" s="60" t="s">
        <v>8</v>
      </c>
      <c r="V11" s="38" t="s">
        <v>204</v>
      </c>
      <c r="W11" s="38">
        <f>SUM(O63,O70,O72:O73,O75,O77)</f>
        <v>481</v>
      </c>
      <c r="X11" s="38">
        <f>SUM(P63,P70,P72:P73,P75,P77)</f>
        <v>473</v>
      </c>
      <c r="Y11" s="38">
        <f>SUM(Q63,Q70,Q72:Q73,Q75,Q77)</f>
        <v>422</v>
      </c>
      <c r="Z11" s="38">
        <f>SUM(R63,R70,R72:R73,R75,R77)</f>
        <v>399</v>
      </c>
    </row>
    <row r="12" spans="1:26" x14ac:dyDescent="0.35">
      <c r="A12" s="64"/>
      <c r="B12" s="64"/>
      <c r="C12" s="21"/>
      <c r="D12" s="1" t="s">
        <v>46</v>
      </c>
      <c r="E12" s="1" t="s">
        <v>44</v>
      </c>
      <c r="F12" s="1"/>
      <c r="G12" s="1"/>
      <c r="H12" s="1">
        <v>17</v>
      </c>
      <c r="I12" s="1"/>
      <c r="J12" s="1"/>
      <c r="K12" s="1"/>
      <c r="L12" s="1"/>
      <c r="M12" s="1"/>
      <c r="N12" s="1"/>
      <c r="O12" s="1"/>
      <c r="P12" s="1"/>
      <c r="Q12" s="1"/>
      <c r="R12" s="1"/>
      <c r="U12" s="60"/>
      <c r="V12" s="39" t="s">
        <v>205</v>
      </c>
      <c r="W12" s="39">
        <f>O64</f>
        <v>187</v>
      </c>
      <c r="X12" s="39">
        <f>P64</f>
        <v>172</v>
      </c>
      <c r="Y12" s="39">
        <f>Q64</f>
        <v>190</v>
      </c>
      <c r="Z12" s="39">
        <f>R64</f>
        <v>173</v>
      </c>
    </row>
    <row r="13" spans="1:26" x14ac:dyDescent="0.35">
      <c r="A13" s="64">
        <v>109968</v>
      </c>
      <c r="B13" s="64" t="s">
        <v>47</v>
      </c>
      <c r="C13" s="1"/>
      <c r="D13" s="1" t="s">
        <v>48</v>
      </c>
      <c r="E13" s="1"/>
      <c r="F13" s="1"/>
      <c r="G13" s="1"/>
      <c r="H13" s="1">
        <v>35</v>
      </c>
      <c r="I13" s="1">
        <v>45</v>
      </c>
      <c r="J13" s="1">
        <v>48</v>
      </c>
      <c r="K13" s="1">
        <v>46</v>
      </c>
      <c r="L13" s="1">
        <v>43</v>
      </c>
      <c r="M13" s="1">
        <v>45</v>
      </c>
      <c r="N13" s="1">
        <v>41</v>
      </c>
      <c r="O13" s="1">
        <v>25</v>
      </c>
      <c r="P13" s="1">
        <v>22</v>
      </c>
      <c r="Q13" s="1">
        <v>23</v>
      </c>
      <c r="R13" s="1">
        <v>19</v>
      </c>
      <c r="U13" s="60"/>
      <c r="V13" s="40" t="s">
        <v>206</v>
      </c>
      <c r="W13" s="40">
        <f>SUM(O65:O66)</f>
        <v>289</v>
      </c>
      <c r="X13" s="40">
        <f>SUM(P65:P66)</f>
        <v>295</v>
      </c>
      <c r="Y13" s="40">
        <f>SUM(Q65:Q66)</f>
        <v>294</v>
      </c>
      <c r="Z13" s="40">
        <f>SUM(R65:R66)</f>
        <v>289</v>
      </c>
    </row>
    <row r="14" spans="1:26" x14ac:dyDescent="0.35">
      <c r="A14" s="64"/>
      <c r="B14" s="64"/>
      <c r="C14" s="1"/>
      <c r="D14" s="22" t="s">
        <v>49</v>
      </c>
      <c r="E14" s="22" t="s">
        <v>40</v>
      </c>
      <c r="F14" s="22"/>
      <c r="G14" s="22"/>
      <c r="H14" s="22">
        <v>74</v>
      </c>
      <c r="I14" s="22">
        <v>71</v>
      </c>
      <c r="J14" s="22">
        <v>75</v>
      </c>
      <c r="K14" s="22">
        <v>74</v>
      </c>
      <c r="L14" s="22">
        <v>72</v>
      </c>
      <c r="M14" s="22">
        <v>68</v>
      </c>
      <c r="N14" s="22">
        <v>70</v>
      </c>
      <c r="O14" s="22">
        <v>76</v>
      </c>
      <c r="P14" s="22">
        <v>75</v>
      </c>
      <c r="Q14" s="22">
        <v>61</v>
      </c>
      <c r="R14" s="22">
        <v>52</v>
      </c>
      <c r="U14" s="60" t="s">
        <v>9</v>
      </c>
      <c r="V14" s="38" t="s">
        <v>204</v>
      </c>
      <c r="W14" s="38">
        <f>SUM(O86:O89,O91,O96)</f>
        <v>381</v>
      </c>
      <c r="X14" s="38">
        <f>SUM(P86:P89,P91,P96)</f>
        <v>352</v>
      </c>
      <c r="Y14" s="38">
        <f>SUM(Q86:Q89,Q91,Q96)</f>
        <v>345</v>
      </c>
      <c r="Z14" s="38">
        <f>SUM(R86:R89,R91,R96)</f>
        <v>339</v>
      </c>
    </row>
    <row r="15" spans="1:26" x14ac:dyDescent="0.35">
      <c r="A15" s="64">
        <v>109682</v>
      </c>
      <c r="B15" s="64" t="s">
        <v>50</v>
      </c>
      <c r="C15" s="1"/>
      <c r="D15" s="1" t="s">
        <v>48</v>
      </c>
      <c r="E15" s="1"/>
      <c r="F15" s="1"/>
      <c r="G15" s="1"/>
      <c r="H15" s="1">
        <v>50</v>
      </c>
      <c r="I15" s="1">
        <v>50</v>
      </c>
      <c r="J15" s="1">
        <v>48</v>
      </c>
      <c r="K15" s="1">
        <v>41</v>
      </c>
      <c r="L15" s="1">
        <v>37</v>
      </c>
      <c r="M15" s="1">
        <v>39</v>
      </c>
      <c r="N15" s="1">
        <v>43</v>
      </c>
      <c r="O15" s="1">
        <v>40</v>
      </c>
      <c r="P15" s="1">
        <v>44</v>
      </c>
      <c r="Q15" s="1">
        <v>40</v>
      </c>
      <c r="R15" s="1">
        <v>45</v>
      </c>
      <c r="U15" s="60"/>
      <c r="V15" s="39" t="s">
        <v>205</v>
      </c>
      <c r="W15" s="39">
        <f>SUM(O92,O97)</f>
        <v>154</v>
      </c>
      <c r="X15" s="39">
        <f>SUM(P92,P97)</f>
        <v>170</v>
      </c>
      <c r="Y15" s="39">
        <f>SUM(Q92,Q97)</f>
        <v>162</v>
      </c>
      <c r="Z15" s="39">
        <f>SUM(R92,R97)</f>
        <v>112</v>
      </c>
    </row>
    <row r="16" spans="1:26" x14ac:dyDescent="0.35">
      <c r="A16" s="64"/>
      <c r="B16" s="64"/>
      <c r="C16" s="1"/>
      <c r="D16" s="22" t="s">
        <v>49</v>
      </c>
      <c r="E16" s="22" t="s">
        <v>40</v>
      </c>
      <c r="F16" s="22"/>
      <c r="G16" s="22"/>
      <c r="H16" s="22">
        <v>158</v>
      </c>
      <c r="I16" s="22">
        <v>157</v>
      </c>
      <c r="J16" s="22">
        <v>137</v>
      </c>
      <c r="K16" s="22">
        <v>117</v>
      </c>
      <c r="L16" s="22">
        <v>92</v>
      </c>
      <c r="M16" s="22">
        <v>92</v>
      </c>
      <c r="N16" s="22">
        <v>86</v>
      </c>
      <c r="O16" s="22">
        <v>81</v>
      </c>
      <c r="P16" s="22">
        <v>91</v>
      </c>
      <c r="Q16" s="22">
        <v>80</v>
      </c>
      <c r="R16" s="22">
        <v>81</v>
      </c>
      <c r="U16" s="60"/>
      <c r="V16" s="40" t="s">
        <v>206</v>
      </c>
      <c r="W16" s="40">
        <f>SUM(O93,O104)</f>
        <v>243</v>
      </c>
      <c r="X16" s="40">
        <f>SUM(P93,P100,P104)</f>
        <v>256</v>
      </c>
      <c r="Y16" s="40">
        <f>SUM(Q93,Q100,Q104)</f>
        <v>250</v>
      </c>
      <c r="Z16" s="40">
        <f>SUM(R93,R104)</f>
        <v>244</v>
      </c>
    </row>
    <row r="17" spans="1:26" x14ac:dyDescent="0.35">
      <c r="A17" s="64">
        <v>109096</v>
      </c>
      <c r="B17" s="64" t="s">
        <v>51</v>
      </c>
      <c r="C17" s="1"/>
      <c r="D17" s="1" t="s">
        <v>48</v>
      </c>
      <c r="E17" s="1"/>
      <c r="F17" s="1"/>
      <c r="G17" s="1"/>
      <c r="H17" s="1">
        <v>32</v>
      </c>
      <c r="I17" s="1">
        <v>22</v>
      </c>
      <c r="J17" s="1">
        <v>20</v>
      </c>
      <c r="K17" s="1">
        <v>23</v>
      </c>
      <c r="L17" s="1">
        <v>19</v>
      </c>
      <c r="M17" s="1">
        <v>18</v>
      </c>
      <c r="N17" s="1">
        <v>21</v>
      </c>
      <c r="O17" s="1">
        <v>25</v>
      </c>
      <c r="P17" s="1">
        <v>40</v>
      </c>
      <c r="Q17" s="1">
        <v>29</v>
      </c>
      <c r="R17" s="1">
        <v>31</v>
      </c>
      <c r="U17" s="60"/>
      <c r="V17" s="41" t="s">
        <v>17</v>
      </c>
      <c r="W17" s="41">
        <f>O105</f>
        <v>29</v>
      </c>
      <c r="X17" s="41">
        <f>P105</f>
        <v>41</v>
      </c>
      <c r="Y17" s="41">
        <f>Q105</f>
        <v>40</v>
      </c>
      <c r="Z17" s="41">
        <f>R105</f>
        <v>51</v>
      </c>
    </row>
    <row r="18" spans="1:26" x14ac:dyDescent="0.35">
      <c r="A18" s="64"/>
      <c r="B18" s="64"/>
      <c r="C18" s="1"/>
      <c r="D18" s="22" t="s">
        <v>49</v>
      </c>
      <c r="E18" s="22" t="s">
        <v>40</v>
      </c>
      <c r="F18" s="22"/>
      <c r="G18" s="22"/>
      <c r="H18" s="22">
        <v>47</v>
      </c>
      <c r="I18" s="22">
        <v>54</v>
      </c>
      <c r="J18" s="22">
        <v>32</v>
      </c>
      <c r="K18" s="22">
        <v>34</v>
      </c>
      <c r="L18" s="22">
        <v>31</v>
      </c>
      <c r="M18" s="22">
        <v>21</v>
      </c>
      <c r="N18" s="22">
        <v>30</v>
      </c>
      <c r="O18" s="22">
        <v>34</v>
      </c>
      <c r="P18" s="22">
        <v>38</v>
      </c>
      <c r="Q18" s="22">
        <v>38</v>
      </c>
      <c r="R18" s="22">
        <v>44</v>
      </c>
      <c r="U18" s="60" t="s">
        <v>10</v>
      </c>
      <c r="V18" s="38" t="s">
        <v>204</v>
      </c>
      <c r="W18" s="38">
        <f>SUM(O122,O127)</f>
        <v>216</v>
      </c>
      <c r="X18" s="38">
        <f>SUM(P122,P127)</f>
        <v>212</v>
      </c>
      <c r="Y18" s="38">
        <f>SUM(Q122,Q127)</f>
        <v>207</v>
      </c>
      <c r="Z18" s="38">
        <f>SUM(R122,R127)</f>
        <v>210</v>
      </c>
    </row>
    <row r="19" spans="1:26" x14ac:dyDescent="0.35">
      <c r="A19" s="64">
        <v>109030</v>
      </c>
      <c r="B19" s="64" t="s">
        <v>52</v>
      </c>
      <c r="C19" s="1"/>
      <c r="D19" s="1" t="s">
        <v>48</v>
      </c>
      <c r="E19" s="1"/>
      <c r="F19" s="1"/>
      <c r="G19" s="1"/>
      <c r="H19" s="1">
        <v>37</v>
      </c>
      <c r="I19" s="1">
        <v>39</v>
      </c>
      <c r="J19" s="1">
        <v>37</v>
      </c>
      <c r="K19" s="1">
        <v>21</v>
      </c>
      <c r="L19" s="1">
        <v>21</v>
      </c>
      <c r="M19" s="1">
        <v>20</v>
      </c>
      <c r="N19" s="1">
        <v>19</v>
      </c>
      <c r="O19" s="1">
        <v>15</v>
      </c>
      <c r="P19" s="1">
        <v>19</v>
      </c>
      <c r="Q19" s="1">
        <v>26</v>
      </c>
      <c r="R19" s="1">
        <v>40</v>
      </c>
      <c r="U19" s="60"/>
      <c r="V19" s="39" t="s">
        <v>205</v>
      </c>
      <c r="W19" s="39">
        <f t="shared" ref="W19:Z20" si="2">O123</f>
        <v>144</v>
      </c>
      <c r="X19" s="39">
        <f t="shared" si="2"/>
        <v>138</v>
      </c>
      <c r="Y19" s="39">
        <f t="shared" si="2"/>
        <v>131</v>
      </c>
      <c r="Z19" s="39">
        <f t="shared" si="2"/>
        <v>132</v>
      </c>
    </row>
    <row r="20" spans="1:26" x14ac:dyDescent="0.35">
      <c r="A20" s="64"/>
      <c r="B20" s="64"/>
      <c r="C20" s="1"/>
      <c r="D20" s="22" t="s">
        <v>49</v>
      </c>
      <c r="E20" s="22" t="s">
        <v>40</v>
      </c>
      <c r="F20" s="22"/>
      <c r="G20" s="22"/>
      <c r="H20" s="22">
        <v>94</v>
      </c>
      <c r="I20" s="22">
        <v>96</v>
      </c>
      <c r="J20" s="22">
        <v>91</v>
      </c>
      <c r="K20" s="22">
        <v>76</v>
      </c>
      <c r="L20" s="22">
        <v>73</v>
      </c>
      <c r="M20" s="22">
        <v>80</v>
      </c>
      <c r="N20" s="22">
        <v>82</v>
      </c>
      <c r="O20" s="22">
        <v>87</v>
      </c>
      <c r="P20" s="22">
        <v>78</v>
      </c>
      <c r="Q20" s="22">
        <v>70</v>
      </c>
      <c r="R20" s="22">
        <v>57</v>
      </c>
      <c r="U20" s="60"/>
      <c r="V20" s="40" t="s">
        <v>206</v>
      </c>
      <c r="W20" s="40">
        <f t="shared" si="2"/>
        <v>230</v>
      </c>
      <c r="X20" s="40">
        <f t="shared" si="2"/>
        <v>212</v>
      </c>
      <c r="Y20" s="40">
        <f t="shared" si="2"/>
        <v>203</v>
      </c>
      <c r="Z20" s="40">
        <f t="shared" si="2"/>
        <v>219</v>
      </c>
    </row>
    <row r="21" spans="1:26" x14ac:dyDescent="0.35">
      <c r="A21" s="64">
        <v>109136</v>
      </c>
      <c r="B21" s="64" t="s">
        <v>53</v>
      </c>
      <c r="C21" s="1"/>
      <c r="D21" s="1" t="s">
        <v>48</v>
      </c>
      <c r="E21" s="1"/>
      <c r="F21" s="1"/>
      <c r="G21" s="1"/>
      <c r="H21" s="1">
        <v>49</v>
      </c>
      <c r="I21" s="1">
        <v>47</v>
      </c>
      <c r="J21" s="1">
        <v>48</v>
      </c>
      <c r="K21" s="1">
        <v>60</v>
      </c>
      <c r="L21" s="1">
        <v>50</v>
      </c>
      <c r="M21" s="1">
        <v>44</v>
      </c>
      <c r="N21" s="1">
        <v>38</v>
      </c>
      <c r="O21" s="1">
        <v>40</v>
      </c>
      <c r="P21" s="1">
        <v>31</v>
      </c>
      <c r="Q21" s="1">
        <v>20</v>
      </c>
      <c r="R21" s="1">
        <v>31</v>
      </c>
      <c r="U21" s="60" t="s">
        <v>127</v>
      </c>
      <c r="V21" s="38" t="s">
        <v>204</v>
      </c>
      <c r="W21" s="38">
        <f>SUM(O142,O151,O153,O155)</f>
        <v>354</v>
      </c>
      <c r="X21" s="38">
        <f>SUM(P142,P151,P153,P155)</f>
        <v>338</v>
      </c>
      <c r="Y21" s="38">
        <f>SUM(Q142,Q151,Q153,Q155)</f>
        <v>328</v>
      </c>
      <c r="Z21" s="38">
        <f>SUM(R142,R151,R153,R155)</f>
        <v>311</v>
      </c>
    </row>
    <row r="22" spans="1:26" x14ac:dyDescent="0.35">
      <c r="A22" s="64"/>
      <c r="B22" s="64"/>
      <c r="C22" s="1"/>
      <c r="D22" s="22" t="s">
        <v>49</v>
      </c>
      <c r="E22" s="22" t="s">
        <v>40</v>
      </c>
      <c r="F22" s="22"/>
      <c r="G22" s="22"/>
      <c r="H22" s="22">
        <v>183</v>
      </c>
      <c r="I22" s="22">
        <v>187</v>
      </c>
      <c r="J22" s="22">
        <v>197</v>
      </c>
      <c r="K22" s="22">
        <v>201</v>
      </c>
      <c r="L22" s="22">
        <v>189</v>
      </c>
      <c r="M22" s="22">
        <v>188</v>
      </c>
      <c r="N22" s="22">
        <v>184</v>
      </c>
      <c r="O22" s="22">
        <v>171</v>
      </c>
      <c r="P22" s="22">
        <v>174</v>
      </c>
      <c r="Q22" s="22">
        <v>164</v>
      </c>
      <c r="R22" s="22">
        <v>153</v>
      </c>
      <c r="U22" s="60"/>
      <c r="V22" s="39" t="s">
        <v>205</v>
      </c>
      <c r="W22" s="39">
        <f t="shared" ref="W22:Z23" si="3">O144</f>
        <v>184</v>
      </c>
      <c r="X22" s="39">
        <f t="shared" si="3"/>
        <v>165</v>
      </c>
      <c r="Y22" s="39">
        <f t="shared" si="3"/>
        <v>145</v>
      </c>
      <c r="Z22" s="39">
        <f t="shared" si="3"/>
        <v>185</v>
      </c>
    </row>
    <row r="23" spans="1:26" x14ac:dyDescent="0.35">
      <c r="A23" s="23">
        <v>109646</v>
      </c>
      <c r="B23" s="24" t="s">
        <v>54</v>
      </c>
      <c r="C23" s="1"/>
      <c r="D23" s="22" t="s">
        <v>49</v>
      </c>
      <c r="E23" s="22" t="s">
        <v>40</v>
      </c>
      <c r="F23" s="22"/>
      <c r="G23" s="22"/>
      <c r="H23" s="22">
        <v>87</v>
      </c>
      <c r="I23" s="22">
        <v>79</v>
      </c>
      <c r="J23" s="22">
        <v>64</v>
      </c>
      <c r="K23" s="22">
        <v>63</v>
      </c>
      <c r="L23" s="22">
        <v>67</v>
      </c>
      <c r="M23" s="22">
        <v>60</v>
      </c>
      <c r="N23" s="22">
        <v>52</v>
      </c>
      <c r="O23" s="22">
        <v>48</v>
      </c>
      <c r="P23" s="22">
        <v>39</v>
      </c>
      <c r="Q23" s="22">
        <v>36</v>
      </c>
      <c r="R23" s="22">
        <v>32</v>
      </c>
      <c r="U23" s="60"/>
      <c r="V23" s="40" t="s">
        <v>206</v>
      </c>
      <c r="W23" s="40">
        <f t="shared" si="3"/>
        <v>291</v>
      </c>
      <c r="X23" s="40">
        <f t="shared" si="3"/>
        <v>281</v>
      </c>
      <c r="Y23" s="40">
        <f t="shared" si="3"/>
        <v>294</v>
      </c>
      <c r="Z23" s="40">
        <f t="shared" si="3"/>
        <v>251</v>
      </c>
    </row>
    <row r="24" spans="1:26" x14ac:dyDescent="0.35">
      <c r="A24" s="64">
        <v>109330</v>
      </c>
      <c r="B24" s="64" t="s">
        <v>55</v>
      </c>
      <c r="C24" s="1"/>
      <c r="D24" s="1" t="s">
        <v>48</v>
      </c>
      <c r="E24" s="1"/>
      <c r="F24" s="1"/>
      <c r="G24" s="1"/>
      <c r="H24" s="1">
        <v>61</v>
      </c>
      <c r="I24" s="1">
        <v>71</v>
      </c>
      <c r="J24" s="1">
        <v>74</v>
      </c>
      <c r="K24" s="1">
        <v>78</v>
      </c>
      <c r="L24" s="1">
        <v>93</v>
      </c>
      <c r="M24" s="1">
        <v>81</v>
      </c>
      <c r="N24" s="1">
        <v>70</v>
      </c>
      <c r="O24" s="1">
        <v>71</v>
      </c>
      <c r="P24" s="1">
        <v>74</v>
      </c>
      <c r="Q24" s="1">
        <v>75</v>
      </c>
      <c r="R24" s="1">
        <v>73</v>
      </c>
      <c r="U24" s="60" t="s">
        <v>147</v>
      </c>
      <c r="V24" s="38" t="s">
        <v>204</v>
      </c>
      <c r="W24" s="38">
        <f>SUM(O168,O170,O172,O177,O179:O180,O182)</f>
        <v>571</v>
      </c>
      <c r="X24" s="38">
        <f>SUM(P168,P170,P172,P177,P179:P180,P182)</f>
        <v>526</v>
      </c>
      <c r="Y24" s="38">
        <f>SUM(Q168,Q170,Q172,Q177,Q179:Q180,Q182)</f>
        <v>462</v>
      </c>
      <c r="Z24" s="38">
        <f>SUM(R168,R170,R172,R177,R179,R182,R180)</f>
        <v>463</v>
      </c>
    </row>
    <row r="25" spans="1:26" x14ac:dyDescent="0.35">
      <c r="A25" s="64"/>
      <c r="B25" s="64"/>
      <c r="C25" s="1"/>
      <c r="D25" s="22" t="s">
        <v>49</v>
      </c>
      <c r="E25" s="22" t="s">
        <v>40</v>
      </c>
      <c r="F25" s="22"/>
      <c r="G25" s="22"/>
      <c r="H25" s="22">
        <v>87</v>
      </c>
      <c r="I25" s="22">
        <v>90</v>
      </c>
      <c r="J25" s="22">
        <v>90</v>
      </c>
      <c r="K25" s="22">
        <v>99</v>
      </c>
      <c r="L25" s="22">
        <v>97</v>
      </c>
      <c r="M25" s="22">
        <v>120</v>
      </c>
      <c r="N25" s="22">
        <v>120</v>
      </c>
      <c r="O25" s="22">
        <v>125</v>
      </c>
      <c r="P25" s="22">
        <v>124</v>
      </c>
      <c r="Q25" s="22">
        <v>107</v>
      </c>
      <c r="R25" s="22">
        <v>122</v>
      </c>
      <c r="U25" s="60"/>
      <c r="V25" s="39" t="s">
        <v>205</v>
      </c>
      <c r="W25" s="39">
        <f>O173</f>
        <v>261</v>
      </c>
      <c r="X25" s="39">
        <f>P173</f>
        <v>260</v>
      </c>
      <c r="Y25" s="39">
        <f>Q173</f>
        <v>272</v>
      </c>
      <c r="Z25" s="39">
        <f>R173</f>
        <v>273</v>
      </c>
    </row>
    <row r="26" spans="1:26" x14ac:dyDescent="0.35">
      <c r="A26" s="25">
        <v>109294</v>
      </c>
      <c r="B26" s="24" t="s">
        <v>56</v>
      </c>
      <c r="C26" s="1"/>
      <c r="D26" s="1" t="s">
        <v>48</v>
      </c>
      <c r="E26" s="1"/>
      <c r="F26" s="1"/>
      <c r="G26" s="1"/>
      <c r="H26" s="1">
        <v>13</v>
      </c>
      <c r="I26" s="1"/>
      <c r="J26" s="1"/>
      <c r="K26" s="1"/>
      <c r="L26" s="1"/>
      <c r="M26" s="1"/>
      <c r="N26" s="1"/>
      <c r="O26" s="1"/>
      <c r="P26" s="1"/>
      <c r="Q26" s="1"/>
      <c r="R26" s="1"/>
      <c r="U26" s="60"/>
      <c r="V26" s="40" t="s">
        <v>206</v>
      </c>
      <c r="W26" s="40">
        <f>SUM(O175:O176)</f>
        <v>474</v>
      </c>
      <c r="X26" s="40">
        <f>SUM(P175:P176)</f>
        <v>461</v>
      </c>
      <c r="Y26" s="40">
        <f>SUM(Q175:Q176)</f>
        <v>419</v>
      </c>
      <c r="Z26" s="40">
        <f>SUM(R175:R176)</f>
        <v>392</v>
      </c>
    </row>
    <row r="27" spans="1:26" x14ac:dyDescent="0.35">
      <c r="A27" s="17" t="s">
        <v>14</v>
      </c>
      <c r="B27" s="26"/>
      <c r="C27" s="26"/>
      <c r="D27" s="26"/>
      <c r="E27" s="26"/>
      <c r="F27" s="26"/>
      <c r="G27" s="26"/>
      <c r="H27" s="17">
        <v>2190</v>
      </c>
      <c r="I27" s="17">
        <v>1913</v>
      </c>
      <c r="J27" s="17">
        <v>1649</v>
      </c>
      <c r="K27" s="17">
        <v>1608</v>
      </c>
      <c r="L27" s="17">
        <v>1615</v>
      </c>
      <c r="M27" s="17">
        <v>1670</v>
      </c>
      <c r="N27" s="17">
        <v>1650</v>
      </c>
      <c r="O27" s="17">
        <v>1661</v>
      </c>
      <c r="P27" s="17">
        <v>1649</v>
      </c>
      <c r="Q27" s="27">
        <v>1469</v>
      </c>
      <c r="R27" s="28">
        <f>SUM(R28:R61)</f>
        <v>1554</v>
      </c>
      <c r="U27" s="60" t="s">
        <v>163</v>
      </c>
      <c r="V27" s="38" t="s">
        <v>204</v>
      </c>
      <c r="W27" s="38">
        <f>SUM(O193,O195,O197,O202,O217)</f>
        <v>402</v>
      </c>
      <c r="X27" s="38">
        <f>SUM(P193,P195,P197,P202,P217)</f>
        <v>426</v>
      </c>
      <c r="Y27" s="38">
        <f>SUM(Q193,Q195,Q197,Q202,Q217)</f>
        <v>446</v>
      </c>
      <c r="Z27" s="38">
        <f>SUM(R193,R195,R197,R202,R217)</f>
        <v>449</v>
      </c>
    </row>
    <row r="28" spans="1:26" x14ac:dyDescent="0.35">
      <c r="A28" s="24">
        <v>109083</v>
      </c>
      <c r="B28" s="24" t="s">
        <v>57</v>
      </c>
      <c r="C28" s="1"/>
      <c r="D28" s="1" t="s">
        <v>48</v>
      </c>
      <c r="E28" s="1"/>
      <c r="F28" s="1"/>
      <c r="G28" s="1"/>
      <c r="H28" s="1">
        <v>38</v>
      </c>
      <c r="I28" s="1">
        <v>36</v>
      </c>
      <c r="J28" s="1">
        <v>42</v>
      </c>
      <c r="K28" s="1">
        <v>35</v>
      </c>
      <c r="L28" s="1">
        <v>36</v>
      </c>
      <c r="M28" s="1">
        <v>37</v>
      </c>
      <c r="N28" s="1">
        <v>34</v>
      </c>
      <c r="O28" s="1">
        <v>24</v>
      </c>
      <c r="P28" s="1">
        <v>25</v>
      </c>
      <c r="Q28" s="1">
        <v>25</v>
      </c>
      <c r="R28" s="1">
        <v>26</v>
      </c>
      <c r="U28" s="60"/>
      <c r="V28" s="39" t="s">
        <v>205</v>
      </c>
      <c r="W28" s="39">
        <f>O198</f>
        <v>236</v>
      </c>
      <c r="X28" s="39">
        <f>P198</f>
        <v>254</v>
      </c>
      <c r="Y28" s="39">
        <f>Q198</f>
        <v>240</v>
      </c>
      <c r="Z28" s="39">
        <f>R198</f>
        <v>226</v>
      </c>
    </row>
    <row r="29" spans="1:26" x14ac:dyDescent="0.35">
      <c r="A29" s="24">
        <v>109084</v>
      </c>
      <c r="B29" s="24" t="s">
        <v>58</v>
      </c>
      <c r="C29" s="1"/>
      <c r="D29" s="22" t="s">
        <v>49</v>
      </c>
      <c r="E29" s="22"/>
      <c r="F29" s="22"/>
      <c r="G29" s="22"/>
      <c r="H29" s="22">
        <v>92</v>
      </c>
      <c r="I29" s="22">
        <v>93</v>
      </c>
      <c r="J29" s="22">
        <v>88</v>
      </c>
      <c r="K29" s="22">
        <v>89</v>
      </c>
      <c r="L29" s="22">
        <v>91</v>
      </c>
      <c r="M29" s="22">
        <v>94</v>
      </c>
      <c r="N29" s="22">
        <v>91</v>
      </c>
      <c r="O29" s="22">
        <v>94</v>
      </c>
      <c r="P29" s="22">
        <v>88</v>
      </c>
      <c r="Q29" s="22">
        <v>70</v>
      </c>
      <c r="R29" s="22">
        <v>82</v>
      </c>
      <c r="U29" s="60"/>
      <c r="V29" s="40" t="s">
        <v>206</v>
      </c>
      <c r="W29" s="40">
        <f>SUM(O200,O206)</f>
        <v>615</v>
      </c>
      <c r="X29" s="40">
        <f>SUM(P200,P206)</f>
        <v>556</v>
      </c>
      <c r="Y29" s="40">
        <f>SUM(Q200,Q206)</f>
        <v>517</v>
      </c>
      <c r="Z29" s="40">
        <f>SUM(R200,R206)</f>
        <v>458</v>
      </c>
    </row>
    <row r="30" spans="1:26" x14ac:dyDescent="0.35">
      <c r="A30" s="24">
        <v>109133</v>
      </c>
      <c r="B30" s="24" t="s">
        <v>59</v>
      </c>
      <c r="C30" s="1"/>
      <c r="D30" s="1" t="s">
        <v>48</v>
      </c>
      <c r="E30" s="1"/>
      <c r="F30" s="1"/>
      <c r="G30" s="1"/>
      <c r="H30" s="1">
        <v>26</v>
      </c>
      <c r="I30" s="1">
        <v>20</v>
      </c>
      <c r="J30" s="1">
        <v>17</v>
      </c>
      <c r="K30" s="1">
        <v>19</v>
      </c>
      <c r="L30" s="1">
        <v>18</v>
      </c>
      <c r="M30" s="1">
        <v>19</v>
      </c>
      <c r="N30" s="1">
        <v>18</v>
      </c>
      <c r="O30" s="1">
        <v>22</v>
      </c>
      <c r="P30" s="1">
        <v>16</v>
      </c>
      <c r="Q30" s="1">
        <v>15</v>
      </c>
      <c r="R30" s="1">
        <v>13</v>
      </c>
      <c r="U30" s="60" t="s">
        <v>12</v>
      </c>
      <c r="V30" s="38" t="s">
        <v>204</v>
      </c>
      <c r="W30" s="38">
        <f>SUM(O232,O234,O237:O238,O240:O241,O245,O247,O253)</f>
        <v>878</v>
      </c>
      <c r="X30" s="38">
        <f>SUM(P232,P234,P237:P238,P240:P241,P245,P247,P253)</f>
        <v>870</v>
      </c>
      <c r="Y30" s="38">
        <f>SUM(Q232,Q234,Q237:Q238,Q240:Q241,Q245,Q247,Q253)</f>
        <v>835</v>
      </c>
      <c r="Z30" s="38">
        <f>SUM(R232,R234,R237,R238,R240,R241,R245,R247,R253)</f>
        <v>812</v>
      </c>
    </row>
    <row r="31" spans="1:26" x14ac:dyDescent="0.35">
      <c r="A31" s="24">
        <v>109490</v>
      </c>
      <c r="B31" s="24" t="s">
        <v>60</v>
      </c>
      <c r="C31" s="1"/>
      <c r="D31" s="22" t="s">
        <v>49</v>
      </c>
      <c r="E31" s="22"/>
      <c r="F31" s="22"/>
      <c r="G31" s="22"/>
      <c r="H31" s="22">
        <v>84</v>
      </c>
      <c r="I31" s="22">
        <v>86</v>
      </c>
      <c r="J31" s="22">
        <v>88</v>
      </c>
      <c r="K31" s="22">
        <v>91</v>
      </c>
      <c r="L31" s="22">
        <v>83</v>
      </c>
      <c r="M31" s="22">
        <v>81</v>
      </c>
      <c r="N31" s="22">
        <v>82</v>
      </c>
      <c r="O31" s="22">
        <v>79</v>
      </c>
      <c r="P31" s="22">
        <v>87</v>
      </c>
      <c r="Q31" s="22">
        <v>86</v>
      </c>
      <c r="R31" s="22">
        <v>86</v>
      </c>
      <c r="U31" s="60"/>
      <c r="V31" s="39" t="s">
        <v>205</v>
      </c>
      <c r="W31" s="39">
        <f>O248</f>
        <v>482</v>
      </c>
      <c r="X31" s="39">
        <f>P248</f>
        <v>472</v>
      </c>
      <c r="Y31" s="39">
        <f>Q248</f>
        <v>470</v>
      </c>
      <c r="Z31" s="39">
        <f>R248</f>
        <v>464</v>
      </c>
    </row>
    <row r="32" spans="1:26" x14ac:dyDescent="0.35">
      <c r="A32" s="63">
        <v>109536</v>
      </c>
      <c r="B32" s="64" t="s">
        <v>61</v>
      </c>
      <c r="C32" s="1"/>
      <c r="D32" s="1" t="s">
        <v>48</v>
      </c>
      <c r="E32" s="1"/>
      <c r="F32" s="1"/>
      <c r="G32" s="1"/>
      <c r="H32" s="1"/>
      <c r="I32" s="1"/>
      <c r="J32" s="1">
        <v>23</v>
      </c>
      <c r="K32" s="1">
        <v>25</v>
      </c>
      <c r="L32" s="1">
        <v>23</v>
      </c>
      <c r="M32" s="1">
        <v>15</v>
      </c>
      <c r="N32" s="1">
        <v>19</v>
      </c>
      <c r="O32" s="1">
        <v>25</v>
      </c>
      <c r="P32" s="1">
        <v>25</v>
      </c>
      <c r="Q32" s="1">
        <v>25</v>
      </c>
      <c r="R32" s="1">
        <v>26</v>
      </c>
      <c r="U32" s="60"/>
      <c r="V32" s="40" t="s">
        <v>206</v>
      </c>
      <c r="W32" s="40">
        <f>O251</f>
        <v>624</v>
      </c>
      <c r="X32" s="40">
        <f>P251</f>
        <v>652</v>
      </c>
      <c r="Y32" s="40">
        <f>Q251</f>
        <v>640</v>
      </c>
      <c r="Z32" s="40">
        <f>R251</f>
        <v>682</v>
      </c>
    </row>
    <row r="33" spans="1:21" x14ac:dyDescent="0.35">
      <c r="A33" s="63"/>
      <c r="B33" s="64"/>
      <c r="C33" s="1"/>
      <c r="D33" s="22" t="s">
        <v>49</v>
      </c>
      <c r="E33" s="22"/>
      <c r="F33" s="22"/>
      <c r="G33" s="22"/>
      <c r="H33" s="22">
        <v>88</v>
      </c>
      <c r="I33" s="22">
        <v>90</v>
      </c>
      <c r="J33" s="22">
        <v>88</v>
      </c>
      <c r="K33" s="22">
        <v>86</v>
      </c>
      <c r="L33" s="22">
        <v>78</v>
      </c>
      <c r="M33" s="22">
        <v>81</v>
      </c>
      <c r="N33" s="22">
        <v>72</v>
      </c>
      <c r="O33" s="22">
        <v>71</v>
      </c>
      <c r="P33" s="22">
        <v>72</v>
      </c>
      <c r="Q33" s="22">
        <v>71</v>
      </c>
      <c r="R33" s="22">
        <v>75</v>
      </c>
    </row>
    <row r="34" spans="1:21" x14ac:dyDescent="0.35">
      <c r="A34" s="63">
        <v>109632</v>
      </c>
      <c r="B34" s="73" t="s">
        <v>62</v>
      </c>
      <c r="C34" s="1"/>
      <c r="D34" s="65" t="s">
        <v>49</v>
      </c>
      <c r="E34" s="1" t="s">
        <v>63</v>
      </c>
      <c r="F34" s="1"/>
      <c r="G34" s="1"/>
      <c r="H34" s="1">
        <v>4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</row>
    <row r="35" spans="1:21" x14ac:dyDescent="0.35">
      <c r="A35" s="63"/>
      <c r="B35" s="73"/>
      <c r="C35" s="1"/>
      <c r="D35" s="65"/>
      <c r="E35" s="1" t="s">
        <v>64</v>
      </c>
      <c r="F35" s="1"/>
      <c r="G35" s="1"/>
      <c r="H35" s="1">
        <v>13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1" x14ac:dyDescent="0.35">
      <c r="A36" s="63"/>
      <c r="B36" s="73"/>
      <c r="C36" s="1"/>
      <c r="D36" s="71" t="s">
        <v>39</v>
      </c>
      <c r="E36" s="19" t="s">
        <v>40</v>
      </c>
      <c r="F36" s="19"/>
      <c r="G36" s="19"/>
      <c r="H36" s="19">
        <v>290</v>
      </c>
      <c r="I36" s="19">
        <v>274</v>
      </c>
      <c r="J36" s="19">
        <v>267</v>
      </c>
      <c r="K36" s="19">
        <v>227</v>
      </c>
      <c r="L36" s="19">
        <v>189</v>
      </c>
      <c r="M36" s="19">
        <v>199</v>
      </c>
      <c r="N36" s="19">
        <v>181</v>
      </c>
      <c r="O36" s="19">
        <v>180</v>
      </c>
      <c r="P36" s="19">
        <v>178</v>
      </c>
      <c r="Q36" s="19">
        <v>201</v>
      </c>
      <c r="R36" s="19">
        <v>228</v>
      </c>
    </row>
    <row r="37" spans="1:21" x14ac:dyDescent="0.35">
      <c r="A37" s="63"/>
      <c r="B37" s="73"/>
      <c r="C37" s="1"/>
      <c r="D37" s="71"/>
      <c r="E37" s="1" t="s">
        <v>64</v>
      </c>
      <c r="F37" s="1"/>
      <c r="G37" s="1"/>
      <c r="H37" s="1">
        <v>17</v>
      </c>
      <c r="I37" s="1"/>
      <c r="J37" s="1"/>
      <c r="K37" s="1"/>
      <c r="L37" s="1"/>
      <c r="M37" s="1"/>
      <c r="N37" s="1">
        <v>21</v>
      </c>
      <c r="O37" s="1"/>
      <c r="P37" s="1"/>
      <c r="Q37" s="1"/>
      <c r="R37" s="1"/>
      <c r="U37" s="45" t="s">
        <v>209</v>
      </c>
    </row>
    <row r="38" spans="1:21" x14ac:dyDescent="0.35">
      <c r="A38" s="63"/>
      <c r="B38" s="73"/>
      <c r="C38" s="1"/>
      <c r="D38" s="71"/>
      <c r="E38" s="1" t="s">
        <v>45</v>
      </c>
      <c r="F38" s="1"/>
      <c r="G38" s="1"/>
      <c r="H38" s="1"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U38" s="10" t="s">
        <v>215</v>
      </c>
    </row>
    <row r="39" spans="1:21" x14ac:dyDescent="0.35">
      <c r="A39" s="63"/>
      <c r="B39" s="73"/>
      <c r="C39" s="1"/>
      <c r="D39" s="71"/>
      <c r="E39" s="1" t="s">
        <v>63</v>
      </c>
      <c r="F39" s="1"/>
      <c r="G39" s="1"/>
      <c r="H39" s="1">
        <v>42</v>
      </c>
      <c r="I39" s="1">
        <v>21</v>
      </c>
      <c r="J39" s="1"/>
      <c r="K39" s="1"/>
      <c r="L39" s="1"/>
      <c r="M39" s="1"/>
      <c r="N39" s="1"/>
      <c r="O39" s="1"/>
      <c r="P39" s="1"/>
      <c r="Q39" s="1"/>
      <c r="R39" s="1"/>
      <c r="U39" s="10" t="s">
        <v>213</v>
      </c>
    </row>
    <row r="40" spans="1:21" x14ac:dyDescent="0.35">
      <c r="A40" s="63"/>
      <c r="B40" s="73"/>
      <c r="C40" s="1"/>
      <c r="D40" s="72" t="s">
        <v>41</v>
      </c>
      <c r="E40" s="20" t="s">
        <v>40</v>
      </c>
      <c r="F40" s="20"/>
      <c r="G40" s="20"/>
      <c r="H40" s="20">
        <v>423</v>
      </c>
      <c r="I40" s="20">
        <v>417</v>
      </c>
      <c r="J40" s="20">
        <v>412</v>
      </c>
      <c r="K40" s="20">
        <v>382</v>
      </c>
      <c r="L40" s="20">
        <v>365</v>
      </c>
      <c r="M40" s="20">
        <v>355</v>
      </c>
      <c r="N40" s="20">
        <v>356</v>
      </c>
      <c r="O40" s="20">
        <v>368</v>
      </c>
      <c r="P40" s="20">
        <v>333</v>
      </c>
      <c r="Q40" s="20">
        <v>301</v>
      </c>
      <c r="R40" s="20">
        <v>288</v>
      </c>
      <c r="U40" s="10" t="s">
        <v>214</v>
      </c>
    </row>
    <row r="41" spans="1:21" x14ac:dyDescent="0.35">
      <c r="A41" s="63"/>
      <c r="B41" s="73"/>
      <c r="C41" s="1"/>
      <c r="D41" s="72"/>
      <c r="E41" s="1" t="s">
        <v>43</v>
      </c>
      <c r="F41" s="1"/>
      <c r="G41" s="1"/>
      <c r="H41" s="1">
        <v>23</v>
      </c>
      <c r="I41" s="1">
        <v>35</v>
      </c>
      <c r="J41" s="1">
        <v>9</v>
      </c>
      <c r="K41" s="1"/>
      <c r="L41" s="1"/>
      <c r="M41" s="1"/>
      <c r="N41" s="1"/>
      <c r="O41" s="1"/>
      <c r="P41" s="1"/>
      <c r="Q41" s="29"/>
      <c r="R41" s="1"/>
    </row>
    <row r="42" spans="1:21" x14ac:dyDescent="0.35">
      <c r="A42" s="63"/>
      <c r="B42" s="73"/>
      <c r="C42" s="1"/>
      <c r="D42" s="72"/>
      <c r="E42" s="20" t="s">
        <v>64</v>
      </c>
      <c r="F42" s="20"/>
      <c r="G42" s="20"/>
      <c r="H42" s="20">
        <v>6</v>
      </c>
      <c r="I42" s="20"/>
      <c r="J42" s="20"/>
      <c r="K42" s="20">
        <v>21</v>
      </c>
      <c r="L42" s="20">
        <v>19</v>
      </c>
      <c r="M42" s="20">
        <v>41</v>
      </c>
      <c r="N42" s="20">
        <v>46</v>
      </c>
      <c r="O42" s="20">
        <v>48</v>
      </c>
      <c r="P42" s="20">
        <v>35</v>
      </c>
      <c r="Q42" s="20"/>
      <c r="R42" s="20">
        <v>25</v>
      </c>
    </row>
    <row r="43" spans="1:21" x14ac:dyDescent="0.35">
      <c r="A43" s="63"/>
      <c r="B43" s="73"/>
      <c r="C43" s="1"/>
      <c r="D43" s="72"/>
      <c r="E43" s="1" t="s">
        <v>45</v>
      </c>
      <c r="F43" s="1"/>
      <c r="G43" s="1"/>
      <c r="H43" s="1">
        <v>26</v>
      </c>
      <c r="I43" s="1">
        <v>23</v>
      </c>
      <c r="J43" s="1"/>
      <c r="K43" s="1"/>
      <c r="L43" s="1"/>
      <c r="M43" s="1"/>
      <c r="N43" s="1"/>
      <c r="O43" s="1"/>
      <c r="P43" s="1"/>
      <c r="Q43" s="29"/>
      <c r="R43" s="30"/>
    </row>
    <row r="44" spans="1:21" x14ac:dyDescent="0.35">
      <c r="A44" s="63"/>
      <c r="B44" s="73"/>
      <c r="C44" s="1"/>
      <c r="D44" s="72"/>
      <c r="E44" s="1" t="s">
        <v>63</v>
      </c>
      <c r="F44" s="1"/>
      <c r="G44" s="1"/>
      <c r="H44" s="1">
        <v>92</v>
      </c>
      <c r="I44" s="1">
        <v>67</v>
      </c>
      <c r="J44" s="1"/>
      <c r="K44" s="1"/>
      <c r="L44" s="1"/>
      <c r="M44" s="1"/>
      <c r="N44" s="1"/>
      <c r="O44" s="1"/>
      <c r="P44" s="1"/>
      <c r="Q44" s="29"/>
      <c r="R44" s="30"/>
    </row>
    <row r="45" spans="1:21" x14ac:dyDescent="0.35">
      <c r="A45" s="63"/>
      <c r="B45" s="73"/>
      <c r="C45" s="1"/>
      <c r="D45" s="66" t="s">
        <v>65</v>
      </c>
      <c r="E45" s="1" t="s">
        <v>66</v>
      </c>
      <c r="F45" s="1"/>
      <c r="G45" s="1"/>
      <c r="H45" s="1">
        <v>299</v>
      </c>
      <c r="I45" s="1">
        <v>264</v>
      </c>
      <c r="J45" s="1">
        <v>247</v>
      </c>
      <c r="K45" s="1">
        <v>307</v>
      </c>
      <c r="L45" s="1">
        <v>283</v>
      </c>
      <c r="M45" s="1">
        <v>349</v>
      </c>
      <c r="N45" s="1">
        <v>334</v>
      </c>
      <c r="O45" s="1">
        <v>351</v>
      </c>
      <c r="P45" s="1">
        <v>324</v>
      </c>
      <c r="Q45" s="29">
        <v>332</v>
      </c>
      <c r="R45" s="31">
        <v>336</v>
      </c>
    </row>
    <row r="46" spans="1:21" x14ac:dyDescent="0.35">
      <c r="A46" s="63"/>
      <c r="B46" s="73"/>
      <c r="C46" s="1"/>
      <c r="D46" s="66"/>
      <c r="E46" s="32" t="s">
        <v>67</v>
      </c>
      <c r="F46" s="32"/>
      <c r="G46" s="32"/>
      <c r="H46" s="32">
        <v>209</v>
      </c>
      <c r="I46" s="32">
        <v>149</v>
      </c>
      <c r="J46" s="32">
        <v>147</v>
      </c>
      <c r="K46" s="32">
        <v>125</v>
      </c>
      <c r="L46" s="32">
        <v>114</v>
      </c>
      <c r="M46" s="32">
        <v>111</v>
      </c>
      <c r="N46" s="32">
        <v>135</v>
      </c>
      <c r="O46" s="32">
        <v>146</v>
      </c>
      <c r="P46" s="32">
        <v>183</v>
      </c>
      <c r="Q46" s="32">
        <v>174</v>
      </c>
      <c r="R46" s="32">
        <v>157</v>
      </c>
    </row>
    <row r="47" spans="1:21" x14ac:dyDescent="0.35">
      <c r="A47" s="63"/>
      <c r="B47" s="73"/>
      <c r="C47" s="1"/>
      <c r="D47" s="66"/>
      <c r="E47" s="1" t="s">
        <v>64</v>
      </c>
      <c r="F47" s="1"/>
      <c r="G47" s="1"/>
      <c r="H47" s="1">
        <v>49</v>
      </c>
      <c r="I47" s="1">
        <v>18</v>
      </c>
      <c r="J47" s="1">
        <v>3</v>
      </c>
      <c r="K47" s="1">
        <v>26</v>
      </c>
      <c r="L47" s="1">
        <v>53</v>
      </c>
      <c r="M47" s="1">
        <v>41</v>
      </c>
      <c r="N47" s="1">
        <v>46</v>
      </c>
      <c r="O47" s="1">
        <v>48</v>
      </c>
      <c r="P47" s="1">
        <v>31</v>
      </c>
      <c r="Q47" s="29"/>
      <c r="R47" s="31">
        <v>50</v>
      </c>
    </row>
    <row r="48" spans="1:21" x14ac:dyDescent="0.35">
      <c r="A48" s="63"/>
      <c r="B48" s="73"/>
      <c r="C48" s="1"/>
      <c r="D48" s="66"/>
      <c r="E48" s="1" t="s">
        <v>68</v>
      </c>
      <c r="F48" s="1"/>
      <c r="G48" s="1"/>
      <c r="H48" s="1"/>
      <c r="I48" s="1"/>
      <c r="J48" s="1"/>
      <c r="K48" s="1"/>
      <c r="L48" s="1">
        <v>64</v>
      </c>
      <c r="M48" s="1">
        <v>64</v>
      </c>
      <c r="N48" s="1">
        <v>45</v>
      </c>
      <c r="O48" s="1">
        <v>30</v>
      </c>
      <c r="P48" s="1">
        <v>84</v>
      </c>
      <c r="Q48" s="29"/>
      <c r="R48" s="1"/>
    </row>
    <row r="49" spans="1:18" x14ac:dyDescent="0.35">
      <c r="A49" s="63"/>
      <c r="B49" s="73"/>
      <c r="C49" s="1"/>
      <c r="D49" s="66"/>
      <c r="E49" s="1" t="s">
        <v>69</v>
      </c>
      <c r="F49" s="1"/>
      <c r="G49" s="1"/>
      <c r="H49" s="1"/>
      <c r="I49" s="1"/>
      <c r="J49" s="1">
        <v>8</v>
      </c>
      <c r="K49" s="1"/>
      <c r="L49" s="1"/>
      <c r="M49" s="1"/>
      <c r="N49" s="1"/>
      <c r="O49" s="1"/>
      <c r="P49" s="1"/>
      <c r="Q49" s="29"/>
      <c r="R49" s="1"/>
    </row>
    <row r="50" spans="1:18" x14ac:dyDescent="0.35">
      <c r="A50" s="63"/>
      <c r="B50" s="73"/>
      <c r="C50" s="1"/>
      <c r="D50" s="66"/>
      <c r="E50" s="1" t="s">
        <v>42</v>
      </c>
      <c r="F50" s="1"/>
      <c r="G50" s="1"/>
      <c r="H50" s="1"/>
      <c r="I50" s="1"/>
      <c r="J50" s="1"/>
      <c r="K50" s="1"/>
      <c r="L50" s="1">
        <v>22</v>
      </c>
      <c r="M50" s="1">
        <v>11</v>
      </c>
      <c r="N50" s="1"/>
      <c r="O50" s="1"/>
      <c r="P50" s="1"/>
      <c r="Q50" s="29"/>
      <c r="R50" s="1"/>
    </row>
    <row r="51" spans="1:18" x14ac:dyDescent="0.35">
      <c r="A51" s="63"/>
      <c r="B51" s="73"/>
      <c r="C51" s="1"/>
      <c r="D51" s="66"/>
      <c r="E51" s="1" t="s">
        <v>63</v>
      </c>
      <c r="F51" s="1"/>
      <c r="G51" s="1"/>
      <c r="H51" s="1">
        <v>21</v>
      </c>
      <c r="I51" s="1">
        <v>31</v>
      </c>
      <c r="J51" s="1"/>
      <c r="K51" s="1"/>
      <c r="L51" s="1"/>
      <c r="M51" s="1"/>
      <c r="N51" s="1"/>
      <c r="O51" s="1"/>
      <c r="P51" s="1"/>
      <c r="Q51" s="29"/>
      <c r="R51" s="1"/>
    </row>
    <row r="52" spans="1:18" x14ac:dyDescent="0.35">
      <c r="A52" s="24">
        <v>109746</v>
      </c>
      <c r="B52" s="24" t="s">
        <v>70</v>
      </c>
      <c r="C52" s="1"/>
      <c r="D52" s="1" t="s">
        <v>48</v>
      </c>
      <c r="E52" s="1"/>
      <c r="F52" s="1"/>
      <c r="G52" s="1"/>
      <c r="H52" s="1">
        <v>46</v>
      </c>
      <c r="I52" s="1">
        <v>43</v>
      </c>
      <c r="J52" s="1">
        <v>47</v>
      </c>
      <c r="K52" s="1">
        <v>47</v>
      </c>
      <c r="L52" s="1">
        <v>48</v>
      </c>
      <c r="M52" s="1">
        <v>49</v>
      </c>
      <c r="N52" s="1">
        <v>49</v>
      </c>
      <c r="O52" s="1">
        <v>44</v>
      </c>
      <c r="P52" s="1">
        <v>37</v>
      </c>
      <c r="Q52" s="1">
        <v>44</v>
      </c>
      <c r="R52" s="1">
        <v>47</v>
      </c>
    </row>
    <row r="53" spans="1:18" x14ac:dyDescent="0.35">
      <c r="A53" s="63">
        <v>109882</v>
      </c>
      <c r="B53" s="64" t="s">
        <v>71</v>
      </c>
      <c r="C53" s="1"/>
      <c r="D53" s="1" t="s">
        <v>48</v>
      </c>
      <c r="E53" s="1"/>
      <c r="F53" s="1"/>
      <c r="G53" s="1"/>
      <c r="H53" s="1"/>
      <c r="I53" s="1"/>
      <c r="J53" s="1">
        <v>22</v>
      </c>
      <c r="K53" s="1">
        <v>25</v>
      </c>
      <c r="L53" s="1">
        <v>27</v>
      </c>
      <c r="M53" s="1">
        <v>21</v>
      </c>
      <c r="N53" s="1">
        <v>19</v>
      </c>
      <c r="O53" s="1">
        <v>25</v>
      </c>
      <c r="P53" s="1">
        <v>21</v>
      </c>
      <c r="Q53" s="1">
        <v>20</v>
      </c>
      <c r="R53" s="1">
        <v>25</v>
      </c>
    </row>
    <row r="54" spans="1:18" x14ac:dyDescent="0.35">
      <c r="A54" s="63"/>
      <c r="B54" s="64"/>
      <c r="C54" s="1"/>
      <c r="D54" s="22" t="s">
        <v>49</v>
      </c>
      <c r="E54" s="22"/>
      <c r="F54" s="22"/>
      <c r="G54" s="22"/>
      <c r="H54" s="22">
        <v>91</v>
      </c>
      <c r="I54" s="22">
        <v>104</v>
      </c>
      <c r="J54" s="22">
        <v>81</v>
      </c>
      <c r="K54" s="22">
        <v>83</v>
      </c>
      <c r="L54" s="22">
        <v>87</v>
      </c>
      <c r="M54" s="22">
        <v>93</v>
      </c>
      <c r="N54" s="22">
        <v>102</v>
      </c>
      <c r="O54" s="22">
        <v>106</v>
      </c>
      <c r="P54" s="22">
        <v>110</v>
      </c>
      <c r="Q54" s="22">
        <v>105</v>
      </c>
      <c r="R54" s="22">
        <v>90</v>
      </c>
    </row>
    <row r="55" spans="1:18" x14ac:dyDescent="0.35">
      <c r="A55" s="24">
        <v>109492</v>
      </c>
      <c r="B55" s="24" t="s">
        <v>72</v>
      </c>
      <c r="C55" s="1"/>
      <c r="D55" s="1" t="s">
        <v>48</v>
      </c>
      <c r="E55" s="1"/>
      <c r="F55" s="1"/>
      <c r="G55" s="1"/>
      <c r="H55" s="1">
        <v>21</v>
      </c>
      <c r="I55" s="1">
        <v>22</v>
      </c>
      <c r="J55" s="1">
        <v>24</v>
      </c>
      <c r="K55" s="1">
        <v>20</v>
      </c>
      <c r="L55" s="1">
        <v>15</v>
      </c>
      <c r="M55" s="1">
        <v>9</v>
      </c>
      <c r="N55" s="1"/>
      <c r="O55" s="1"/>
      <c r="P55" s="1"/>
      <c r="Q55" s="1"/>
      <c r="R55" s="1"/>
    </row>
    <row r="56" spans="1:18" x14ac:dyDescent="0.35">
      <c r="A56" s="24">
        <v>109583</v>
      </c>
      <c r="B56" s="24" t="s">
        <v>73</v>
      </c>
      <c r="C56" s="1"/>
      <c r="D56" s="1" t="s">
        <v>49</v>
      </c>
      <c r="E56" s="1"/>
      <c r="F56" s="1"/>
      <c r="G56" s="1"/>
      <c r="H56" s="1">
        <v>54</v>
      </c>
      <c r="I56" s="1">
        <v>35</v>
      </c>
      <c r="J56" s="1">
        <v>18</v>
      </c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24">
        <v>109588</v>
      </c>
      <c r="B57" s="24" t="s">
        <v>74</v>
      </c>
      <c r="C57" s="1"/>
      <c r="D57" s="1" t="s">
        <v>48</v>
      </c>
      <c r="E57" s="1"/>
      <c r="F57" s="1"/>
      <c r="G57" s="1"/>
      <c r="H57" s="1">
        <v>25</v>
      </c>
      <c r="I57" s="1">
        <v>21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24">
        <v>109600</v>
      </c>
      <c r="B58" s="24" t="s">
        <v>75</v>
      </c>
      <c r="C58" s="1"/>
      <c r="D58" s="1" t="s">
        <v>48</v>
      </c>
      <c r="E58" s="1"/>
      <c r="F58" s="1"/>
      <c r="G58" s="1"/>
      <c r="H58" s="1">
        <v>15</v>
      </c>
      <c r="I58" s="1">
        <v>19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24">
        <v>109859</v>
      </c>
      <c r="B59" s="24" t="s">
        <v>76</v>
      </c>
      <c r="C59" s="1"/>
      <c r="D59" s="1" t="s">
        <v>48</v>
      </c>
      <c r="E59" s="1"/>
      <c r="F59" s="1"/>
      <c r="G59" s="1"/>
      <c r="H59" s="1">
        <v>21</v>
      </c>
      <c r="I59" s="1">
        <v>21</v>
      </c>
      <c r="J59" s="1">
        <v>18</v>
      </c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24">
        <v>109056</v>
      </c>
      <c r="B60" s="24" t="s">
        <v>77</v>
      </c>
      <c r="C60" s="1"/>
      <c r="D60" s="1" t="s">
        <v>48</v>
      </c>
      <c r="E60" s="1"/>
      <c r="F60" s="1"/>
      <c r="G60" s="1"/>
      <c r="H60" s="1">
        <v>22</v>
      </c>
      <c r="I60" s="1">
        <v>23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24">
        <v>109524</v>
      </c>
      <c r="B61" s="24" t="s">
        <v>78</v>
      </c>
      <c r="C61" s="1"/>
      <c r="D61" s="1" t="s">
        <v>49</v>
      </c>
      <c r="E61" s="1"/>
      <c r="F61" s="1"/>
      <c r="G61" s="1"/>
      <c r="H61" s="1">
        <v>44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7" t="s">
        <v>8</v>
      </c>
      <c r="B62" s="26"/>
      <c r="C62" s="26"/>
      <c r="D62" s="26"/>
      <c r="E62" s="26"/>
      <c r="F62" s="26"/>
      <c r="G62" s="26"/>
      <c r="H62" s="26">
        <v>1532</v>
      </c>
      <c r="I62" s="26">
        <v>1465</v>
      </c>
      <c r="J62" s="26">
        <v>1354</v>
      </c>
      <c r="K62" s="26">
        <v>1289</v>
      </c>
      <c r="L62" s="26">
        <v>1252</v>
      </c>
      <c r="M62" s="26">
        <v>1244</v>
      </c>
      <c r="N62" s="26">
        <v>1235</v>
      </c>
      <c r="O62" s="26">
        <v>1195</v>
      </c>
      <c r="P62" s="26">
        <v>1195</v>
      </c>
      <c r="Q62" s="18">
        <v>1146</v>
      </c>
      <c r="R62" s="31">
        <f>SUM(R63:R83)</f>
        <v>1105</v>
      </c>
    </row>
    <row r="63" spans="1:18" x14ac:dyDescent="0.35">
      <c r="A63" s="24">
        <v>109316</v>
      </c>
      <c r="B63" s="24" t="s">
        <v>79</v>
      </c>
      <c r="C63" s="1"/>
      <c r="D63" s="22" t="s">
        <v>49</v>
      </c>
      <c r="E63" s="22" t="s">
        <v>40</v>
      </c>
      <c r="F63" s="22"/>
      <c r="G63" s="22"/>
      <c r="H63" s="22">
        <v>76</v>
      </c>
      <c r="I63" s="22">
        <v>55</v>
      </c>
      <c r="J63" s="22">
        <v>49</v>
      </c>
      <c r="K63" s="22">
        <v>53</v>
      </c>
      <c r="L63" s="22">
        <v>49</v>
      </c>
      <c r="M63" s="22">
        <v>70</v>
      </c>
      <c r="N63" s="22">
        <v>65</v>
      </c>
      <c r="O63" s="22">
        <v>67</v>
      </c>
      <c r="P63" s="22">
        <v>75</v>
      </c>
      <c r="Q63" s="22">
        <v>67</v>
      </c>
      <c r="R63" s="22">
        <v>57</v>
      </c>
    </row>
    <row r="64" spans="1:18" x14ac:dyDescent="0.35">
      <c r="A64" s="69">
        <v>109681</v>
      </c>
      <c r="B64" s="73" t="s">
        <v>80</v>
      </c>
      <c r="C64" s="1" t="s">
        <v>81</v>
      </c>
      <c r="D64" s="19" t="s">
        <v>39</v>
      </c>
      <c r="E64" s="19" t="s">
        <v>40</v>
      </c>
      <c r="F64" s="19"/>
      <c r="G64" s="19"/>
      <c r="H64" s="19">
        <v>223</v>
      </c>
      <c r="I64" s="19">
        <v>205</v>
      </c>
      <c r="J64" s="19">
        <v>221</v>
      </c>
      <c r="K64" s="19">
        <v>199</v>
      </c>
      <c r="L64" s="19">
        <v>153</v>
      </c>
      <c r="M64" s="19">
        <v>189</v>
      </c>
      <c r="N64" s="19">
        <v>215</v>
      </c>
      <c r="O64" s="19">
        <v>187</v>
      </c>
      <c r="P64" s="19">
        <v>172</v>
      </c>
      <c r="Q64" s="19">
        <v>190</v>
      </c>
      <c r="R64" s="19">
        <v>173</v>
      </c>
    </row>
    <row r="65" spans="1:18" x14ac:dyDescent="0.35">
      <c r="A65" s="69"/>
      <c r="B65" s="73"/>
      <c r="C65" s="1"/>
      <c r="D65" s="20" t="s">
        <v>41</v>
      </c>
      <c r="E65" s="20" t="s">
        <v>82</v>
      </c>
      <c r="F65" s="20"/>
      <c r="G65" s="20"/>
      <c r="H65" s="20">
        <v>73</v>
      </c>
      <c r="I65" s="20">
        <v>47</v>
      </c>
      <c r="J65" s="20">
        <v>11</v>
      </c>
      <c r="K65" s="20"/>
      <c r="L65" s="20"/>
      <c r="M65" s="20">
        <v>47</v>
      </c>
      <c r="N65" s="20">
        <v>60</v>
      </c>
      <c r="O65" s="20">
        <v>34</v>
      </c>
      <c r="P65" s="20">
        <v>9</v>
      </c>
      <c r="Q65" s="20">
        <v>10</v>
      </c>
      <c r="R65" s="20">
        <v>11</v>
      </c>
    </row>
    <row r="66" spans="1:18" x14ac:dyDescent="0.35">
      <c r="A66" s="69"/>
      <c r="B66" s="73"/>
      <c r="C66" s="1"/>
      <c r="D66" s="20" t="s">
        <v>41</v>
      </c>
      <c r="E66" s="20" t="s">
        <v>40</v>
      </c>
      <c r="F66" s="20"/>
      <c r="G66" s="20"/>
      <c r="H66" s="20">
        <v>305</v>
      </c>
      <c r="I66" s="20">
        <v>311</v>
      </c>
      <c r="J66" s="20">
        <v>301</v>
      </c>
      <c r="K66" s="20">
        <v>284</v>
      </c>
      <c r="L66" s="20">
        <v>286</v>
      </c>
      <c r="M66" s="20">
        <v>251</v>
      </c>
      <c r="N66" s="20">
        <v>244</v>
      </c>
      <c r="O66" s="20">
        <v>255</v>
      </c>
      <c r="P66" s="20">
        <v>286</v>
      </c>
      <c r="Q66" s="20">
        <v>284</v>
      </c>
      <c r="R66" s="20">
        <v>278</v>
      </c>
    </row>
    <row r="67" spans="1:18" x14ac:dyDescent="0.35">
      <c r="A67" s="69"/>
      <c r="B67" s="73"/>
      <c r="C67" s="1"/>
      <c r="D67" s="1" t="s">
        <v>41</v>
      </c>
      <c r="E67" s="1" t="s">
        <v>44</v>
      </c>
      <c r="F67" s="1"/>
      <c r="G67" s="1"/>
      <c r="H67" s="1">
        <v>14</v>
      </c>
      <c r="I67" s="1"/>
      <c r="J67" s="1"/>
      <c r="K67" s="1"/>
      <c r="L67" s="1"/>
      <c r="M67" s="1"/>
      <c r="N67" s="1"/>
      <c r="O67" s="1"/>
      <c r="P67" s="1"/>
      <c r="Q67" s="29"/>
      <c r="R67" s="1"/>
    </row>
    <row r="68" spans="1:18" x14ac:dyDescent="0.35">
      <c r="A68" s="69"/>
      <c r="B68" s="73"/>
      <c r="C68" s="1"/>
      <c r="D68" s="1" t="s">
        <v>41</v>
      </c>
      <c r="E68" s="1" t="s">
        <v>42</v>
      </c>
      <c r="F68" s="1"/>
      <c r="G68" s="1"/>
      <c r="H68" s="1"/>
      <c r="I68" s="1"/>
      <c r="J68" s="1"/>
      <c r="K68" s="1">
        <v>25</v>
      </c>
      <c r="L68" s="1">
        <v>44</v>
      </c>
      <c r="M68" s="1">
        <v>17</v>
      </c>
      <c r="N68" s="1"/>
      <c r="O68" s="1"/>
      <c r="P68" s="1"/>
      <c r="Q68" s="29"/>
      <c r="R68" s="1"/>
    </row>
    <row r="69" spans="1:18" x14ac:dyDescent="0.35">
      <c r="A69" s="63">
        <v>109857</v>
      </c>
      <c r="B69" s="64" t="s">
        <v>83</v>
      </c>
      <c r="C69" s="1"/>
      <c r="D69" s="1" t="s">
        <v>48</v>
      </c>
      <c r="E69" s="1"/>
      <c r="F69" s="1"/>
      <c r="G69" s="1"/>
      <c r="H69" s="1">
        <v>17</v>
      </c>
      <c r="I69" s="1">
        <v>18</v>
      </c>
      <c r="J69" s="1">
        <v>16</v>
      </c>
      <c r="K69" s="1"/>
      <c r="L69" s="1"/>
      <c r="M69" s="1"/>
      <c r="N69" s="1"/>
      <c r="O69" s="1"/>
      <c r="P69" s="1"/>
      <c r="Q69" s="29"/>
      <c r="R69" s="1"/>
    </row>
    <row r="70" spans="1:18" x14ac:dyDescent="0.35">
      <c r="A70" s="63"/>
      <c r="B70" s="64"/>
      <c r="C70" s="1"/>
      <c r="D70" s="22" t="s">
        <v>49</v>
      </c>
      <c r="E70" s="22" t="s">
        <v>40</v>
      </c>
      <c r="F70" s="22"/>
      <c r="G70" s="22"/>
      <c r="H70" s="22">
        <v>142</v>
      </c>
      <c r="I70" s="22">
        <v>138</v>
      </c>
      <c r="J70" s="22">
        <v>116</v>
      </c>
      <c r="K70" s="22">
        <v>99</v>
      </c>
      <c r="L70" s="22">
        <v>88</v>
      </c>
      <c r="M70" s="22">
        <v>87</v>
      </c>
      <c r="N70" s="22">
        <v>93</v>
      </c>
      <c r="O70" s="22">
        <v>79</v>
      </c>
      <c r="P70" s="22">
        <v>84</v>
      </c>
      <c r="Q70" s="22">
        <v>79</v>
      </c>
      <c r="R70" s="22">
        <v>70</v>
      </c>
    </row>
    <row r="71" spans="1:18" x14ac:dyDescent="0.35">
      <c r="A71" s="63">
        <v>109345</v>
      </c>
      <c r="B71" s="64" t="s">
        <v>84</v>
      </c>
      <c r="C71" s="1"/>
      <c r="D71" s="1" t="s">
        <v>48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v>21</v>
      </c>
    </row>
    <row r="72" spans="1:18" x14ac:dyDescent="0.35">
      <c r="A72" s="63"/>
      <c r="B72" s="64"/>
      <c r="C72" s="1"/>
      <c r="D72" s="22" t="s">
        <v>49</v>
      </c>
      <c r="E72" s="22" t="s">
        <v>40</v>
      </c>
      <c r="F72" s="22"/>
      <c r="G72" s="22"/>
      <c r="H72" s="22">
        <v>74</v>
      </c>
      <c r="I72" s="22">
        <v>83</v>
      </c>
      <c r="J72" s="22">
        <v>65</v>
      </c>
      <c r="K72" s="22">
        <v>51</v>
      </c>
      <c r="L72" s="22">
        <v>41</v>
      </c>
      <c r="M72" s="22">
        <v>37</v>
      </c>
      <c r="N72" s="22">
        <v>33</v>
      </c>
      <c r="O72" s="22">
        <v>39</v>
      </c>
      <c r="P72" s="22">
        <v>37</v>
      </c>
      <c r="Q72" s="22">
        <v>34</v>
      </c>
      <c r="R72" s="22">
        <v>38</v>
      </c>
    </row>
    <row r="73" spans="1:18" x14ac:dyDescent="0.35">
      <c r="A73" s="24">
        <v>109299</v>
      </c>
      <c r="B73" s="24" t="s">
        <v>85</v>
      </c>
      <c r="C73" s="1"/>
      <c r="D73" s="22" t="s">
        <v>49</v>
      </c>
      <c r="E73" s="22" t="s">
        <v>40</v>
      </c>
      <c r="F73" s="22"/>
      <c r="G73" s="22"/>
      <c r="H73" s="22">
        <v>106</v>
      </c>
      <c r="I73" s="22">
        <v>128</v>
      </c>
      <c r="J73" s="22">
        <v>116</v>
      </c>
      <c r="K73" s="22">
        <v>113</v>
      </c>
      <c r="L73" s="22">
        <v>128</v>
      </c>
      <c r="M73" s="22">
        <v>128</v>
      </c>
      <c r="N73" s="22">
        <v>122</v>
      </c>
      <c r="O73" s="22">
        <v>124</v>
      </c>
      <c r="P73" s="22">
        <v>105</v>
      </c>
      <c r="Q73" s="22">
        <v>89</v>
      </c>
      <c r="R73" s="22">
        <v>99</v>
      </c>
    </row>
    <row r="74" spans="1:18" x14ac:dyDescent="0.35">
      <c r="A74" s="63">
        <v>109928</v>
      </c>
      <c r="B74" s="64" t="s">
        <v>86</v>
      </c>
      <c r="C74" s="1"/>
      <c r="D74" s="1" t="s">
        <v>48</v>
      </c>
      <c r="E74" s="1"/>
      <c r="F74" s="1"/>
      <c r="G74" s="1"/>
      <c r="H74" s="1">
        <v>49</v>
      </c>
      <c r="I74" s="1">
        <v>50</v>
      </c>
      <c r="J74" s="1">
        <v>49</v>
      </c>
      <c r="K74" s="1">
        <v>49</v>
      </c>
      <c r="L74" s="1">
        <v>44</v>
      </c>
      <c r="M74" s="1">
        <v>48</v>
      </c>
      <c r="N74" s="1">
        <v>40</v>
      </c>
      <c r="O74" s="1">
        <v>38</v>
      </c>
      <c r="P74" s="1">
        <v>41</v>
      </c>
      <c r="Q74" s="1">
        <v>40</v>
      </c>
      <c r="R74" s="1">
        <v>45</v>
      </c>
    </row>
    <row r="75" spans="1:18" x14ac:dyDescent="0.35">
      <c r="A75" s="63"/>
      <c r="B75" s="64"/>
      <c r="C75" s="1"/>
      <c r="D75" s="22" t="s">
        <v>49</v>
      </c>
      <c r="E75" s="22"/>
      <c r="F75" s="22"/>
      <c r="G75" s="22"/>
      <c r="H75" s="22">
        <v>100</v>
      </c>
      <c r="I75" s="22">
        <v>91</v>
      </c>
      <c r="J75" s="22">
        <v>94</v>
      </c>
      <c r="K75" s="22">
        <v>91</v>
      </c>
      <c r="L75" s="22">
        <v>94</v>
      </c>
      <c r="M75" s="22">
        <v>96</v>
      </c>
      <c r="N75" s="22">
        <v>101</v>
      </c>
      <c r="O75" s="22">
        <v>99</v>
      </c>
      <c r="P75" s="22">
        <v>100</v>
      </c>
      <c r="Q75" s="22">
        <v>84</v>
      </c>
      <c r="R75" s="22">
        <v>74</v>
      </c>
    </row>
    <row r="76" spans="1:18" x14ac:dyDescent="0.35">
      <c r="A76" s="63">
        <v>109529</v>
      </c>
      <c r="B76" s="64" t="s">
        <v>87</v>
      </c>
      <c r="C76" s="1"/>
      <c r="D76" s="1" t="s">
        <v>48</v>
      </c>
      <c r="E76" s="1"/>
      <c r="F76" s="1"/>
      <c r="G76" s="1"/>
      <c r="H76" s="1">
        <v>36</v>
      </c>
      <c r="I76" s="1">
        <v>37</v>
      </c>
      <c r="J76" s="1">
        <v>39</v>
      </c>
      <c r="K76" s="1">
        <v>45</v>
      </c>
      <c r="L76" s="1">
        <v>42</v>
      </c>
      <c r="M76" s="1">
        <v>32</v>
      </c>
      <c r="N76" s="1">
        <v>26</v>
      </c>
      <c r="O76" s="1">
        <v>25</v>
      </c>
      <c r="P76" s="1">
        <v>25</v>
      </c>
      <c r="Q76" s="1">
        <v>24</v>
      </c>
      <c r="R76" s="1">
        <v>25</v>
      </c>
    </row>
    <row r="77" spans="1:18" x14ac:dyDescent="0.35">
      <c r="A77" s="63"/>
      <c r="B77" s="64"/>
      <c r="C77" s="1"/>
      <c r="D77" s="22" t="s">
        <v>49</v>
      </c>
      <c r="E77" s="22"/>
      <c r="F77" s="22"/>
      <c r="G77" s="22"/>
      <c r="H77" s="22">
        <v>93</v>
      </c>
      <c r="I77" s="22">
        <v>84</v>
      </c>
      <c r="J77" s="22">
        <v>75</v>
      </c>
      <c r="K77" s="22">
        <v>75</v>
      </c>
      <c r="L77" s="22">
        <v>79</v>
      </c>
      <c r="M77" s="22">
        <v>77</v>
      </c>
      <c r="N77" s="22">
        <v>75</v>
      </c>
      <c r="O77" s="22">
        <v>73</v>
      </c>
      <c r="P77" s="22">
        <v>72</v>
      </c>
      <c r="Q77" s="22">
        <v>69</v>
      </c>
      <c r="R77" s="22">
        <v>61</v>
      </c>
    </row>
    <row r="78" spans="1:18" x14ac:dyDescent="0.35">
      <c r="A78" s="24">
        <v>109094</v>
      </c>
      <c r="B78" s="24" t="s">
        <v>88</v>
      </c>
      <c r="C78" s="1"/>
      <c r="D78" s="1" t="s">
        <v>48</v>
      </c>
      <c r="E78" s="1"/>
      <c r="F78" s="1"/>
      <c r="G78" s="1"/>
      <c r="H78" s="1">
        <v>21</v>
      </c>
      <c r="I78" s="1">
        <v>21</v>
      </c>
      <c r="J78" s="1">
        <v>21</v>
      </c>
      <c r="K78" s="1">
        <v>18</v>
      </c>
      <c r="L78" s="1">
        <v>22</v>
      </c>
      <c r="M78" s="1">
        <v>12</v>
      </c>
      <c r="N78" s="1">
        <v>14</v>
      </c>
      <c r="O78" s="1">
        <v>13</v>
      </c>
      <c r="P78" s="1">
        <v>20</v>
      </c>
      <c r="Q78" s="1">
        <v>19</v>
      </c>
      <c r="R78" s="1">
        <v>13</v>
      </c>
    </row>
    <row r="79" spans="1:18" x14ac:dyDescent="0.35">
      <c r="A79" s="24">
        <v>109935</v>
      </c>
      <c r="B79" s="24" t="s">
        <v>89</v>
      </c>
      <c r="C79" s="1"/>
      <c r="D79" s="1" t="s">
        <v>48</v>
      </c>
      <c r="E79" s="1"/>
      <c r="F79" s="1"/>
      <c r="G79" s="1"/>
      <c r="H79" s="1">
        <v>39</v>
      </c>
      <c r="I79" s="1">
        <v>44</v>
      </c>
      <c r="J79" s="1">
        <v>42</v>
      </c>
      <c r="K79" s="1">
        <v>38</v>
      </c>
      <c r="L79" s="1">
        <v>25</v>
      </c>
      <c r="M79" s="1">
        <v>25</v>
      </c>
      <c r="N79" s="1">
        <v>21</v>
      </c>
      <c r="O79" s="1">
        <v>21</v>
      </c>
      <c r="P79" s="1">
        <v>24</v>
      </c>
      <c r="Q79" s="1">
        <v>22</v>
      </c>
      <c r="R79" s="1">
        <v>15</v>
      </c>
    </row>
    <row r="80" spans="1:18" x14ac:dyDescent="0.35">
      <c r="A80" s="24">
        <v>109883</v>
      </c>
      <c r="B80" s="24" t="s">
        <v>90</v>
      </c>
      <c r="C80" s="1"/>
      <c r="D80" s="1" t="s">
        <v>48</v>
      </c>
      <c r="E80" s="1"/>
      <c r="F80" s="1"/>
      <c r="G80" s="1"/>
      <c r="H80" s="1">
        <v>30</v>
      </c>
      <c r="I80" s="1">
        <v>25</v>
      </c>
      <c r="J80" s="1">
        <v>19</v>
      </c>
      <c r="K80" s="1">
        <v>23</v>
      </c>
      <c r="L80" s="1">
        <v>24</v>
      </c>
      <c r="M80" s="1">
        <v>19</v>
      </c>
      <c r="N80" s="1">
        <v>18</v>
      </c>
      <c r="O80" s="1">
        <v>20</v>
      </c>
      <c r="P80" s="1">
        <v>25</v>
      </c>
      <c r="Q80" s="1">
        <v>25</v>
      </c>
      <c r="R80" s="1"/>
    </row>
    <row r="81" spans="1:18" x14ac:dyDescent="0.35">
      <c r="A81" s="24">
        <v>109273</v>
      </c>
      <c r="B81" s="24" t="s">
        <v>91</v>
      </c>
      <c r="C81" s="1"/>
      <c r="D81" s="1" t="s">
        <v>48</v>
      </c>
      <c r="E81" s="1"/>
      <c r="F81" s="1"/>
      <c r="G81" s="1"/>
      <c r="H81" s="1">
        <v>74</v>
      </c>
      <c r="I81" s="1">
        <v>70</v>
      </c>
      <c r="J81" s="1">
        <v>66</v>
      </c>
      <c r="K81" s="1">
        <v>58</v>
      </c>
      <c r="L81" s="1">
        <v>70</v>
      </c>
      <c r="M81" s="1">
        <v>61</v>
      </c>
      <c r="N81" s="1">
        <v>64</v>
      </c>
      <c r="O81" s="1">
        <v>70</v>
      </c>
      <c r="P81" s="1">
        <v>70</v>
      </c>
      <c r="Q81" s="1">
        <v>70</v>
      </c>
      <c r="R81" s="1">
        <v>70</v>
      </c>
    </row>
    <row r="82" spans="1:18" x14ac:dyDescent="0.35">
      <c r="A82" s="24">
        <v>109478</v>
      </c>
      <c r="B82" s="24" t="s">
        <v>92</v>
      </c>
      <c r="C82" s="1"/>
      <c r="D82" s="1" t="s">
        <v>48</v>
      </c>
      <c r="E82" s="1"/>
      <c r="F82" s="1"/>
      <c r="G82" s="1"/>
      <c r="H82" s="1">
        <v>41</v>
      </c>
      <c r="I82" s="1">
        <v>42</v>
      </c>
      <c r="J82" s="1">
        <v>38</v>
      </c>
      <c r="K82" s="1">
        <v>68</v>
      </c>
      <c r="L82" s="1">
        <v>63</v>
      </c>
      <c r="M82" s="1">
        <v>48</v>
      </c>
      <c r="N82" s="1">
        <v>44</v>
      </c>
      <c r="O82" s="1">
        <v>51</v>
      </c>
      <c r="P82" s="1">
        <v>50</v>
      </c>
      <c r="Q82" s="1">
        <v>40</v>
      </c>
      <c r="R82" s="1">
        <v>55</v>
      </c>
    </row>
    <row r="83" spans="1:18" x14ac:dyDescent="0.35">
      <c r="A83" s="24">
        <v>109239</v>
      </c>
      <c r="B83" s="24" t="s">
        <v>93</v>
      </c>
      <c r="C83" s="1"/>
      <c r="D83" s="1"/>
      <c r="E83" s="1"/>
      <c r="F83" s="1"/>
      <c r="G83" s="1"/>
      <c r="H83" s="1">
        <v>19</v>
      </c>
      <c r="I83" s="1">
        <v>16</v>
      </c>
      <c r="J83" s="1">
        <v>16</v>
      </c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7" t="s">
        <v>9</v>
      </c>
      <c r="B84" s="26"/>
      <c r="C84" s="26"/>
      <c r="D84" s="26"/>
      <c r="E84" s="26"/>
      <c r="F84" s="26"/>
      <c r="G84" s="26"/>
      <c r="H84" s="26">
        <v>1739</v>
      </c>
      <c r="I84" s="26">
        <v>1542</v>
      </c>
      <c r="J84" s="26">
        <v>1347</v>
      </c>
      <c r="K84" s="26">
        <v>1193</v>
      </c>
      <c r="L84" s="26">
        <v>1090</v>
      </c>
      <c r="M84" s="26">
        <v>1020</v>
      </c>
      <c r="N84" s="26">
        <v>950</v>
      </c>
      <c r="O84" s="26">
        <v>946</v>
      </c>
      <c r="P84" s="26">
        <v>941</v>
      </c>
      <c r="Q84" s="18">
        <v>923</v>
      </c>
      <c r="R84" s="31">
        <f>SUM(R85:R119)</f>
        <v>877</v>
      </c>
    </row>
    <row r="85" spans="1:18" x14ac:dyDescent="0.35">
      <c r="A85" s="63">
        <v>109238</v>
      </c>
      <c r="B85" s="64" t="s">
        <v>94</v>
      </c>
      <c r="C85" s="1"/>
      <c r="D85" s="1" t="s">
        <v>48</v>
      </c>
      <c r="E85" s="1"/>
      <c r="F85" s="1"/>
      <c r="G85" s="1"/>
      <c r="H85" s="1"/>
      <c r="I85" s="1"/>
      <c r="J85" s="1">
        <v>20</v>
      </c>
      <c r="K85" s="1">
        <v>15</v>
      </c>
      <c r="L85" s="1">
        <v>17</v>
      </c>
      <c r="M85" s="1">
        <v>19</v>
      </c>
      <c r="N85" s="1">
        <v>16</v>
      </c>
      <c r="O85" s="1">
        <v>19</v>
      </c>
      <c r="P85" s="1">
        <v>20</v>
      </c>
      <c r="Q85" s="1">
        <v>24</v>
      </c>
      <c r="R85" s="1">
        <v>22</v>
      </c>
    </row>
    <row r="86" spans="1:18" x14ac:dyDescent="0.35">
      <c r="A86" s="63"/>
      <c r="B86" s="64"/>
      <c r="C86" s="1"/>
      <c r="D86" s="22" t="s">
        <v>49</v>
      </c>
      <c r="E86" s="22"/>
      <c r="F86" s="22"/>
      <c r="G86" s="22"/>
      <c r="H86" s="22">
        <v>36</v>
      </c>
      <c r="I86" s="22">
        <v>35</v>
      </c>
      <c r="J86" s="22">
        <v>42</v>
      </c>
      <c r="K86" s="22">
        <v>44</v>
      </c>
      <c r="L86" s="22">
        <v>51</v>
      </c>
      <c r="M86" s="22">
        <v>44</v>
      </c>
      <c r="N86" s="22">
        <v>40</v>
      </c>
      <c r="O86" s="22">
        <v>45</v>
      </c>
      <c r="P86" s="22">
        <v>39</v>
      </c>
      <c r="Q86" s="22">
        <v>42</v>
      </c>
      <c r="R86" s="22">
        <v>40</v>
      </c>
    </row>
    <row r="87" spans="1:18" x14ac:dyDescent="0.35">
      <c r="A87" s="33">
        <v>109018</v>
      </c>
      <c r="B87" s="24" t="s">
        <v>95</v>
      </c>
      <c r="C87" s="1"/>
      <c r="D87" s="22" t="s">
        <v>49</v>
      </c>
      <c r="E87" s="22"/>
      <c r="F87" s="22"/>
      <c r="G87" s="22"/>
      <c r="H87" s="22">
        <v>63</v>
      </c>
      <c r="I87" s="22">
        <v>51</v>
      </c>
      <c r="J87" s="22">
        <v>27</v>
      </c>
      <c r="K87" s="22">
        <v>29</v>
      </c>
      <c r="L87" s="22">
        <v>23</v>
      </c>
      <c r="M87" s="22">
        <v>22</v>
      </c>
      <c r="N87" s="22">
        <v>22</v>
      </c>
      <c r="O87" s="22">
        <v>26</v>
      </c>
      <c r="P87" s="22">
        <v>24</v>
      </c>
      <c r="Q87" s="22">
        <v>23</v>
      </c>
      <c r="R87" s="22">
        <v>19</v>
      </c>
    </row>
    <row r="88" spans="1:18" x14ac:dyDescent="0.35">
      <c r="A88" s="33">
        <v>109027</v>
      </c>
      <c r="B88" s="24" t="s">
        <v>96</v>
      </c>
      <c r="C88" s="1"/>
      <c r="D88" s="22" t="s">
        <v>49</v>
      </c>
      <c r="E88" s="22"/>
      <c r="F88" s="22"/>
      <c r="G88" s="22"/>
      <c r="H88" s="22">
        <v>61</v>
      </c>
      <c r="I88" s="22">
        <v>85</v>
      </c>
      <c r="J88" s="22">
        <v>92</v>
      </c>
      <c r="K88" s="22">
        <v>85</v>
      </c>
      <c r="L88" s="22">
        <v>84</v>
      </c>
      <c r="M88" s="22">
        <v>75</v>
      </c>
      <c r="N88" s="22">
        <v>72</v>
      </c>
      <c r="O88" s="22">
        <v>83</v>
      </c>
      <c r="P88" s="22">
        <v>80</v>
      </c>
      <c r="Q88" s="22">
        <v>75</v>
      </c>
      <c r="R88" s="22">
        <v>73</v>
      </c>
    </row>
    <row r="89" spans="1:18" x14ac:dyDescent="0.35">
      <c r="A89" s="24">
        <v>109561</v>
      </c>
      <c r="B89" s="24" t="s">
        <v>97</v>
      </c>
      <c r="C89" s="1"/>
      <c r="D89" s="22" t="s">
        <v>49</v>
      </c>
      <c r="E89" s="22"/>
      <c r="F89" s="22"/>
      <c r="G89" s="22"/>
      <c r="H89" s="22">
        <v>122</v>
      </c>
      <c r="I89" s="22">
        <v>124</v>
      </c>
      <c r="J89" s="22">
        <v>100</v>
      </c>
      <c r="K89" s="22">
        <v>84</v>
      </c>
      <c r="L89" s="22">
        <v>85</v>
      </c>
      <c r="M89" s="22">
        <v>81</v>
      </c>
      <c r="N89" s="22">
        <v>77</v>
      </c>
      <c r="O89" s="22">
        <v>85</v>
      </c>
      <c r="P89" s="22">
        <v>75</v>
      </c>
      <c r="Q89" s="22">
        <v>78</v>
      </c>
      <c r="R89" s="22">
        <v>79</v>
      </c>
    </row>
    <row r="90" spans="1:18" x14ac:dyDescent="0.35">
      <c r="A90" s="63">
        <v>109469</v>
      </c>
      <c r="B90" s="64" t="s">
        <v>98</v>
      </c>
      <c r="C90" s="1"/>
      <c r="D90" s="1" t="s">
        <v>48</v>
      </c>
      <c r="E90" s="1"/>
      <c r="F90" s="1"/>
      <c r="G90" s="1"/>
      <c r="H90" s="29"/>
      <c r="I90" s="1"/>
      <c r="J90" s="1"/>
      <c r="K90" s="1"/>
      <c r="L90" s="1"/>
      <c r="M90" s="1">
        <v>23</v>
      </c>
      <c r="N90" s="1">
        <v>21</v>
      </c>
      <c r="O90" s="1">
        <v>18</v>
      </c>
      <c r="P90" s="1">
        <v>21</v>
      </c>
      <c r="Q90" s="1">
        <v>22</v>
      </c>
      <c r="R90" s="1">
        <v>25</v>
      </c>
    </row>
    <row r="91" spans="1:18" x14ac:dyDescent="0.35">
      <c r="A91" s="63"/>
      <c r="B91" s="64"/>
      <c r="C91" s="1"/>
      <c r="D91" s="22" t="s">
        <v>49</v>
      </c>
      <c r="E91" s="22"/>
      <c r="F91" s="22"/>
      <c r="G91" s="22"/>
      <c r="H91" s="22">
        <v>109</v>
      </c>
      <c r="I91" s="22">
        <v>97</v>
      </c>
      <c r="J91" s="22">
        <v>89</v>
      </c>
      <c r="K91" s="22">
        <v>79</v>
      </c>
      <c r="L91" s="22">
        <v>92</v>
      </c>
      <c r="M91" s="22">
        <v>77</v>
      </c>
      <c r="N91" s="22">
        <v>69</v>
      </c>
      <c r="O91" s="22">
        <v>75</v>
      </c>
      <c r="P91" s="22">
        <v>70</v>
      </c>
      <c r="Q91" s="22">
        <v>66</v>
      </c>
      <c r="R91" s="22">
        <v>72</v>
      </c>
    </row>
    <row r="92" spans="1:18" x14ac:dyDescent="0.35">
      <c r="A92" s="69">
        <v>109721</v>
      </c>
      <c r="B92" s="64" t="s">
        <v>99</v>
      </c>
      <c r="C92" s="1"/>
      <c r="D92" s="19" t="s">
        <v>39</v>
      </c>
      <c r="E92" s="19"/>
      <c r="F92" s="19"/>
      <c r="G92" s="19"/>
      <c r="H92" s="19">
        <v>157</v>
      </c>
      <c r="I92" s="19">
        <v>151</v>
      </c>
      <c r="J92" s="19">
        <v>68</v>
      </c>
      <c r="K92" s="19">
        <v>119</v>
      </c>
      <c r="L92" s="19">
        <v>104</v>
      </c>
      <c r="M92" s="19">
        <v>90</v>
      </c>
      <c r="N92" s="19">
        <v>82</v>
      </c>
      <c r="O92" s="19">
        <v>72</v>
      </c>
      <c r="P92" s="19">
        <v>87</v>
      </c>
      <c r="Q92" s="19">
        <v>84</v>
      </c>
      <c r="R92" s="19">
        <v>55</v>
      </c>
    </row>
    <row r="93" spans="1:18" x14ac:dyDescent="0.35">
      <c r="A93" s="69"/>
      <c r="B93" s="64"/>
      <c r="C93" s="1"/>
      <c r="D93" s="20" t="s">
        <v>41</v>
      </c>
      <c r="E93" s="20" t="s">
        <v>40</v>
      </c>
      <c r="F93" s="20"/>
      <c r="G93" s="20"/>
      <c r="H93" s="20">
        <v>256</v>
      </c>
      <c r="I93" s="20">
        <v>248</v>
      </c>
      <c r="J93" s="20">
        <v>206</v>
      </c>
      <c r="K93" s="20">
        <v>212</v>
      </c>
      <c r="L93" s="20">
        <v>180</v>
      </c>
      <c r="M93" s="20">
        <v>174</v>
      </c>
      <c r="N93" s="20">
        <v>135</v>
      </c>
      <c r="O93" s="20">
        <v>127</v>
      </c>
      <c r="P93" s="20">
        <v>124</v>
      </c>
      <c r="Q93" s="20">
        <v>117</v>
      </c>
      <c r="R93" s="20">
        <v>119</v>
      </c>
    </row>
    <row r="94" spans="1:18" x14ac:dyDescent="0.35">
      <c r="A94" s="69"/>
      <c r="B94" s="64"/>
      <c r="C94" s="1"/>
      <c r="D94" s="1" t="s">
        <v>41</v>
      </c>
      <c r="E94" s="1" t="s">
        <v>44</v>
      </c>
      <c r="F94" s="1"/>
      <c r="G94" s="1"/>
      <c r="H94" s="29">
        <v>9</v>
      </c>
      <c r="I94" s="1"/>
      <c r="J94" s="1"/>
      <c r="K94" s="1"/>
      <c r="L94" s="1"/>
      <c r="M94" s="1"/>
      <c r="N94" s="1"/>
      <c r="O94" s="1"/>
      <c r="P94" s="1"/>
      <c r="Q94" s="29"/>
      <c r="R94" s="1"/>
    </row>
    <row r="95" spans="1:18" x14ac:dyDescent="0.35">
      <c r="A95" s="69"/>
      <c r="B95" s="64"/>
      <c r="C95" s="1"/>
      <c r="D95" s="1" t="s">
        <v>41</v>
      </c>
      <c r="E95" s="1" t="s">
        <v>43</v>
      </c>
      <c r="F95" s="1"/>
      <c r="G95" s="1"/>
      <c r="H95" s="29">
        <v>45</v>
      </c>
      <c r="I95" s="1">
        <v>41</v>
      </c>
      <c r="J95" s="1">
        <v>15</v>
      </c>
      <c r="K95" s="1"/>
      <c r="L95" s="1"/>
      <c r="M95" s="1"/>
      <c r="N95" s="1">
        <v>36</v>
      </c>
      <c r="O95" s="1">
        <v>18</v>
      </c>
      <c r="P95" s="1"/>
      <c r="Q95" s="29"/>
      <c r="R95" s="1"/>
    </row>
    <row r="96" spans="1:18" x14ac:dyDescent="0.35">
      <c r="A96" s="24">
        <v>109168</v>
      </c>
      <c r="B96" s="24" t="s">
        <v>100</v>
      </c>
      <c r="C96" s="1"/>
      <c r="D96" s="22" t="s">
        <v>49</v>
      </c>
      <c r="E96" s="22"/>
      <c r="F96" s="22"/>
      <c r="G96" s="22"/>
      <c r="H96" s="22">
        <v>72</v>
      </c>
      <c r="I96" s="22">
        <v>75</v>
      </c>
      <c r="J96" s="22">
        <v>71</v>
      </c>
      <c r="K96" s="22">
        <v>73</v>
      </c>
      <c r="L96" s="22">
        <v>70</v>
      </c>
      <c r="M96" s="22">
        <v>68</v>
      </c>
      <c r="N96" s="22">
        <v>68</v>
      </c>
      <c r="O96" s="22">
        <v>67</v>
      </c>
      <c r="P96" s="22">
        <v>64</v>
      </c>
      <c r="Q96" s="22">
        <v>61</v>
      </c>
      <c r="R96" s="22">
        <v>56</v>
      </c>
    </row>
    <row r="97" spans="1:18" x14ac:dyDescent="0.35">
      <c r="A97" s="63">
        <v>109570</v>
      </c>
      <c r="B97" s="64" t="s">
        <v>101</v>
      </c>
      <c r="C97" s="1"/>
      <c r="D97" s="71" t="s">
        <v>39</v>
      </c>
      <c r="E97" s="19" t="s">
        <v>40</v>
      </c>
      <c r="F97" s="19"/>
      <c r="G97" s="19"/>
      <c r="H97" s="19">
        <v>179</v>
      </c>
      <c r="I97" s="19">
        <v>174</v>
      </c>
      <c r="J97" s="19">
        <v>213</v>
      </c>
      <c r="K97" s="19">
        <v>103</v>
      </c>
      <c r="L97" s="19">
        <v>78</v>
      </c>
      <c r="M97" s="19">
        <v>85</v>
      </c>
      <c r="N97" s="19">
        <v>89</v>
      </c>
      <c r="O97" s="19">
        <v>82</v>
      </c>
      <c r="P97" s="19">
        <v>83</v>
      </c>
      <c r="Q97" s="19">
        <v>78</v>
      </c>
      <c r="R97" s="19">
        <v>57</v>
      </c>
    </row>
    <row r="98" spans="1:18" x14ac:dyDescent="0.35">
      <c r="A98" s="63"/>
      <c r="B98" s="64"/>
      <c r="C98" s="1"/>
      <c r="D98" s="71"/>
      <c r="E98" s="1" t="s">
        <v>42</v>
      </c>
      <c r="F98" s="1"/>
      <c r="G98" s="1"/>
      <c r="H98" s="1"/>
      <c r="I98" s="1"/>
      <c r="J98" s="1">
        <v>23</v>
      </c>
      <c r="K98" s="1"/>
      <c r="L98" s="1"/>
      <c r="M98" s="1"/>
      <c r="N98" s="1"/>
      <c r="O98" s="1"/>
      <c r="P98" s="1"/>
      <c r="Q98" s="1"/>
      <c r="R98" s="1"/>
    </row>
    <row r="99" spans="1:18" x14ac:dyDescent="0.35">
      <c r="A99" s="63"/>
      <c r="B99" s="64"/>
      <c r="C99" s="1"/>
      <c r="D99" s="71"/>
      <c r="E99" s="1" t="s">
        <v>45</v>
      </c>
      <c r="F99" s="1"/>
      <c r="G99" s="1"/>
      <c r="H99" s="1"/>
      <c r="I99" s="1"/>
      <c r="J99" s="1">
        <v>5</v>
      </c>
      <c r="K99" s="1"/>
      <c r="L99" s="1"/>
      <c r="M99" s="1"/>
      <c r="N99" s="1"/>
      <c r="O99" s="1"/>
      <c r="P99" s="1"/>
      <c r="Q99" s="1"/>
      <c r="R99" s="1"/>
    </row>
    <row r="100" spans="1:18" x14ac:dyDescent="0.35">
      <c r="A100" s="63"/>
      <c r="B100" s="64"/>
      <c r="C100" s="1"/>
      <c r="D100" s="72" t="s">
        <v>41</v>
      </c>
      <c r="E100" s="20" t="s">
        <v>82</v>
      </c>
      <c r="F100" s="20"/>
      <c r="G100" s="20"/>
      <c r="H100" s="20">
        <v>59</v>
      </c>
      <c r="I100" s="20">
        <v>23</v>
      </c>
      <c r="J100" s="20"/>
      <c r="K100" s="20"/>
      <c r="L100" s="20"/>
      <c r="M100" s="20"/>
      <c r="N100" s="20"/>
      <c r="O100" s="20"/>
      <c r="P100" s="20">
        <v>19</v>
      </c>
      <c r="Q100" s="20">
        <v>19</v>
      </c>
      <c r="R100" s="20"/>
    </row>
    <row r="101" spans="1:18" x14ac:dyDescent="0.35">
      <c r="A101" s="63"/>
      <c r="B101" s="64"/>
      <c r="C101" s="1"/>
      <c r="D101" s="72"/>
      <c r="E101" s="1" t="s">
        <v>44</v>
      </c>
      <c r="F101" s="1"/>
      <c r="G101" s="1"/>
      <c r="H101" s="1">
        <v>16</v>
      </c>
      <c r="I101" s="1"/>
      <c r="J101" s="1"/>
      <c r="K101" s="1"/>
      <c r="L101" s="1"/>
      <c r="M101" s="1"/>
      <c r="N101" s="1"/>
      <c r="O101" s="1"/>
      <c r="P101" s="1"/>
      <c r="Q101" s="34"/>
      <c r="R101" s="1"/>
    </row>
    <row r="102" spans="1:18" x14ac:dyDescent="0.35">
      <c r="A102" s="63"/>
      <c r="B102" s="64"/>
      <c r="C102" s="1"/>
      <c r="D102" s="72"/>
      <c r="E102" s="1" t="s">
        <v>42</v>
      </c>
      <c r="F102" s="1"/>
      <c r="G102" s="1"/>
      <c r="H102" s="1"/>
      <c r="I102" s="1"/>
      <c r="J102" s="1">
        <v>26</v>
      </c>
      <c r="K102" s="1">
        <v>44</v>
      </c>
      <c r="L102" s="1">
        <v>36</v>
      </c>
      <c r="M102" s="1">
        <v>18</v>
      </c>
      <c r="N102" s="1"/>
      <c r="O102" s="1"/>
      <c r="P102" s="1"/>
      <c r="Q102" s="34"/>
      <c r="R102" s="1"/>
    </row>
    <row r="103" spans="1:18" x14ac:dyDescent="0.35">
      <c r="A103" s="63"/>
      <c r="B103" s="64"/>
      <c r="C103" s="1"/>
      <c r="D103" s="72"/>
      <c r="E103" s="1" t="s">
        <v>45</v>
      </c>
      <c r="F103" s="1"/>
      <c r="G103" s="1"/>
      <c r="H103" s="1"/>
      <c r="I103" s="1"/>
      <c r="J103" s="1">
        <v>20</v>
      </c>
      <c r="K103" s="1"/>
      <c r="L103" s="1"/>
      <c r="M103" s="1"/>
      <c r="N103" s="1"/>
      <c r="O103" s="1"/>
      <c r="P103" s="1"/>
      <c r="Q103" s="34"/>
      <c r="R103" s="1"/>
    </row>
    <row r="104" spans="1:18" x14ac:dyDescent="0.35">
      <c r="A104" s="63"/>
      <c r="B104" s="64"/>
      <c r="C104" s="1"/>
      <c r="D104" s="72"/>
      <c r="E104" s="20" t="s">
        <v>40</v>
      </c>
      <c r="F104" s="20"/>
      <c r="G104" s="20"/>
      <c r="H104" s="20">
        <v>214</v>
      </c>
      <c r="I104" s="20">
        <v>183</v>
      </c>
      <c r="J104" s="20">
        <v>174</v>
      </c>
      <c r="K104" s="20">
        <v>184</v>
      </c>
      <c r="L104" s="20">
        <v>160</v>
      </c>
      <c r="M104" s="20">
        <v>147</v>
      </c>
      <c r="N104" s="20">
        <v>119</v>
      </c>
      <c r="O104" s="20">
        <v>116</v>
      </c>
      <c r="P104" s="20">
        <v>113</v>
      </c>
      <c r="Q104" s="20">
        <v>114</v>
      </c>
      <c r="R104" s="20">
        <v>125</v>
      </c>
    </row>
    <row r="105" spans="1:18" x14ac:dyDescent="0.35">
      <c r="A105" s="63"/>
      <c r="B105" s="64"/>
      <c r="C105" s="1"/>
      <c r="D105" s="32" t="s">
        <v>65</v>
      </c>
      <c r="E105" s="32" t="s">
        <v>67</v>
      </c>
      <c r="F105" s="32"/>
      <c r="G105" s="32"/>
      <c r="H105" s="32"/>
      <c r="I105" s="32"/>
      <c r="J105" s="32"/>
      <c r="K105" s="32"/>
      <c r="L105" s="32"/>
      <c r="M105" s="32"/>
      <c r="N105" s="32">
        <v>15</v>
      </c>
      <c r="O105" s="32">
        <v>29</v>
      </c>
      <c r="P105" s="32">
        <v>41</v>
      </c>
      <c r="Q105" s="32">
        <v>40</v>
      </c>
      <c r="R105" s="32">
        <v>51</v>
      </c>
    </row>
    <row r="106" spans="1:18" x14ac:dyDescent="0.35">
      <c r="A106" s="24">
        <v>109590</v>
      </c>
      <c r="B106" s="24" t="s">
        <v>102</v>
      </c>
      <c r="C106" s="1"/>
      <c r="D106" s="1" t="s">
        <v>48</v>
      </c>
      <c r="E106" s="1"/>
      <c r="F106" s="1"/>
      <c r="G106" s="1"/>
      <c r="H106" s="29">
        <v>8</v>
      </c>
      <c r="I106" s="1">
        <v>9</v>
      </c>
      <c r="J106" s="1">
        <v>11</v>
      </c>
      <c r="K106" s="1">
        <v>9</v>
      </c>
      <c r="L106" s="1">
        <v>10</v>
      </c>
      <c r="M106" s="1">
        <v>14</v>
      </c>
      <c r="N106" s="1">
        <v>16</v>
      </c>
      <c r="O106" s="1">
        <v>17</v>
      </c>
      <c r="P106" s="1">
        <v>16</v>
      </c>
      <c r="Q106" s="1">
        <v>14</v>
      </c>
      <c r="R106" s="1">
        <v>12</v>
      </c>
    </row>
    <row r="107" spans="1:18" x14ac:dyDescent="0.35">
      <c r="A107" s="24">
        <v>109544</v>
      </c>
      <c r="B107" s="24" t="s">
        <v>103</v>
      </c>
      <c r="C107" s="1"/>
      <c r="D107" s="1" t="s">
        <v>48</v>
      </c>
      <c r="E107" s="1"/>
      <c r="F107" s="1"/>
      <c r="G107" s="1"/>
      <c r="H107" s="1">
        <v>27</v>
      </c>
      <c r="I107" s="1">
        <v>21</v>
      </c>
      <c r="J107" s="1">
        <v>17</v>
      </c>
      <c r="K107" s="1">
        <v>20</v>
      </c>
      <c r="L107" s="1">
        <v>16</v>
      </c>
      <c r="M107" s="1">
        <v>13</v>
      </c>
      <c r="N107" s="1">
        <v>10</v>
      </c>
      <c r="O107" s="1">
        <v>12</v>
      </c>
      <c r="P107" s="1">
        <v>14</v>
      </c>
      <c r="Q107" s="1">
        <v>15</v>
      </c>
      <c r="R107" s="1">
        <v>12</v>
      </c>
    </row>
    <row r="108" spans="1:18" x14ac:dyDescent="0.35">
      <c r="A108" s="24">
        <v>109428</v>
      </c>
      <c r="B108" s="24" t="s">
        <v>104</v>
      </c>
      <c r="C108" s="1"/>
      <c r="D108" s="1" t="s">
        <v>48</v>
      </c>
      <c r="E108" s="1"/>
      <c r="F108" s="1"/>
      <c r="G108" s="1"/>
      <c r="H108" s="1">
        <v>19</v>
      </c>
      <c r="I108" s="1">
        <v>17</v>
      </c>
      <c r="J108" s="1">
        <v>18</v>
      </c>
      <c r="K108" s="1">
        <v>14</v>
      </c>
      <c r="L108" s="1">
        <v>14</v>
      </c>
      <c r="M108" s="1">
        <v>14</v>
      </c>
      <c r="N108" s="1">
        <v>11</v>
      </c>
      <c r="O108" s="1">
        <v>12</v>
      </c>
      <c r="P108" s="1">
        <v>10</v>
      </c>
      <c r="Q108" s="1">
        <v>7</v>
      </c>
      <c r="R108" s="1">
        <v>16</v>
      </c>
    </row>
    <row r="109" spans="1:18" x14ac:dyDescent="0.35">
      <c r="A109" s="24">
        <v>109798</v>
      </c>
      <c r="B109" s="24" t="s">
        <v>105</v>
      </c>
      <c r="C109" s="1"/>
      <c r="D109" s="1" t="s">
        <v>48</v>
      </c>
      <c r="E109" s="1"/>
      <c r="F109" s="1"/>
      <c r="G109" s="1"/>
      <c r="H109" s="29">
        <v>39</v>
      </c>
      <c r="I109" s="1">
        <v>39</v>
      </c>
      <c r="J109" s="1">
        <v>31</v>
      </c>
      <c r="K109" s="1">
        <v>22</v>
      </c>
      <c r="L109" s="1">
        <v>22</v>
      </c>
      <c r="M109" s="1">
        <v>28</v>
      </c>
      <c r="N109" s="1">
        <v>25</v>
      </c>
      <c r="O109" s="1">
        <v>18</v>
      </c>
      <c r="P109" s="1">
        <v>14</v>
      </c>
      <c r="Q109" s="1">
        <v>19</v>
      </c>
      <c r="R109" s="1">
        <v>20</v>
      </c>
    </row>
    <row r="110" spans="1:18" x14ac:dyDescent="0.35">
      <c r="A110" s="63">
        <v>109522</v>
      </c>
      <c r="B110" s="64" t="s">
        <v>106</v>
      </c>
      <c r="C110" s="1"/>
      <c r="D110" s="1" t="s">
        <v>48</v>
      </c>
      <c r="E110" s="1"/>
      <c r="F110" s="1"/>
      <c r="G110" s="1"/>
      <c r="H110" s="1">
        <v>15</v>
      </c>
      <c r="I110" s="1">
        <v>11</v>
      </c>
      <c r="J110" s="1">
        <v>22</v>
      </c>
      <c r="K110" s="1">
        <v>20</v>
      </c>
      <c r="L110" s="1">
        <v>25</v>
      </c>
      <c r="M110" s="1">
        <v>28</v>
      </c>
      <c r="N110" s="1">
        <v>27</v>
      </c>
      <c r="O110" s="1">
        <v>25</v>
      </c>
      <c r="P110" s="1">
        <v>27</v>
      </c>
      <c r="Q110" s="1">
        <v>25</v>
      </c>
      <c r="R110" s="1">
        <v>24</v>
      </c>
    </row>
    <row r="111" spans="1:18" x14ac:dyDescent="0.35">
      <c r="A111" s="63"/>
      <c r="B111" s="64"/>
      <c r="C111" s="1"/>
      <c r="D111" s="1" t="s">
        <v>49</v>
      </c>
      <c r="E111" s="1"/>
      <c r="F111" s="1"/>
      <c r="G111" s="1"/>
      <c r="H111" s="1">
        <v>43</v>
      </c>
      <c r="I111" s="1">
        <v>22</v>
      </c>
      <c r="J111" s="1">
        <v>13</v>
      </c>
      <c r="K111" s="1">
        <v>13</v>
      </c>
      <c r="L111" s="1"/>
      <c r="M111" s="1"/>
      <c r="N111" s="1"/>
      <c r="O111" s="1"/>
      <c r="P111" s="1"/>
      <c r="Q111" s="1"/>
      <c r="R111" s="1"/>
    </row>
    <row r="112" spans="1:18" x14ac:dyDescent="0.35">
      <c r="A112" s="24">
        <v>109033</v>
      </c>
      <c r="B112" s="64" t="s">
        <v>107</v>
      </c>
      <c r="C112" s="1"/>
      <c r="D112" s="1" t="s">
        <v>48</v>
      </c>
      <c r="E112" s="1"/>
      <c r="F112" s="1"/>
      <c r="G112" s="1"/>
      <c r="H112" s="1"/>
      <c r="I112" s="1">
        <v>35</v>
      </c>
      <c r="J112" s="1">
        <v>24</v>
      </c>
      <c r="K112" s="1">
        <v>24</v>
      </c>
      <c r="L112" s="1">
        <v>23</v>
      </c>
      <c r="M112" s="1"/>
      <c r="N112" s="1"/>
      <c r="O112" s="1"/>
      <c r="P112" s="1"/>
      <c r="Q112" s="1"/>
      <c r="R112" s="1"/>
    </row>
    <row r="113" spans="1:18" x14ac:dyDescent="0.35">
      <c r="A113" s="24"/>
      <c r="B113" s="6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5">
      <c r="A114" s="24">
        <v>109517</v>
      </c>
      <c r="B114" s="24" t="s">
        <v>108</v>
      </c>
      <c r="C114" s="1"/>
      <c r="D114" s="1" t="s">
        <v>49</v>
      </c>
      <c r="E114" s="1"/>
      <c r="F114" s="1"/>
      <c r="G114" s="1"/>
      <c r="H114" s="1">
        <v>57</v>
      </c>
      <c r="I114" s="1">
        <v>34</v>
      </c>
      <c r="J114" s="1">
        <v>20</v>
      </c>
      <c r="K114" s="1"/>
      <c r="L114" s="1"/>
      <c r="M114" s="1"/>
      <c r="N114" s="1"/>
      <c r="O114" s="1"/>
      <c r="P114" s="1"/>
      <c r="Q114" s="1"/>
      <c r="R114" s="1"/>
    </row>
    <row r="115" spans="1:18" x14ac:dyDescent="0.35">
      <c r="A115" s="24">
        <v>109072</v>
      </c>
      <c r="B115" s="24" t="s">
        <v>109</v>
      </c>
      <c r="C115" s="1"/>
      <c r="D115" s="1" t="s">
        <v>48</v>
      </c>
      <c r="E115" s="1"/>
      <c r="F115" s="1"/>
      <c r="G115" s="1"/>
      <c r="H115" s="1">
        <v>9</v>
      </c>
      <c r="I115" s="1">
        <v>10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35">
      <c r="A116" s="24">
        <v>109392</v>
      </c>
      <c r="B116" s="24" t="s">
        <v>110</v>
      </c>
      <c r="C116" s="1"/>
      <c r="D116" s="1" t="s">
        <v>48</v>
      </c>
      <c r="E116" s="1"/>
      <c r="F116" s="1"/>
      <c r="G116" s="1"/>
      <c r="H116" s="1">
        <v>20</v>
      </c>
      <c r="I116" s="1">
        <v>19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35">
      <c r="A117" s="24">
        <v>109775</v>
      </c>
      <c r="B117" s="24" t="s">
        <v>111</v>
      </c>
      <c r="C117" s="1"/>
      <c r="D117" s="1" t="s">
        <v>48</v>
      </c>
      <c r="E117" s="1"/>
      <c r="F117" s="1"/>
      <c r="G117" s="1"/>
      <c r="H117" s="1">
        <v>37</v>
      </c>
      <c r="I117" s="1">
        <v>27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35">
      <c r="A118" s="24">
        <v>109792</v>
      </c>
      <c r="B118" s="24" t="s">
        <v>112</v>
      </c>
      <c r="C118" s="1"/>
      <c r="D118" s="1" t="s">
        <v>49</v>
      </c>
      <c r="E118" s="1"/>
      <c r="F118" s="1"/>
      <c r="G118" s="1"/>
      <c r="H118" s="1">
        <v>24</v>
      </c>
      <c r="I118" s="1">
        <v>11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35">
      <c r="A119" s="24">
        <v>109248</v>
      </c>
      <c r="B119" s="24" t="s">
        <v>113</v>
      </c>
      <c r="C119" s="1"/>
      <c r="D119" s="1" t="s">
        <v>48</v>
      </c>
      <c r="E119" s="1"/>
      <c r="F119" s="1"/>
      <c r="G119" s="1"/>
      <c r="H119" s="29">
        <v>43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35">
      <c r="A120" s="17" t="s">
        <v>10</v>
      </c>
      <c r="B120" s="26"/>
      <c r="C120" s="26"/>
      <c r="D120" s="26"/>
      <c r="E120" s="26"/>
      <c r="F120" s="26"/>
      <c r="G120" s="26"/>
      <c r="H120" s="26">
        <v>1042</v>
      </c>
      <c r="I120" s="26">
        <v>961</v>
      </c>
      <c r="J120" s="26">
        <v>895</v>
      </c>
      <c r="K120" s="26">
        <v>847</v>
      </c>
      <c r="L120" s="26">
        <v>787</v>
      </c>
      <c r="M120" s="26">
        <v>758</v>
      </c>
      <c r="N120" s="26">
        <v>716</v>
      </c>
      <c r="O120" s="26">
        <v>674</v>
      </c>
      <c r="P120" s="26">
        <v>661</v>
      </c>
      <c r="Q120" s="18">
        <v>647</v>
      </c>
      <c r="R120" s="31">
        <f>SUM(R121:R139)</f>
        <v>666</v>
      </c>
    </row>
    <row r="121" spans="1:18" x14ac:dyDescent="0.35">
      <c r="A121" s="63">
        <v>109331</v>
      </c>
      <c r="B121" s="69" t="s">
        <v>114</v>
      </c>
      <c r="C121" s="1"/>
      <c r="D121" s="1" t="s">
        <v>48</v>
      </c>
      <c r="E121" s="1"/>
      <c r="F121" s="1"/>
      <c r="G121" s="1"/>
      <c r="H121" s="1"/>
      <c r="I121" s="1"/>
      <c r="J121" s="1"/>
      <c r="K121" s="1"/>
      <c r="L121" s="1">
        <v>77</v>
      </c>
      <c r="M121" s="1">
        <v>78</v>
      </c>
      <c r="N121" s="1">
        <v>68</v>
      </c>
      <c r="O121" s="1">
        <v>62</v>
      </c>
      <c r="P121" s="1">
        <v>75</v>
      </c>
      <c r="Q121" s="1">
        <v>70</v>
      </c>
      <c r="R121" s="1">
        <v>68</v>
      </c>
    </row>
    <row r="122" spans="1:18" x14ac:dyDescent="0.35">
      <c r="A122" s="63"/>
      <c r="B122" s="69"/>
      <c r="C122" s="1"/>
      <c r="D122" s="22" t="s">
        <v>49</v>
      </c>
      <c r="E122" s="22" t="s">
        <v>40</v>
      </c>
      <c r="F122" s="22"/>
      <c r="G122" s="22"/>
      <c r="H122" s="22"/>
      <c r="I122" s="22"/>
      <c r="J122" s="22"/>
      <c r="K122" s="22"/>
      <c r="L122" s="22">
        <v>190</v>
      </c>
      <c r="M122" s="22">
        <v>196</v>
      </c>
      <c r="N122" s="22">
        <v>186</v>
      </c>
      <c r="O122" s="22">
        <v>182</v>
      </c>
      <c r="P122" s="22">
        <v>174</v>
      </c>
      <c r="Q122" s="22">
        <v>168</v>
      </c>
      <c r="R122" s="22">
        <v>174</v>
      </c>
    </row>
    <row r="123" spans="1:18" x14ac:dyDescent="0.35">
      <c r="A123" s="63"/>
      <c r="B123" s="69"/>
      <c r="C123" s="1"/>
      <c r="D123" s="19" t="s">
        <v>39</v>
      </c>
      <c r="E123" s="19" t="s">
        <v>40</v>
      </c>
      <c r="F123" s="19"/>
      <c r="G123" s="19"/>
      <c r="H123" s="19">
        <v>232</v>
      </c>
      <c r="I123" s="19">
        <v>211</v>
      </c>
      <c r="J123" s="19">
        <v>209</v>
      </c>
      <c r="K123" s="19">
        <v>182</v>
      </c>
      <c r="L123" s="19">
        <v>158</v>
      </c>
      <c r="M123" s="19">
        <v>143</v>
      </c>
      <c r="N123" s="19">
        <v>130</v>
      </c>
      <c r="O123" s="19">
        <v>144</v>
      </c>
      <c r="P123" s="19">
        <v>138</v>
      </c>
      <c r="Q123" s="19">
        <v>131</v>
      </c>
      <c r="R123" s="19">
        <v>132</v>
      </c>
    </row>
    <row r="124" spans="1:18" x14ac:dyDescent="0.35">
      <c r="A124" s="63"/>
      <c r="B124" s="69"/>
      <c r="C124" s="1"/>
      <c r="D124" s="20" t="s">
        <v>41</v>
      </c>
      <c r="E124" s="20" t="s">
        <v>40</v>
      </c>
      <c r="F124" s="20"/>
      <c r="G124" s="20"/>
      <c r="H124" s="20">
        <v>309</v>
      </c>
      <c r="I124" s="20">
        <v>324</v>
      </c>
      <c r="J124" s="20">
        <v>308</v>
      </c>
      <c r="K124" s="20">
        <v>296</v>
      </c>
      <c r="L124" s="20">
        <v>299</v>
      </c>
      <c r="M124" s="20">
        <v>274</v>
      </c>
      <c r="N124" s="20">
        <v>272</v>
      </c>
      <c r="O124" s="20">
        <v>230</v>
      </c>
      <c r="P124" s="20">
        <v>212</v>
      </c>
      <c r="Q124" s="20">
        <v>203</v>
      </c>
      <c r="R124" s="20">
        <v>219</v>
      </c>
    </row>
    <row r="125" spans="1:18" x14ac:dyDescent="0.35">
      <c r="A125" s="63"/>
      <c r="B125" s="69"/>
      <c r="C125" s="1"/>
      <c r="D125" s="1" t="s">
        <v>41</v>
      </c>
      <c r="E125" s="1" t="s">
        <v>43</v>
      </c>
      <c r="F125" s="1"/>
      <c r="G125" s="1"/>
      <c r="H125" s="1">
        <v>40</v>
      </c>
      <c r="I125" s="1">
        <v>24</v>
      </c>
      <c r="J125" s="1"/>
      <c r="K125" s="1"/>
      <c r="L125" s="1"/>
      <c r="M125" s="1"/>
      <c r="N125" s="1"/>
      <c r="O125" s="1"/>
      <c r="P125" s="1"/>
      <c r="Q125" s="29"/>
      <c r="R125" s="1"/>
    </row>
    <row r="126" spans="1:18" x14ac:dyDescent="0.35">
      <c r="A126" s="63"/>
      <c r="B126" s="69"/>
      <c r="C126" s="1"/>
      <c r="D126" s="1" t="s">
        <v>41</v>
      </c>
      <c r="E126" s="1" t="s">
        <v>42</v>
      </c>
      <c r="F126" s="1"/>
      <c r="G126" s="1"/>
      <c r="H126" s="1"/>
      <c r="I126" s="1"/>
      <c r="J126" s="1">
        <v>21</v>
      </c>
      <c r="K126" s="1">
        <v>20</v>
      </c>
      <c r="L126" s="1"/>
      <c r="M126" s="1"/>
      <c r="N126" s="1"/>
      <c r="O126" s="1"/>
      <c r="P126" s="1"/>
      <c r="Q126" s="29"/>
      <c r="R126" s="1"/>
    </row>
    <row r="127" spans="1:18" x14ac:dyDescent="0.35">
      <c r="A127" s="24">
        <v>109831</v>
      </c>
      <c r="B127" s="24" t="s">
        <v>115</v>
      </c>
      <c r="C127" s="1"/>
      <c r="D127" s="22" t="s">
        <v>49</v>
      </c>
      <c r="E127" s="22" t="s">
        <v>40</v>
      </c>
      <c r="F127" s="22"/>
      <c r="G127" s="22"/>
      <c r="H127" s="22">
        <v>65</v>
      </c>
      <c r="I127" s="22">
        <v>55</v>
      </c>
      <c r="J127" s="22">
        <v>51</v>
      </c>
      <c r="K127" s="22">
        <v>55</v>
      </c>
      <c r="L127" s="22">
        <v>38</v>
      </c>
      <c r="M127" s="22">
        <v>33</v>
      </c>
      <c r="N127" s="22">
        <v>34</v>
      </c>
      <c r="O127" s="22">
        <v>34</v>
      </c>
      <c r="P127" s="22">
        <v>38</v>
      </c>
      <c r="Q127" s="22">
        <v>39</v>
      </c>
      <c r="R127" s="22">
        <v>36</v>
      </c>
    </row>
    <row r="128" spans="1:18" x14ac:dyDescent="0.35">
      <c r="A128" s="24">
        <v>109871</v>
      </c>
      <c r="B128" s="24" t="s">
        <v>116</v>
      </c>
      <c r="C128" s="1"/>
      <c r="D128" s="1" t="s">
        <v>48</v>
      </c>
      <c r="E128" s="1"/>
      <c r="F128" s="1"/>
      <c r="G128" s="1"/>
      <c r="H128" s="1">
        <v>31</v>
      </c>
      <c r="I128" s="1">
        <v>32</v>
      </c>
      <c r="J128" s="1">
        <v>25</v>
      </c>
      <c r="K128" s="1">
        <v>24</v>
      </c>
      <c r="L128" s="1">
        <v>25</v>
      </c>
      <c r="M128" s="1">
        <v>34</v>
      </c>
      <c r="N128" s="1">
        <v>26</v>
      </c>
      <c r="O128" s="1">
        <v>22</v>
      </c>
      <c r="P128" s="1">
        <v>24</v>
      </c>
      <c r="Q128" s="1">
        <v>36</v>
      </c>
      <c r="R128" s="1">
        <v>37</v>
      </c>
    </row>
    <row r="129" spans="1:18" x14ac:dyDescent="0.35">
      <c r="A129" s="24"/>
      <c r="B129" s="24" t="s">
        <v>117</v>
      </c>
      <c r="C129" s="1"/>
      <c r="D129" s="1" t="s">
        <v>48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5">
      <c r="A130" s="24"/>
      <c r="B130" s="24" t="s">
        <v>118</v>
      </c>
      <c r="C130" s="1"/>
      <c r="D130" s="1" t="s">
        <v>49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5">
      <c r="A131" s="24">
        <v>109010</v>
      </c>
      <c r="B131" s="35" t="s">
        <v>119</v>
      </c>
      <c r="C131" s="1"/>
      <c r="D131" s="1" t="s">
        <v>49</v>
      </c>
      <c r="E131" s="1"/>
      <c r="F131" s="1"/>
      <c r="G131" s="1"/>
      <c r="H131" s="1">
        <v>164</v>
      </c>
      <c r="I131" s="1">
        <v>136</v>
      </c>
      <c r="J131" s="1">
        <v>139</v>
      </c>
      <c r="K131" s="1">
        <v>199</v>
      </c>
      <c r="L131" s="1"/>
      <c r="M131" s="1"/>
      <c r="N131" s="1"/>
      <c r="O131" s="1"/>
      <c r="P131" s="1"/>
      <c r="Q131" s="1"/>
      <c r="R131" s="1"/>
    </row>
    <row r="132" spans="1:18" x14ac:dyDescent="0.35">
      <c r="A132" s="24">
        <v>109173</v>
      </c>
      <c r="B132" s="24" t="s">
        <v>120</v>
      </c>
      <c r="C132" s="1"/>
      <c r="D132" s="1" t="s">
        <v>48</v>
      </c>
      <c r="E132" s="1"/>
      <c r="F132" s="1"/>
      <c r="G132" s="1"/>
      <c r="H132" s="1">
        <v>56</v>
      </c>
      <c r="I132" s="1">
        <v>61</v>
      </c>
      <c r="J132" s="1">
        <v>65</v>
      </c>
      <c r="K132" s="1">
        <v>71</v>
      </c>
      <c r="L132" s="1"/>
      <c r="M132" s="1"/>
      <c r="N132" s="1"/>
      <c r="O132" s="1"/>
      <c r="P132" s="1"/>
      <c r="Q132" s="1"/>
      <c r="R132" s="1"/>
    </row>
    <row r="133" spans="1:18" x14ac:dyDescent="0.35">
      <c r="A133" s="24">
        <v>109538</v>
      </c>
      <c r="B133" s="24" t="s">
        <v>121</v>
      </c>
      <c r="C133" s="1"/>
      <c r="D133" s="1" t="s">
        <v>48</v>
      </c>
      <c r="E133" s="1"/>
      <c r="F133" s="1"/>
      <c r="G133" s="1"/>
      <c r="H133" s="1">
        <v>21</v>
      </c>
      <c r="I133" s="1">
        <v>15</v>
      </c>
      <c r="J133" s="1">
        <v>10</v>
      </c>
      <c r="K133" s="1"/>
      <c r="L133" s="1"/>
      <c r="M133" s="1"/>
      <c r="N133" s="1"/>
      <c r="O133" s="1"/>
      <c r="P133" s="1"/>
      <c r="Q133" s="1"/>
      <c r="R133" s="1"/>
    </row>
    <row r="134" spans="1:18" x14ac:dyDescent="0.35">
      <c r="A134" s="63">
        <v>109918</v>
      </c>
      <c r="B134" s="64" t="s">
        <v>122</v>
      </c>
      <c r="C134" s="1"/>
      <c r="D134" s="1" t="s">
        <v>48</v>
      </c>
      <c r="E134" s="1"/>
      <c r="F134" s="1"/>
      <c r="G134" s="1"/>
      <c r="H134" s="1"/>
      <c r="I134" s="1"/>
      <c r="J134" s="1">
        <v>11</v>
      </c>
      <c r="K134" s="1"/>
      <c r="L134" s="1"/>
      <c r="M134" s="1"/>
      <c r="N134" s="1"/>
      <c r="O134" s="1"/>
      <c r="P134" s="1"/>
      <c r="Q134" s="1"/>
      <c r="R134" s="1"/>
    </row>
    <row r="135" spans="1:18" x14ac:dyDescent="0.35">
      <c r="A135" s="63"/>
      <c r="B135" s="64"/>
      <c r="C135" s="1"/>
      <c r="D135" s="1" t="s">
        <v>49</v>
      </c>
      <c r="E135" s="1"/>
      <c r="F135" s="1"/>
      <c r="G135" s="1"/>
      <c r="H135" s="1">
        <v>31</v>
      </c>
      <c r="I135" s="1">
        <v>33</v>
      </c>
      <c r="J135" s="1">
        <v>16</v>
      </c>
      <c r="K135" s="1"/>
      <c r="L135" s="1"/>
      <c r="M135" s="1"/>
      <c r="N135" s="1"/>
      <c r="O135" s="1"/>
      <c r="P135" s="1"/>
      <c r="Q135" s="1"/>
      <c r="R135" s="1"/>
    </row>
    <row r="136" spans="1:18" x14ac:dyDescent="0.35">
      <c r="A136" s="24">
        <v>109997</v>
      </c>
      <c r="B136" s="24" t="s">
        <v>123</v>
      </c>
      <c r="C136" s="1"/>
      <c r="D136" s="1" t="s">
        <v>49</v>
      </c>
      <c r="E136" s="1"/>
      <c r="F136" s="1"/>
      <c r="G136" s="1"/>
      <c r="H136" s="1">
        <v>52</v>
      </c>
      <c r="I136" s="1">
        <v>53</v>
      </c>
      <c r="J136" s="1">
        <v>40</v>
      </c>
      <c r="K136" s="1"/>
      <c r="L136" s="1"/>
      <c r="M136" s="1"/>
      <c r="N136" s="1"/>
      <c r="O136" s="1"/>
      <c r="P136" s="1"/>
      <c r="Q136" s="1"/>
      <c r="R136" s="1"/>
    </row>
    <row r="137" spans="1:18" x14ac:dyDescent="0.35">
      <c r="A137" s="24">
        <v>109896</v>
      </c>
      <c r="B137" s="24" t="s">
        <v>124</v>
      </c>
      <c r="C137" s="1"/>
      <c r="D137" s="1" t="s">
        <v>48</v>
      </c>
      <c r="E137" s="1"/>
      <c r="F137" s="1"/>
      <c r="G137" s="1"/>
      <c r="H137" s="1">
        <v>20</v>
      </c>
      <c r="I137" s="1">
        <v>17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35">
      <c r="A138" s="24">
        <v>109163</v>
      </c>
      <c r="B138" s="24" t="s">
        <v>125</v>
      </c>
      <c r="C138" s="1"/>
      <c r="D138" s="1" t="s">
        <v>48</v>
      </c>
      <c r="E138" s="1"/>
      <c r="F138" s="1"/>
      <c r="G138" s="1"/>
      <c r="H138" s="1">
        <v>13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35">
      <c r="A139" s="24">
        <v>109277</v>
      </c>
      <c r="B139" s="24" t="s">
        <v>126</v>
      </c>
      <c r="C139" s="1"/>
      <c r="D139" s="1" t="s">
        <v>48</v>
      </c>
      <c r="E139" s="1"/>
      <c r="F139" s="1"/>
      <c r="G139" s="1"/>
      <c r="H139" s="1">
        <v>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5">
      <c r="A140" s="17" t="s">
        <v>127</v>
      </c>
      <c r="B140" s="26"/>
      <c r="C140" s="26"/>
      <c r="D140" s="26"/>
      <c r="E140" s="26"/>
      <c r="F140" s="26"/>
      <c r="G140" s="26"/>
      <c r="H140" s="26">
        <v>1434</v>
      </c>
      <c r="I140" s="26">
        <v>1358</v>
      </c>
      <c r="J140" s="26">
        <v>1305</v>
      </c>
      <c r="K140" s="26">
        <v>1251</v>
      </c>
      <c r="L140" s="26">
        <v>1170</v>
      </c>
      <c r="M140" s="26">
        <v>1079</v>
      </c>
      <c r="N140" s="26">
        <v>1036</v>
      </c>
      <c r="O140" s="26">
        <v>1004</v>
      </c>
      <c r="P140" s="26">
        <v>969</v>
      </c>
      <c r="Q140" s="18">
        <v>946</v>
      </c>
      <c r="R140" s="31">
        <f>SUM(R141:R166)</f>
        <v>925</v>
      </c>
    </row>
    <row r="141" spans="1:18" x14ac:dyDescent="0.35">
      <c r="A141" s="63">
        <v>109062</v>
      </c>
      <c r="B141" s="64" t="s">
        <v>128</v>
      </c>
      <c r="C141" s="1"/>
      <c r="D141" s="1" t="s">
        <v>48</v>
      </c>
      <c r="E141" s="1"/>
      <c r="F141" s="1"/>
      <c r="G141" s="1"/>
      <c r="H141" s="1">
        <v>41</v>
      </c>
      <c r="I141" s="1">
        <v>40</v>
      </c>
      <c r="J141" s="1">
        <v>37</v>
      </c>
      <c r="K141" s="1">
        <v>41</v>
      </c>
      <c r="L141" s="1">
        <v>44</v>
      </c>
      <c r="M141" s="1">
        <v>45</v>
      </c>
      <c r="N141" s="1">
        <v>45</v>
      </c>
      <c r="O141" s="1">
        <v>45</v>
      </c>
      <c r="P141" s="1">
        <v>45</v>
      </c>
      <c r="Q141" s="1">
        <v>46</v>
      </c>
      <c r="R141" s="1">
        <v>45</v>
      </c>
    </row>
    <row r="142" spans="1:18" x14ac:dyDescent="0.35">
      <c r="A142" s="63"/>
      <c r="B142" s="64"/>
      <c r="C142" s="1"/>
      <c r="D142" s="22" t="s">
        <v>49</v>
      </c>
      <c r="E142" s="22" t="s">
        <v>40</v>
      </c>
      <c r="F142" s="22"/>
      <c r="G142" s="22"/>
      <c r="H142" s="22">
        <v>67</v>
      </c>
      <c r="I142" s="22">
        <v>65</v>
      </c>
      <c r="J142" s="22">
        <v>72</v>
      </c>
      <c r="K142" s="22">
        <v>81</v>
      </c>
      <c r="L142" s="22">
        <v>89</v>
      </c>
      <c r="M142" s="22">
        <v>77</v>
      </c>
      <c r="N142" s="22">
        <v>87</v>
      </c>
      <c r="O142" s="22">
        <v>87</v>
      </c>
      <c r="P142" s="22">
        <v>80</v>
      </c>
      <c r="Q142" s="22">
        <v>84</v>
      </c>
      <c r="R142" s="22">
        <v>80</v>
      </c>
    </row>
    <row r="143" spans="1:18" x14ac:dyDescent="0.35">
      <c r="A143" s="24">
        <v>109064</v>
      </c>
      <c r="B143" s="24" t="s">
        <v>129</v>
      </c>
      <c r="C143" s="1"/>
      <c r="D143" s="1" t="s">
        <v>48</v>
      </c>
      <c r="E143" s="1"/>
      <c r="F143" s="1"/>
      <c r="G143" s="1"/>
      <c r="H143" s="1">
        <v>42</v>
      </c>
      <c r="I143" s="1">
        <v>35</v>
      </c>
      <c r="J143" s="1">
        <v>49</v>
      </c>
      <c r="K143" s="1">
        <v>52</v>
      </c>
      <c r="L143" s="1">
        <v>50</v>
      </c>
      <c r="M143" s="1">
        <v>43</v>
      </c>
      <c r="N143" s="1">
        <v>30</v>
      </c>
      <c r="O143" s="1">
        <v>34</v>
      </c>
      <c r="P143" s="1">
        <v>26</v>
      </c>
      <c r="Q143" s="1">
        <v>31</v>
      </c>
      <c r="R143" s="1">
        <v>34</v>
      </c>
    </row>
    <row r="144" spans="1:18" x14ac:dyDescent="0.35">
      <c r="A144" s="63">
        <v>109070</v>
      </c>
      <c r="B144" s="64" t="s">
        <v>130</v>
      </c>
      <c r="C144" s="1"/>
      <c r="D144" s="19" t="s">
        <v>39</v>
      </c>
      <c r="E144" s="19"/>
      <c r="F144" s="19"/>
      <c r="G144" s="19"/>
      <c r="H144" s="19">
        <v>264</v>
      </c>
      <c r="I144" s="19">
        <v>252</v>
      </c>
      <c r="J144" s="19">
        <v>250</v>
      </c>
      <c r="K144" s="19">
        <v>222</v>
      </c>
      <c r="L144" s="19">
        <v>212</v>
      </c>
      <c r="M144" s="19">
        <v>175</v>
      </c>
      <c r="N144" s="19">
        <v>180</v>
      </c>
      <c r="O144" s="19">
        <v>184</v>
      </c>
      <c r="P144" s="19">
        <v>165</v>
      </c>
      <c r="Q144" s="19">
        <v>145</v>
      </c>
      <c r="R144" s="19">
        <v>185</v>
      </c>
    </row>
    <row r="145" spans="1:18" x14ac:dyDescent="0.35">
      <c r="A145" s="63"/>
      <c r="B145" s="64"/>
      <c r="C145" s="1"/>
      <c r="D145" s="20" t="s">
        <v>41</v>
      </c>
      <c r="E145" s="20" t="s">
        <v>40</v>
      </c>
      <c r="F145" s="20"/>
      <c r="G145" s="20"/>
      <c r="H145" s="20">
        <v>322</v>
      </c>
      <c r="I145" s="20">
        <v>375</v>
      </c>
      <c r="J145" s="20">
        <v>353</v>
      </c>
      <c r="K145" s="20">
        <v>344</v>
      </c>
      <c r="L145" s="20">
        <v>305</v>
      </c>
      <c r="M145" s="20">
        <v>316</v>
      </c>
      <c r="N145" s="20">
        <v>296</v>
      </c>
      <c r="O145" s="20">
        <v>291</v>
      </c>
      <c r="P145" s="20">
        <v>281</v>
      </c>
      <c r="Q145" s="20">
        <v>294</v>
      </c>
      <c r="R145" s="20">
        <v>251</v>
      </c>
    </row>
    <row r="146" spans="1:18" x14ac:dyDescent="0.35">
      <c r="A146" s="63"/>
      <c r="B146" s="64"/>
      <c r="C146" s="1"/>
      <c r="D146" s="1" t="s">
        <v>41</v>
      </c>
      <c r="E146" s="1" t="s">
        <v>43</v>
      </c>
      <c r="F146" s="1"/>
      <c r="G146" s="1"/>
      <c r="H146" s="1">
        <v>53</v>
      </c>
      <c r="I146" s="1">
        <v>14</v>
      </c>
      <c r="J146" s="1"/>
      <c r="K146" s="1"/>
      <c r="L146" s="1"/>
      <c r="M146" s="1"/>
      <c r="N146" s="1"/>
      <c r="O146" s="1"/>
      <c r="P146" s="1"/>
      <c r="Q146" s="29"/>
      <c r="R146" s="1"/>
    </row>
    <row r="147" spans="1:18" x14ac:dyDescent="0.35">
      <c r="A147" s="63"/>
      <c r="B147" s="64"/>
      <c r="C147" s="1"/>
      <c r="D147" s="1" t="s">
        <v>41</v>
      </c>
      <c r="E147" s="1" t="s">
        <v>42</v>
      </c>
      <c r="F147" s="1"/>
      <c r="G147" s="1"/>
      <c r="H147" s="1"/>
      <c r="I147" s="1"/>
      <c r="J147" s="1">
        <v>24</v>
      </c>
      <c r="K147" s="1">
        <v>46</v>
      </c>
      <c r="L147" s="1">
        <v>42</v>
      </c>
      <c r="M147" s="1">
        <v>18</v>
      </c>
      <c r="N147" s="1"/>
      <c r="O147" s="1"/>
      <c r="P147" s="1"/>
      <c r="Q147" s="29"/>
      <c r="R147" s="1"/>
    </row>
    <row r="148" spans="1:18" x14ac:dyDescent="0.35">
      <c r="A148" s="63"/>
      <c r="B148" s="64"/>
      <c r="C148" s="1"/>
      <c r="D148" s="1" t="s">
        <v>131</v>
      </c>
      <c r="E148" s="1" t="s">
        <v>67</v>
      </c>
      <c r="F148" s="1"/>
      <c r="G148" s="1"/>
      <c r="H148" s="1">
        <v>44</v>
      </c>
      <c r="I148" s="1">
        <v>27</v>
      </c>
      <c r="J148" s="1">
        <v>19</v>
      </c>
      <c r="K148" s="1"/>
      <c r="L148" s="1"/>
      <c r="M148" s="1"/>
      <c r="N148" s="1"/>
      <c r="O148" s="1"/>
      <c r="P148" s="1"/>
      <c r="Q148" s="29"/>
      <c r="R148" s="1"/>
    </row>
    <row r="149" spans="1:18" x14ac:dyDescent="0.35">
      <c r="A149" s="24">
        <v>109513</v>
      </c>
      <c r="B149" s="24" t="s">
        <v>132</v>
      </c>
      <c r="C149" s="1"/>
      <c r="D149" s="1" t="s">
        <v>48</v>
      </c>
      <c r="E149" s="1"/>
      <c r="F149" s="1"/>
      <c r="G149" s="1"/>
      <c r="H149" s="1">
        <v>12</v>
      </c>
      <c r="I149" s="1">
        <v>15</v>
      </c>
      <c r="J149" s="1">
        <v>21</v>
      </c>
      <c r="K149" s="1">
        <v>17</v>
      </c>
      <c r="L149" s="1">
        <v>16</v>
      </c>
      <c r="M149" s="1"/>
      <c r="N149" s="1"/>
      <c r="O149" s="1"/>
      <c r="P149" s="1"/>
      <c r="Q149" s="29"/>
      <c r="R149" s="1"/>
    </row>
    <row r="150" spans="1:18" x14ac:dyDescent="0.35">
      <c r="A150" s="63">
        <v>109552</v>
      </c>
      <c r="B150" s="64" t="s">
        <v>133</v>
      </c>
      <c r="C150" s="1"/>
      <c r="D150" s="1" t="s">
        <v>48</v>
      </c>
      <c r="E150" s="1"/>
      <c r="F150" s="1"/>
      <c r="G150" s="1"/>
      <c r="H150" s="1"/>
      <c r="I150" s="1"/>
      <c r="J150" s="1">
        <v>18</v>
      </c>
      <c r="K150" s="1">
        <v>18</v>
      </c>
      <c r="L150" s="1">
        <v>15</v>
      </c>
      <c r="M150" s="1">
        <v>25</v>
      </c>
      <c r="N150" s="1">
        <v>16</v>
      </c>
      <c r="O150" s="1">
        <v>13</v>
      </c>
      <c r="P150" s="1">
        <v>18</v>
      </c>
      <c r="Q150" s="1">
        <v>17</v>
      </c>
      <c r="R150" s="1">
        <v>17</v>
      </c>
    </row>
    <row r="151" spans="1:18" x14ac:dyDescent="0.35">
      <c r="A151" s="63"/>
      <c r="B151" s="64"/>
      <c r="C151" s="1"/>
      <c r="D151" s="22" t="s">
        <v>49</v>
      </c>
      <c r="E151" s="22"/>
      <c r="F151" s="22"/>
      <c r="G151" s="22"/>
      <c r="H151" s="22">
        <v>72</v>
      </c>
      <c r="I151" s="22">
        <v>69</v>
      </c>
      <c r="J151" s="22">
        <v>59</v>
      </c>
      <c r="K151" s="22">
        <v>56</v>
      </c>
      <c r="L151" s="22">
        <v>45</v>
      </c>
      <c r="M151" s="22">
        <v>38</v>
      </c>
      <c r="N151" s="22">
        <v>43</v>
      </c>
      <c r="O151" s="22">
        <v>33</v>
      </c>
      <c r="P151" s="22">
        <v>32</v>
      </c>
      <c r="Q151" s="22">
        <v>25</v>
      </c>
      <c r="R151" s="22">
        <v>21</v>
      </c>
    </row>
    <row r="152" spans="1:18" x14ac:dyDescent="0.35">
      <c r="A152" s="24">
        <v>109728</v>
      </c>
      <c r="B152" s="24" t="s">
        <v>134</v>
      </c>
      <c r="C152" s="1"/>
      <c r="D152" s="1" t="s">
        <v>48</v>
      </c>
      <c r="E152" s="1"/>
      <c r="F152" s="1"/>
      <c r="G152" s="1"/>
      <c r="H152" s="1">
        <v>18</v>
      </c>
      <c r="I152" s="1">
        <v>14</v>
      </c>
      <c r="J152" s="1">
        <v>19</v>
      </c>
      <c r="K152" s="1">
        <v>16</v>
      </c>
      <c r="L152" s="1">
        <v>20</v>
      </c>
      <c r="M152" s="1">
        <v>21</v>
      </c>
      <c r="N152" s="1">
        <v>20</v>
      </c>
      <c r="O152" s="1">
        <v>21</v>
      </c>
      <c r="P152" s="1">
        <v>21</v>
      </c>
      <c r="Q152" s="1">
        <v>18</v>
      </c>
      <c r="R152" s="1">
        <v>19</v>
      </c>
    </row>
    <row r="153" spans="1:18" x14ac:dyDescent="0.35">
      <c r="A153" s="24">
        <v>109840</v>
      </c>
      <c r="B153" s="24" t="s">
        <v>135</v>
      </c>
      <c r="C153" s="1"/>
      <c r="D153" s="22" t="s">
        <v>49</v>
      </c>
      <c r="E153" s="22"/>
      <c r="F153" s="22"/>
      <c r="G153" s="22"/>
      <c r="H153" s="22">
        <v>90</v>
      </c>
      <c r="I153" s="22">
        <v>87</v>
      </c>
      <c r="J153" s="22">
        <v>77</v>
      </c>
      <c r="K153" s="22">
        <v>67</v>
      </c>
      <c r="L153" s="22">
        <v>54</v>
      </c>
      <c r="M153" s="22">
        <v>55</v>
      </c>
      <c r="N153" s="22">
        <v>63</v>
      </c>
      <c r="O153" s="22">
        <v>62</v>
      </c>
      <c r="P153" s="22">
        <v>77</v>
      </c>
      <c r="Q153" s="22">
        <v>74</v>
      </c>
      <c r="R153" s="22">
        <v>75</v>
      </c>
    </row>
    <row r="154" spans="1:18" x14ac:dyDescent="0.35">
      <c r="A154" s="63">
        <v>109873</v>
      </c>
      <c r="B154" s="64" t="s">
        <v>136</v>
      </c>
      <c r="C154" s="1"/>
      <c r="D154" s="1" t="s">
        <v>48</v>
      </c>
      <c r="E154" s="1"/>
      <c r="F154" s="1"/>
      <c r="G154" s="1"/>
      <c r="H154" s="1"/>
      <c r="I154" s="1">
        <v>62</v>
      </c>
      <c r="J154" s="1">
        <v>50</v>
      </c>
      <c r="K154" s="1">
        <v>70</v>
      </c>
      <c r="L154" s="1">
        <v>64</v>
      </c>
      <c r="M154" s="1">
        <v>66</v>
      </c>
      <c r="N154" s="1">
        <v>61</v>
      </c>
      <c r="O154" s="1">
        <v>47</v>
      </c>
      <c r="P154" s="1">
        <v>50</v>
      </c>
      <c r="Q154" s="1">
        <v>49</v>
      </c>
      <c r="R154" s="1">
        <v>45</v>
      </c>
    </row>
    <row r="155" spans="1:18" x14ac:dyDescent="0.35">
      <c r="A155" s="63"/>
      <c r="B155" s="64"/>
      <c r="C155" s="1"/>
      <c r="D155" s="22" t="s">
        <v>49</v>
      </c>
      <c r="E155" s="22"/>
      <c r="F155" s="22"/>
      <c r="G155" s="22"/>
      <c r="H155" s="22">
        <v>165</v>
      </c>
      <c r="I155" s="22">
        <v>173</v>
      </c>
      <c r="J155" s="22">
        <v>184</v>
      </c>
      <c r="K155" s="22">
        <v>199</v>
      </c>
      <c r="L155" s="22">
        <v>191</v>
      </c>
      <c r="M155" s="22">
        <v>179</v>
      </c>
      <c r="N155" s="22">
        <v>180</v>
      </c>
      <c r="O155" s="22">
        <v>172</v>
      </c>
      <c r="P155" s="22">
        <v>149</v>
      </c>
      <c r="Q155" s="22">
        <v>145</v>
      </c>
      <c r="R155" s="22">
        <v>135</v>
      </c>
    </row>
    <row r="156" spans="1:18" x14ac:dyDescent="0.35">
      <c r="A156" s="63">
        <v>109944</v>
      </c>
      <c r="B156" s="64" t="s">
        <v>137</v>
      </c>
      <c r="C156" s="1"/>
      <c r="D156" s="1" t="s">
        <v>48</v>
      </c>
      <c r="E156" s="1"/>
      <c r="F156" s="1"/>
      <c r="G156" s="1"/>
      <c r="H156" s="1"/>
      <c r="I156" s="1"/>
      <c r="J156" s="1">
        <v>24</v>
      </c>
      <c r="K156" s="1">
        <v>22</v>
      </c>
      <c r="L156" s="1">
        <v>23</v>
      </c>
      <c r="M156" s="1">
        <v>21</v>
      </c>
      <c r="N156" s="1">
        <v>15</v>
      </c>
      <c r="O156" s="1">
        <v>15</v>
      </c>
      <c r="P156" s="1">
        <v>25</v>
      </c>
      <c r="Q156" s="1">
        <v>18</v>
      </c>
      <c r="R156" s="1">
        <v>18</v>
      </c>
    </row>
    <row r="157" spans="1:18" x14ac:dyDescent="0.35">
      <c r="A157" s="63"/>
      <c r="B157" s="64"/>
      <c r="C157" s="1"/>
      <c r="D157" s="1" t="s">
        <v>49</v>
      </c>
      <c r="E157" s="1"/>
      <c r="F157" s="1"/>
      <c r="G157" s="1"/>
      <c r="H157" s="1">
        <v>48</v>
      </c>
      <c r="I157" s="1">
        <v>34</v>
      </c>
      <c r="J157" s="1">
        <v>15</v>
      </c>
      <c r="K157" s="1"/>
      <c r="L157" s="1"/>
      <c r="M157" s="1"/>
      <c r="N157" s="1"/>
      <c r="O157" s="1"/>
      <c r="P157" s="1"/>
      <c r="Q157" s="1"/>
      <c r="R157" s="1"/>
    </row>
    <row r="158" spans="1:18" x14ac:dyDescent="0.35">
      <c r="A158" s="24">
        <v>109327</v>
      </c>
      <c r="B158" s="24" t="s">
        <v>138</v>
      </c>
      <c r="C158" s="1"/>
      <c r="D158" s="1" t="s">
        <v>48</v>
      </c>
      <c r="E158" s="1"/>
      <c r="F158" s="1"/>
      <c r="G158" s="1"/>
      <c r="H158" s="1">
        <v>18</v>
      </c>
      <c r="I158" s="1">
        <v>16</v>
      </c>
      <c r="J158" s="1">
        <v>19</v>
      </c>
      <c r="K158" s="1"/>
      <c r="L158" s="1"/>
      <c r="M158" s="1"/>
      <c r="N158" s="1"/>
      <c r="O158" s="1"/>
      <c r="P158" s="1"/>
      <c r="Q158" s="1"/>
      <c r="R158" s="1"/>
    </row>
    <row r="159" spans="1:18" x14ac:dyDescent="0.35">
      <c r="A159" s="24">
        <v>109456</v>
      </c>
      <c r="B159" s="24" t="s">
        <v>139</v>
      </c>
      <c r="C159" s="1"/>
      <c r="D159" s="1" t="s">
        <v>49</v>
      </c>
      <c r="E159" s="1"/>
      <c r="F159" s="1"/>
      <c r="G159" s="1"/>
      <c r="H159" s="1">
        <v>32</v>
      </c>
      <c r="I159" s="1">
        <v>26</v>
      </c>
      <c r="J159" s="1">
        <v>15</v>
      </c>
      <c r="K159" s="1"/>
      <c r="L159" s="1"/>
      <c r="M159" s="1"/>
      <c r="N159" s="1"/>
      <c r="O159" s="1"/>
      <c r="P159" s="1"/>
      <c r="Q159" s="1"/>
      <c r="R159" s="1"/>
    </row>
    <row r="160" spans="1:18" x14ac:dyDescent="0.35">
      <c r="A160" s="24">
        <v>109203</v>
      </c>
      <c r="B160" s="24" t="s">
        <v>140</v>
      </c>
      <c r="C160" s="1"/>
      <c r="D160" s="1" t="s">
        <v>48</v>
      </c>
      <c r="E160" s="1"/>
      <c r="F160" s="1"/>
      <c r="G160" s="1"/>
      <c r="H160" s="1">
        <v>9</v>
      </c>
      <c r="I160" s="1">
        <v>8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35">
      <c r="A161" s="24">
        <v>109617</v>
      </c>
      <c r="B161" s="24" t="s">
        <v>141</v>
      </c>
      <c r="C161" s="1"/>
      <c r="D161" s="1" t="s">
        <v>48</v>
      </c>
      <c r="E161" s="1"/>
      <c r="F161" s="1"/>
      <c r="G161" s="1"/>
      <c r="H161" s="1">
        <v>12</v>
      </c>
      <c r="I161" s="1">
        <v>9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35">
      <c r="A162" s="24">
        <v>109636</v>
      </c>
      <c r="B162" s="24" t="s">
        <v>142</v>
      </c>
      <c r="C162" s="1"/>
      <c r="D162" s="1" t="s">
        <v>48</v>
      </c>
      <c r="E162" s="1"/>
      <c r="F162" s="1"/>
      <c r="G162" s="1"/>
      <c r="H162" s="1">
        <v>29</v>
      </c>
      <c r="I162" s="1">
        <v>24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35">
      <c r="A163" s="24">
        <v>109841</v>
      </c>
      <c r="B163" s="24" t="s">
        <v>143</v>
      </c>
      <c r="C163" s="1"/>
      <c r="D163" s="1" t="s">
        <v>48</v>
      </c>
      <c r="E163" s="1"/>
      <c r="F163" s="1"/>
      <c r="G163" s="1"/>
      <c r="H163" s="1">
        <v>17</v>
      </c>
      <c r="I163" s="1">
        <v>13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5">
      <c r="A164" s="24">
        <v>109059</v>
      </c>
      <c r="B164" s="24" t="s">
        <v>144</v>
      </c>
      <c r="C164" s="1"/>
      <c r="D164" s="1" t="s">
        <v>48</v>
      </c>
      <c r="E164" s="1"/>
      <c r="F164" s="1"/>
      <c r="G164" s="1"/>
      <c r="H164" s="1">
        <v>10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35">
      <c r="A165" s="24">
        <v>109107</v>
      </c>
      <c r="B165" s="24" t="s">
        <v>145</v>
      </c>
      <c r="C165" s="1"/>
      <c r="D165" s="1" t="s">
        <v>49</v>
      </c>
      <c r="E165" s="1"/>
      <c r="F165" s="1"/>
      <c r="G165" s="1"/>
      <c r="H165" s="1">
        <v>15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35">
      <c r="A166" s="24">
        <v>109901</v>
      </c>
      <c r="B166" s="24" t="s">
        <v>146</v>
      </c>
      <c r="C166" s="1"/>
      <c r="D166" s="1" t="s">
        <v>48</v>
      </c>
      <c r="E166" s="1"/>
      <c r="F166" s="1"/>
      <c r="G166" s="1"/>
      <c r="H166" s="1">
        <v>54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35">
      <c r="A167" s="17" t="s">
        <v>147</v>
      </c>
      <c r="B167" s="26"/>
      <c r="C167" s="26"/>
      <c r="D167" s="26"/>
      <c r="E167" s="26"/>
      <c r="F167" s="26"/>
      <c r="G167" s="26"/>
      <c r="H167" s="26">
        <v>1626</v>
      </c>
      <c r="I167" s="26">
        <v>1611</v>
      </c>
      <c r="J167" s="26">
        <v>1552</v>
      </c>
      <c r="K167" s="26">
        <v>1438</v>
      </c>
      <c r="L167" s="26">
        <v>1345</v>
      </c>
      <c r="M167" s="26">
        <v>1371</v>
      </c>
      <c r="N167" s="26">
        <v>1508</v>
      </c>
      <c r="O167" s="26">
        <v>1491</v>
      </c>
      <c r="P167" s="26">
        <v>1441</v>
      </c>
      <c r="Q167" s="18">
        <v>1383</v>
      </c>
      <c r="R167" s="31">
        <f>SUM(R168:R190)</f>
        <v>1366</v>
      </c>
    </row>
    <row r="168" spans="1:18" x14ac:dyDescent="0.35">
      <c r="A168" s="24">
        <v>109211</v>
      </c>
      <c r="B168" s="24" t="s">
        <v>148</v>
      </c>
      <c r="C168" s="1"/>
      <c r="D168" s="22" t="s">
        <v>49</v>
      </c>
      <c r="E168" s="22"/>
      <c r="F168" s="22"/>
      <c r="G168" s="22"/>
      <c r="H168" s="22"/>
      <c r="I168" s="22"/>
      <c r="J168" s="22"/>
      <c r="K168" s="22">
        <v>120</v>
      </c>
      <c r="L168" s="22">
        <v>108</v>
      </c>
      <c r="M168" s="22">
        <v>111</v>
      </c>
      <c r="N168" s="22">
        <v>112</v>
      </c>
      <c r="O168" s="22">
        <v>104</v>
      </c>
      <c r="P168" s="22">
        <v>87</v>
      </c>
      <c r="Q168" s="22">
        <v>83</v>
      </c>
      <c r="R168" s="22">
        <v>86</v>
      </c>
    </row>
    <row r="169" spans="1:18" x14ac:dyDescent="0.35">
      <c r="A169" s="63">
        <v>109714</v>
      </c>
      <c r="B169" s="64" t="s">
        <v>149</v>
      </c>
      <c r="C169" s="1"/>
      <c r="D169" s="1" t="s">
        <v>48</v>
      </c>
      <c r="E169" s="1"/>
      <c r="F169" s="1"/>
      <c r="G169" s="1"/>
      <c r="H169" s="1"/>
      <c r="I169" s="1"/>
      <c r="J169" s="1">
        <v>50</v>
      </c>
      <c r="K169" s="1">
        <v>48</v>
      </c>
      <c r="L169" s="1">
        <v>53</v>
      </c>
      <c r="M169" s="1">
        <v>48</v>
      </c>
      <c r="N169" s="1">
        <v>40</v>
      </c>
      <c r="O169" s="1">
        <v>35</v>
      </c>
      <c r="P169" s="1">
        <v>36</v>
      </c>
      <c r="Q169" s="1">
        <v>39</v>
      </c>
      <c r="R169" s="1">
        <v>50</v>
      </c>
    </row>
    <row r="170" spans="1:18" x14ac:dyDescent="0.35">
      <c r="A170" s="63"/>
      <c r="B170" s="64"/>
      <c r="C170" s="1"/>
      <c r="D170" s="22" t="s">
        <v>49</v>
      </c>
      <c r="E170" s="22"/>
      <c r="F170" s="22"/>
      <c r="G170" s="22"/>
      <c r="H170" s="22">
        <v>86</v>
      </c>
      <c r="I170" s="22">
        <v>91</v>
      </c>
      <c r="J170" s="22">
        <v>98</v>
      </c>
      <c r="K170" s="22">
        <v>98</v>
      </c>
      <c r="L170" s="22">
        <v>104</v>
      </c>
      <c r="M170" s="22">
        <v>102</v>
      </c>
      <c r="N170" s="22">
        <v>99</v>
      </c>
      <c r="O170" s="22">
        <v>95</v>
      </c>
      <c r="P170" s="22">
        <v>92</v>
      </c>
      <c r="Q170" s="22">
        <v>84</v>
      </c>
      <c r="R170" s="22">
        <v>82</v>
      </c>
    </row>
    <row r="171" spans="1:18" x14ac:dyDescent="0.35">
      <c r="A171" s="63">
        <v>109735</v>
      </c>
      <c r="B171" s="64" t="s">
        <v>150</v>
      </c>
      <c r="C171" s="1"/>
      <c r="D171" s="1" t="s">
        <v>48</v>
      </c>
      <c r="E171" s="1"/>
      <c r="F171" s="1"/>
      <c r="G171" s="1"/>
      <c r="H171" s="1">
        <v>36</v>
      </c>
      <c r="I171" s="1">
        <v>44</v>
      </c>
      <c r="J171" s="1">
        <v>34</v>
      </c>
      <c r="K171" s="1">
        <v>27</v>
      </c>
      <c r="L171" s="1">
        <v>20</v>
      </c>
      <c r="M171" s="1">
        <v>24</v>
      </c>
      <c r="N171" s="1">
        <v>19</v>
      </c>
      <c r="O171" s="1">
        <v>16</v>
      </c>
      <c r="P171" s="1">
        <v>23</v>
      </c>
      <c r="Q171" s="1">
        <v>25</v>
      </c>
      <c r="R171" s="1">
        <v>30</v>
      </c>
    </row>
    <row r="172" spans="1:18" x14ac:dyDescent="0.35">
      <c r="A172" s="63"/>
      <c r="B172" s="64"/>
      <c r="C172" s="1"/>
      <c r="D172" s="22" t="s">
        <v>49</v>
      </c>
      <c r="E172" s="22"/>
      <c r="F172" s="22"/>
      <c r="G172" s="22"/>
      <c r="H172" s="22">
        <v>68</v>
      </c>
      <c r="I172" s="22">
        <v>68</v>
      </c>
      <c r="J172" s="22">
        <v>68</v>
      </c>
      <c r="K172" s="22">
        <v>57</v>
      </c>
      <c r="L172" s="22">
        <v>60</v>
      </c>
      <c r="M172" s="22">
        <v>48</v>
      </c>
      <c r="N172" s="22">
        <v>37</v>
      </c>
      <c r="O172" s="22">
        <v>39</v>
      </c>
      <c r="P172" s="22">
        <v>34</v>
      </c>
      <c r="Q172" s="22">
        <v>31</v>
      </c>
      <c r="R172" s="22">
        <v>30</v>
      </c>
    </row>
    <row r="173" spans="1:18" x14ac:dyDescent="0.35">
      <c r="A173" s="63">
        <v>109976</v>
      </c>
      <c r="B173" s="64" t="s">
        <v>151</v>
      </c>
      <c r="C173" s="1"/>
      <c r="D173" s="19" t="s">
        <v>39</v>
      </c>
      <c r="E173" s="19" t="s">
        <v>40</v>
      </c>
      <c r="F173" s="19"/>
      <c r="G173" s="19"/>
      <c r="H173" s="19">
        <v>240</v>
      </c>
      <c r="I173" s="19">
        <v>234</v>
      </c>
      <c r="J173" s="19">
        <v>229</v>
      </c>
      <c r="K173" s="19">
        <v>181</v>
      </c>
      <c r="L173" s="19">
        <v>144</v>
      </c>
      <c r="M173" s="19">
        <v>206</v>
      </c>
      <c r="N173" s="19">
        <v>280</v>
      </c>
      <c r="O173" s="19">
        <v>261</v>
      </c>
      <c r="P173" s="19">
        <v>260</v>
      </c>
      <c r="Q173" s="19">
        <v>272</v>
      </c>
      <c r="R173" s="19">
        <v>273</v>
      </c>
    </row>
    <row r="174" spans="1:18" x14ac:dyDescent="0.35">
      <c r="A174" s="63"/>
      <c r="B174" s="64"/>
      <c r="C174" s="1"/>
      <c r="D174" s="70" t="s">
        <v>41</v>
      </c>
      <c r="E174" s="1" t="s">
        <v>152</v>
      </c>
      <c r="F174" s="1"/>
      <c r="G174" s="1"/>
      <c r="H174" s="1"/>
      <c r="I174" s="1"/>
      <c r="J174" s="1"/>
      <c r="K174" s="1">
        <v>21</v>
      </c>
      <c r="L174" s="1">
        <v>20</v>
      </c>
      <c r="M174" s="1"/>
      <c r="N174" s="1"/>
      <c r="O174" s="1"/>
      <c r="P174" s="1"/>
      <c r="Q174" s="1"/>
      <c r="R174" s="1"/>
    </row>
    <row r="175" spans="1:18" x14ac:dyDescent="0.35">
      <c r="A175" s="63"/>
      <c r="B175" s="64"/>
      <c r="C175" s="1"/>
      <c r="D175" s="70"/>
      <c r="E175" s="20" t="s">
        <v>43</v>
      </c>
      <c r="F175" s="20"/>
      <c r="G175" s="20"/>
      <c r="H175" s="20">
        <v>37</v>
      </c>
      <c r="I175" s="20">
        <v>41</v>
      </c>
      <c r="J175" s="20">
        <v>16</v>
      </c>
      <c r="K175" s="20"/>
      <c r="L175" s="20"/>
      <c r="M175" s="20">
        <v>20</v>
      </c>
      <c r="N175" s="20">
        <v>12</v>
      </c>
      <c r="O175" s="20">
        <v>19</v>
      </c>
      <c r="P175" s="20">
        <v>34</v>
      </c>
      <c r="Q175" s="20">
        <v>35</v>
      </c>
      <c r="R175" s="20">
        <v>16</v>
      </c>
    </row>
    <row r="176" spans="1:18" x14ac:dyDescent="0.35">
      <c r="A176" s="63"/>
      <c r="B176" s="64"/>
      <c r="C176" s="1"/>
      <c r="D176" s="70"/>
      <c r="E176" s="20" t="s">
        <v>40</v>
      </c>
      <c r="F176" s="20"/>
      <c r="G176" s="20"/>
      <c r="H176" s="20">
        <v>336</v>
      </c>
      <c r="I176" s="20">
        <v>333</v>
      </c>
      <c r="J176" s="20">
        <v>349</v>
      </c>
      <c r="K176" s="20">
        <v>327</v>
      </c>
      <c r="L176" s="20">
        <v>323</v>
      </c>
      <c r="M176" s="20">
        <v>341</v>
      </c>
      <c r="N176" s="20">
        <v>434</v>
      </c>
      <c r="O176" s="20">
        <v>455</v>
      </c>
      <c r="P176" s="20">
        <v>427</v>
      </c>
      <c r="Q176" s="20">
        <v>384</v>
      </c>
      <c r="R176" s="20">
        <v>376</v>
      </c>
    </row>
    <row r="177" spans="1:18" x14ac:dyDescent="0.35">
      <c r="A177" s="24">
        <v>109195</v>
      </c>
      <c r="B177" s="24" t="s">
        <v>153</v>
      </c>
      <c r="C177" s="1"/>
      <c r="D177" s="22" t="s">
        <v>49</v>
      </c>
      <c r="E177" s="22"/>
      <c r="F177" s="22"/>
      <c r="G177" s="22"/>
      <c r="H177" s="22">
        <v>75</v>
      </c>
      <c r="I177" s="22">
        <v>84</v>
      </c>
      <c r="J177" s="22">
        <v>78</v>
      </c>
      <c r="K177" s="22">
        <v>75</v>
      </c>
      <c r="L177" s="22">
        <v>60</v>
      </c>
      <c r="M177" s="22">
        <v>61</v>
      </c>
      <c r="N177" s="22">
        <v>79</v>
      </c>
      <c r="O177" s="22">
        <v>81</v>
      </c>
      <c r="P177" s="22">
        <v>83</v>
      </c>
      <c r="Q177" s="22">
        <v>68</v>
      </c>
      <c r="R177" s="22">
        <v>65</v>
      </c>
    </row>
    <row r="178" spans="1:18" x14ac:dyDescent="0.35">
      <c r="A178" s="63">
        <v>109535</v>
      </c>
      <c r="B178" s="64" t="s">
        <v>154</v>
      </c>
      <c r="C178" s="1"/>
      <c r="D178" s="1" t="s">
        <v>48</v>
      </c>
      <c r="E178" s="1"/>
      <c r="F178" s="1"/>
      <c r="G178" s="1"/>
      <c r="H178" s="1">
        <v>40</v>
      </c>
      <c r="I178" s="1">
        <v>38</v>
      </c>
      <c r="J178" s="1">
        <v>42</v>
      </c>
      <c r="K178" s="1">
        <v>43</v>
      </c>
      <c r="L178" s="1">
        <v>39</v>
      </c>
      <c r="M178" s="1">
        <v>35</v>
      </c>
      <c r="N178" s="1">
        <v>27</v>
      </c>
      <c r="O178" s="1">
        <v>23</v>
      </c>
      <c r="P178" s="1">
        <v>22</v>
      </c>
      <c r="Q178" s="1">
        <v>34</v>
      </c>
      <c r="R178" s="1">
        <v>40</v>
      </c>
    </row>
    <row r="179" spans="1:18" x14ac:dyDescent="0.35">
      <c r="A179" s="63"/>
      <c r="B179" s="64"/>
      <c r="C179" s="1"/>
      <c r="D179" s="22" t="s">
        <v>49</v>
      </c>
      <c r="E179" s="22"/>
      <c r="F179" s="22"/>
      <c r="G179" s="22"/>
      <c r="H179" s="22">
        <v>105</v>
      </c>
      <c r="I179" s="22">
        <v>106</v>
      </c>
      <c r="J179" s="22">
        <v>108</v>
      </c>
      <c r="K179" s="22">
        <v>102</v>
      </c>
      <c r="L179" s="22">
        <v>101</v>
      </c>
      <c r="M179" s="22">
        <v>92</v>
      </c>
      <c r="N179" s="22">
        <v>107</v>
      </c>
      <c r="O179" s="22">
        <v>102</v>
      </c>
      <c r="P179" s="22">
        <v>95</v>
      </c>
      <c r="Q179" s="22">
        <v>68</v>
      </c>
      <c r="R179" s="22">
        <v>75</v>
      </c>
    </row>
    <row r="180" spans="1:18" x14ac:dyDescent="0.35">
      <c r="A180" s="24">
        <v>109352</v>
      </c>
      <c r="B180" s="24" t="s">
        <v>155</v>
      </c>
      <c r="C180" s="1"/>
      <c r="D180" s="22" t="s">
        <v>49</v>
      </c>
      <c r="E180" s="22"/>
      <c r="F180" s="22"/>
      <c r="G180" s="22"/>
      <c r="H180" s="22">
        <v>65</v>
      </c>
      <c r="I180" s="22">
        <v>63</v>
      </c>
      <c r="J180" s="22">
        <v>68</v>
      </c>
      <c r="K180" s="22">
        <v>67</v>
      </c>
      <c r="L180" s="22">
        <v>67</v>
      </c>
      <c r="M180" s="22">
        <v>70</v>
      </c>
      <c r="N180" s="22">
        <v>67</v>
      </c>
      <c r="O180" s="22">
        <v>70</v>
      </c>
      <c r="P180" s="22">
        <v>61</v>
      </c>
      <c r="Q180" s="22">
        <v>60</v>
      </c>
      <c r="R180" s="22">
        <v>57</v>
      </c>
    </row>
    <row r="181" spans="1:18" x14ac:dyDescent="0.35">
      <c r="A181" s="63">
        <v>109186</v>
      </c>
      <c r="B181" s="64" t="s">
        <v>156</v>
      </c>
      <c r="C181" s="1"/>
      <c r="D181" s="1" t="s">
        <v>48</v>
      </c>
      <c r="E181" s="1"/>
      <c r="F181" s="1"/>
      <c r="G181" s="1"/>
      <c r="H181" s="1">
        <v>48</v>
      </c>
      <c r="I181" s="1">
        <v>60</v>
      </c>
      <c r="J181" s="1">
        <v>58</v>
      </c>
      <c r="K181" s="1">
        <v>62</v>
      </c>
      <c r="L181" s="1">
        <v>53</v>
      </c>
      <c r="M181" s="1">
        <v>44</v>
      </c>
      <c r="N181" s="1">
        <v>41</v>
      </c>
      <c r="O181" s="1">
        <v>38</v>
      </c>
      <c r="P181" s="1">
        <v>40</v>
      </c>
      <c r="Q181" s="1">
        <v>58</v>
      </c>
      <c r="R181" s="1">
        <v>57</v>
      </c>
    </row>
    <row r="182" spans="1:18" x14ac:dyDescent="0.35">
      <c r="A182" s="63"/>
      <c r="B182" s="64"/>
      <c r="C182" s="1"/>
      <c r="D182" s="22" t="s">
        <v>49</v>
      </c>
      <c r="E182" s="22"/>
      <c r="F182" s="22"/>
      <c r="G182" s="22"/>
      <c r="H182" s="22">
        <v>159</v>
      </c>
      <c r="I182" s="22">
        <v>151</v>
      </c>
      <c r="J182" s="22">
        <v>127</v>
      </c>
      <c r="K182" s="22">
        <v>125</v>
      </c>
      <c r="L182" s="22">
        <v>115</v>
      </c>
      <c r="M182" s="22">
        <v>95</v>
      </c>
      <c r="N182" s="22">
        <v>88</v>
      </c>
      <c r="O182" s="22">
        <v>80</v>
      </c>
      <c r="P182" s="22">
        <v>74</v>
      </c>
      <c r="Q182" s="22">
        <v>68</v>
      </c>
      <c r="R182" s="22">
        <v>68</v>
      </c>
    </row>
    <row r="183" spans="1:18" x14ac:dyDescent="0.35">
      <c r="A183" s="24">
        <v>109826</v>
      </c>
      <c r="B183" s="24" t="s">
        <v>157</v>
      </c>
      <c r="C183" s="1"/>
      <c r="D183" s="1" t="s">
        <v>48</v>
      </c>
      <c r="E183" s="1"/>
      <c r="F183" s="1"/>
      <c r="G183" s="1"/>
      <c r="H183" s="1">
        <v>16</v>
      </c>
      <c r="I183" s="1">
        <v>16</v>
      </c>
      <c r="J183" s="1">
        <v>24</v>
      </c>
      <c r="K183" s="1">
        <v>15</v>
      </c>
      <c r="L183" s="1">
        <v>13</v>
      </c>
      <c r="M183" s="1">
        <v>14</v>
      </c>
      <c r="N183" s="1">
        <v>7</v>
      </c>
      <c r="O183" s="1">
        <v>18</v>
      </c>
      <c r="P183" s="1">
        <v>15</v>
      </c>
      <c r="Q183" s="1">
        <v>13</v>
      </c>
      <c r="R183" s="1">
        <v>12</v>
      </c>
    </row>
    <row r="184" spans="1:18" x14ac:dyDescent="0.35">
      <c r="A184" s="63">
        <v>109020</v>
      </c>
      <c r="B184" s="64" t="s">
        <v>158</v>
      </c>
      <c r="C184" s="1"/>
      <c r="D184" s="1" t="s">
        <v>48</v>
      </c>
      <c r="E184" s="1"/>
      <c r="F184" s="1"/>
      <c r="G184" s="1"/>
      <c r="H184" s="1">
        <v>20</v>
      </c>
      <c r="I184" s="1">
        <v>45</v>
      </c>
      <c r="J184" s="1">
        <v>49</v>
      </c>
      <c r="K184" s="1">
        <v>45</v>
      </c>
      <c r="L184" s="1">
        <v>38</v>
      </c>
      <c r="M184" s="1">
        <v>35</v>
      </c>
      <c r="N184" s="1">
        <v>38</v>
      </c>
      <c r="O184" s="1">
        <v>30</v>
      </c>
      <c r="P184" s="1">
        <v>34</v>
      </c>
      <c r="Q184" s="1">
        <v>40</v>
      </c>
      <c r="R184" s="1">
        <v>30</v>
      </c>
    </row>
    <row r="185" spans="1:18" x14ac:dyDescent="0.35">
      <c r="A185" s="63"/>
      <c r="B185" s="64"/>
      <c r="C185" s="1"/>
      <c r="D185" s="1" t="s">
        <v>49</v>
      </c>
      <c r="E185" s="1"/>
      <c r="F185" s="1"/>
      <c r="G185" s="1"/>
      <c r="H185" s="1">
        <v>35</v>
      </c>
      <c r="I185" s="1">
        <v>18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35">
      <c r="A186" s="24">
        <v>109405</v>
      </c>
      <c r="B186" s="24" t="s">
        <v>159</v>
      </c>
      <c r="C186" s="1"/>
      <c r="D186" s="1" t="s">
        <v>48</v>
      </c>
      <c r="E186" s="1"/>
      <c r="F186" s="1"/>
      <c r="G186" s="1"/>
      <c r="H186" s="1">
        <v>35</v>
      </c>
      <c r="I186" s="1">
        <v>33</v>
      </c>
      <c r="J186" s="1">
        <v>26</v>
      </c>
      <c r="K186" s="1">
        <v>25</v>
      </c>
      <c r="L186" s="1">
        <v>27</v>
      </c>
      <c r="M186" s="1">
        <v>25</v>
      </c>
      <c r="N186" s="1">
        <v>21</v>
      </c>
      <c r="O186" s="1">
        <v>25</v>
      </c>
      <c r="P186" s="1">
        <v>24</v>
      </c>
      <c r="Q186" s="1">
        <v>21</v>
      </c>
      <c r="R186" s="1">
        <v>19</v>
      </c>
    </row>
    <row r="187" spans="1:18" x14ac:dyDescent="0.35">
      <c r="A187" s="24">
        <v>109211</v>
      </c>
      <c r="B187" s="24" t="s">
        <v>148</v>
      </c>
      <c r="C187" s="1"/>
      <c r="D187" s="1" t="s">
        <v>49</v>
      </c>
      <c r="E187" s="1"/>
      <c r="F187" s="1"/>
      <c r="G187" s="1"/>
      <c r="H187" s="1">
        <v>142</v>
      </c>
      <c r="I187" s="1">
        <v>140</v>
      </c>
      <c r="J187" s="1">
        <v>128</v>
      </c>
      <c r="K187" s="1"/>
      <c r="L187" s="1"/>
      <c r="M187" s="1"/>
      <c r="N187" s="1"/>
      <c r="O187" s="1"/>
      <c r="P187" s="1"/>
      <c r="Q187" s="1"/>
      <c r="R187" s="1"/>
    </row>
    <row r="188" spans="1:18" x14ac:dyDescent="0.35">
      <c r="A188" s="36">
        <v>109187</v>
      </c>
      <c r="B188" s="36" t="s">
        <v>160</v>
      </c>
      <c r="C188" s="1"/>
      <c r="D188" s="1" t="s">
        <v>48</v>
      </c>
      <c r="E188" s="1"/>
      <c r="F188" s="1"/>
      <c r="G188" s="1"/>
      <c r="H188" s="1">
        <v>40</v>
      </c>
      <c r="I188" s="1">
        <v>25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5">
      <c r="A189" s="24">
        <v>109850</v>
      </c>
      <c r="B189" s="24" t="s">
        <v>161</v>
      </c>
      <c r="C189" s="1"/>
      <c r="D189" s="1" t="s">
        <v>48</v>
      </c>
      <c r="E189" s="1"/>
      <c r="F189" s="1"/>
      <c r="G189" s="1"/>
      <c r="H189" s="1">
        <v>21</v>
      </c>
      <c r="I189" s="1">
        <v>21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5">
      <c r="A190" s="24">
        <v>109067</v>
      </c>
      <c r="B190" s="24" t="s">
        <v>162</v>
      </c>
      <c r="C190" s="1"/>
      <c r="D190" s="1" t="s">
        <v>48</v>
      </c>
      <c r="E190" s="1"/>
      <c r="F190" s="1"/>
      <c r="G190" s="1"/>
      <c r="H190" s="1">
        <v>22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35">
      <c r="A191" s="17" t="s">
        <v>163</v>
      </c>
      <c r="B191" s="26"/>
      <c r="C191" s="26"/>
      <c r="D191" s="26"/>
      <c r="E191" s="26"/>
      <c r="F191" s="26"/>
      <c r="G191" s="26"/>
      <c r="H191" s="26">
        <v>3384</v>
      </c>
      <c r="I191" s="26">
        <v>3323</v>
      </c>
      <c r="J191" s="26">
        <v>3126</v>
      </c>
      <c r="K191" s="26">
        <v>3013</v>
      </c>
      <c r="L191" s="26">
        <v>2982</v>
      </c>
      <c r="M191" s="26">
        <v>2934</v>
      </c>
      <c r="N191" s="26">
        <v>2872</v>
      </c>
      <c r="O191" s="26">
        <v>2900</v>
      </c>
      <c r="P191" s="26">
        <v>2915</v>
      </c>
      <c r="Q191" s="18">
        <v>2820</v>
      </c>
      <c r="R191" s="31">
        <f>SUM(R192:R229)</f>
        <v>2659</v>
      </c>
    </row>
    <row r="192" spans="1:18" x14ac:dyDescent="0.35">
      <c r="A192" s="63">
        <v>109004</v>
      </c>
      <c r="B192" s="64" t="s">
        <v>164</v>
      </c>
      <c r="C192" s="1"/>
      <c r="D192" s="1" t="s">
        <v>48</v>
      </c>
      <c r="E192" s="1"/>
      <c r="F192" s="1"/>
      <c r="G192" s="1"/>
      <c r="H192" s="1"/>
      <c r="I192" s="1"/>
      <c r="J192" s="1">
        <v>65</v>
      </c>
      <c r="K192" s="1">
        <v>74</v>
      </c>
      <c r="L192" s="1">
        <v>69</v>
      </c>
      <c r="M192" s="1">
        <v>76</v>
      </c>
      <c r="N192" s="1">
        <v>74</v>
      </c>
      <c r="O192" s="1">
        <v>74</v>
      </c>
      <c r="P192" s="1">
        <v>93</v>
      </c>
      <c r="Q192" s="1">
        <v>99</v>
      </c>
      <c r="R192" s="1">
        <v>100</v>
      </c>
    </row>
    <row r="193" spans="1:18" x14ac:dyDescent="0.35">
      <c r="A193" s="63"/>
      <c r="B193" s="64"/>
      <c r="C193" s="1"/>
      <c r="D193" s="9" t="s">
        <v>49</v>
      </c>
      <c r="E193" s="9"/>
      <c r="F193" s="9"/>
      <c r="G193" s="9"/>
      <c r="H193" s="9"/>
      <c r="I193" s="9"/>
      <c r="J193" s="9">
        <v>167</v>
      </c>
      <c r="K193" s="9">
        <v>150</v>
      </c>
      <c r="L193" s="9">
        <v>153</v>
      </c>
      <c r="M193" s="9">
        <v>150</v>
      </c>
      <c r="N193" s="9">
        <v>159</v>
      </c>
      <c r="O193" s="9">
        <v>157</v>
      </c>
      <c r="P193" s="9">
        <v>161</v>
      </c>
      <c r="Q193" s="9">
        <v>186</v>
      </c>
      <c r="R193" s="9">
        <v>194</v>
      </c>
    </row>
    <row r="194" spans="1:18" x14ac:dyDescent="0.35">
      <c r="A194" s="63">
        <v>109233</v>
      </c>
      <c r="B194" s="64" t="s">
        <v>165</v>
      </c>
      <c r="C194" s="1"/>
      <c r="D194" s="1" t="s">
        <v>48</v>
      </c>
      <c r="E194" s="1"/>
      <c r="F194" s="1"/>
      <c r="G194" s="1"/>
      <c r="H194" s="1"/>
      <c r="I194" s="1"/>
      <c r="J194" s="1">
        <v>22</v>
      </c>
      <c r="K194" s="1">
        <v>18</v>
      </c>
      <c r="L194" s="1">
        <v>16</v>
      </c>
      <c r="M194" s="1">
        <v>12</v>
      </c>
      <c r="N194" s="1">
        <v>12</v>
      </c>
      <c r="O194" s="1">
        <v>15</v>
      </c>
      <c r="P194" s="1">
        <v>19</v>
      </c>
      <c r="Q194" s="1">
        <v>21</v>
      </c>
      <c r="R194" s="1">
        <v>11</v>
      </c>
    </row>
    <row r="195" spans="1:18" x14ac:dyDescent="0.35">
      <c r="A195" s="63"/>
      <c r="B195" s="64"/>
      <c r="C195" s="1"/>
      <c r="D195" s="9" t="s">
        <v>49</v>
      </c>
      <c r="E195" s="9"/>
      <c r="F195" s="9"/>
      <c r="G195" s="9"/>
      <c r="H195" s="9">
        <v>70</v>
      </c>
      <c r="I195" s="9">
        <v>73</v>
      </c>
      <c r="J195" s="9">
        <v>76</v>
      </c>
      <c r="K195" s="9">
        <v>77</v>
      </c>
      <c r="L195" s="9">
        <v>82</v>
      </c>
      <c r="M195" s="9">
        <v>87</v>
      </c>
      <c r="N195" s="9">
        <v>79</v>
      </c>
      <c r="O195" s="9">
        <v>74</v>
      </c>
      <c r="P195" s="9">
        <v>74</v>
      </c>
      <c r="Q195" s="9">
        <v>61</v>
      </c>
      <c r="R195" s="9">
        <v>72</v>
      </c>
    </row>
    <row r="196" spans="1:18" x14ac:dyDescent="0.35">
      <c r="A196" s="63">
        <v>109284</v>
      </c>
      <c r="B196" s="64" t="s">
        <v>166</v>
      </c>
      <c r="C196" s="1"/>
      <c r="D196" s="1" t="s">
        <v>48</v>
      </c>
      <c r="E196" s="1"/>
      <c r="F196" s="1"/>
      <c r="G196" s="1"/>
      <c r="H196" s="1"/>
      <c r="I196" s="1"/>
      <c r="J196" s="1">
        <v>25</v>
      </c>
      <c r="K196" s="1">
        <v>26</v>
      </c>
      <c r="L196" s="1">
        <v>24</v>
      </c>
      <c r="M196" s="1">
        <v>22</v>
      </c>
      <c r="N196" s="1">
        <v>14</v>
      </c>
      <c r="O196" s="1">
        <v>19</v>
      </c>
      <c r="P196" s="1">
        <v>46</v>
      </c>
      <c r="Q196" s="1">
        <v>62</v>
      </c>
      <c r="R196" s="1">
        <v>69</v>
      </c>
    </row>
    <row r="197" spans="1:18" x14ac:dyDescent="0.35">
      <c r="A197" s="63"/>
      <c r="B197" s="64"/>
      <c r="C197" s="1"/>
      <c r="D197" s="9" t="s">
        <v>49</v>
      </c>
      <c r="E197" s="9"/>
      <c r="F197" s="9"/>
      <c r="G197" s="9"/>
      <c r="H197" s="9">
        <v>50</v>
      </c>
      <c r="I197" s="9">
        <v>52</v>
      </c>
      <c r="J197" s="9">
        <v>48</v>
      </c>
      <c r="K197" s="9">
        <v>34</v>
      </c>
      <c r="L197" s="9">
        <v>27</v>
      </c>
      <c r="M197" s="9">
        <v>24</v>
      </c>
      <c r="N197" s="9">
        <v>34</v>
      </c>
      <c r="O197" s="9">
        <v>35</v>
      </c>
      <c r="P197" s="9">
        <v>68</v>
      </c>
      <c r="Q197" s="9">
        <v>70</v>
      </c>
      <c r="R197" s="9">
        <v>65</v>
      </c>
    </row>
    <row r="198" spans="1:18" x14ac:dyDescent="0.35">
      <c r="A198" s="63">
        <v>109357</v>
      </c>
      <c r="B198" s="64" t="s">
        <v>167</v>
      </c>
      <c r="C198" s="1"/>
      <c r="D198" s="11" t="s">
        <v>39</v>
      </c>
      <c r="E198" s="11"/>
      <c r="F198" s="11"/>
      <c r="G198" s="11"/>
      <c r="H198" s="11">
        <v>285</v>
      </c>
      <c r="I198" s="11">
        <v>252</v>
      </c>
      <c r="J198" s="11">
        <v>190</v>
      </c>
      <c r="K198" s="11">
        <v>84</v>
      </c>
      <c r="L198" s="11">
        <v>20</v>
      </c>
      <c r="M198" s="11">
        <v>143</v>
      </c>
      <c r="N198" s="11">
        <v>250</v>
      </c>
      <c r="O198" s="11">
        <v>236</v>
      </c>
      <c r="P198" s="11">
        <v>254</v>
      </c>
      <c r="Q198" s="11">
        <v>240</v>
      </c>
      <c r="R198" s="11">
        <v>226</v>
      </c>
    </row>
    <row r="199" spans="1:18" x14ac:dyDescent="0.35">
      <c r="A199" s="63"/>
      <c r="B199" s="64"/>
      <c r="C199" s="1"/>
      <c r="D199" s="1" t="s">
        <v>41</v>
      </c>
      <c r="E199" s="1" t="s">
        <v>43</v>
      </c>
      <c r="F199" s="1"/>
      <c r="G199" s="1"/>
      <c r="H199" s="1">
        <v>20</v>
      </c>
      <c r="I199" s="1">
        <v>17</v>
      </c>
      <c r="J199" s="1"/>
      <c r="K199" s="1">
        <v>25</v>
      </c>
      <c r="L199" s="1"/>
      <c r="M199" s="1"/>
      <c r="N199" s="1"/>
      <c r="O199" s="1"/>
      <c r="P199" s="1"/>
      <c r="Q199" s="1"/>
      <c r="R199" s="30"/>
    </row>
    <row r="200" spans="1:18" x14ac:dyDescent="0.35">
      <c r="A200" s="63"/>
      <c r="B200" s="64"/>
      <c r="C200" s="1"/>
      <c r="D200" s="12" t="s">
        <v>41</v>
      </c>
      <c r="E200" s="12" t="s">
        <v>40</v>
      </c>
      <c r="F200" s="12"/>
      <c r="G200" s="12"/>
      <c r="H200" s="12">
        <v>389</v>
      </c>
      <c r="I200" s="12">
        <v>398</v>
      </c>
      <c r="J200" s="12">
        <v>369</v>
      </c>
      <c r="K200" s="12">
        <v>323</v>
      </c>
      <c r="L200" s="12">
        <v>246</v>
      </c>
      <c r="M200" s="12">
        <v>178</v>
      </c>
      <c r="N200" s="12">
        <v>94</v>
      </c>
      <c r="O200" s="12">
        <v>115</v>
      </c>
      <c r="P200" s="12">
        <v>166</v>
      </c>
      <c r="Q200" s="12">
        <v>275</v>
      </c>
      <c r="R200" s="12">
        <v>296</v>
      </c>
    </row>
    <row r="201" spans="1:18" x14ac:dyDescent="0.35">
      <c r="A201" s="63">
        <v>109484</v>
      </c>
      <c r="B201" s="64" t="s">
        <v>168</v>
      </c>
      <c r="C201" s="1"/>
      <c r="D201" s="1" t="s">
        <v>48</v>
      </c>
      <c r="E201" s="1"/>
      <c r="F201" s="1"/>
      <c r="G201" s="1"/>
      <c r="H201" s="1"/>
      <c r="I201" s="1"/>
      <c r="J201" s="1">
        <v>40</v>
      </c>
      <c r="K201" s="1">
        <v>35</v>
      </c>
      <c r="L201" s="1">
        <v>27</v>
      </c>
      <c r="M201" s="1">
        <v>29</v>
      </c>
      <c r="N201" s="1">
        <v>24</v>
      </c>
      <c r="O201" s="1">
        <v>25</v>
      </c>
      <c r="P201" s="1">
        <v>36</v>
      </c>
      <c r="Q201" s="1">
        <v>31</v>
      </c>
      <c r="R201" s="1">
        <v>34</v>
      </c>
    </row>
    <row r="202" spans="1:18" x14ac:dyDescent="0.35">
      <c r="A202" s="63"/>
      <c r="B202" s="64"/>
      <c r="C202" s="1"/>
      <c r="D202" s="9" t="s">
        <v>49</v>
      </c>
      <c r="E202" s="9"/>
      <c r="F202" s="9"/>
      <c r="G202" s="9"/>
      <c r="H202" s="9">
        <v>87</v>
      </c>
      <c r="I202" s="9">
        <v>81</v>
      </c>
      <c r="J202" s="9">
        <v>74</v>
      </c>
      <c r="K202" s="9">
        <v>79</v>
      </c>
      <c r="L202" s="9">
        <v>86</v>
      </c>
      <c r="M202" s="9">
        <v>69</v>
      </c>
      <c r="N202" s="9">
        <v>73</v>
      </c>
      <c r="O202" s="9">
        <v>61</v>
      </c>
      <c r="P202" s="9">
        <v>52</v>
      </c>
      <c r="Q202" s="9">
        <v>58</v>
      </c>
      <c r="R202" s="9">
        <v>52</v>
      </c>
    </row>
    <row r="203" spans="1:18" x14ac:dyDescent="0.35">
      <c r="A203" s="69">
        <v>109630</v>
      </c>
      <c r="B203" s="64" t="s">
        <v>169</v>
      </c>
      <c r="C203" s="1"/>
      <c r="D203" s="1" t="s">
        <v>49</v>
      </c>
      <c r="E203" s="1" t="s">
        <v>63</v>
      </c>
      <c r="F203" s="1"/>
      <c r="G203" s="1"/>
      <c r="H203" s="1">
        <v>1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35">
      <c r="A204" s="69"/>
      <c r="B204" s="64"/>
      <c r="C204" s="1"/>
      <c r="D204" s="65" t="s">
        <v>39</v>
      </c>
      <c r="E204" s="1" t="s">
        <v>40</v>
      </c>
      <c r="F204" s="1"/>
      <c r="G204" s="1"/>
      <c r="H204" s="1">
        <v>56</v>
      </c>
      <c r="I204" s="1">
        <v>103</v>
      </c>
      <c r="J204" s="1">
        <v>166</v>
      </c>
      <c r="K204" s="1">
        <v>256</v>
      </c>
      <c r="L204" s="1">
        <v>307</v>
      </c>
      <c r="M204" s="1">
        <v>156</v>
      </c>
      <c r="N204" s="1"/>
      <c r="O204" s="1"/>
      <c r="P204" s="1"/>
      <c r="Q204" s="1"/>
      <c r="R204" s="30"/>
    </row>
    <row r="205" spans="1:18" x14ac:dyDescent="0.35">
      <c r="A205" s="69"/>
      <c r="B205" s="64"/>
      <c r="C205" s="1"/>
      <c r="D205" s="65"/>
      <c r="E205" s="1" t="s">
        <v>63</v>
      </c>
      <c r="F205" s="1"/>
      <c r="G205" s="1"/>
      <c r="H205" s="1">
        <v>13</v>
      </c>
      <c r="I205" s="1">
        <v>9</v>
      </c>
      <c r="J205" s="1"/>
      <c r="K205" s="1"/>
      <c r="L205" s="1"/>
      <c r="M205" s="1"/>
      <c r="N205" s="1"/>
      <c r="O205" s="1"/>
      <c r="P205" s="1"/>
      <c r="Q205" s="1"/>
      <c r="R205" s="30"/>
    </row>
    <row r="206" spans="1:18" x14ac:dyDescent="0.35">
      <c r="A206" s="69"/>
      <c r="B206" s="64"/>
      <c r="C206" s="1"/>
      <c r="D206" s="12" t="s">
        <v>41</v>
      </c>
      <c r="E206" s="12" t="s">
        <v>170</v>
      </c>
      <c r="F206" s="12"/>
      <c r="G206" s="12"/>
      <c r="H206" s="12">
        <v>389</v>
      </c>
      <c r="I206" s="12">
        <v>358</v>
      </c>
      <c r="J206" s="12">
        <v>367</v>
      </c>
      <c r="K206" s="12">
        <v>354</v>
      </c>
      <c r="L206" s="12">
        <v>391</v>
      </c>
      <c r="M206" s="12">
        <v>445</v>
      </c>
      <c r="N206" s="12">
        <v>503</v>
      </c>
      <c r="O206" s="12">
        <v>500</v>
      </c>
      <c r="P206" s="12">
        <v>390</v>
      </c>
      <c r="Q206" s="12">
        <v>242</v>
      </c>
      <c r="R206" s="12">
        <v>162</v>
      </c>
    </row>
    <row r="207" spans="1:18" x14ac:dyDescent="0.35">
      <c r="A207" s="69"/>
      <c r="B207" s="64"/>
      <c r="C207" s="1"/>
      <c r="D207" s="1" t="s">
        <v>41</v>
      </c>
      <c r="E207" s="1" t="s">
        <v>44</v>
      </c>
      <c r="F207" s="1"/>
      <c r="G207" s="1"/>
      <c r="H207" s="1">
        <v>10</v>
      </c>
      <c r="I207" s="1"/>
      <c r="J207" s="1"/>
      <c r="K207" s="1"/>
      <c r="L207" s="1"/>
      <c r="M207" s="1"/>
      <c r="N207" s="1"/>
      <c r="O207" s="1"/>
      <c r="P207" s="1"/>
      <c r="Q207" s="29"/>
      <c r="R207" s="30"/>
    </row>
    <row r="208" spans="1:18" x14ac:dyDescent="0.35">
      <c r="A208" s="69"/>
      <c r="B208" s="64"/>
      <c r="C208" s="1"/>
      <c r="D208" s="65" t="s">
        <v>41</v>
      </c>
      <c r="E208" s="1" t="s">
        <v>42</v>
      </c>
      <c r="F208" s="1"/>
      <c r="G208" s="1"/>
      <c r="H208" s="1"/>
      <c r="I208" s="1"/>
      <c r="J208" s="1"/>
      <c r="K208" s="1"/>
      <c r="L208" s="1">
        <v>24</v>
      </c>
      <c r="M208" s="1">
        <v>20</v>
      </c>
      <c r="N208" s="1"/>
      <c r="O208" s="1"/>
      <c r="P208" s="1"/>
      <c r="Q208" s="29"/>
      <c r="R208" s="30"/>
    </row>
    <row r="209" spans="1:18" x14ac:dyDescent="0.35">
      <c r="A209" s="69"/>
      <c r="B209" s="64"/>
      <c r="C209" s="1"/>
      <c r="D209" s="65"/>
      <c r="E209" s="1" t="s">
        <v>69</v>
      </c>
      <c r="F209" s="1"/>
      <c r="G209" s="1"/>
      <c r="H209" s="1">
        <v>19</v>
      </c>
      <c r="I209" s="1">
        <v>6</v>
      </c>
      <c r="J209" s="1"/>
      <c r="K209" s="1"/>
      <c r="L209" s="1"/>
      <c r="M209" s="1"/>
      <c r="N209" s="1"/>
      <c r="O209" s="1"/>
      <c r="P209" s="1"/>
      <c r="Q209" s="29"/>
      <c r="R209" s="30"/>
    </row>
    <row r="210" spans="1:18" x14ac:dyDescent="0.35">
      <c r="A210" s="69"/>
      <c r="B210" s="64"/>
      <c r="C210" s="1"/>
      <c r="D210" s="65"/>
      <c r="E210" s="1" t="s">
        <v>63</v>
      </c>
      <c r="F210" s="1"/>
      <c r="G210" s="1"/>
      <c r="H210" s="1">
        <v>103</v>
      </c>
      <c r="I210" s="1">
        <v>31</v>
      </c>
      <c r="J210" s="1"/>
      <c r="K210" s="1"/>
      <c r="L210" s="1"/>
      <c r="M210" s="1"/>
      <c r="N210" s="1"/>
      <c r="O210" s="1"/>
      <c r="P210" s="1"/>
      <c r="Q210" s="29"/>
      <c r="R210" s="30"/>
    </row>
    <row r="211" spans="1:18" x14ac:dyDescent="0.35">
      <c r="A211" s="69"/>
      <c r="B211" s="64"/>
      <c r="C211" s="1"/>
      <c r="D211" s="66" t="s">
        <v>65</v>
      </c>
      <c r="E211" s="1" t="s">
        <v>207</v>
      </c>
      <c r="F211" s="1"/>
      <c r="G211" s="1"/>
      <c r="H211" s="1">
        <v>832</v>
      </c>
      <c r="I211" s="1">
        <v>944</v>
      </c>
      <c r="J211" s="1">
        <v>914</v>
      </c>
      <c r="K211" s="1">
        <v>848</v>
      </c>
      <c r="L211" s="1">
        <v>892</v>
      </c>
      <c r="M211" s="1">
        <v>905</v>
      </c>
      <c r="N211" s="1">
        <v>954</v>
      </c>
      <c r="O211" s="1">
        <v>1029</v>
      </c>
      <c r="P211" s="1">
        <v>1029</v>
      </c>
      <c r="Q211" s="29">
        <v>969</v>
      </c>
      <c r="R211" s="31">
        <v>936</v>
      </c>
    </row>
    <row r="212" spans="1:18" x14ac:dyDescent="0.35">
      <c r="A212" s="69"/>
      <c r="B212" s="64"/>
      <c r="C212" s="1"/>
      <c r="D212" s="66"/>
      <c r="E212" s="1" t="s">
        <v>63</v>
      </c>
      <c r="F212" s="1"/>
      <c r="G212" s="1"/>
      <c r="H212" s="1">
        <v>52</v>
      </c>
      <c r="I212" s="1">
        <v>13</v>
      </c>
      <c r="J212" s="1"/>
      <c r="K212" s="1"/>
      <c r="L212" s="1"/>
      <c r="M212" s="1"/>
      <c r="N212" s="1"/>
      <c r="O212" s="1"/>
      <c r="P212" s="1"/>
      <c r="Q212" s="29"/>
      <c r="R212" s="30"/>
    </row>
    <row r="213" spans="1:18" x14ac:dyDescent="0.35">
      <c r="A213" s="69"/>
      <c r="B213" s="64"/>
      <c r="C213" s="1"/>
      <c r="D213" s="66"/>
      <c r="E213" s="1" t="s">
        <v>67</v>
      </c>
      <c r="F213" s="1"/>
      <c r="G213" s="1"/>
      <c r="H213" s="1">
        <v>320</v>
      </c>
      <c r="I213" s="1">
        <v>342</v>
      </c>
      <c r="J213" s="1">
        <v>373</v>
      </c>
      <c r="K213" s="1">
        <v>410</v>
      </c>
      <c r="L213" s="1">
        <v>399</v>
      </c>
      <c r="M213" s="1">
        <v>418</v>
      </c>
      <c r="N213" s="1">
        <v>426</v>
      </c>
      <c r="O213" s="1">
        <v>397</v>
      </c>
      <c r="P213" s="1">
        <v>401</v>
      </c>
      <c r="Q213" s="29">
        <v>383</v>
      </c>
      <c r="R213" s="31">
        <v>321</v>
      </c>
    </row>
    <row r="214" spans="1:18" x14ac:dyDescent="0.35">
      <c r="A214" s="69"/>
      <c r="B214" s="64"/>
      <c r="C214" s="1"/>
      <c r="D214" s="66"/>
      <c r="E214" s="1" t="s">
        <v>64</v>
      </c>
      <c r="F214" s="1"/>
      <c r="G214" s="1"/>
      <c r="H214" s="1">
        <v>30</v>
      </c>
      <c r="I214" s="1">
        <v>47</v>
      </c>
      <c r="J214" s="1"/>
      <c r="K214" s="1"/>
      <c r="L214" s="1"/>
      <c r="M214" s="1"/>
      <c r="N214" s="1"/>
      <c r="O214" s="1"/>
      <c r="P214" s="1"/>
      <c r="Q214" s="29"/>
      <c r="R214" s="30"/>
    </row>
    <row r="215" spans="1:18" x14ac:dyDescent="0.35">
      <c r="A215" s="24">
        <v>109849</v>
      </c>
      <c r="B215" s="24" t="s">
        <v>171</v>
      </c>
      <c r="C215" s="1"/>
      <c r="D215" s="1" t="s">
        <v>48</v>
      </c>
      <c r="E215" s="1"/>
      <c r="F215" s="1"/>
      <c r="G215" s="1"/>
      <c r="H215" s="1">
        <v>20</v>
      </c>
      <c r="I215" s="1">
        <v>18</v>
      </c>
      <c r="J215" s="1">
        <v>19</v>
      </c>
      <c r="K215" s="1">
        <v>19</v>
      </c>
      <c r="L215" s="1">
        <v>19</v>
      </c>
      <c r="M215" s="1">
        <v>18</v>
      </c>
      <c r="N215" s="1">
        <v>17</v>
      </c>
      <c r="O215" s="1">
        <v>17</v>
      </c>
      <c r="P215" s="1">
        <v>15</v>
      </c>
      <c r="Q215" s="1">
        <v>20</v>
      </c>
      <c r="R215" s="1">
        <v>22</v>
      </c>
    </row>
    <row r="216" spans="1:18" x14ac:dyDescent="0.35">
      <c r="A216" s="63">
        <v>109869</v>
      </c>
      <c r="B216" s="64" t="s">
        <v>172</v>
      </c>
      <c r="C216" s="1"/>
      <c r="D216" s="1" t="s">
        <v>48</v>
      </c>
      <c r="E216" s="1"/>
      <c r="F216" s="1"/>
      <c r="G216" s="1"/>
      <c r="H216" s="1">
        <v>70</v>
      </c>
      <c r="I216" s="1">
        <v>57</v>
      </c>
      <c r="J216" s="1">
        <v>56</v>
      </c>
      <c r="K216" s="1">
        <v>50</v>
      </c>
      <c r="L216" s="1">
        <v>48</v>
      </c>
      <c r="M216" s="1">
        <v>43</v>
      </c>
      <c r="N216" s="1">
        <v>32</v>
      </c>
      <c r="O216" s="1">
        <v>36</v>
      </c>
      <c r="P216" s="1">
        <v>40</v>
      </c>
      <c r="Q216" s="1">
        <v>32</v>
      </c>
      <c r="R216" s="1">
        <v>33</v>
      </c>
    </row>
    <row r="217" spans="1:18" x14ac:dyDescent="0.35">
      <c r="A217" s="63"/>
      <c r="B217" s="64"/>
      <c r="C217" s="1"/>
      <c r="D217" s="9" t="s">
        <v>49</v>
      </c>
      <c r="E217" s="9"/>
      <c r="F217" s="9"/>
      <c r="G217" s="9"/>
      <c r="H217" s="9">
        <v>113</v>
      </c>
      <c r="I217" s="9">
        <v>106</v>
      </c>
      <c r="J217" s="9">
        <v>107</v>
      </c>
      <c r="K217" s="9">
        <v>107</v>
      </c>
      <c r="L217" s="9">
        <v>108</v>
      </c>
      <c r="M217" s="9">
        <v>103</v>
      </c>
      <c r="N217" s="9">
        <v>97</v>
      </c>
      <c r="O217" s="9">
        <v>75</v>
      </c>
      <c r="P217" s="9">
        <v>71</v>
      </c>
      <c r="Q217" s="9">
        <v>71</v>
      </c>
      <c r="R217" s="9">
        <v>66</v>
      </c>
    </row>
    <row r="218" spans="1:18" x14ac:dyDescent="0.35">
      <c r="A218" s="67">
        <v>109356</v>
      </c>
      <c r="B218" s="68" t="s">
        <v>173</v>
      </c>
      <c r="C218" s="1"/>
      <c r="D218" s="1" t="s">
        <v>48</v>
      </c>
      <c r="E218" s="1"/>
      <c r="F218" s="1"/>
      <c r="G218" s="1"/>
      <c r="H218" s="1"/>
      <c r="I218" s="1"/>
      <c r="J218" s="1">
        <v>24</v>
      </c>
      <c r="K218" s="1">
        <v>17</v>
      </c>
      <c r="L218" s="1">
        <v>16</v>
      </c>
      <c r="M218" s="1">
        <v>15</v>
      </c>
      <c r="N218" s="1">
        <v>9</v>
      </c>
      <c r="O218" s="1">
        <v>10</v>
      </c>
      <c r="P218" s="1"/>
      <c r="Q218" s="1"/>
      <c r="R218" s="1"/>
    </row>
    <row r="219" spans="1:18" x14ac:dyDescent="0.35">
      <c r="A219" s="67"/>
      <c r="B219" s="68"/>
      <c r="C219" s="1"/>
      <c r="D219" s="9" t="s">
        <v>49</v>
      </c>
      <c r="E219" s="9"/>
      <c r="F219" s="9"/>
      <c r="G219" s="9"/>
      <c r="H219" s="9">
        <v>26</v>
      </c>
      <c r="I219" s="9">
        <v>28</v>
      </c>
      <c r="J219" s="9">
        <v>24</v>
      </c>
      <c r="K219" s="9">
        <v>27</v>
      </c>
      <c r="L219" s="9">
        <v>28</v>
      </c>
      <c r="M219" s="9">
        <v>21</v>
      </c>
      <c r="N219" s="9">
        <v>21</v>
      </c>
      <c r="O219" s="9">
        <v>25</v>
      </c>
      <c r="P219" s="9"/>
      <c r="Q219" s="9"/>
      <c r="R219" s="9"/>
    </row>
    <row r="220" spans="1:18" x14ac:dyDescent="0.35">
      <c r="A220" s="24">
        <v>109023</v>
      </c>
      <c r="B220" s="24" t="s">
        <v>174</v>
      </c>
      <c r="C220" s="1"/>
      <c r="D220" s="1" t="s">
        <v>49</v>
      </c>
      <c r="E220" s="1"/>
      <c r="F220" s="1"/>
      <c r="G220" s="1"/>
      <c r="H220" s="1">
        <v>52</v>
      </c>
      <c r="I220" s="1">
        <v>43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35">
      <c r="A221" s="24">
        <v>109164</v>
      </c>
      <c r="B221" s="24" t="s">
        <v>175</v>
      </c>
      <c r="C221" s="1"/>
      <c r="D221" s="1" t="s">
        <v>48</v>
      </c>
      <c r="E221" s="1"/>
      <c r="F221" s="1"/>
      <c r="G221" s="1"/>
      <c r="H221" s="1">
        <v>17</v>
      </c>
      <c r="I221" s="1">
        <v>11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35">
      <c r="A222" s="24">
        <v>109166</v>
      </c>
      <c r="B222" s="24" t="s">
        <v>176</v>
      </c>
      <c r="C222" s="1"/>
      <c r="D222" s="1" t="s">
        <v>48</v>
      </c>
      <c r="E222" s="1"/>
      <c r="F222" s="1"/>
      <c r="G222" s="1"/>
      <c r="H222" s="1">
        <v>21</v>
      </c>
      <c r="I222" s="1">
        <v>17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35">
      <c r="A223" s="24">
        <v>109243</v>
      </c>
      <c r="B223" s="24" t="s">
        <v>177</v>
      </c>
      <c r="C223" s="1"/>
      <c r="D223" s="1" t="s">
        <v>49</v>
      </c>
      <c r="E223" s="1"/>
      <c r="F223" s="1"/>
      <c r="G223" s="1"/>
      <c r="H223" s="1">
        <v>83</v>
      </c>
      <c r="I223" s="1">
        <v>80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35">
      <c r="A224" s="24">
        <v>109343</v>
      </c>
      <c r="B224" s="24" t="s">
        <v>178</v>
      </c>
      <c r="C224" s="1"/>
      <c r="D224" s="1" t="s">
        <v>48</v>
      </c>
      <c r="E224" s="1"/>
      <c r="F224" s="1"/>
      <c r="G224" s="1"/>
      <c r="H224" s="1">
        <v>20</v>
      </c>
      <c r="I224" s="1">
        <v>24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35">
      <c r="A225" s="24">
        <v>109430</v>
      </c>
      <c r="B225" s="24" t="s">
        <v>179</v>
      </c>
      <c r="C225" s="1"/>
      <c r="D225" s="1" t="s">
        <v>48</v>
      </c>
      <c r="E225" s="1"/>
      <c r="F225" s="1"/>
      <c r="G225" s="1"/>
      <c r="H225" s="1">
        <v>38</v>
      </c>
      <c r="I225" s="1">
        <v>32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35">
      <c r="A226" s="63">
        <v>109479</v>
      </c>
      <c r="B226" s="64" t="s">
        <v>180</v>
      </c>
      <c r="C226" s="1"/>
      <c r="D226" s="1" t="s">
        <v>48</v>
      </c>
      <c r="E226" s="1"/>
      <c r="F226" s="1"/>
      <c r="G226" s="1"/>
      <c r="H226" s="1">
        <v>50</v>
      </c>
      <c r="I226" s="1">
        <v>43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35">
      <c r="A227" s="63"/>
      <c r="B227" s="64"/>
      <c r="C227" s="1"/>
      <c r="D227" s="1" t="s">
        <v>49</v>
      </c>
      <c r="E227" s="1"/>
      <c r="F227" s="1"/>
      <c r="G227" s="1"/>
      <c r="H227" s="1">
        <v>87</v>
      </c>
      <c r="I227" s="1">
        <v>80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35">
      <c r="A228" s="24">
        <v>109595</v>
      </c>
      <c r="B228" s="24" t="s">
        <v>181</v>
      </c>
      <c r="C228" s="1"/>
      <c r="D228" s="1" t="s">
        <v>48</v>
      </c>
      <c r="E228" s="1"/>
      <c r="F228" s="1"/>
      <c r="G228" s="1"/>
      <c r="H228" s="1">
        <v>46</v>
      </c>
      <c r="I228" s="1">
        <v>38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35">
      <c r="A229" s="24">
        <v>109985</v>
      </c>
      <c r="B229" s="24" t="s">
        <v>182</v>
      </c>
      <c r="C229" s="1"/>
      <c r="D229" s="1" t="s">
        <v>48</v>
      </c>
      <c r="E229" s="1"/>
      <c r="F229" s="1"/>
      <c r="G229" s="1"/>
      <c r="H229" s="1">
        <v>15</v>
      </c>
      <c r="I229" s="1">
        <v>20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35">
      <c r="A230" s="17" t="s">
        <v>12</v>
      </c>
      <c r="B230" s="26"/>
      <c r="C230" s="26"/>
      <c r="D230" s="26"/>
      <c r="E230" s="26"/>
      <c r="F230" s="26"/>
      <c r="G230" s="26"/>
      <c r="H230" s="26">
        <v>2291</v>
      </c>
      <c r="I230" s="26">
        <v>2282</v>
      </c>
      <c r="J230" s="26">
        <v>2330</v>
      </c>
      <c r="K230" s="26">
        <v>2381</v>
      </c>
      <c r="L230" s="26">
        <v>2311</v>
      </c>
      <c r="M230" s="26">
        <v>2401</v>
      </c>
      <c r="N230" s="26">
        <v>2411</v>
      </c>
      <c r="O230" s="26">
        <v>2309</v>
      </c>
      <c r="P230" s="26">
        <v>2356</v>
      </c>
      <c r="Q230" s="18">
        <v>2316</v>
      </c>
      <c r="R230" s="18">
        <f>SUM(R231:R262)</f>
        <v>2343</v>
      </c>
    </row>
    <row r="231" spans="1:18" x14ac:dyDescent="0.35">
      <c r="A231" s="63">
        <v>109001</v>
      </c>
      <c r="B231" s="64" t="s">
        <v>122</v>
      </c>
      <c r="C231" s="1"/>
      <c r="D231" s="1" t="s">
        <v>48</v>
      </c>
      <c r="E231" s="1"/>
      <c r="F231" s="1"/>
      <c r="G231" s="1"/>
      <c r="H231" s="1">
        <v>72</v>
      </c>
      <c r="I231" s="1">
        <v>64</v>
      </c>
      <c r="J231" s="1">
        <v>50</v>
      </c>
      <c r="K231" s="1">
        <v>51</v>
      </c>
      <c r="L231" s="1">
        <v>50</v>
      </c>
      <c r="M231" s="1">
        <v>52</v>
      </c>
      <c r="N231" s="1">
        <v>44</v>
      </c>
      <c r="O231" s="1">
        <v>38</v>
      </c>
      <c r="P231" s="1">
        <v>50</v>
      </c>
      <c r="Q231" s="1">
        <v>50</v>
      </c>
      <c r="R231" s="1">
        <v>50</v>
      </c>
    </row>
    <row r="232" spans="1:18" x14ac:dyDescent="0.35">
      <c r="A232" s="63"/>
      <c r="B232" s="64"/>
      <c r="C232" s="1"/>
      <c r="D232" s="9" t="s">
        <v>49</v>
      </c>
      <c r="E232" s="9"/>
      <c r="F232" s="9"/>
      <c r="G232" s="9"/>
      <c r="H232" s="9">
        <v>89</v>
      </c>
      <c r="I232" s="9">
        <v>76</v>
      </c>
      <c r="J232" s="9">
        <v>83</v>
      </c>
      <c r="K232" s="9">
        <v>83</v>
      </c>
      <c r="L232" s="9">
        <v>81</v>
      </c>
      <c r="M232" s="9">
        <v>70</v>
      </c>
      <c r="N232" s="9">
        <v>76</v>
      </c>
      <c r="O232" s="9">
        <v>83</v>
      </c>
      <c r="P232" s="9">
        <v>82</v>
      </c>
      <c r="Q232" s="9">
        <v>72</v>
      </c>
      <c r="R232" s="9">
        <v>63</v>
      </c>
    </row>
    <row r="233" spans="1:18" x14ac:dyDescent="0.35">
      <c r="A233" s="63">
        <v>109003</v>
      </c>
      <c r="B233" s="64" t="s">
        <v>183</v>
      </c>
      <c r="C233" s="1"/>
      <c r="D233" s="1" t="s">
        <v>48</v>
      </c>
      <c r="E233" s="1"/>
      <c r="F233" s="1"/>
      <c r="G233" s="1"/>
      <c r="H233" s="1">
        <v>45</v>
      </c>
      <c r="I233" s="1">
        <v>48</v>
      </c>
      <c r="J233" s="1">
        <v>50</v>
      </c>
      <c r="K233" s="1">
        <v>57</v>
      </c>
      <c r="L233" s="1">
        <v>47</v>
      </c>
      <c r="M233" s="1">
        <v>52</v>
      </c>
      <c r="N233" s="1">
        <v>45</v>
      </c>
      <c r="O233" s="1">
        <v>45</v>
      </c>
      <c r="P233" s="1">
        <v>45</v>
      </c>
      <c r="Q233" s="1">
        <v>50</v>
      </c>
      <c r="R233" s="1">
        <v>45</v>
      </c>
    </row>
    <row r="234" spans="1:18" x14ac:dyDescent="0.35">
      <c r="A234" s="63"/>
      <c r="B234" s="64"/>
      <c r="C234" s="1"/>
      <c r="D234" s="9" t="s">
        <v>49</v>
      </c>
      <c r="E234" s="9"/>
      <c r="F234" s="9"/>
      <c r="G234" s="9"/>
      <c r="H234" s="9">
        <v>53</v>
      </c>
      <c r="I234" s="9">
        <v>66</v>
      </c>
      <c r="J234" s="9">
        <v>81</v>
      </c>
      <c r="K234" s="9">
        <v>89</v>
      </c>
      <c r="L234" s="9">
        <v>97</v>
      </c>
      <c r="M234" s="9">
        <v>96</v>
      </c>
      <c r="N234" s="9">
        <v>87</v>
      </c>
      <c r="O234" s="9">
        <v>87</v>
      </c>
      <c r="P234" s="9">
        <v>91</v>
      </c>
      <c r="Q234" s="9">
        <v>88</v>
      </c>
      <c r="R234" s="9">
        <v>86</v>
      </c>
    </row>
    <row r="235" spans="1:18" x14ac:dyDescent="0.35">
      <c r="A235" s="24">
        <v>109061</v>
      </c>
      <c r="B235" s="24" t="s">
        <v>184</v>
      </c>
      <c r="C235" s="1"/>
      <c r="D235" s="1" t="s">
        <v>48</v>
      </c>
      <c r="E235" s="1"/>
      <c r="F235" s="1"/>
      <c r="G235" s="1"/>
      <c r="H235" s="1">
        <v>20</v>
      </c>
      <c r="I235" s="1">
        <v>10</v>
      </c>
      <c r="J235" s="1">
        <v>14</v>
      </c>
      <c r="K235" s="1">
        <v>14</v>
      </c>
      <c r="L235" s="1">
        <v>12</v>
      </c>
      <c r="M235" s="1">
        <v>27</v>
      </c>
      <c r="N235" s="1">
        <v>24</v>
      </c>
      <c r="O235" s="1">
        <v>20</v>
      </c>
      <c r="P235" s="1">
        <v>25</v>
      </c>
      <c r="Q235" s="1">
        <v>25</v>
      </c>
      <c r="R235" s="1">
        <v>25</v>
      </c>
    </row>
    <row r="236" spans="1:18" x14ac:dyDescent="0.35">
      <c r="A236" s="63">
        <v>109082</v>
      </c>
      <c r="B236" s="64" t="s">
        <v>185</v>
      </c>
      <c r="C236" s="1"/>
      <c r="D236" s="1" t="s">
        <v>48</v>
      </c>
      <c r="E236" s="1"/>
      <c r="F236" s="1"/>
      <c r="G236" s="1"/>
      <c r="H236" s="1"/>
      <c r="I236" s="1"/>
      <c r="J236" s="1">
        <v>19</v>
      </c>
      <c r="K236" s="1">
        <v>20</v>
      </c>
      <c r="L236" s="1">
        <v>22</v>
      </c>
      <c r="M236" s="1">
        <v>18</v>
      </c>
      <c r="N236" s="1">
        <v>10</v>
      </c>
      <c r="O236" s="1">
        <v>13</v>
      </c>
      <c r="P236" s="1">
        <v>21</v>
      </c>
      <c r="Q236" s="1">
        <v>9</v>
      </c>
      <c r="R236" s="1">
        <v>24</v>
      </c>
    </row>
    <row r="237" spans="1:18" x14ac:dyDescent="0.35">
      <c r="A237" s="63"/>
      <c r="B237" s="64"/>
      <c r="C237" s="1"/>
      <c r="D237" s="9" t="s">
        <v>49</v>
      </c>
      <c r="E237" s="9"/>
      <c r="F237" s="9"/>
      <c r="G237" s="9"/>
      <c r="H237" s="9">
        <v>31</v>
      </c>
      <c r="I237" s="9">
        <v>29</v>
      </c>
      <c r="J237" s="9">
        <v>25</v>
      </c>
      <c r="K237" s="9">
        <v>20</v>
      </c>
      <c r="L237" s="9">
        <v>18</v>
      </c>
      <c r="M237" s="9">
        <v>22</v>
      </c>
      <c r="N237" s="9">
        <v>22</v>
      </c>
      <c r="O237" s="9">
        <v>25</v>
      </c>
      <c r="P237" s="9">
        <v>21</v>
      </c>
      <c r="Q237" s="9">
        <v>24</v>
      </c>
      <c r="R237" s="9">
        <v>21</v>
      </c>
    </row>
    <row r="238" spans="1:18" x14ac:dyDescent="0.35">
      <c r="A238" s="24">
        <v>109240</v>
      </c>
      <c r="B238" s="24" t="s">
        <v>186</v>
      </c>
      <c r="C238" s="1"/>
      <c r="D238" s="9" t="s">
        <v>49</v>
      </c>
      <c r="E238" s="9"/>
      <c r="F238" s="9"/>
      <c r="G238" s="9"/>
      <c r="H238" s="9">
        <v>270</v>
      </c>
      <c r="I238" s="9">
        <v>250</v>
      </c>
      <c r="J238" s="9">
        <v>227</v>
      </c>
      <c r="K238" s="9">
        <v>227</v>
      </c>
      <c r="L238" s="9">
        <v>273</v>
      </c>
      <c r="M238" s="9">
        <v>279</v>
      </c>
      <c r="N238" s="9">
        <v>277</v>
      </c>
      <c r="O238" s="9">
        <v>302</v>
      </c>
      <c r="P238" s="9">
        <v>237</v>
      </c>
      <c r="Q238" s="9">
        <v>235</v>
      </c>
      <c r="R238" s="9">
        <v>219</v>
      </c>
    </row>
    <row r="239" spans="1:18" x14ac:dyDescent="0.35">
      <c r="A239" s="63">
        <v>109258</v>
      </c>
      <c r="B239" s="64" t="s">
        <v>187</v>
      </c>
      <c r="C239" s="1"/>
      <c r="D239" s="1" t="s">
        <v>48</v>
      </c>
      <c r="E239" s="1"/>
      <c r="F239" s="1"/>
      <c r="G239" s="1"/>
      <c r="H239" s="1">
        <v>45</v>
      </c>
      <c r="I239" s="1">
        <v>37</v>
      </c>
      <c r="J239" s="1">
        <v>42</v>
      </c>
      <c r="K239" s="1">
        <v>40</v>
      </c>
      <c r="L239" s="1">
        <v>34</v>
      </c>
      <c r="M239" s="1">
        <v>44</v>
      </c>
      <c r="N239" s="1">
        <v>48</v>
      </c>
      <c r="O239" s="1">
        <v>37</v>
      </c>
      <c r="P239" s="1">
        <v>32</v>
      </c>
      <c r="Q239" s="1">
        <v>42</v>
      </c>
      <c r="R239" s="1">
        <v>50</v>
      </c>
    </row>
    <row r="240" spans="1:18" x14ac:dyDescent="0.35">
      <c r="A240" s="63"/>
      <c r="B240" s="64"/>
      <c r="C240" s="1"/>
      <c r="D240" s="9" t="s">
        <v>49</v>
      </c>
      <c r="E240" s="9"/>
      <c r="F240" s="9"/>
      <c r="G240" s="9"/>
      <c r="H240" s="9"/>
      <c r="I240" s="9">
        <v>77</v>
      </c>
      <c r="J240" s="9">
        <v>70</v>
      </c>
      <c r="K240" s="9">
        <v>74</v>
      </c>
      <c r="L240" s="9">
        <v>76</v>
      </c>
      <c r="M240" s="9">
        <v>71</v>
      </c>
      <c r="N240" s="9">
        <v>73</v>
      </c>
      <c r="O240" s="9">
        <v>67</v>
      </c>
      <c r="P240" s="9">
        <v>71</v>
      </c>
      <c r="Q240" s="9">
        <v>66</v>
      </c>
      <c r="R240" s="9">
        <v>60</v>
      </c>
    </row>
    <row r="241" spans="1:18" x14ac:dyDescent="0.35">
      <c r="A241" s="24">
        <v>109487</v>
      </c>
      <c r="B241" s="24" t="s">
        <v>188</v>
      </c>
      <c r="C241" s="1"/>
      <c r="D241" s="9" t="s">
        <v>49</v>
      </c>
      <c r="E241" s="9"/>
      <c r="F241" s="9"/>
      <c r="G241" s="9"/>
      <c r="H241" s="9">
        <v>38</v>
      </c>
      <c r="I241" s="9">
        <v>32</v>
      </c>
      <c r="J241" s="9">
        <v>35</v>
      </c>
      <c r="K241" s="9">
        <v>37</v>
      </c>
      <c r="L241" s="9">
        <v>35</v>
      </c>
      <c r="M241" s="9">
        <v>34</v>
      </c>
      <c r="N241" s="9">
        <v>35</v>
      </c>
      <c r="O241" s="9">
        <v>35</v>
      </c>
      <c r="P241" s="9">
        <v>27</v>
      </c>
      <c r="Q241" s="9">
        <v>22</v>
      </c>
      <c r="R241" s="9">
        <v>22</v>
      </c>
    </row>
    <row r="242" spans="1:18" x14ac:dyDescent="0.35">
      <c r="A242" s="24">
        <v>109489</v>
      </c>
      <c r="B242" s="24" t="s">
        <v>189</v>
      </c>
      <c r="C242" s="1"/>
      <c r="D242" s="1" t="s">
        <v>48</v>
      </c>
      <c r="E242" s="1"/>
      <c r="F242" s="1"/>
      <c r="G242" s="1"/>
      <c r="H242" s="1">
        <v>20</v>
      </c>
      <c r="I242" s="1">
        <v>22</v>
      </c>
      <c r="J242" s="1">
        <v>24</v>
      </c>
      <c r="K242" s="1">
        <v>18</v>
      </c>
      <c r="L242" s="1">
        <v>18</v>
      </c>
      <c r="M242" s="1">
        <v>18</v>
      </c>
      <c r="N242" s="1">
        <v>23</v>
      </c>
      <c r="O242" s="1">
        <v>19</v>
      </c>
      <c r="P242" s="1">
        <v>21</v>
      </c>
      <c r="Q242" s="1">
        <v>25</v>
      </c>
      <c r="R242" s="1">
        <v>24</v>
      </c>
    </row>
    <row r="243" spans="1:18" x14ac:dyDescent="0.35">
      <c r="A243" s="24">
        <v>109554</v>
      </c>
      <c r="B243" s="24" t="s">
        <v>190</v>
      </c>
      <c r="C243" s="1"/>
      <c r="D243" s="1" t="s">
        <v>48</v>
      </c>
      <c r="E243" s="1"/>
      <c r="F243" s="1"/>
      <c r="G243" s="1"/>
      <c r="H243" s="1">
        <v>25</v>
      </c>
      <c r="I243" s="1">
        <v>25</v>
      </c>
      <c r="J243" s="1">
        <v>14</v>
      </c>
      <c r="K243" s="1">
        <v>18</v>
      </c>
      <c r="L243" s="1">
        <v>20</v>
      </c>
      <c r="M243" s="1">
        <v>25</v>
      </c>
      <c r="N243" s="1">
        <v>17</v>
      </c>
      <c r="O243" s="1">
        <v>18</v>
      </c>
      <c r="P243" s="1">
        <v>20</v>
      </c>
      <c r="Q243" s="1">
        <v>25</v>
      </c>
      <c r="R243" s="1">
        <v>21</v>
      </c>
    </row>
    <row r="244" spans="1:18" x14ac:dyDescent="0.35">
      <c r="A244" s="63">
        <v>109578</v>
      </c>
      <c r="B244" s="64" t="s">
        <v>191</v>
      </c>
      <c r="C244" s="1"/>
      <c r="D244" s="1" t="s">
        <v>48</v>
      </c>
      <c r="E244" s="1"/>
      <c r="F244" s="1"/>
      <c r="G244" s="1"/>
      <c r="H244" s="1"/>
      <c r="I244" s="1"/>
      <c r="J244" s="1">
        <v>18</v>
      </c>
      <c r="K244" s="1">
        <v>16</v>
      </c>
      <c r="L244" s="1">
        <v>17</v>
      </c>
      <c r="M244" s="1">
        <v>16</v>
      </c>
      <c r="N244" s="1">
        <v>20</v>
      </c>
      <c r="O244" s="1">
        <v>13</v>
      </c>
      <c r="P244" s="1">
        <v>13</v>
      </c>
      <c r="Q244" s="1">
        <v>9</v>
      </c>
      <c r="R244" s="1">
        <v>14</v>
      </c>
    </row>
    <row r="245" spans="1:18" x14ac:dyDescent="0.35">
      <c r="A245" s="63"/>
      <c r="B245" s="64"/>
      <c r="C245" s="1"/>
      <c r="D245" s="9" t="s">
        <v>49</v>
      </c>
      <c r="E245" s="9"/>
      <c r="F245" s="9"/>
      <c r="G245" s="9"/>
      <c r="H245" s="9">
        <v>28</v>
      </c>
      <c r="I245" s="9">
        <v>29</v>
      </c>
      <c r="J245" s="9">
        <v>22</v>
      </c>
      <c r="K245" s="9">
        <v>25</v>
      </c>
      <c r="L245" s="9">
        <v>29</v>
      </c>
      <c r="M245" s="9">
        <v>29</v>
      </c>
      <c r="N245" s="9">
        <v>32</v>
      </c>
      <c r="O245" s="9">
        <v>33</v>
      </c>
      <c r="P245" s="9">
        <v>33</v>
      </c>
      <c r="Q245" s="9">
        <v>33</v>
      </c>
      <c r="R245" s="9">
        <v>28</v>
      </c>
    </row>
    <row r="246" spans="1:18" x14ac:dyDescent="0.35">
      <c r="A246" s="63">
        <v>109641</v>
      </c>
      <c r="B246" s="64" t="s">
        <v>192</v>
      </c>
      <c r="C246" s="1"/>
      <c r="D246" s="1" t="s">
        <v>48</v>
      </c>
      <c r="E246" s="1"/>
      <c r="F246" s="1"/>
      <c r="G246" s="1"/>
      <c r="H246" s="1"/>
      <c r="I246" s="1"/>
      <c r="J246" s="1">
        <v>94</v>
      </c>
      <c r="K246" s="1">
        <v>124</v>
      </c>
      <c r="L246" s="1">
        <v>98</v>
      </c>
      <c r="M246" s="1">
        <v>107</v>
      </c>
      <c r="N246" s="1">
        <v>98</v>
      </c>
      <c r="O246" s="1">
        <v>93</v>
      </c>
      <c r="P246" s="1">
        <v>98</v>
      </c>
      <c r="Q246" s="1">
        <v>100</v>
      </c>
      <c r="R246" s="1">
        <v>95</v>
      </c>
    </row>
    <row r="247" spans="1:18" x14ac:dyDescent="0.35">
      <c r="A247" s="63"/>
      <c r="B247" s="64"/>
      <c r="C247" s="1"/>
      <c r="D247" s="9" t="s">
        <v>49</v>
      </c>
      <c r="E247" s="9"/>
      <c r="F247" s="9"/>
      <c r="G247" s="9"/>
      <c r="H247" s="9">
        <v>290</v>
      </c>
      <c r="I247" s="9">
        <v>298</v>
      </c>
      <c r="J247" s="9">
        <v>293</v>
      </c>
      <c r="K247" s="9">
        <v>301</v>
      </c>
      <c r="L247" s="9">
        <v>248</v>
      </c>
      <c r="M247" s="9">
        <v>247</v>
      </c>
      <c r="N247" s="9">
        <v>250</v>
      </c>
      <c r="O247" s="9">
        <v>229</v>
      </c>
      <c r="P247" s="9">
        <v>281</v>
      </c>
      <c r="Q247" s="9">
        <v>263</v>
      </c>
      <c r="R247" s="9">
        <v>267</v>
      </c>
    </row>
    <row r="248" spans="1:18" x14ac:dyDescent="0.35">
      <c r="A248" s="63">
        <v>109663</v>
      </c>
      <c r="B248" s="64" t="s">
        <v>193</v>
      </c>
      <c r="C248" s="1"/>
      <c r="D248" s="11" t="s">
        <v>39</v>
      </c>
      <c r="E248" s="11"/>
      <c r="F248" s="11"/>
      <c r="G248" s="11"/>
      <c r="H248" s="11">
        <v>494</v>
      </c>
      <c r="I248" s="11">
        <v>492</v>
      </c>
      <c r="J248" s="11">
        <v>536</v>
      </c>
      <c r="K248" s="11">
        <v>502</v>
      </c>
      <c r="L248" s="11">
        <v>441</v>
      </c>
      <c r="M248" s="11">
        <v>489</v>
      </c>
      <c r="N248" s="11">
        <v>519</v>
      </c>
      <c r="O248" s="11">
        <v>482</v>
      </c>
      <c r="P248" s="11">
        <v>472</v>
      </c>
      <c r="Q248" s="11">
        <v>470</v>
      </c>
      <c r="R248" s="11">
        <v>464</v>
      </c>
    </row>
    <row r="249" spans="1:18" x14ac:dyDescent="0.35">
      <c r="A249" s="63"/>
      <c r="B249" s="64"/>
      <c r="C249" s="1"/>
      <c r="D249" s="1" t="s">
        <v>41</v>
      </c>
      <c r="E249" s="1" t="s">
        <v>194</v>
      </c>
      <c r="F249" s="1"/>
      <c r="G249" s="1"/>
      <c r="H249" s="1"/>
      <c r="I249" s="1"/>
      <c r="J249" s="1"/>
      <c r="K249" s="1">
        <v>25</v>
      </c>
      <c r="L249" s="1">
        <v>21</v>
      </c>
      <c r="M249" s="1"/>
      <c r="N249" s="1"/>
      <c r="O249" s="1"/>
      <c r="P249" s="1"/>
      <c r="Q249" s="1"/>
      <c r="R249" s="1"/>
    </row>
    <row r="250" spans="1:18" x14ac:dyDescent="0.35">
      <c r="A250" s="63"/>
      <c r="B250" s="64"/>
      <c r="C250" s="1"/>
      <c r="D250" s="1" t="s">
        <v>41</v>
      </c>
      <c r="E250" s="1" t="s">
        <v>43</v>
      </c>
      <c r="F250" s="1"/>
      <c r="G250" s="1"/>
      <c r="H250" s="1">
        <v>14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35">
      <c r="A251" s="63"/>
      <c r="B251" s="64"/>
      <c r="C251" s="1"/>
      <c r="D251" s="12" t="s">
        <v>41</v>
      </c>
      <c r="E251" s="12" t="s">
        <v>40</v>
      </c>
      <c r="F251" s="12"/>
      <c r="G251" s="12"/>
      <c r="H251" s="12">
        <v>414</v>
      </c>
      <c r="I251" s="12">
        <v>489</v>
      </c>
      <c r="J251" s="12">
        <v>527</v>
      </c>
      <c r="K251" s="12">
        <v>556</v>
      </c>
      <c r="L251" s="12">
        <v>607</v>
      </c>
      <c r="M251" s="12">
        <v>652</v>
      </c>
      <c r="N251" s="12">
        <v>682</v>
      </c>
      <c r="O251" s="12">
        <v>624</v>
      </c>
      <c r="P251" s="12">
        <v>652</v>
      </c>
      <c r="Q251" s="12">
        <v>640</v>
      </c>
      <c r="R251" s="12">
        <v>682</v>
      </c>
    </row>
    <row r="252" spans="1:18" x14ac:dyDescent="0.35">
      <c r="A252" s="24">
        <v>109734</v>
      </c>
      <c r="B252" s="24" t="s">
        <v>195</v>
      </c>
      <c r="C252" s="1"/>
      <c r="D252" s="1" t="s">
        <v>48</v>
      </c>
      <c r="E252" s="1"/>
      <c r="F252" s="1"/>
      <c r="G252" s="1"/>
      <c r="H252" s="1">
        <v>25</v>
      </c>
      <c r="I252" s="1">
        <v>25</v>
      </c>
      <c r="J252" s="1">
        <v>25</v>
      </c>
      <c r="K252" s="1">
        <v>29</v>
      </c>
      <c r="L252" s="1">
        <v>27</v>
      </c>
      <c r="M252" s="1">
        <v>29</v>
      </c>
      <c r="N252" s="1">
        <v>21</v>
      </c>
      <c r="O252" s="1">
        <v>21</v>
      </c>
      <c r="P252" s="1">
        <v>26</v>
      </c>
      <c r="Q252" s="1">
        <v>25</v>
      </c>
      <c r="R252" s="1">
        <v>25</v>
      </c>
    </row>
    <row r="253" spans="1:18" x14ac:dyDescent="0.35">
      <c r="A253" s="24">
        <v>109955</v>
      </c>
      <c r="B253" s="24" t="s">
        <v>196</v>
      </c>
      <c r="C253" s="1"/>
      <c r="D253" s="9" t="s">
        <v>49</v>
      </c>
      <c r="E253" s="9"/>
      <c r="F253" s="9"/>
      <c r="G253" s="9"/>
      <c r="H253" s="9">
        <v>47</v>
      </c>
      <c r="I253" s="9">
        <v>42</v>
      </c>
      <c r="J253" s="9">
        <v>43</v>
      </c>
      <c r="K253" s="9">
        <v>36</v>
      </c>
      <c r="L253" s="9">
        <v>23</v>
      </c>
      <c r="M253" s="9">
        <v>13</v>
      </c>
      <c r="N253" s="9"/>
      <c r="O253" s="9">
        <v>17</v>
      </c>
      <c r="P253" s="9">
        <v>27</v>
      </c>
      <c r="Q253" s="9">
        <v>32</v>
      </c>
      <c r="R253" s="9">
        <v>46</v>
      </c>
    </row>
    <row r="254" spans="1:18" x14ac:dyDescent="0.35">
      <c r="A254" s="63">
        <v>109980</v>
      </c>
      <c r="B254" s="64" t="s">
        <v>197</v>
      </c>
      <c r="C254" s="1"/>
      <c r="D254" s="1" t="s">
        <v>48</v>
      </c>
      <c r="E254" s="1"/>
      <c r="F254" s="1"/>
      <c r="G254" s="1"/>
      <c r="H254" s="1"/>
      <c r="I254" s="1"/>
      <c r="J254" s="1">
        <v>16</v>
      </c>
      <c r="K254" s="1">
        <v>19</v>
      </c>
      <c r="L254" s="1">
        <v>17</v>
      </c>
      <c r="M254" s="1">
        <v>11</v>
      </c>
      <c r="N254" s="1">
        <v>8</v>
      </c>
      <c r="O254" s="1">
        <v>8</v>
      </c>
      <c r="P254" s="1">
        <v>11</v>
      </c>
      <c r="Q254" s="1">
        <v>11</v>
      </c>
      <c r="R254" s="1">
        <v>12</v>
      </c>
    </row>
    <row r="255" spans="1:18" x14ac:dyDescent="0.35">
      <c r="A255" s="63"/>
      <c r="B255" s="64"/>
      <c r="C255" s="1"/>
      <c r="D255" s="1" t="s">
        <v>49</v>
      </c>
      <c r="E255" s="1"/>
      <c r="F255" s="1"/>
      <c r="G255" s="1"/>
      <c r="H255" s="1">
        <v>35</v>
      </c>
      <c r="I255" s="1">
        <v>28</v>
      </c>
      <c r="J255" s="1">
        <v>22</v>
      </c>
      <c r="K255" s="1"/>
      <c r="L255" s="1"/>
      <c r="M255" s="1"/>
      <c r="N255" s="1"/>
      <c r="O255" s="1"/>
      <c r="P255" s="1"/>
      <c r="Q255" s="1"/>
      <c r="R255" s="1"/>
    </row>
    <row r="256" spans="1:18" x14ac:dyDescent="0.35">
      <c r="A256" s="24">
        <v>109006</v>
      </c>
      <c r="B256" s="24" t="s">
        <v>198</v>
      </c>
      <c r="C256" s="1"/>
      <c r="D256" s="1" t="s">
        <v>48</v>
      </c>
      <c r="E256" s="1"/>
      <c r="F256" s="1"/>
      <c r="G256" s="1"/>
      <c r="H256" s="1">
        <v>13</v>
      </c>
      <c r="I256" s="1">
        <v>16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35">
      <c r="A257" s="24">
        <v>109143</v>
      </c>
      <c r="B257" s="24" t="s">
        <v>199</v>
      </c>
      <c r="C257" s="1"/>
      <c r="D257" s="1" t="s">
        <v>48</v>
      </c>
      <c r="E257" s="1"/>
      <c r="F257" s="1"/>
      <c r="G257" s="1"/>
      <c r="H257" s="1">
        <v>100</v>
      </c>
      <c r="I257" s="1">
        <v>94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35">
      <c r="A258" s="24">
        <v>109451</v>
      </c>
      <c r="B258" s="24" t="s">
        <v>197</v>
      </c>
      <c r="C258" s="1"/>
      <c r="D258" s="1" t="s">
        <v>48</v>
      </c>
      <c r="E258" s="1"/>
      <c r="F258" s="1"/>
      <c r="G258" s="1"/>
      <c r="H258" s="1">
        <v>19</v>
      </c>
      <c r="I258" s="1">
        <v>14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35">
      <c r="A259" s="24">
        <v>109577</v>
      </c>
      <c r="B259" s="24" t="s">
        <v>200</v>
      </c>
      <c r="C259" s="1"/>
      <c r="D259" s="1" t="s">
        <v>48</v>
      </c>
      <c r="E259" s="1"/>
      <c r="F259" s="1"/>
      <c r="G259" s="1"/>
      <c r="H259" s="1">
        <v>23</v>
      </c>
      <c r="I259" s="1">
        <v>19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35">
      <c r="A260" s="24">
        <v>109452</v>
      </c>
      <c r="B260" s="24" t="s">
        <v>201</v>
      </c>
      <c r="C260" s="1"/>
      <c r="D260" s="1" t="s">
        <v>49</v>
      </c>
      <c r="E260" s="1"/>
      <c r="F260" s="1"/>
      <c r="G260" s="1"/>
      <c r="H260" s="1">
        <v>33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35">
      <c r="A261" s="24">
        <v>109569</v>
      </c>
      <c r="B261" s="24" t="s">
        <v>202</v>
      </c>
      <c r="C261" s="1"/>
      <c r="D261" s="1" t="s">
        <v>48</v>
      </c>
      <c r="E261" s="1"/>
      <c r="F261" s="1"/>
      <c r="G261" s="1"/>
      <c r="H261" s="1">
        <v>25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35">
      <c r="A262" s="24">
        <v>109718</v>
      </c>
      <c r="B262" s="24" t="s">
        <v>203</v>
      </c>
      <c r="C262" s="1"/>
      <c r="D262" s="1" t="s">
        <v>48</v>
      </c>
      <c r="E262" s="1"/>
      <c r="F262" s="1"/>
      <c r="G262" s="1"/>
      <c r="H262" s="1">
        <v>23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</row>
  </sheetData>
  <mergeCells count="123">
    <mergeCell ref="A17:A18"/>
    <mergeCell ref="B17:B18"/>
    <mergeCell ref="A19:A20"/>
    <mergeCell ref="B19:B20"/>
    <mergeCell ref="A21:A22"/>
    <mergeCell ref="B21:B22"/>
    <mergeCell ref="A6:A12"/>
    <mergeCell ref="B6:B12"/>
    <mergeCell ref="C6:C7"/>
    <mergeCell ref="A13:A14"/>
    <mergeCell ref="B13:B14"/>
    <mergeCell ref="A15:A16"/>
    <mergeCell ref="B15:B16"/>
    <mergeCell ref="D34:D35"/>
    <mergeCell ref="D36:D39"/>
    <mergeCell ref="D40:D44"/>
    <mergeCell ref="D45:D51"/>
    <mergeCell ref="A53:A54"/>
    <mergeCell ref="B53:B54"/>
    <mergeCell ref="A24:A25"/>
    <mergeCell ref="B24:B25"/>
    <mergeCell ref="A32:A33"/>
    <mergeCell ref="B32:B33"/>
    <mergeCell ref="A34:A51"/>
    <mergeCell ref="B34:B51"/>
    <mergeCell ref="A74:A75"/>
    <mergeCell ref="B74:B75"/>
    <mergeCell ref="A76:A77"/>
    <mergeCell ref="B76:B77"/>
    <mergeCell ref="A85:A86"/>
    <mergeCell ref="B85:B86"/>
    <mergeCell ref="A64:A68"/>
    <mergeCell ref="B64:B68"/>
    <mergeCell ref="A69:A70"/>
    <mergeCell ref="B69:B70"/>
    <mergeCell ref="A71:A72"/>
    <mergeCell ref="B71:B72"/>
    <mergeCell ref="D97:D99"/>
    <mergeCell ref="D100:D104"/>
    <mergeCell ref="A110:A111"/>
    <mergeCell ref="B110:B111"/>
    <mergeCell ref="B112:B113"/>
    <mergeCell ref="A121:A126"/>
    <mergeCell ref="B121:B126"/>
    <mergeCell ref="A90:A91"/>
    <mergeCell ref="B90:B91"/>
    <mergeCell ref="A92:A95"/>
    <mergeCell ref="B92:B95"/>
    <mergeCell ref="A97:A105"/>
    <mergeCell ref="B97:B105"/>
    <mergeCell ref="A150:A151"/>
    <mergeCell ref="B150:B151"/>
    <mergeCell ref="A154:A155"/>
    <mergeCell ref="B154:B155"/>
    <mergeCell ref="A156:A157"/>
    <mergeCell ref="B156:B157"/>
    <mergeCell ref="A134:A135"/>
    <mergeCell ref="B134:B135"/>
    <mergeCell ref="A141:A142"/>
    <mergeCell ref="B141:B142"/>
    <mergeCell ref="A144:A148"/>
    <mergeCell ref="B144:B148"/>
    <mergeCell ref="D174:D176"/>
    <mergeCell ref="A178:A179"/>
    <mergeCell ref="B178:B179"/>
    <mergeCell ref="A181:A182"/>
    <mergeCell ref="B181:B182"/>
    <mergeCell ref="A184:A185"/>
    <mergeCell ref="B184:B185"/>
    <mergeCell ref="A169:A170"/>
    <mergeCell ref="B169:B170"/>
    <mergeCell ref="A171:A172"/>
    <mergeCell ref="B171:B172"/>
    <mergeCell ref="A173:A176"/>
    <mergeCell ref="B173:B176"/>
    <mergeCell ref="A198:A200"/>
    <mergeCell ref="B198:B200"/>
    <mergeCell ref="A201:A202"/>
    <mergeCell ref="B201:B202"/>
    <mergeCell ref="A203:A214"/>
    <mergeCell ref="B203:B214"/>
    <mergeCell ref="A192:A193"/>
    <mergeCell ref="B192:B193"/>
    <mergeCell ref="A194:A195"/>
    <mergeCell ref="B194:B195"/>
    <mergeCell ref="A196:A197"/>
    <mergeCell ref="B196:B197"/>
    <mergeCell ref="A226:A227"/>
    <mergeCell ref="B226:B227"/>
    <mergeCell ref="A231:A232"/>
    <mergeCell ref="B231:B232"/>
    <mergeCell ref="A233:A234"/>
    <mergeCell ref="B233:B234"/>
    <mergeCell ref="D204:D205"/>
    <mergeCell ref="D208:D210"/>
    <mergeCell ref="D211:D214"/>
    <mergeCell ref="A216:A217"/>
    <mergeCell ref="B216:B217"/>
    <mergeCell ref="A218:A219"/>
    <mergeCell ref="B218:B219"/>
    <mergeCell ref="A246:A247"/>
    <mergeCell ref="B246:B247"/>
    <mergeCell ref="A248:A251"/>
    <mergeCell ref="B248:B251"/>
    <mergeCell ref="A254:A255"/>
    <mergeCell ref="B254:B255"/>
    <mergeCell ref="A236:A237"/>
    <mergeCell ref="B236:B237"/>
    <mergeCell ref="A239:A240"/>
    <mergeCell ref="B239:B240"/>
    <mergeCell ref="A244:A245"/>
    <mergeCell ref="B244:B245"/>
    <mergeCell ref="U18:U20"/>
    <mergeCell ref="U21:U23"/>
    <mergeCell ref="U24:U26"/>
    <mergeCell ref="U27:U29"/>
    <mergeCell ref="U30:U32"/>
    <mergeCell ref="U3:V3"/>
    <mergeCell ref="U2:Z2"/>
    <mergeCell ref="U4:U6"/>
    <mergeCell ref="U7:U10"/>
    <mergeCell ref="U11:U13"/>
    <mergeCell ref="U14:U17"/>
  </mergeCells>
  <pageMargins left="0.7" right="0.7" top="0.75" bottom="0.75" header="0.3" footer="0.3"/>
  <ignoredErrors>
    <ignoredError sqref="Y13:Z13 Y26:Z26 W13:X13 W26:X26" formulaRange="1"/>
    <ignoredError sqref="Y9" formula="1"/>
  </ignoredErrors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60F7C0-48C3-44E4-91C4-9EC33F1BCF87}"/>
</file>

<file path=customXml/itemProps2.xml><?xml version="1.0" encoding="utf-8"?>
<ds:datastoreItem xmlns:ds="http://schemas.openxmlformats.org/officeDocument/2006/customXml" ds:itemID="{8BB0649F-844B-4D26-83B5-E1DB73C35B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A4_PARTICIPANTES - TOTAL AE </vt:lpstr>
      <vt:lpstr>A4_PARTICIPANTES - TOTAL INSCRI</vt:lpstr>
      <vt:lpstr>NºINCRITOS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Malta</dc:creator>
  <cp:lastModifiedBy>Joana Malta</cp:lastModifiedBy>
  <dcterms:created xsi:type="dcterms:W3CDTF">2015-06-05T18:19:34Z</dcterms:created>
  <dcterms:modified xsi:type="dcterms:W3CDTF">2022-10-09T17:26:32Z</dcterms:modified>
</cp:coreProperties>
</file>