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dataset/Sintese_Ind Esp_BD_JM/Indicadores Especificos/"/>
    </mc:Choice>
  </mc:AlternateContent>
  <xr:revisionPtr revIDLastSave="2143" documentId="11_C8791568A8338E26F78CEDBDBF0EABF8D84D493F" xr6:coauthVersionLast="47" xr6:coauthVersionMax="47" xr10:uidLastSave="{531277E9-394C-45EE-8602-B1772D2FBB83}"/>
  <bookViews>
    <workbookView xWindow="-110" yWindow="-110" windowWidth="19420" windowHeight="10300" activeTab="1" xr2:uid="{00000000-000D-0000-FFFF-FFFF00000000}"/>
  </bookViews>
  <sheets>
    <sheet name="PARTICIPANTES - TOTAL AE" sheetId="1" r:id="rId1"/>
    <sheet name="NOTAS" sheetId="3" r:id="rId2"/>
    <sheet name="PARTICIPANTES - TOTAL INSCRI" sheetId="2" r:id="rId3"/>
    <sheet name="NºINSCRITOS" sheetId="4" r:id="rId4"/>
  </sheets>
  <definedNames>
    <definedName name="_xlnm._FilterDatabase" localSheetId="2" hidden="1">'PARTICIPANTES - TOTAL INSCRI'!$B$1:$G$162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15" i="2"/>
  <c r="G11" i="2"/>
  <c r="G2" i="2"/>
  <c r="G4" i="2"/>
  <c r="G5" i="2"/>
  <c r="G3" i="2"/>
  <c r="K2" i="1" l="1"/>
  <c r="F23" i="1"/>
  <c r="F17" i="1"/>
  <c r="F12" i="1"/>
  <c r="F6" i="1" l="1"/>
  <c r="K33" i="1" l="1"/>
  <c r="G12" i="2"/>
  <c r="G38" i="2"/>
  <c r="G33" i="2"/>
  <c r="G29" i="2"/>
  <c r="G25" i="2"/>
  <c r="G21" i="2"/>
  <c r="G16" i="2"/>
  <c r="G7" i="2"/>
  <c r="G160" i="2"/>
  <c r="G159" i="2"/>
  <c r="G156" i="2"/>
  <c r="G155" i="2"/>
  <c r="G152" i="2"/>
  <c r="G151" i="2"/>
  <c r="G148" i="2"/>
  <c r="G147" i="2"/>
  <c r="G143" i="2"/>
  <c r="G142" i="2"/>
  <c r="G139" i="2"/>
  <c r="G138" i="2"/>
  <c r="G134" i="2"/>
  <c r="G133" i="2"/>
  <c r="G130" i="2"/>
  <c r="G129" i="2"/>
  <c r="G140" i="2"/>
  <c r="G161" i="2"/>
  <c r="G157" i="2"/>
  <c r="G153" i="2"/>
  <c r="G149" i="2"/>
  <c r="G144" i="2"/>
  <c r="G135" i="2"/>
  <c r="G131" i="2"/>
  <c r="G162" i="2"/>
  <c r="G145" i="2"/>
  <c r="G136" i="2"/>
  <c r="G158" i="2"/>
  <c r="G154" i="2"/>
  <c r="G150" i="2"/>
  <c r="G146" i="2"/>
  <c r="G141" i="2"/>
  <c r="G137" i="2"/>
  <c r="G132" i="2"/>
  <c r="G128" i="2"/>
  <c r="G121" i="2"/>
  <c r="G101" i="2"/>
  <c r="G90" i="2"/>
  <c r="G84" i="2"/>
  <c r="G126" i="2"/>
  <c r="G120" i="2"/>
  <c r="G116" i="2"/>
  <c r="G111" i="2"/>
  <c r="G106" i="2"/>
  <c r="G100" i="2"/>
  <c r="G95" i="2"/>
  <c r="G89" i="2"/>
  <c r="G124" i="2"/>
  <c r="G118" i="2"/>
  <c r="G114" i="2"/>
  <c r="G109" i="2"/>
  <c r="G104" i="2"/>
  <c r="G98" i="2"/>
  <c r="G93" i="2"/>
  <c r="G87" i="2"/>
  <c r="G82" i="2"/>
  <c r="G97" i="2"/>
  <c r="G86" i="2"/>
  <c r="G123" i="2"/>
  <c r="G117" i="2"/>
  <c r="G113" i="2"/>
  <c r="G108" i="2"/>
  <c r="G103" i="2"/>
  <c r="G92" i="2"/>
  <c r="G81" i="2"/>
  <c r="G125" i="2"/>
  <c r="G119" i="2"/>
  <c r="G115" i="2"/>
  <c r="G110" i="2"/>
  <c r="G105" i="2"/>
  <c r="G99" i="2"/>
  <c r="G94" i="2"/>
  <c r="G88" i="2"/>
  <c r="G83" i="2"/>
  <c r="G96" i="2"/>
  <c r="G127" i="2"/>
  <c r="G122" i="2"/>
  <c r="G112" i="2"/>
  <c r="G107" i="2"/>
  <c r="G102" i="2"/>
  <c r="G91" i="2"/>
  <c r="G85" i="2"/>
  <c r="G75" i="2"/>
  <c r="G58" i="2"/>
  <c r="G49" i="2"/>
  <c r="G80" i="2"/>
  <c r="G62" i="2"/>
  <c r="G53" i="2"/>
  <c r="G79" i="2"/>
  <c r="G74" i="2"/>
  <c r="G70" i="2"/>
  <c r="G66" i="2"/>
  <c r="G57" i="2"/>
  <c r="G48" i="2"/>
  <c r="G44" i="2"/>
  <c r="G78" i="2"/>
  <c r="G73" i="2"/>
  <c r="G69" i="2"/>
  <c r="G65" i="2"/>
  <c r="G61" i="2"/>
  <c r="G56" i="2"/>
  <c r="G52" i="2"/>
  <c r="G47" i="2"/>
  <c r="G43" i="2"/>
  <c r="G77" i="2"/>
  <c r="G72" i="2"/>
  <c r="G68" i="2"/>
  <c r="G64" i="2"/>
  <c r="G60" i="2"/>
  <c r="G55" i="2"/>
  <c r="G51" i="2"/>
  <c r="G46" i="2"/>
  <c r="G42" i="2"/>
  <c r="G45" i="2"/>
  <c r="G50" i="2"/>
  <c r="G76" i="2"/>
  <c r="G71" i="2"/>
  <c r="G67" i="2"/>
  <c r="G63" i="2"/>
  <c r="G59" i="2"/>
  <c r="G54" i="2"/>
  <c r="G41" i="2"/>
  <c r="G36" i="2"/>
  <c r="G19" i="2"/>
  <c r="G10" i="2"/>
  <c r="G40" i="2"/>
  <c r="G35" i="2"/>
  <c r="G31" i="2"/>
  <c r="G27" i="2"/>
  <c r="G23" i="2"/>
  <c r="G18" i="2"/>
  <c r="G14" i="2"/>
  <c r="G9" i="2"/>
  <c r="G17" i="2"/>
  <c r="G13" i="2"/>
  <c r="G39" i="2"/>
  <c r="G34" i="2"/>
  <c r="G30" i="2"/>
  <c r="G26" i="2"/>
  <c r="G22" i="2"/>
  <c r="G8" i="2"/>
  <c r="G28" i="2"/>
  <c r="G37" i="2"/>
  <c r="G32" i="2"/>
  <c r="G24" i="2"/>
  <c r="G6" i="2"/>
  <c r="K197" i="1" l="1"/>
  <c r="K196" i="1"/>
  <c r="K195" i="1"/>
  <c r="K194" i="1"/>
  <c r="K193" i="1"/>
  <c r="K192" i="1"/>
  <c r="F197" i="1"/>
  <c r="G197" i="1"/>
  <c r="H197" i="1"/>
  <c r="I197" i="1"/>
  <c r="J197" i="1"/>
  <c r="E197" i="1"/>
  <c r="J195" i="1"/>
  <c r="J193" i="1"/>
  <c r="J194" i="1"/>
  <c r="J196" i="1"/>
  <c r="J192" i="1"/>
  <c r="K191" i="1" l="1"/>
  <c r="K190" i="1"/>
  <c r="K189" i="1"/>
  <c r="K188" i="1"/>
  <c r="K187" i="1"/>
  <c r="E191" i="1"/>
  <c r="F191" i="1"/>
  <c r="G191" i="1"/>
  <c r="H191" i="1"/>
  <c r="I191" i="1"/>
  <c r="J191" i="1"/>
  <c r="J188" i="1"/>
  <c r="J189" i="1"/>
  <c r="J190" i="1"/>
  <c r="J187" i="1"/>
  <c r="E186" i="1"/>
  <c r="F186" i="1"/>
  <c r="G186" i="1"/>
  <c r="H186" i="1"/>
  <c r="I186" i="1"/>
  <c r="J183" i="1"/>
  <c r="J184" i="1"/>
  <c r="J185" i="1"/>
  <c r="J182" i="1"/>
  <c r="K181" i="1"/>
  <c r="K180" i="1"/>
  <c r="K179" i="1"/>
  <c r="K178" i="1"/>
  <c r="K177" i="1"/>
  <c r="E181" i="1"/>
  <c r="F181" i="1"/>
  <c r="G181" i="1"/>
  <c r="H181" i="1"/>
  <c r="I181" i="1"/>
  <c r="J181" i="1"/>
  <c r="J178" i="1"/>
  <c r="J179" i="1"/>
  <c r="J180" i="1"/>
  <c r="J177" i="1"/>
  <c r="K176" i="1"/>
  <c r="K175" i="1"/>
  <c r="K174" i="1"/>
  <c r="K173" i="1"/>
  <c r="K172" i="1"/>
  <c r="K171" i="1"/>
  <c r="E176" i="1"/>
  <c r="F176" i="1"/>
  <c r="G176" i="1"/>
  <c r="H176" i="1"/>
  <c r="I176" i="1"/>
  <c r="J176" i="1"/>
  <c r="J175" i="1"/>
  <c r="J174" i="1"/>
  <c r="J173" i="1"/>
  <c r="J172" i="1"/>
  <c r="J171" i="1"/>
  <c r="K170" i="1"/>
  <c r="K169" i="1"/>
  <c r="K168" i="1"/>
  <c r="K167" i="1"/>
  <c r="K166" i="1"/>
  <c r="E170" i="1"/>
  <c r="F170" i="1"/>
  <c r="G170" i="1"/>
  <c r="H170" i="1"/>
  <c r="I170" i="1"/>
  <c r="J170" i="1"/>
  <c r="J167" i="1"/>
  <c r="J168" i="1"/>
  <c r="J169" i="1"/>
  <c r="J166" i="1"/>
  <c r="K165" i="1"/>
  <c r="K164" i="1"/>
  <c r="K163" i="1"/>
  <c r="K162" i="1"/>
  <c r="K161" i="1"/>
  <c r="K160" i="1"/>
  <c r="E165" i="1"/>
  <c r="F165" i="1"/>
  <c r="G165" i="1"/>
  <c r="H165" i="1"/>
  <c r="I165" i="1"/>
  <c r="J165" i="1"/>
  <c r="J161" i="1"/>
  <c r="J162" i="1"/>
  <c r="J163" i="1"/>
  <c r="J164" i="1"/>
  <c r="J160" i="1"/>
  <c r="K159" i="1"/>
  <c r="K158" i="1"/>
  <c r="K157" i="1"/>
  <c r="K156" i="1"/>
  <c r="K155" i="1"/>
  <c r="E159" i="1"/>
  <c r="F159" i="1"/>
  <c r="G159" i="1"/>
  <c r="H159" i="1"/>
  <c r="I159" i="1"/>
  <c r="J159" i="1"/>
  <c r="J156" i="1"/>
  <c r="J157" i="1"/>
  <c r="J158" i="1"/>
  <c r="J155" i="1"/>
  <c r="E154" i="1"/>
  <c r="F154" i="1"/>
  <c r="G154" i="1"/>
  <c r="H154" i="1"/>
  <c r="I154" i="1"/>
  <c r="J150" i="1"/>
  <c r="J151" i="1"/>
  <c r="J152" i="1"/>
  <c r="J153" i="1"/>
  <c r="J149" i="1"/>
  <c r="J154" i="1" s="1"/>
  <c r="E148" i="1"/>
  <c r="F148" i="1"/>
  <c r="G148" i="1"/>
  <c r="H148" i="1"/>
  <c r="I148" i="1"/>
  <c r="J143" i="1"/>
  <c r="J144" i="1"/>
  <c r="J145" i="1"/>
  <c r="J146" i="1"/>
  <c r="J147" i="1"/>
  <c r="J142" i="1"/>
  <c r="J148" i="1" s="1"/>
  <c r="E141" i="1"/>
  <c r="F141" i="1"/>
  <c r="G141" i="1"/>
  <c r="H141" i="1"/>
  <c r="I141" i="1"/>
  <c r="J138" i="1"/>
  <c r="J139" i="1"/>
  <c r="J140" i="1"/>
  <c r="J137" i="1"/>
  <c r="J141" i="1" s="1"/>
  <c r="E136" i="1"/>
  <c r="F136" i="1"/>
  <c r="G136" i="1"/>
  <c r="J135" i="1" s="1"/>
  <c r="J136" i="1" s="1"/>
  <c r="K134" i="1" s="1"/>
  <c r="H136" i="1"/>
  <c r="I136" i="1"/>
  <c r="J132" i="1"/>
  <c r="J133" i="1"/>
  <c r="J134" i="1"/>
  <c r="J131" i="1"/>
  <c r="K131" i="1" s="1"/>
  <c r="E130" i="1"/>
  <c r="F130" i="1"/>
  <c r="G130" i="1"/>
  <c r="H130" i="1"/>
  <c r="I130" i="1"/>
  <c r="J126" i="1"/>
  <c r="J127" i="1"/>
  <c r="J128" i="1"/>
  <c r="J129" i="1"/>
  <c r="J125" i="1"/>
  <c r="J130" i="1" s="1"/>
  <c r="E124" i="1"/>
  <c r="F124" i="1"/>
  <c r="G124" i="1"/>
  <c r="H124" i="1"/>
  <c r="I124" i="1"/>
  <c r="J119" i="1"/>
  <c r="J120" i="1"/>
  <c r="J121" i="1"/>
  <c r="J122" i="1"/>
  <c r="J123" i="1"/>
  <c r="J118" i="1"/>
  <c r="J124" i="1" s="1"/>
  <c r="E117" i="1"/>
  <c r="F117" i="1"/>
  <c r="G117" i="1"/>
  <c r="H117" i="1"/>
  <c r="I117" i="1"/>
  <c r="J113" i="1"/>
  <c r="J114" i="1"/>
  <c r="J115" i="1"/>
  <c r="J116" i="1"/>
  <c r="J112" i="1"/>
  <c r="E111" i="1"/>
  <c r="F111" i="1"/>
  <c r="G111" i="1"/>
  <c r="H111" i="1"/>
  <c r="I111" i="1"/>
  <c r="J106" i="1"/>
  <c r="J107" i="1"/>
  <c r="J108" i="1"/>
  <c r="J109" i="1"/>
  <c r="J110" i="1"/>
  <c r="J105" i="1"/>
  <c r="E104" i="1"/>
  <c r="F104" i="1"/>
  <c r="G104" i="1"/>
  <c r="H104" i="1"/>
  <c r="I104" i="1"/>
  <c r="J100" i="1"/>
  <c r="J101" i="1"/>
  <c r="J102" i="1"/>
  <c r="J103" i="1"/>
  <c r="J99" i="1"/>
  <c r="E97" i="1"/>
  <c r="F97" i="1"/>
  <c r="G97" i="1"/>
  <c r="H97" i="1"/>
  <c r="I97" i="1"/>
  <c r="J94" i="1"/>
  <c r="J95" i="1"/>
  <c r="J96" i="1"/>
  <c r="J93" i="1"/>
  <c r="E92" i="1"/>
  <c r="F92" i="1"/>
  <c r="G92" i="1"/>
  <c r="H92" i="1"/>
  <c r="I92" i="1"/>
  <c r="J89" i="1"/>
  <c r="J90" i="1"/>
  <c r="J91" i="1"/>
  <c r="J88" i="1"/>
  <c r="J87" i="1"/>
  <c r="E86" i="1"/>
  <c r="F86" i="1"/>
  <c r="G86" i="1"/>
  <c r="H86" i="1"/>
  <c r="I86" i="1"/>
  <c r="J83" i="1"/>
  <c r="J84" i="1"/>
  <c r="J85" i="1"/>
  <c r="J82" i="1"/>
  <c r="E81" i="1"/>
  <c r="F81" i="1"/>
  <c r="G81" i="1"/>
  <c r="H81" i="1"/>
  <c r="I81" i="1"/>
  <c r="J78" i="1"/>
  <c r="J79" i="1"/>
  <c r="J80" i="1"/>
  <c r="J77" i="1"/>
  <c r="E76" i="1"/>
  <c r="F76" i="1"/>
  <c r="G76" i="1"/>
  <c r="H76" i="1"/>
  <c r="I76" i="1"/>
  <c r="J73" i="1"/>
  <c r="J74" i="1"/>
  <c r="J75" i="1"/>
  <c r="J72" i="1"/>
  <c r="E71" i="1"/>
  <c r="F71" i="1"/>
  <c r="G71" i="1"/>
  <c r="H71" i="1"/>
  <c r="I71" i="1"/>
  <c r="J67" i="1"/>
  <c r="J68" i="1"/>
  <c r="J69" i="1"/>
  <c r="J70" i="1"/>
  <c r="J66" i="1"/>
  <c r="E65" i="1"/>
  <c r="F65" i="1"/>
  <c r="G65" i="1"/>
  <c r="H65" i="1"/>
  <c r="I65" i="1"/>
  <c r="J62" i="1"/>
  <c r="J63" i="1"/>
  <c r="J64" i="1"/>
  <c r="J61" i="1"/>
  <c r="E60" i="1"/>
  <c r="F60" i="1"/>
  <c r="G60" i="1"/>
  <c r="H60" i="1"/>
  <c r="I60" i="1"/>
  <c r="J56" i="1"/>
  <c r="J57" i="1"/>
  <c r="J58" i="1"/>
  <c r="J59" i="1"/>
  <c r="J55" i="1"/>
  <c r="K152" i="1" l="1"/>
  <c r="K151" i="1"/>
  <c r="K150" i="1"/>
  <c r="K153" i="1"/>
  <c r="K149" i="1"/>
  <c r="K145" i="1"/>
  <c r="K144" i="1"/>
  <c r="K143" i="1"/>
  <c r="K147" i="1"/>
  <c r="K146" i="1"/>
  <c r="K142" i="1"/>
  <c r="K140" i="1"/>
  <c r="K139" i="1"/>
  <c r="K138" i="1"/>
  <c r="K137" i="1"/>
  <c r="K141" i="1" s="1"/>
  <c r="K132" i="1"/>
  <c r="K136" i="1" s="1"/>
  <c r="K133" i="1"/>
  <c r="K135" i="1"/>
  <c r="K128" i="1"/>
  <c r="K127" i="1"/>
  <c r="K126" i="1"/>
  <c r="K129" i="1"/>
  <c r="K125" i="1"/>
  <c r="K122" i="1"/>
  <c r="K121" i="1"/>
  <c r="K120" i="1"/>
  <c r="K118" i="1"/>
  <c r="K123" i="1"/>
  <c r="K119" i="1"/>
  <c r="K112" i="1"/>
  <c r="J117" i="1"/>
  <c r="J111" i="1"/>
  <c r="K106" i="1" s="1"/>
  <c r="J186" i="1"/>
  <c r="K183" i="1" s="1"/>
  <c r="J71" i="1"/>
  <c r="K68" i="1" s="1"/>
  <c r="J81" i="1"/>
  <c r="K78" i="1" s="1"/>
  <c r="J86" i="1"/>
  <c r="K85" i="1" s="1"/>
  <c r="J76" i="1"/>
  <c r="K75" i="1" s="1"/>
  <c r="J60" i="1"/>
  <c r="K56" i="1" s="1"/>
  <c r="J92" i="1"/>
  <c r="K90" i="1" s="1"/>
  <c r="J65" i="1"/>
  <c r="K64" i="1" s="1"/>
  <c r="K70" i="1"/>
  <c r="K67" i="1"/>
  <c r="J97" i="1"/>
  <c r="K96" i="1" s="1"/>
  <c r="K154" i="1" l="1"/>
  <c r="K148" i="1"/>
  <c r="K130" i="1"/>
  <c r="K124" i="1"/>
  <c r="K116" i="1"/>
  <c r="K115" i="1"/>
  <c r="K114" i="1"/>
  <c r="K113" i="1"/>
  <c r="K117" i="1" s="1"/>
  <c r="K110" i="1"/>
  <c r="K109" i="1"/>
  <c r="K105" i="1"/>
  <c r="K107" i="1"/>
  <c r="K108" i="1"/>
  <c r="K69" i="1"/>
  <c r="K71" i="1" s="1"/>
  <c r="K66" i="1"/>
  <c r="K184" i="1"/>
  <c r="K182" i="1"/>
  <c r="K185" i="1"/>
  <c r="K111" i="1"/>
  <c r="K83" i="1"/>
  <c r="K82" i="1"/>
  <c r="K73" i="1"/>
  <c r="K84" i="1"/>
  <c r="K72" i="1"/>
  <c r="K77" i="1"/>
  <c r="K80" i="1"/>
  <c r="K87" i="1"/>
  <c r="K79" i="1"/>
  <c r="K61" i="1"/>
  <c r="K62" i="1"/>
  <c r="K63" i="1"/>
  <c r="K74" i="1"/>
  <c r="K76" i="1" s="1"/>
  <c r="K58" i="1"/>
  <c r="K59" i="1"/>
  <c r="K55" i="1"/>
  <c r="K57" i="1"/>
  <c r="K91" i="1"/>
  <c r="K88" i="1"/>
  <c r="K89" i="1"/>
  <c r="K93" i="1"/>
  <c r="K94" i="1"/>
  <c r="K95" i="1"/>
  <c r="K86" i="1" l="1"/>
  <c r="K186" i="1"/>
  <c r="K81" i="1"/>
  <c r="K60" i="1"/>
  <c r="K65" i="1"/>
  <c r="K92" i="1"/>
  <c r="K97" i="1"/>
  <c r="R231" i="4" l="1"/>
  <c r="R192" i="4"/>
  <c r="R168" i="4"/>
  <c r="R141" i="4"/>
  <c r="R121" i="4"/>
  <c r="R85" i="4"/>
  <c r="R63" i="4"/>
  <c r="Z34" i="4"/>
  <c r="Y34" i="4"/>
  <c r="X34" i="4"/>
  <c r="W34" i="4"/>
  <c r="Z33" i="4"/>
  <c r="Y33" i="4"/>
  <c r="X33" i="4"/>
  <c r="W33" i="4"/>
  <c r="Z32" i="4"/>
  <c r="Y32" i="4"/>
  <c r="X32" i="4"/>
  <c r="W32" i="4"/>
  <c r="Z31" i="4"/>
  <c r="Y31" i="4"/>
  <c r="X31" i="4"/>
  <c r="W31" i="4"/>
  <c r="Z30" i="4"/>
  <c r="Y30" i="4"/>
  <c r="X30" i="4"/>
  <c r="W30" i="4"/>
  <c r="Z29" i="4"/>
  <c r="Y29" i="4"/>
  <c r="X29" i="4"/>
  <c r="W29" i="4"/>
  <c r="Z28" i="4"/>
  <c r="Y28" i="4"/>
  <c r="X28" i="4"/>
  <c r="W28" i="4"/>
  <c r="R28" i="4"/>
  <c r="Z27" i="4"/>
  <c r="Y27" i="4"/>
  <c r="X27" i="4"/>
  <c r="W27" i="4"/>
  <c r="Z26" i="4"/>
  <c r="Y26" i="4"/>
  <c r="X26" i="4"/>
  <c r="W26" i="4"/>
  <c r="Z25" i="4"/>
  <c r="Y25" i="4"/>
  <c r="X25" i="4"/>
  <c r="W25" i="4"/>
  <c r="Z24" i="4"/>
  <c r="Y24" i="4"/>
  <c r="X24" i="4"/>
  <c r="W24" i="4"/>
  <c r="Z23" i="4"/>
  <c r="Y23" i="4"/>
  <c r="X23" i="4"/>
  <c r="W23" i="4"/>
  <c r="Z22" i="4"/>
  <c r="Y22" i="4"/>
  <c r="X22" i="4"/>
  <c r="W22" i="4"/>
  <c r="Z21" i="4"/>
  <c r="Y21" i="4"/>
  <c r="X21" i="4"/>
  <c r="W21" i="4"/>
  <c r="Z20" i="4"/>
  <c r="Y20" i="4"/>
  <c r="X20" i="4"/>
  <c r="W20" i="4"/>
  <c r="Z19" i="4"/>
  <c r="Y19" i="4"/>
  <c r="X19" i="4"/>
  <c r="W19" i="4"/>
  <c r="Z18" i="4"/>
  <c r="Y18" i="4"/>
  <c r="X18" i="4"/>
  <c r="W18" i="4"/>
  <c r="Z17" i="4"/>
  <c r="Y17" i="4"/>
  <c r="X17" i="4"/>
  <c r="W17" i="4"/>
  <c r="Z16" i="4"/>
  <c r="Y16" i="4"/>
  <c r="X16" i="4"/>
  <c r="W16" i="4"/>
  <c r="Z15" i="4"/>
  <c r="Y15" i="4"/>
  <c r="X15" i="4"/>
  <c r="W15" i="4"/>
  <c r="Z14" i="4"/>
  <c r="Y14" i="4"/>
  <c r="X14" i="4"/>
  <c r="W14" i="4"/>
  <c r="Z13" i="4"/>
  <c r="Y13" i="4"/>
  <c r="X13" i="4"/>
  <c r="W13" i="4"/>
  <c r="Z12" i="4"/>
  <c r="Y12" i="4"/>
  <c r="X12" i="4"/>
  <c r="W12" i="4"/>
  <c r="Z11" i="4"/>
  <c r="Y11" i="4"/>
  <c r="X11" i="4"/>
  <c r="W11" i="4"/>
  <c r="Z10" i="4"/>
  <c r="Y10" i="4"/>
  <c r="X10" i="4"/>
  <c r="W10" i="4"/>
  <c r="Z9" i="4"/>
  <c r="Y9" i="4"/>
  <c r="X9" i="4"/>
  <c r="W9" i="4"/>
  <c r="Z8" i="4"/>
  <c r="Y8" i="4"/>
  <c r="X8" i="4"/>
  <c r="W8" i="4"/>
  <c r="Z7" i="4"/>
  <c r="Y7" i="4"/>
  <c r="X7" i="4"/>
  <c r="W7" i="4"/>
  <c r="Z6" i="4"/>
  <c r="Y6" i="4"/>
  <c r="X6" i="4"/>
  <c r="W6" i="4"/>
  <c r="O6" i="4"/>
  <c r="N6" i="4"/>
  <c r="M6" i="4"/>
  <c r="L6" i="4"/>
  <c r="K6" i="4"/>
  <c r="J6" i="4"/>
  <c r="Z5" i="4"/>
  <c r="Y5" i="4"/>
  <c r="X5" i="4"/>
  <c r="W5" i="4"/>
  <c r="F54" i="1"/>
  <c r="J53" i="1"/>
  <c r="J52" i="1"/>
  <c r="J51" i="1"/>
  <c r="J50" i="1"/>
  <c r="E54" i="1"/>
  <c r="H54" i="1"/>
  <c r="G54" i="1"/>
  <c r="I54" i="1"/>
  <c r="J98" i="1"/>
  <c r="K98" i="1" s="1"/>
  <c r="E49" i="1"/>
  <c r="F49" i="1"/>
  <c r="G49" i="1"/>
  <c r="H49" i="1"/>
  <c r="I49" i="1"/>
  <c r="J46" i="1"/>
  <c r="J47" i="1"/>
  <c r="J48" i="1"/>
  <c r="J45" i="1"/>
  <c r="E44" i="1"/>
  <c r="F44" i="1"/>
  <c r="G44" i="1"/>
  <c r="H44" i="1"/>
  <c r="I44" i="1"/>
  <c r="J40" i="1"/>
  <c r="J41" i="1"/>
  <c r="J42" i="1"/>
  <c r="J43" i="1"/>
  <c r="J39" i="1"/>
  <c r="E28" i="1"/>
  <c r="F28" i="1"/>
  <c r="G28" i="1"/>
  <c r="H28" i="1"/>
  <c r="I28" i="1"/>
  <c r="J27" i="1"/>
  <c r="J26" i="1"/>
  <c r="J25" i="1"/>
  <c r="J24" i="1"/>
  <c r="J29" i="1"/>
  <c r="H33" i="1"/>
  <c r="F33" i="1"/>
  <c r="G33" i="1"/>
  <c r="I33" i="1"/>
  <c r="E33" i="1"/>
  <c r="E38" i="1"/>
  <c r="F38" i="1"/>
  <c r="G38" i="1"/>
  <c r="H38" i="1"/>
  <c r="I38" i="1"/>
  <c r="J35" i="1"/>
  <c r="J36" i="1"/>
  <c r="J37" i="1"/>
  <c r="J34" i="1"/>
  <c r="J30" i="1"/>
  <c r="J31" i="1"/>
  <c r="J32" i="1"/>
  <c r="E23" i="1"/>
  <c r="G23" i="1"/>
  <c r="H23" i="1"/>
  <c r="I23" i="1"/>
  <c r="J19" i="1"/>
  <c r="J20" i="1"/>
  <c r="J21" i="1"/>
  <c r="J22" i="1"/>
  <c r="J18" i="1"/>
  <c r="E17" i="1"/>
  <c r="G17" i="1"/>
  <c r="H17" i="1"/>
  <c r="I17" i="1"/>
  <c r="J14" i="1"/>
  <c r="J15" i="1"/>
  <c r="J16" i="1"/>
  <c r="J13" i="1"/>
  <c r="I12" i="1"/>
  <c r="H12" i="1"/>
  <c r="G12" i="1"/>
  <c r="E12" i="1"/>
  <c r="J9" i="1"/>
  <c r="J8" i="1"/>
  <c r="J11" i="1"/>
  <c r="J7" i="1"/>
  <c r="J10" i="1"/>
  <c r="J54" i="1" l="1"/>
  <c r="K50" i="1" s="1"/>
  <c r="J49" i="1"/>
  <c r="K46" i="1" s="1"/>
  <c r="J28" i="1"/>
  <c r="J33" i="1"/>
  <c r="K29" i="1" s="1"/>
  <c r="J44" i="1"/>
  <c r="K42" i="1" s="1"/>
  <c r="J23" i="1"/>
  <c r="J17" i="1"/>
  <c r="J38" i="1"/>
  <c r="K37" i="1" s="1"/>
  <c r="J12" i="1"/>
  <c r="K8" i="1" s="1"/>
  <c r="G6" i="1"/>
  <c r="E6" i="1"/>
  <c r="H6" i="1"/>
  <c r="I6" i="1"/>
  <c r="J5" i="1"/>
  <c r="J4" i="1"/>
  <c r="J3" i="1"/>
  <c r="J2" i="1"/>
  <c r="K52" i="1" l="1"/>
  <c r="K51" i="1"/>
  <c r="K53" i="1"/>
  <c r="K41" i="1"/>
  <c r="K39" i="1"/>
  <c r="K43" i="1"/>
  <c r="K48" i="1"/>
  <c r="K32" i="1"/>
  <c r="K45" i="1"/>
  <c r="K40" i="1"/>
  <c r="K47" i="1"/>
  <c r="K27" i="1"/>
  <c r="K24" i="1"/>
  <c r="K26" i="1"/>
  <c r="K25" i="1"/>
  <c r="K13" i="1"/>
  <c r="J6" i="1"/>
  <c r="K20" i="1"/>
  <c r="K15" i="1"/>
  <c r="K18" i="1"/>
  <c r="K16" i="1"/>
  <c r="K34" i="1"/>
  <c r="K36" i="1"/>
  <c r="K21" i="1"/>
  <c r="K35" i="1"/>
  <c r="K22" i="1"/>
  <c r="K19" i="1"/>
  <c r="K30" i="1"/>
  <c r="K14" i="1"/>
  <c r="K31" i="1"/>
  <c r="K11" i="1"/>
  <c r="K10" i="1"/>
  <c r="K9" i="1"/>
  <c r="K7" i="1"/>
  <c r="K54" i="1" l="1"/>
  <c r="K12" i="1"/>
  <c r="K44" i="1"/>
  <c r="K28" i="1"/>
  <c r="K23" i="1"/>
  <c r="K49" i="1"/>
  <c r="K17" i="1"/>
  <c r="K38" i="1"/>
  <c r="K4" i="1"/>
  <c r="K3" i="1"/>
  <c r="K5" i="1"/>
  <c r="K6" i="1" l="1"/>
  <c r="J104" i="1"/>
  <c r="K102" i="1" s="1"/>
  <c r="K99" i="1" l="1"/>
  <c r="K103" i="1"/>
  <c r="K101" i="1"/>
  <c r="K100" i="1"/>
  <c r="K1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Santos</author>
    <author>Microsoft Office User</author>
  </authors>
  <commentList>
    <comment ref="Q4" authorId="0" shapeId="0" xr:uid="{9AD725A3-5C0D-4BA0-98A9-98D523122BE8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R4" authorId="0" shapeId="0" xr:uid="{CB78F6A7-8EE7-4CC2-B9EC-835F82988AC6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B25" authorId="0" shapeId="0" xr:uid="{29A22F48-D04A-4242-877A-DB4F1D1D71B6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EB de Igreja, Lourosa em 2013/14</t>
        </r>
      </text>
    </comment>
    <comment ref="A28" authorId="0" shapeId="0" xr:uid="{60504B9A-523B-4E1A-B6E6-C1A55A5D249F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Também designado por AE de Fiães até 2011/12</t>
        </r>
      </text>
    </comment>
    <comment ref="B65" authorId="1" shapeId="0" xr:uid="{7A3B36A7-88F0-493D-AE51-6352BF38C5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 1º ceb e ensino secundario CCH e Prof??</t>
        </r>
      </text>
    </comment>
    <comment ref="E69" authorId="0" shapeId="0" xr:uid="{D6F98265-6CFC-4580-9C03-155F6609EAF6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não termianram e agora não são CEF?</t>
        </r>
      </text>
    </comment>
    <comment ref="A85" authorId="0" shapeId="0" xr:uid="{71CEF860-AD15-4017-85A8-2836E767140E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Designado AE de Milheirós de Poiares até 2011/12</t>
        </r>
      </text>
    </comment>
    <comment ref="H85" authorId="1" shapeId="0" xr:uid="{CE0589D3-00F7-412F-A9FB-2672403705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888 do AE de Arrifana + 851 do AE de Milheirós de Poiares</t>
        </r>
      </text>
    </comment>
    <comment ref="B113" authorId="1" shapeId="0" xr:uid="{61E11E02-53BB-46E2-8280-B39BC64FBA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 observatorio</t>
        </r>
      </text>
    </comment>
    <comment ref="A192" authorId="0" shapeId="0" xr:uid="{9ADD8361-99D3-4065-8268-74FBE6D0FE07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Conhecido por AE Doutor Ferreira de Almeida, em 2011/12</t>
        </r>
      </text>
    </comment>
    <comment ref="H192" authorId="0" shapeId="0" xr:uid="{43352F4E-0FFA-4E87-9A59-F178258325F3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1559 + 1825 da EBS de SMF</t>
        </r>
      </text>
    </comment>
    <comment ref="B197" authorId="1" shapeId="0" xr:uid="{C61A7202-5B81-46A3-8BFC-0A5EB4A66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Era a EB de Farinheiro em 2017/18</t>
        </r>
      </text>
    </comment>
    <comment ref="B204" authorId="0" shapeId="0" xr:uid="{70C0A173-374C-44CC-A43F-DEAA7BD9ED5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1825 EM 2011/12 SOMARAM-SE AO AE dr. Ferreira de almeida</t>
        </r>
      </text>
    </comment>
  </commentList>
</comments>
</file>

<file path=xl/sharedStrings.xml><?xml version="1.0" encoding="utf-8"?>
<sst xmlns="http://schemas.openxmlformats.org/spreadsheetml/2006/main" count="1622" uniqueCount="231">
  <si>
    <t>C_UO</t>
  </si>
  <si>
    <t>Agrupamento</t>
  </si>
  <si>
    <t>Ciclo</t>
  </si>
  <si>
    <t>Ano Letivo</t>
  </si>
  <si>
    <t>Valor relativo_ Participantes</t>
  </si>
  <si>
    <t>AE António Alves de Amorim</t>
  </si>
  <si>
    <t>1CEB</t>
  </si>
  <si>
    <t>2018/19</t>
  </si>
  <si>
    <t>2CEB</t>
  </si>
  <si>
    <t>3CEB</t>
  </si>
  <si>
    <t xml:space="preserve">Total </t>
  </si>
  <si>
    <t>Participantes_A1</t>
  </si>
  <si>
    <t>Participantes_A2</t>
  </si>
  <si>
    <t>Participantes_A4</t>
  </si>
  <si>
    <t>Participantes_A5</t>
  </si>
  <si>
    <t>Participantes_A6</t>
  </si>
  <si>
    <t>Participantes_Total</t>
  </si>
  <si>
    <t>2CEB/3CEB</t>
  </si>
  <si>
    <t>SEC</t>
  </si>
  <si>
    <t>AE Coelho e Castro</t>
  </si>
  <si>
    <t>AE de Argoncilhe</t>
  </si>
  <si>
    <t>AE de Arrifana</t>
  </si>
  <si>
    <t>AE de Corga do Lobão</t>
  </si>
  <si>
    <t xml:space="preserve">AE de Paços de Brandão </t>
  </si>
  <si>
    <t>AE de Canedo</t>
  </si>
  <si>
    <t>AE de Santa Maria da Feira</t>
  </si>
  <si>
    <t>AE Fernando Pessoa</t>
  </si>
  <si>
    <t>NOTAS</t>
  </si>
  <si>
    <t>2. Na A2 teve de se somar valores para cada ano letivo em cada agrupamento pois ocorreram 2 períodos por cada ano letivo.</t>
  </si>
  <si>
    <t>2019/20</t>
  </si>
  <si>
    <t xml:space="preserve">Todos o agrupamentos </t>
  </si>
  <si>
    <t>Não informado</t>
  </si>
  <si>
    <t xml:space="preserve">3. Na A2 no ano letivo 2019/20 coloquei todos os ciclos iguais a 0 pois só temos os totais, não podendo utilizar para os calculos </t>
  </si>
  <si>
    <t xml:space="preserve">3. Na A2 no ano letivo 2021/22 coloquei todos os ciclos iguais a 0 pois só temos os totais, não podendo utilizar para os calculos </t>
  </si>
  <si>
    <t>Informação retirada da pasta de base de dados - comunidade educativa do PEEM (nome excel: Rede educativa atual DGEEC_BIME_CM SMF)</t>
  </si>
  <si>
    <t>Cálculos</t>
  </si>
  <si>
    <t>2011/12</t>
  </si>
  <si>
    <t>2012/13</t>
  </si>
  <si>
    <t>DGEEC 2013/14</t>
  </si>
  <si>
    <t>DGEEC 2014/15</t>
  </si>
  <si>
    <t>DGEEC 2015/16</t>
  </si>
  <si>
    <t>DGEEC 2016/17</t>
  </si>
  <si>
    <t>DGEEC 2017/18</t>
  </si>
  <si>
    <t>DGEEC 2018/19</t>
  </si>
  <si>
    <t>DGEEC 2019/20</t>
  </si>
  <si>
    <t>CM SMF 2020/21</t>
  </si>
  <si>
    <t>CM SMF
2021/22</t>
  </si>
  <si>
    <t>2020/21</t>
  </si>
  <si>
    <t>2021/22</t>
  </si>
  <si>
    <t>2013/14</t>
  </si>
  <si>
    <t>2014/15</t>
  </si>
  <si>
    <t>2015/16</t>
  </si>
  <si>
    <t>2016/17</t>
  </si>
  <si>
    <t>2017/18</t>
  </si>
  <si>
    <t>1ºCEB</t>
  </si>
  <si>
    <t>2ºCEB</t>
  </si>
  <si>
    <t>Escola Básica António Alves de Amorim, Lourosa, Santa Maria da Feira</t>
  </si>
  <si>
    <t>SEDE</t>
  </si>
  <si>
    <t>2º CEB</t>
  </si>
  <si>
    <t>Cursos gerais</t>
  </si>
  <si>
    <t>3ºCEB</t>
  </si>
  <si>
    <t>3º CEB</t>
  </si>
  <si>
    <t>Cursos vocacionais</t>
  </si>
  <si>
    <t>CEF</t>
  </si>
  <si>
    <t>EFA</t>
  </si>
  <si>
    <t>Cursos prof.</t>
  </si>
  <si>
    <t>PCA</t>
  </si>
  <si>
    <t>Escola Básica de Aldeia Nova, Santa Maria da Feira</t>
  </si>
  <si>
    <t>EPE</t>
  </si>
  <si>
    <t>1º CEB</t>
  </si>
  <si>
    <t>Escola Básica de Casalmeão, Santa Maria da Feira</t>
  </si>
  <si>
    <t>Escola Básica de Fonte Seca, Santa Maria da Feira</t>
  </si>
  <si>
    <t>Escola Básica de Prime, Santa Maria da Feira</t>
  </si>
  <si>
    <t>Escola Básica de Sobral, Santa Maria da Feira</t>
  </si>
  <si>
    <t>AE Corga do Lobão</t>
  </si>
  <si>
    <t>Escola Básica de Vergada, Santa Maria da Feira</t>
  </si>
  <si>
    <t>Escola Básica Dr. Sérgio Ribeiro, Lourosa, Santa Maria da Feira</t>
  </si>
  <si>
    <t>AE Paços de Brandão</t>
  </si>
  <si>
    <t>Jardim de Infância de Vendas Novas, Santa Maria da Feira</t>
  </si>
  <si>
    <t>AE Santa Maria da Feira</t>
  </si>
  <si>
    <t>Jardim de Infância de Chão do Rio, Fiães, Santa Maria da Feira</t>
  </si>
  <si>
    <t>Escola Básica de Caldelas, Caldas de São Jorge, Santa Maria da Feira</t>
  </si>
  <si>
    <t>Jardim de Infância de Arcozelo, Santa Maria da Feira</t>
  </si>
  <si>
    <t>Ens Sec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</si>
  <si>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</si>
  <si>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</si>
  <si>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</si>
  <si>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Processos RVCC</t>
  </si>
  <si>
    <t>Cursos EFA</t>
  </si>
  <si>
    <t>NOTAS:</t>
  </si>
  <si>
    <t>Ens. Sec.</t>
  </si>
  <si>
    <t>CCH</t>
  </si>
  <si>
    <t>Cursos Profissionais</t>
  </si>
  <si>
    <t>Ens. Recorrente</t>
  </si>
  <si>
    <t>Formações modulares</t>
  </si>
  <si>
    <t>Jardim de Infância de Igreja, Caldas de São Jorge, Santa Maria da Feira</t>
  </si>
  <si>
    <t>Escola Básica de Avenida, Chousa de Baixo, Santa Maria da Feira</t>
  </si>
  <si>
    <t>Jardim de Infância de Valos de Igreja, Fiães, Santa Maria da Feira</t>
  </si>
  <si>
    <t>Escola Básica de Soutelo, Fiães, Santa Maria da Feira</t>
  </si>
  <si>
    <t>Jardim de Infância de Avenida, Fiães, Santa Maria da Feira</t>
  </si>
  <si>
    <t>Jardim de Infância de Barroca, Santa Maria da Feira</t>
  </si>
  <si>
    <t>Jardim de Infância de Azevedo, Santa Maria da Feira</t>
  </si>
  <si>
    <t>Jardim de Infância de Vendas Novas, Fiães, Santa Maria da Feira</t>
  </si>
  <si>
    <t>Escola Básica de Barroca, Chousa de Cima, Santa Maria da Feira</t>
  </si>
  <si>
    <t>Escola Básica de Aldriz, Santa Maria da Feira</t>
  </si>
  <si>
    <t>Escola Básica de Argoncilhe, Santa Maria da Feira</t>
  </si>
  <si>
    <t>Sede</t>
  </si>
  <si>
    <t>Cursos CEF</t>
  </si>
  <si>
    <t>Escola Básica de Arraial, Sanguedo,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</si>
  <si>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</si>
  <si>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</si>
  <si>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</si>
  <si>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n.º 2 de Carvalhal, Santa Maria da Feira</t>
  </si>
  <si>
    <t>Jardim de Infância de Aldriz, Santa Maria da Feira</t>
  </si>
  <si>
    <t>Jardim de Infância de Ordonhe, Santa Maria da Feira</t>
  </si>
  <si>
    <t>Jardim de Infância de Pousadela de Baixo, Santa Maria da Feira</t>
  </si>
  <si>
    <t>Jardim de Infância de São Domingos, Santa Maria da Feira</t>
  </si>
  <si>
    <t>Jardim de Infância n.º 1 de Igreja, Sanguedo, Santa Maria da Feira</t>
  </si>
  <si>
    <t>Jardim de Infância de Candal, Sanguedo, Santa Maria da Feira</t>
  </si>
  <si>
    <t>Escola Básica de Bairro, Arrifana, Santa Maria da Feira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</si>
  <si>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</si>
  <si>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</si>
  <si>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</si>
  <si>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</si>
  <si>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Milheirós de Poiares, Santa Maria da Feira</t>
  </si>
  <si>
    <t>Escola Básica de Outeiro, Arrifana, Santa Maria da Feira</t>
  </si>
  <si>
    <t>Escola Básica e Secundária de Arrifana, Santa Maria da Feira</t>
  </si>
  <si>
    <t>Jardim de Infância de Bajouca, Pigeiros, Santa Maria da Feira</t>
  </si>
  <si>
    <t>Jardim de Infância de Fontainhas, Arrifana, Santa Maria da Feira</t>
  </si>
  <si>
    <t>Jardim de Infância de Manhouce, Santa Maria da Feira</t>
  </si>
  <si>
    <t>Jardim de Infância de Pereiro, Santa Maria da Feira</t>
  </si>
  <si>
    <t>Jardim de Infância de Santo António, Escapães, Santa Maria da Feira</t>
  </si>
  <si>
    <t>Jardim de Infância de Goim, Romariz</t>
  </si>
  <si>
    <t>Escola Básica de Carvalhosa, Santa Maria da Feira</t>
  </si>
  <si>
    <t>Jardim de Infância de Nadais, Santa Maria da Feira</t>
  </si>
  <si>
    <t>Jardim de Infância de Igreja, Escapães, Santa Maria da Feira</t>
  </si>
  <si>
    <t>Jardim de Infância de Bairro, Arrifana, Santa Maria da Feira</t>
  </si>
  <si>
    <t>Escola Básica de Nadais, Santa Maria da Feira</t>
  </si>
  <si>
    <t>Jardim de Infância de Igreja - Romariz, Santa Maria da Feira</t>
  </si>
  <si>
    <t>Escola Básica de Canedo, Santa Maria da Feira</t>
  </si>
  <si>
    <t>Escola Básica de Presinha, Santa Maria da Feira</t>
  </si>
  <si>
    <t>Jardim de Infância de Igreja, Vila Maior, Santa Maria da Feira</t>
  </si>
  <si>
    <t>Jardim de Infância de Areja</t>
  </si>
  <si>
    <t>Escola Básica de Sante</t>
  </si>
  <si>
    <t>Escola Básica de Mirante, Canedo, Santa Maria da Feira</t>
  </si>
  <si>
    <t>Jardim de Infância de Vilares, Santa Maria da Feira</t>
  </si>
  <si>
    <t>Jardim de Infância de Sobreda, Canedo, Santa Maria da Feira</t>
  </si>
  <si>
    <t>Escola Básica de Mosteirô, Santa Maria da Feira</t>
  </si>
  <si>
    <t>Escola Básica de Vilares, Santa Maria da Feira</t>
  </si>
  <si>
    <t>Jardim de Infância de Mosteirô, Santa Maria da Feira</t>
  </si>
  <si>
    <t>Jardim de Infância de Várzea, Santa Maria da Feira</t>
  </si>
  <si>
    <t>Jardim de Infância de Mota Ilha, Santa Maria da Feira</t>
  </si>
  <si>
    <t>Escola Básica de Louredo, Santa Maria da Feira</t>
  </si>
  <si>
    <t>Jardim de Infância de Gião, Fagilde, Santa Maria da Feira</t>
  </si>
  <si>
    <t>Escola Básica de Corga do Lobão, Santa Maria da Feira</t>
  </si>
  <si>
    <t>Sec</t>
  </si>
  <si>
    <t>Jardim de Infância n.º 1 de Póvoa, Santa Maria da Feira</t>
  </si>
  <si>
    <t>Escola Básica de Póvoa, Santa Maria da Feira</t>
  </si>
  <si>
    <t>Jardim de Infância de Fornos, Guisande, Santa Maria da Feira</t>
  </si>
  <si>
    <t>Escola Básica de Beira, Gião, Santa Maria da Feira</t>
  </si>
  <si>
    <t>Escola Básica de Igreja, Lobão, Santa Maria da Feira</t>
  </si>
  <si>
    <t>Jardim de Infância de Candal, Santa Maria da Feira</t>
  </si>
  <si>
    <t>Jardim de Infância de Aldeia Nova, Santa Maria da Feira</t>
  </si>
  <si>
    <t>Escola Básica de Viso, Santa Maria da Feira</t>
  </si>
  <si>
    <t>Jardim de Infância de Pessegueiro, Santa Maria da Feira</t>
  </si>
  <si>
    <t>Jardim de Infância de Igreja - Guisande, Santa Maria da Feira</t>
  </si>
  <si>
    <t>Jardim de Infância de Candal, Lobão, Santa Maria da Feira</t>
  </si>
  <si>
    <t>Jardim de Infância n.º 2 de Póvoa, Santa Maria da Feira</t>
  </si>
  <si>
    <t>Jardim de Infância de Ribeiro - Lobão, Santa Maria da Feira</t>
  </si>
  <si>
    <t>Escola Básica de Igreja, Guisande, Santa Maria da Feira</t>
  </si>
  <si>
    <t>Jardim de Infância de Igreja, Lobão, Santa Maria da Feira</t>
  </si>
  <si>
    <t>Escola Básica de Igreja de São Paio de Oleiros, Santa Maria da Feira</t>
  </si>
  <si>
    <t>Escola Básica de Igreja, Paços de Brandão, Santa Maria da Feira</t>
  </si>
  <si>
    <t>Escola Básica de Outeiro, Rio Meão, Santa Maria da Feira</t>
  </si>
  <si>
    <t>Escola Básica de Paços de Brandão, Santa Maria da Feira</t>
  </si>
  <si>
    <t>Vocacional</t>
  </si>
  <si>
    <t>Escola Básica de Póvoa, Paços de Brandão, Santa Maria da Feira</t>
  </si>
  <si>
    <t>Escola Básica de Santo António, Rio Meão, Santa Maria da Feira</t>
  </si>
  <si>
    <t>Escola Básica n.º 1 de Santa Maria de Lamas, Santa Maria da Feira</t>
  </si>
  <si>
    <t>Escola Básica n.º 3 de Santa Maria de Lamas, Santa Maria da Feira</t>
  </si>
  <si>
    <t>Jardim de Infância da Lapa, São Paio de Oleiros, Santa Maria da Feira</t>
  </si>
  <si>
    <t>Jardim de Infância de Portela, Paços de Brandão, Santa Maria da Feira</t>
  </si>
  <si>
    <t>Jardim de Infância de Quebrada, São Paio de Oleiros, Santa Maria da Feira</t>
  </si>
  <si>
    <t>Jardim de Infância n.º 1 de Igreja, Paços de Brandão, Santa Maria da Feira</t>
  </si>
  <si>
    <t>Jardim de Infância de Lagoinha, Santa Maria da Feira</t>
  </si>
  <si>
    <t>Jardim de Infância n.º 2 de Igreja, Paços de Brandão, Santa Maria da Feira</t>
  </si>
  <si>
    <t>Escola Básica de São João de Vêr, Santa Maria da Feira</t>
  </si>
  <si>
    <t>Escola Básica de Aldeia, Sanfins, Santa Maria da Feira</t>
  </si>
  <si>
    <t>Escola Básica de Fornos, Santa Maria da Feira</t>
  </si>
  <si>
    <t>Escola Básica Professor Doutor Ferreira de Almeida, Santa Maria da Feira</t>
  </si>
  <si>
    <t>Escola Básica de Souto Redondo, Santa Maria da Feira</t>
  </si>
  <si>
    <t>Escola Básica e Secundária de Santa Maria da Feira</t>
  </si>
  <si>
    <t>Básico geral</t>
  </si>
  <si>
    <t>Cursos Científico-Humanísticas</t>
  </si>
  <si>
    <t>Jardim de Infância de Gândara, Santa Maria da Feira</t>
  </si>
  <si>
    <t>Escola Básica de Cavaco, Santa Maria da Feira</t>
  </si>
  <si>
    <t>Escola Básica de Ribeiro, Santa Maria da Feira</t>
  </si>
  <si>
    <t>Escola Básica de São Bento, São João de Ver, Santa Maria da Feira</t>
  </si>
  <si>
    <t>Jardim de Infância de Carvalheiro, Santa Maria da Feira</t>
  </si>
  <si>
    <t>Jardim de Infância de Ribeiro, Santa Maria da Feira</t>
  </si>
  <si>
    <t>Escola Básica de Gesteira, Santa Maria da Feira</t>
  </si>
  <si>
    <t>Jardim de Infância de Carvalhosa, Sanfins, Santa Maria da Feira</t>
  </si>
  <si>
    <t>Jardim de Infância de São Bento, Santa Maria da Feira</t>
  </si>
  <si>
    <t>Escola Básica de Beire, Santa Maria da Feira</t>
  </si>
  <si>
    <t>Jardim de Infância de Souto Redondo, Santa Maria da Feira</t>
  </si>
  <si>
    <t>Jardim de Infância de Farinheiro, Santa Maria da Feira</t>
  </si>
  <si>
    <t>Escola Básica de Espargo, Santa Maria da Feira</t>
  </si>
  <si>
    <t>Jardim de Infância de Macieira, Santa Maria da Feira</t>
  </si>
  <si>
    <t>Escola Básica de Milheirós, Santa Maria da Feira</t>
  </si>
  <si>
    <t>Escola Básica n.º 1 de Santa Maria da Feira</t>
  </si>
  <si>
    <t>Escola Básica de Valrico, Santa Maria da Feira</t>
  </si>
  <si>
    <t>Escola Básica de Outeiro, Travanca, Santa Maria da Feira</t>
  </si>
  <si>
    <t>Jardim de Infância de Outeiro, Santa Maria da Feira</t>
  </si>
  <si>
    <t>Jardim de Infância n.º 1 de Padrão, Santa Maria da Feira</t>
  </si>
  <si>
    <t>Escola Básica de Mieiro, Santa Maria da Feira</t>
  </si>
  <si>
    <t>Escola Básica n.º 2 de Santa Maria da Feira</t>
  </si>
  <si>
    <t>Escola Básica Fernando Pessoa, Santa Maria da Feira</t>
  </si>
  <si>
    <t>Cursos Vocacionais</t>
  </si>
  <si>
    <t>Jardim de Infância de Cruz, Santa Maria da Feira</t>
  </si>
  <si>
    <t>Escola Básica de Badoucos, Santa Maria da Feira</t>
  </si>
  <si>
    <t>Jardim de Infância de Tarei, Santa Maria da Feira</t>
  </si>
  <si>
    <t>Jardim de Infância de Milheirós, Santa Maria da Feira</t>
  </si>
  <si>
    <t>Jardim de Infância de Montinho, Santa Maria da Feira</t>
  </si>
  <si>
    <t>Jardim de Infância de Mieiro, Santa Maria da Feira</t>
  </si>
  <si>
    <t>Escola Básica de Padrão, Santa Maria da Feira</t>
  </si>
  <si>
    <t>Jardim de Infância de Valrico, Santa Maria da Feira</t>
  </si>
  <si>
    <t>Jardim de Infância n.º 2 de Padrão, Santa Maria da Feira</t>
  </si>
  <si>
    <t>1. Nas células que têm na coluna ciclo "Não informado"  e "Total" considerei o total de inscritos de todos os ciclos em cada agrupamento no ano letivo em questão.</t>
  </si>
  <si>
    <t>Total inscritos</t>
  </si>
  <si>
    <t>1. Os valores foram retirados dos doc's de cada uma das ações.</t>
  </si>
  <si>
    <t>4. Na A2 no ano letivo 2020/21, apenas foi considerado o período 2021- Verão, pois relativamente ao período 2020 - Natal só temos informação do total dos agrupamentos (não por ciclo).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</si>
</sst>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Trebuchet MS"/>
      <family val="2"/>
    </font>
    <font>
      <b/>
      <sz val="11"/>
      <color rgb="FF7030A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0" xfId="0" applyFont="1" applyAlignment="1">
      <alignment horizontal="center"/>
    </xf>
    <xf numFmtId="0" fontId="6" fillId="0" borderId="0" xfId="0" applyFont="1"/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4" fillId="5" borderId="0" xfId="0" applyFont="1" applyFill="1"/>
    <xf numFmtId="0" fontId="3" fillId="6" borderId="0" xfId="0" applyFont="1" applyFill="1"/>
    <xf numFmtId="0" fontId="0" fillId="7" borderId="1" xfId="0" applyFill="1" applyBorder="1"/>
    <xf numFmtId="0" fontId="3" fillId="7" borderId="0" xfId="0" applyFont="1" applyFill="1"/>
    <xf numFmtId="0" fontId="0" fillId="8" borderId="1" xfId="0" applyFill="1" applyBorder="1"/>
    <xf numFmtId="0" fontId="3" fillId="8" borderId="0" xfId="0" applyFont="1" applyFill="1"/>
    <xf numFmtId="0" fontId="3" fillId="0" borderId="0" xfId="0" applyFont="1" applyAlignment="1">
      <alignment horizontal="left" vertical="center"/>
    </xf>
    <xf numFmtId="0" fontId="0" fillId="9" borderId="1" xfId="0" applyFill="1" applyBorder="1"/>
    <xf numFmtId="0" fontId="3" fillId="3" borderId="0" xfId="0" applyFont="1" applyFill="1"/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3" fillId="5" borderId="0" xfId="0" applyFont="1" applyFill="1"/>
    <xf numFmtId="0" fontId="4" fillId="6" borderId="0" xfId="0" applyFont="1" applyFill="1"/>
    <xf numFmtId="0" fontId="4" fillId="10" borderId="0" xfId="0" applyFont="1" applyFill="1"/>
    <xf numFmtId="0" fontId="0" fillId="11" borderId="1" xfId="0" applyFill="1" applyBorder="1"/>
    <xf numFmtId="0" fontId="8" fillId="0" borderId="0" xfId="0" applyFont="1"/>
    <xf numFmtId="0" fontId="3" fillId="12" borderId="0" xfId="0" applyFont="1" applyFill="1"/>
    <xf numFmtId="0" fontId="3" fillId="2" borderId="0" xfId="0" applyFont="1" applyFill="1"/>
    <xf numFmtId="0" fontId="3" fillId="10" borderId="0" xfId="0" applyFont="1" applyFill="1"/>
    <xf numFmtId="0" fontId="3" fillId="9" borderId="0" xfId="0" applyFont="1" applyFill="1"/>
    <xf numFmtId="0" fontId="7" fillId="0" borderId="0" xfId="0" applyFont="1" applyAlignment="1">
      <alignment horizontal="right"/>
    </xf>
    <xf numFmtId="0" fontId="3" fillId="13" borderId="0" xfId="0" applyFont="1" applyFill="1"/>
    <xf numFmtId="0" fontId="7" fillId="3" borderId="0" xfId="0" applyFont="1" applyFill="1"/>
    <xf numFmtId="0" fontId="7" fillId="14" borderId="0" xfId="0" applyFont="1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3" fillId="11" borderId="0" xfId="0" applyFont="1" applyFill="1"/>
    <xf numFmtId="164" fontId="2" fillId="0" borderId="0" xfId="0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9" fontId="2" fillId="0" borderId="0" xfId="0" applyNumberFormat="1" applyFont="1" applyAlignment="1">
      <alignment horizontal="right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0" fontId="2" fillId="0" borderId="0" xfId="1" applyNumberFormat="1" applyFont="1" applyFill="1" applyAlignment="1">
      <alignment horizontal="right"/>
    </xf>
    <xf numFmtId="10" fontId="0" fillId="0" borderId="0" xfId="1" applyNumberFormat="1" applyFont="1"/>
    <xf numFmtId="0" fontId="0" fillId="0" borderId="3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B1" zoomScale="130" zoomScaleNormal="130" workbookViewId="0">
      <pane ySplit="1" topLeftCell="A178" activePane="bottomLeft" state="frozen"/>
      <selection activeCell="C1" sqref="C1"/>
      <selection pane="bottomLeft" activeCell="G202" sqref="G202"/>
    </sheetView>
  </sheetViews>
  <sheetFormatPr defaultRowHeight="14.5" x14ac:dyDescent="0.35"/>
  <cols>
    <col min="1" max="1" width="14.81640625" customWidth="1"/>
    <col min="2" max="2" width="33.81640625" customWidth="1"/>
    <col min="3" max="3" width="13.54296875" bestFit="1" customWidth="1"/>
    <col min="4" max="4" width="16.81640625" customWidth="1"/>
    <col min="5" max="5" width="16.81640625" style="11" customWidth="1"/>
    <col min="6" max="6" width="16.81640625" style="55" customWidth="1"/>
    <col min="7" max="9" width="16.81640625" style="11" customWidth="1"/>
    <col min="10" max="10" width="17.26953125" style="11" bestFit="1" customWidth="1"/>
    <col min="11" max="11" width="25.36328125" style="12" customWidth="1"/>
  </cols>
  <sheetData>
    <row r="1" spans="1:11" x14ac:dyDescent="0.35">
      <c r="A1" s="1" t="s">
        <v>0</v>
      </c>
      <c r="B1" s="2" t="s">
        <v>1</v>
      </c>
      <c r="C1" s="3" t="s">
        <v>2</v>
      </c>
      <c r="D1" s="4" t="s">
        <v>3</v>
      </c>
      <c r="E1" s="9" t="s">
        <v>11</v>
      </c>
      <c r="F1" s="54" t="s">
        <v>12</v>
      </c>
      <c r="G1" s="9" t="s">
        <v>13</v>
      </c>
      <c r="H1" s="9" t="s">
        <v>14</v>
      </c>
      <c r="I1" s="9" t="s">
        <v>15</v>
      </c>
      <c r="J1" s="10" t="s">
        <v>16</v>
      </c>
      <c r="K1" s="15" t="s">
        <v>4</v>
      </c>
    </row>
    <row r="2" spans="1:11" x14ac:dyDescent="0.35">
      <c r="A2" s="5">
        <v>150356</v>
      </c>
      <c r="B2" t="s">
        <v>5</v>
      </c>
      <c r="C2" s="6" t="s">
        <v>6</v>
      </c>
      <c r="D2" s="7" t="s">
        <v>7</v>
      </c>
      <c r="E2" s="11">
        <v>0</v>
      </c>
      <c r="F2" s="55">
        <v>118</v>
      </c>
      <c r="G2" s="11">
        <v>0</v>
      </c>
      <c r="H2" s="7">
        <v>45</v>
      </c>
      <c r="I2" s="11">
        <v>0</v>
      </c>
      <c r="J2" s="11">
        <f>SUM(E2:I2)</f>
        <v>163</v>
      </c>
      <c r="K2" s="12">
        <f>J2/J6</f>
        <v>0.75813953488372088</v>
      </c>
    </row>
    <row r="3" spans="1:11" x14ac:dyDescent="0.35">
      <c r="A3" s="5">
        <v>150356</v>
      </c>
      <c r="B3" t="s">
        <v>5</v>
      </c>
      <c r="C3" s="6" t="s">
        <v>8</v>
      </c>
      <c r="D3" s="7" t="s">
        <v>7</v>
      </c>
      <c r="E3" s="11">
        <v>0</v>
      </c>
      <c r="F3" s="55">
        <v>0</v>
      </c>
      <c r="G3" s="11">
        <v>0</v>
      </c>
      <c r="H3" s="7">
        <v>0</v>
      </c>
      <c r="I3" s="11">
        <v>0</v>
      </c>
      <c r="J3" s="11">
        <f>SUM(E3:I3)</f>
        <v>0</v>
      </c>
      <c r="K3" s="12">
        <f>J3/J6</f>
        <v>0</v>
      </c>
    </row>
    <row r="4" spans="1:11" x14ac:dyDescent="0.35">
      <c r="A4" s="5">
        <v>150356</v>
      </c>
      <c r="B4" t="s">
        <v>5</v>
      </c>
      <c r="C4" s="6" t="s">
        <v>17</v>
      </c>
      <c r="D4" s="7" t="s">
        <v>7</v>
      </c>
      <c r="E4" s="11">
        <v>0</v>
      </c>
      <c r="F4" s="55">
        <v>50</v>
      </c>
      <c r="G4" s="11">
        <v>0</v>
      </c>
      <c r="H4" s="7">
        <v>0</v>
      </c>
      <c r="I4" s="11">
        <v>0</v>
      </c>
      <c r="J4" s="11">
        <f>SUM(E4:I4)</f>
        <v>50</v>
      </c>
      <c r="K4" s="12">
        <f>J4/J6</f>
        <v>0.23255813953488372</v>
      </c>
    </row>
    <row r="5" spans="1:11" x14ac:dyDescent="0.35">
      <c r="A5" s="5">
        <v>150356</v>
      </c>
      <c r="B5" t="s">
        <v>5</v>
      </c>
      <c r="C5" s="6" t="s">
        <v>9</v>
      </c>
      <c r="D5" s="7" t="s">
        <v>7</v>
      </c>
      <c r="E5" s="11">
        <v>2</v>
      </c>
      <c r="F5" s="55">
        <v>0</v>
      </c>
      <c r="G5" s="11">
        <v>0</v>
      </c>
      <c r="H5" s="11">
        <v>0</v>
      </c>
      <c r="I5" s="11">
        <v>0</v>
      </c>
      <c r="J5" s="11">
        <f>SUM(E5:I5)</f>
        <v>2</v>
      </c>
      <c r="K5" s="12">
        <f>J5/J6</f>
        <v>9.3023255813953487E-3</v>
      </c>
    </row>
    <row r="6" spans="1:11" x14ac:dyDescent="0.35">
      <c r="A6" s="8">
        <v>150356</v>
      </c>
      <c r="B6" s="1" t="s">
        <v>5</v>
      </c>
      <c r="C6" s="3" t="s">
        <v>10</v>
      </c>
      <c r="D6" s="2" t="s">
        <v>7</v>
      </c>
      <c r="E6" s="10">
        <f>SUM(E2:E5)</f>
        <v>2</v>
      </c>
      <c r="F6" s="56">
        <f>SUM(F2:F5)</f>
        <v>168</v>
      </c>
      <c r="G6" s="10">
        <f>SUM(G2:G5)</f>
        <v>0</v>
      </c>
      <c r="H6" s="10">
        <f t="shared" ref="H6:I6" si="0">SUM(H2:H5)</f>
        <v>45</v>
      </c>
      <c r="I6" s="10">
        <f t="shared" si="0"/>
        <v>0</v>
      </c>
      <c r="J6" s="10">
        <f>SUM(J2:J5)</f>
        <v>215</v>
      </c>
      <c r="K6" s="15">
        <f>SUM(K2:K5)</f>
        <v>0.99999999999999989</v>
      </c>
    </row>
    <row r="7" spans="1:11" x14ac:dyDescent="0.35">
      <c r="A7" s="5">
        <v>151350</v>
      </c>
      <c r="B7" t="s">
        <v>19</v>
      </c>
      <c r="C7" s="6" t="s">
        <v>6</v>
      </c>
      <c r="D7" s="7" t="s">
        <v>7</v>
      </c>
      <c r="E7" s="11">
        <v>0</v>
      </c>
      <c r="F7" s="55">
        <v>82</v>
      </c>
      <c r="G7" s="11">
        <v>0</v>
      </c>
      <c r="H7" s="7">
        <v>17</v>
      </c>
      <c r="I7" s="7">
        <v>96</v>
      </c>
      <c r="J7" s="11">
        <f>SUM(E7:I7)</f>
        <v>195</v>
      </c>
      <c r="K7" s="12">
        <f>J7/J12</f>
        <v>0.69892473118279574</v>
      </c>
    </row>
    <row r="8" spans="1:11" x14ac:dyDescent="0.35">
      <c r="A8" s="5">
        <v>151350</v>
      </c>
      <c r="B8" t="s">
        <v>19</v>
      </c>
      <c r="C8" s="6" t="s">
        <v>8</v>
      </c>
      <c r="D8" s="7" t="s">
        <v>7</v>
      </c>
      <c r="E8" s="11">
        <v>0</v>
      </c>
      <c r="F8" s="55">
        <v>0</v>
      </c>
      <c r="G8" s="11">
        <v>0</v>
      </c>
      <c r="H8" s="7">
        <v>20</v>
      </c>
      <c r="I8" s="11">
        <v>0</v>
      </c>
      <c r="J8" s="11">
        <f>SUM(E8:I8)</f>
        <v>20</v>
      </c>
      <c r="K8" s="12">
        <f>J8/J12</f>
        <v>7.1684587813620068E-2</v>
      </c>
    </row>
    <row r="9" spans="1:11" x14ac:dyDescent="0.35">
      <c r="A9" s="5">
        <v>151350</v>
      </c>
      <c r="B9" t="s">
        <v>19</v>
      </c>
      <c r="C9" s="6" t="s">
        <v>17</v>
      </c>
      <c r="D9" s="7" t="s">
        <v>7</v>
      </c>
      <c r="E9" s="11">
        <v>0</v>
      </c>
      <c r="F9" s="55">
        <v>55</v>
      </c>
      <c r="G9" s="11">
        <v>0</v>
      </c>
      <c r="H9" s="11">
        <v>0</v>
      </c>
      <c r="I9" s="11">
        <v>0</v>
      </c>
      <c r="J9" s="11">
        <f>SUM(E9:I9)</f>
        <v>55</v>
      </c>
      <c r="K9" s="12">
        <f>J9/J12</f>
        <v>0.1971326164874552</v>
      </c>
    </row>
    <row r="10" spans="1:11" x14ac:dyDescent="0.35">
      <c r="A10" s="5">
        <v>151350</v>
      </c>
      <c r="B10" t="s">
        <v>19</v>
      </c>
      <c r="C10" s="6" t="s">
        <v>9</v>
      </c>
      <c r="D10" s="7" t="s">
        <v>7</v>
      </c>
      <c r="E10" s="11">
        <v>0</v>
      </c>
      <c r="F10" s="55">
        <v>0</v>
      </c>
      <c r="G10" s="11">
        <v>0</v>
      </c>
      <c r="H10" s="7">
        <v>9</v>
      </c>
      <c r="I10" s="11">
        <v>0</v>
      </c>
      <c r="J10" s="11">
        <f>SUM(E10:I10)</f>
        <v>9</v>
      </c>
      <c r="K10" s="12">
        <f>J10/J12</f>
        <v>3.2258064516129031E-2</v>
      </c>
    </row>
    <row r="11" spans="1:11" x14ac:dyDescent="0.35">
      <c r="A11" s="5">
        <v>151350</v>
      </c>
      <c r="B11" t="s">
        <v>19</v>
      </c>
      <c r="C11" s="6" t="s">
        <v>18</v>
      </c>
      <c r="D11" s="7" t="s">
        <v>7</v>
      </c>
      <c r="E11" s="11">
        <v>0</v>
      </c>
      <c r="F11" s="55">
        <v>0</v>
      </c>
      <c r="G11" s="11">
        <v>0</v>
      </c>
      <c r="H11" s="11">
        <v>0</v>
      </c>
      <c r="I11" s="11">
        <v>0</v>
      </c>
      <c r="J11" s="11">
        <f>SUM(E11:I11)</f>
        <v>0</v>
      </c>
      <c r="K11" s="12">
        <f>J11/J12</f>
        <v>0</v>
      </c>
    </row>
    <row r="12" spans="1:11" s="1" customFormat="1" x14ac:dyDescent="0.35">
      <c r="A12" s="8">
        <v>151350</v>
      </c>
      <c r="B12" s="1" t="s">
        <v>19</v>
      </c>
      <c r="C12" s="3" t="s">
        <v>10</v>
      </c>
      <c r="D12" s="2" t="s">
        <v>7</v>
      </c>
      <c r="E12" s="10">
        <f>SUM(E7:E11)</f>
        <v>0</v>
      </c>
      <c r="F12" s="56">
        <f>SUM(F7:F11)</f>
        <v>137</v>
      </c>
      <c r="G12" s="10">
        <f t="shared" ref="G12" si="1">SUM(G7:G11)</f>
        <v>0</v>
      </c>
      <c r="H12" s="10">
        <f>SUM(H7:H11)</f>
        <v>46</v>
      </c>
      <c r="I12" s="10">
        <f>SUM(I7:I11)</f>
        <v>96</v>
      </c>
      <c r="J12" s="10">
        <f>SUM(J7:J11)</f>
        <v>279</v>
      </c>
      <c r="K12" s="15">
        <f>SUM(K7:K11)</f>
        <v>1</v>
      </c>
    </row>
    <row r="13" spans="1:11" x14ac:dyDescent="0.35">
      <c r="A13" s="5">
        <v>151282</v>
      </c>
      <c r="B13" t="s">
        <v>20</v>
      </c>
      <c r="C13" s="6" t="s">
        <v>6</v>
      </c>
      <c r="D13" s="7" t="s">
        <v>7</v>
      </c>
      <c r="E13" s="7">
        <v>0</v>
      </c>
      <c r="F13" s="57">
        <v>82</v>
      </c>
      <c r="G13" s="11">
        <v>0</v>
      </c>
      <c r="H13" s="7">
        <v>35</v>
      </c>
      <c r="I13" s="11">
        <v>95</v>
      </c>
      <c r="J13" s="11">
        <f>SUM(E13:I13)</f>
        <v>212</v>
      </c>
      <c r="K13" s="12">
        <f>J13/J17</f>
        <v>0.71864406779661016</v>
      </c>
    </row>
    <row r="14" spans="1:11" x14ac:dyDescent="0.35">
      <c r="A14" s="5">
        <v>151282</v>
      </c>
      <c r="B14" t="s">
        <v>20</v>
      </c>
      <c r="C14" s="6" t="s">
        <v>8</v>
      </c>
      <c r="D14" s="7" t="s">
        <v>7</v>
      </c>
      <c r="E14" s="7">
        <v>1</v>
      </c>
      <c r="F14" s="55">
        <v>0</v>
      </c>
      <c r="G14" s="11">
        <v>0</v>
      </c>
      <c r="H14" s="7">
        <v>0</v>
      </c>
      <c r="I14" s="11">
        <v>0</v>
      </c>
      <c r="J14" s="11">
        <f t="shared" ref="J14:J16" si="2">SUM(E14:I14)</f>
        <v>1</v>
      </c>
      <c r="K14" s="12">
        <f>J14/J17</f>
        <v>3.3898305084745762E-3</v>
      </c>
    </row>
    <row r="15" spans="1:11" x14ac:dyDescent="0.35">
      <c r="A15" s="5">
        <v>151282</v>
      </c>
      <c r="B15" t="s">
        <v>20</v>
      </c>
      <c r="C15" s="6" t="s">
        <v>17</v>
      </c>
      <c r="D15" s="7" t="s">
        <v>7</v>
      </c>
      <c r="E15" s="11">
        <v>0</v>
      </c>
      <c r="F15" s="57">
        <v>80</v>
      </c>
      <c r="G15" s="11">
        <v>0</v>
      </c>
      <c r="H15" s="7">
        <v>0</v>
      </c>
      <c r="I15" s="11">
        <v>0</v>
      </c>
      <c r="J15" s="11">
        <f t="shared" si="2"/>
        <v>80</v>
      </c>
      <c r="K15" s="12">
        <f>J15/J17</f>
        <v>0.2711864406779661</v>
      </c>
    </row>
    <row r="16" spans="1:11" x14ac:dyDescent="0.35">
      <c r="A16" s="5">
        <v>151282</v>
      </c>
      <c r="B16" t="s">
        <v>20</v>
      </c>
      <c r="C16" s="6" t="s">
        <v>9</v>
      </c>
      <c r="D16" s="7" t="s">
        <v>7</v>
      </c>
      <c r="E16" s="7">
        <v>2</v>
      </c>
      <c r="F16" s="55">
        <v>0</v>
      </c>
      <c r="G16" s="11">
        <v>0</v>
      </c>
      <c r="H16" s="11">
        <v>0</v>
      </c>
      <c r="I16" s="11">
        <v>0</v>
      </c>
      <c r="J16" s="11">
        <f t="shared" si="2"/>
        <v>2</v>
      </c>
      <c r="K16" s="12">
        <f>J16/J17</f>
        <v>6.7796610169491523E-3</v>
      </c>
    </row>
    <row r="17" spans="1:11" s="1" customFormat="1" x14ac:dyDescent="0.35">
      <c r="A17" s="8">
        <v>151282</v>
      </c>
      <c r="B17" s="1" t="s">
        <v>20</v>
      </c>
      <c r="C17" s="3" t="s">
        <v>10</v>
      </c>
      <c r="D17" s="2" t="s">
        <v>7</v>
      </c>
      <c r="E17" s="10">
        <f t="shared" ref="E17:I17" si="3">SUM(E13:E16)</f>
        <v>3</v>
      </c>
      <c r="F17" s="56">
        <f>SUM(F13:F16)</f>
        <v>162</v>
      </c>
      <c r="G17" s="10">
        <f t="shared" si="3"/>
        <v>0</v>
      </c>
      <c r="H17" s="10">
        <f t="shared" si="3"/>
        <v>35</v>
      </c>
      <c r="I17" s="10">
        <f t="shared" si="3"/>
        <v>95</v>
      </c>
      <c r="J17" s="10">
        <f>SUM(J13:J16)</f>
        <v>295</v>
      </c>
      <c r="K17" s="15">
        <f>SUM(K13:K16)</f>
        <v>0.99999999999999989</v>
      </c>
    </row>
    <row r="18" spans="1:11" x14ac:dyDescent="0.35">
      <c r="A18" s="5">
        <v>150551</v>
      </c>
      <c r="B18" t="s">
        <v>21</v>
      </c>
      <c r="C18" s="6" t="s">
        <v>6</v>
      </c>
      <c r="D18" s="7" t="s">
        <v>7</v>
      </c>
      <c r="E18" s="7">
        <v>0</v>
      </c>
      <c r="F18" s="57">
        <v>22</v>
      </c>
      <c r="G18" s="11">
        <v>0</v>
      </c>
      <c r="H18" s="7">
        <v>24</v>
      </c>
      <c r="I18" s="11">
        <v>128</v>
      </c>
      <c r="J18" s="11">
        <f>SUM(E18:I18)</f>
        <v>174</v>
      </c>
      <c r="K18" s="12">
        <f>J18/J23</f>
        <v>0.79452054794520544</v>
      </c>
    </row>
    <row r="19" spans="1:11" x14ac:dyDescent="0.35">
      <c r="A19" s="5">
        <v>150551</v>
      </c>
      <c r="B19" t="s">
        <v>21</v>
      </c>
      <c r="C19" s="6" t="s">
        <v>8</v>
      </c>
      <c r="D19" s="7" t="s">
        <v>7</v>
      </c>
      <c r="E19" s="7">
        <v>0</v>
      </c>
      <c r="F19" s="55">
        <v>0</v>
      </c>
      <c r="G19" s="11">
        <v>0</v>
      </c>
      <c r="H19" s="7">
        <v>11</v>
      </c>
      <c r="I19" s="11">
        <v>0</v>
      </c>
      <c r="J19" s="11">
        <f t="shared" ref="J19:J22" si="4">SUM(E19:I19)</f>
        <v>11</v>
      </c>
      <c r="K19" s="12">
        <f>J19/J23</f>
        <v>5.0228310502283102E-2</v>
      </c>
    </row>
    <row r="20" spans="1:11" x14ac:dyDescent="0.35">
      <c r="A20" s="5">
        <v>150551</v>
      </c>
      <c r="B20" t="s">
        <v>21</v>
      </c>
      <c r="C20" s="6" t="s">
        <v>17</v>
      </c>
      <c r="D20" s="7" t="s">
        <v>7</v>
      </c>
      <c r="E20" s="11">
        <v>0</v>
      </c>
      <c r="F20" s="57">
        <v>28</v>
      </c>
      <c r="G20" s="11">
        <v>0</v>
      </c>
      <c r="H20" s="7">
        <v>0</v>
      </c>
      <c r="I20" s="11">
        <v>0</v>
      </c>
      <c r="J20" s="11">
        <f t="shared" si="4"/>
        <v>28</v>
      </c>
      <c r="K20" s="12">
        <f>J20/J23</f>
        <v>0.12785388127853881</v>
      </c>
    </row>
    <row r="21" spans="1:11" x14ac:dyDescent="0.35">
      <c r="A21" s="5">
        <v>150551</v>
      </c>
      <c r="B21" t="s">
        <v>21</v>
      </c>
      <c r="C21" s="6" t="s">
        <v>9</v>
      </c>
      <c r="D21" s="7" t="s">
        <v>7</v>
      </c>
      <c r="E21" s="7">
        <v>6</v>
      </c>
      <c r="F21" s="55">
        <v>0</v>
      </c>
      <c r="G21" s="11">
        <v>0</v>
      </c>
      <c r="H21" s="11">
        <v>0</v>
      </c>
      <c r="I21" s="11">
        <v>0</v>
      </c>
      <c r="J21" s="11">
        <f t="shared" si="4"/>
        <v>6</v>
      </c>
      <c r="K21" s="12">
        <f>J21/J23</f>
        <v>2.7397260273972601E-2</v>
      </c>
    </row>
    <row r="22" spans="1:11" x14ac:dyDescent="0.35">
      <c r="A22" s="5">
        <v>150551</v>
      </c>
      <c r="B22" t="s">
        <v>21</v>
      </c>
      <c r="C22" s="6" t="s">
        <v>18</v>
      </c>
      <c r="D22" s="7" t="s">
        <v>7</v>
      </c>
      <c r="E22" s="13">
        <v>0</v>
      </c>
      <c r="F22" s="55">
        <v>0</v>
      </c>
      <c r="G22" s="11">
        <v>0</v>
      </c>
      <c r="H22" s="11">
        <v>0</v>
      </c>
      <c r="I22" s="11">
        <v>0</v>
      </c>
      <c r="J22" s="11">
        <f t="shared" si="4"/>
        <v>0</v>
      </c>
      <c r="K22" s="12">
        <f>J22/J23</f>
        <v>0</v>
      </c>
    </row>
    <row r="23" spans="1:11" s="1" customFormat="1" x14ac:dyDescent="0.35">
      <c r="A23" s="8">
        <v>150551</v>
      </c>
      <c r="B23" s="1" t="s">
        <v>21</v>
      </c>
      <c r="C23" s="3" t="s">
        <v>10</v>
      </c>
      <c r="D23" s="2" t="s">
        <v>7</v>
      </c>
      <c r="E23" s="10">
        <f t="shared" ref="E23:I23" si="5">SUM(E18:E22)</f>
        <v>6</v>
      </c>
      <c r="F23" s="56">
        <f>SUM(F18:F22)</f>
        <v>50</v>
      </c>
      <c r="G23" s="10">
        <f t="shared" si="5"/>
        <v>0</v>
      </c>
      <c r="H23" s="10">
        <f t="shared" si="5"/>
        <v>35</v>
      </c>
      <c r="I23" s="10">
        <f t="shared" si="5"/>
        <v>128</v>
      </c>
      <c r="J23" s="10">
        <f>SUM(J18:J22)</f>
        <v>219</v>
      </c>
      <c r="K23" s="15">
        <f>SUM(K18:K22)</f>
        <v>0.99999999999999989</v>
      </c>
    </row>
    <row r="24" spans="1:11" x14ac:dyDescent="0.35">
      <c r="A24" s="5">
        <v>151294</v>
      </c>
      <c r="B24" t="s">
        <v>24</v>
      </c>
      <c r="C24" s="6" t="s">
        <v>6</v>
      </c>
      <c r="D24" s="7" t="s">
        <v>7</v>
      </c>
      <c r="E24" s="11">
        <v>0</v>
      </c>
      <c r="F24" s="55">
        <v>104</v>
      </c>
      <c r="G24" s="11">
        <v>0</v>
      </c>
      <c r="H24" s="7">
        <v>24</v>
      </c>
      <c r="I24" s="11">
        <v>0</v>
      </c>
      <c r="J24" s="11">
        <f>SUM(E24:I24)</f>
        <v>128</v>
      </c>
      <c r="K24" s="12">
        <f>J24/J28</f>
        <v>0.44599303135888502</v>
      </c>
    </row>
    <row r="25" spans="1:11" x14ac:dyDescent="0.35">
      <c r="A25" s="5">
        <v>151294</v>
      </c>
      <c r="B25" t="s">
        <v>24</v>
      </c>
      <c r="C25" s="6" t="s">
        <v>8</v>
      </c>
      <c r="D25" s="7" t="s">
        <v>7</v>
      </c>
      <c r="E25" s="11">
        <v>0</v>
      </c>
      <c r="F25" s="55">
        <v>0</v>
      </c>
      <c r="G25" s="11">
        <v>0</v>
      </c>
      <c r="H25" s="7">
        <v>13</v>
      </c>
      <c r="I25" s="11">
        <v>0</v>
      </c>
      <c r="J25" s="11">
        <f>SUM(E25:I25)</f>
        <v>13</v>
      </c>
      <c r="K25" s="12">
        <f>J25/J28</f>
        <v>4.5296167247386762E-2</v>
      </c>
    </row>
    <row r="26" spans="1:11" x14ac:dyDescent="0.35">
      <c r="A26" s="5">
        <v>151294</v>
      </c>
      <c r="B26" t="s">
        <v>24</v>
      </c>
      <c r="C26" s="6" t="s">
        <v>17</v>
      </c>
      <c r="D26" s="7" t="s">
        <v>7</v>
      </c>
      <c r="E26" s="11">
        <v>0</v>
      </c>
      <c r="F26" s="55">
        <v>137</v>
      </c>
      <c r="G26" s="11">
        <v>0</v>
      </c>
      <c r="H26" s="11">
        <v>0</v>
      </c>
      <c r="I26" s="11">
        <v>0</v>
      </c>
      <c r="J26" s="11">
        <f>SUM(E26:I26)</f>
        <v>137</v>
      </c>
      <c r="K26" s="12">
        <f>J26/J28</f>
        <v>0.47735191637630664</v>
      </c>
    </row>
    <row r="27" spans="1:11" x14ac:dyDescent="0.35">
      <c r="A27" s="5">
        <v>151294</v>
      </c>
      <c r="B27" t="s">
        <v>24</v>
      </c>
      <c r="C27" s="6" t="s">
        <v>9</v>
      </c>
      <c r="D27" s="7" t="s">
        <v>7</v>
      </c>
      <c r="E27" s="11">
        <v>0</v>
      </c>
      <c r="F27" s="55">
        <v>0</v>
      </c>
      <c r="G27" s="11">
        <v>0</v>
      </c>
      <c r="H27" s="7">
        <v>9</v>
      </c>
      <c r="I27" s="11">
        <v>0</v>
      </c>
      <c r="J27" s="11">
        <f>SUM(E27:I27)</f>
        <v>9</v>
      </c>
      <c r="K27" s="12">
        <f>J27/J28</f>
        <v>3.1358885017421602E-2</v>
      </c>
    </row>
    <row r="28" spans="1:11" s="1" customFormat="1" x14ac:dyDescent="0.35">
      <c r="A28" s="8">
        <v>151294</v>
      </c>
      <c r="B28" s="1" t="s">
        <v>24</v>
      </c>
      <c r="C28" s="3" t="s">
        <v>10</v>
      </c>
      <c r="D28" s="2" t="s">
        <v>7</v>
      </c>
      <c r="E28" s="10">
        <f t="shared" ref="E28:K28" si="6">SUM(E24:E27)</f>
        <v>0</v>
      </c>
      <c r="F28" s="56">
        <f t="shared" si="6"/>
        <v>241</v>
      </c>
      <c r="G28" s="10">
        <f t="shared" si="6"/>
        <v>0</v>
      </c>
      <c r="H28" s="10">
        <f t="shared" si="6"/>
        <v>46</v>
      </c>
      <c r="I28" s="10">
        <f t="shared" si="6"/>
        <v>0</v>
      </c>
      <c r="J28" s="10">
        <f t="shared" si="6"/>
        <v>287</v>
      </c>
      <c r="K28" s="15">
        <f t="shared" si="6"/>
        <v>1</v>
      </c>
    </row>
    <row r="29" spans="1:11" x14ac:dyDescent="0.35">
      <c r="A29" s="5">
        <v>151178</v>
      </c>
      <c r="B29" t="s">
        <v>22</v>
      </c>
      <c r="C29" s="6" t="s">
        <v>6</v>
      </c>
      <c r="D29" s="7" t="s">
        <v>7</v>
      </c>
      <c r="E29" s="11">
        <v>0</v>
      </c>
      <c r="F29" s="55">
        <v>54</v>
      </c>
      <c r="G29" s="11">
        <v>0</v>
      </c>
      <c r="H29" s="7">
        <v>20</v>
      </c>
      <c r="I29" s="11">
        <v>0</v>
      </c>
      <c r="J29" s="11">
        <f>SUM(E29:I29)</f>
        <v>74</v>
      </c>
      <c r="K29" s="12">
        <f>J29/J33</f>
        <v>0.49664429530201343</v>
      </c>
    </row>
    <row r="30" spans="1:11" x14ac:dyDescent="0.35">
      <c r="A30" s="5">
        <v>151178</v>
      </c>
      <c r="B30" t="s">
        <v>22</v>
      </c>
      <c r="C30" s="6" t="s">
        <v>8</v>
      </c>
      <c r="D30" s="7" t="s">
        <v>7</v>
      </c>
      <c r="E30" s="11">
        <v>0</v>
      </c>
      <c r="F30" s="55">
        <v>0</v>
      </c>
      <c r="G30" s="11">
        <v>0</v>
      </c>
      <c r="H30" s="7">
        <v>22</v>
      </c>
      <c r="I30" s="11">
        <v>0</v>
      </c>
      <c r="J30" s="11">
        <f t="shared" ref="J30:J32" si="7">SUM(E30:I30)</f>
        <v>22</v>
      </c>
      <c r="K30" s="12">
        <f>J30/J33</f>
        <v>0.1476510067114094</v>
      </c>
    </row>
    <row r="31" spans="1:11" x14ac:dyDescent="0.35">
      <c r="A31" s="5">
        <v>151178</v>
      </c>
      <c r="B31" t="s">
        <v>22</v>
      </c>
      <c r="C31" s="6" t="s">
        <v>17</v>
      </c>
      <c r="D31" s="7" t="s">
        <v>7</v>
      </c>
      <c r="E31" s="11">
        <v>0</v>
      </c>
      <c r="F31" s="55">
        <v>47</v>
      </c>
      <c r="G31" s="11">
        <v>0</v>
      </c>
      <c r="H31" s="7">
        <v>0</v>
      </c>
      <c r="I31" s="11">
        <v>0</v>
      </c>
      <c r="J31" s="11">
        <f t="shared" si="7"/>
        <v>47</v>
      </c>
      <c r="K31" s="12">
        <f>J31/J33</f>
        <v>0.31543624161073824</v>
      </c>
    </row>
    <row r="32" spans="1:11" x14ac:dyDescent="0.35">
      <c r="A32" s="5">
        <v>151178</v>
      </c>
      <c r="B32" t="s">
        <v>22</v>
      </c>
      <c r="C32" s="6" t="s">
        <v>9</v>
      </c>
      <c r="D32" s="7" t="s">
        <v>7</v>
      </c>
      <c r="E32" s="11">
        <v>6</v>
      </c>
      <c r="F32" s="55">
        <v>0</v>
      </c>
      <c r="G32" s="11">
        <v>0</v>
      </c>
      <c r="H32" s="11">
        <v>0</v>
      </c>
      <c r="I32" s="11">
        <v>0</v>
      </c>
      <c r="J32" s="11">
        <f t="shared" si="7"/>
        <v>6</v>
      </c>
      <c r="K32" s="12">
        <f>J32/J33</f>
        <v>4.0268456375838924E-2</v>
      </c>
    </row>
    <row r="33" spans="1:11" s="1" customFormat="1" x14ac:dyDescent="0.35">
      <c r="A33" s="8">
        <v>151178</v>
      </c>
      <c r="B33" s="1" t="s">
        <v>22</v>
      </c>
      <c r="C33" s="3" t="s">
        <v>10</v>
      </c>
      <c r="D33" s="2" t="s">
        <v>7</v>
      </c>
      <c r="E33" s="10">
        <f>SUM(E29:E32)</f>
        <v>6</v>
      </c>
      <c r="F33" s="56">
        <f t="shared" ref="F33:I33" si="8">SUM(F29:F32)</f>
        <v>101</v>
      </c>
      <c r="G33" s="10">
        <f t="shared" si="8"/>
        <v>0</v>
      </c>
      <c r="H33" s="10">
        <f>SUM(H29:H32)</f>
        <v>42</v>
      </c>
      <c r="I33" s="10">
        <f t="shared" si="8"/>
        <v>0</v>
      </c>
      <c r="J33" s="10">
        <f>SUM(J29:J32)</f>
        <v>149</v>
      </c>
      <c r="K33" s="15">
        <f>SUM(K29:K32)</f>
        <v>1</v>
      </c>
    </row>
    <row r="34" spans="1:11" x14ac:dyDescent="0.35">
      <c r="A34" s="5">
        <v>150563</v>
      </c>
      <c r="B34" t="s">
        <v>23</v>
      </c>
      <c r="C34" s="6" t="s">
        <v>6</v>
      </c>
      <c r="D34" s="7" t="s">
        <v>7</v>
      </c>
      <c r="E34" s="11">
        <v>0</v>
      </c>
      <c r="F34" s="55">
        <v>60</v>
      </c>
      <c r="G34" s="11">
        <v>0</v>
      </c>
      <c r="H34" s="7">
        <v>37</v>
      </c>
      <c r="I34" s="11">
        <v>0</v>
      </c>
      <c r="J34" s="11">
        <f>SUM(E34:I34)</f>
        <v>97</v>
      </c>
      <c r="K34" s="12">
        <f>J34/J38</f>
        <v>0.57058823529411762</v>
      </c>
    </row>
    <row r="35" spans="1:11" x14ac:dyDescent="0.35">
      <c r="A35" s="5">
        <v>150563</v>
      </c>
      <c r="B35" t="s">
        <v>23</v>
      </c>
      <c r="C35" s="6" t="s">
        <v>8</v>
      </c>
      <c r="D35" s="7" t="s">
        <v>7</v>
      </c>
      <c r="E35" s="11">
        <v>1</v>
      </c>
      <c r="F35" s="55">
        <v>0</v>
      </c>
      <c r="G35" s="11">
        <v>0</v>
      </c>
      <c r="H35" s="7">
        <v>16</v>
      </c>
      <c r="I35" s="11">
        <v>0</v>
      </c>
      <c r="J35" s="11">
        <f t="shared" ref="J35:J37" si="9">SUM(E35:I35)</f>
        <v>17</v>
      </c>
      <c r="K35" s="12">
        <f>J35/J38</f>
        <v>0.1</v>
      </c>
    </row>
    <row r="36" spans="1:11" x14ac:dyDescent="0.35">
      <c r="A36" s="5">
        <v>150563</v>
      </c>
      <c r="B36" t="s">
        <v>23</v>
      </c>
      <c r="C36" s="6" t="s">
        <v>17</v>
      </c>
      <c r="D36" s="7" t="s">
        <v>7</v>
      </c>
      <c r="E36" s="11">
        <v>0</v>
      </c>
      <c r="F36" s="55">
        <v>46</v>
      </c>
      <c r="G36" s="11">
        <v>0</v>
      </c>
      <c r="H36" s="11">
        <v>0</v>
      </c>
      <c r="I36" s="11">
        <v>0</v>
      </c>
      <c r="J36" s="11">
        <f t="shared" si="9"/>
        <v>46</v>
      </c>
      <c r="K36" s="12">
        <f>J36/J38</f>
        <v>0.27058823529411763</v>
      </c>
    </row>
    <row r="37" spans="1:11" x14ac:dyDescent="0.35">
      <c r="A37" s="5">
        <v>150563</v>
      </c>
      <c r="B37" t="s">
        <v>23</v>
      </c>
      <c r="C37" s="6" t="s">
        <v>9</v>
      </c>
      <c r="D37" s="7" t="s">
        <v>7</v>
      </c>
      <c r="E37" s="11">
        <v>3</v>
      </c>
      <c r="F37" s="55">
        <v>0</v>
      </c>
      <c r="G37" s="11">
        <v>0</v>
      </c>
      <c r="H37" s="7">
        <v>7</v>
      </c>
      <c r="I37" s="11">
        <v>0</v>
      </c>
      <c r="J37" s="11">
        <f t="shared" si="9"/>
        <v>10</v>
      </c>
      <c r="K37" s="12">
        <f>J37/J38</f>
        <v>5.8823529411764705E-2</v>
      </c>
    </row>
    <row r="38" spans="1:11" s="1" customFormat="1" x14ac:dyDescent="0.35">
      <c r="A38" s="8">
        <v>150563</v>
      </c>
      <c r="B38" s="1" t="s">
        <v>23</v>
      </c>
      <c r="C38" s="3" t="s">
        <v>10</v>
      </c>
      <c r="D38" s="2" t="s">
        <v>7</v>
      </c>
      <c r="E38" s="10">
        <f t="shared" ref="E38:I38" si="10">SUM(E34:E37)</f>
        <v>4</v>
      </c>
      <c r="F38" s="56">
        <f t="shared" si="10"/>
        <v>106</v>
      </c>
      <c r="G38" s="10">
        <f t="shared" si="10"/>
        <v>0</v>
      </c>
      <c r="H38" s="10">
        <f t="shared" si="10"/>
        <v>60</v>
      </c>
      <c r="I38" s="10">
        <f t="shared" si="10"/>
        <v>0</v>
      </c>
      <c r="J38" s="10">
        <f>SUM(J34:J37)</f>
        <v>170</v>
      </c>
      <c r="K38" s="15">
        <f>SUM(K34:K37)</f>
        <v>1</v>
      </c>
    </row>
    <row r="39" spans="1:11" x14ac:dyDescent="0.35">
      <c r="A39" s="5">
        <v>151660</v>
      </c>
      <c r="B39" t="s">
        <v>25</v>
      </c>
      <c r="C39" s="6" t="s">
        <v>6</v>
      </c>
      <c r="D39" s="7" t="s">
        <v>7</v>
      </c>
      <c r="E39" s="11">
        <v>0</v>
      </c>
      <c r="F39" s="55">
        <v>68</v>
      </c>
      <c r="G39" s="11">
        <v>0</v>
      </c>
      <c r="H39" s="7">
        <v>19</v>
      </c>
      <c r="I39" s="11">
        <v>114</v>
      </c>
      <c r="J39" s="11">
        <f>SUM(E39:I39)</f>
        <v>201</v>
      </c>
      <c r="K39" s="12">
        <f>J39/J44</f>
        <v>0.77011494252873558</v>
      </c>
    </row>
    <row r="40" spans="1:11" x14ac:dyDescent="0.35">
      <c r="A40" s="5">
        <v>151660</v>
      </c>
      <c r="B40" t="s">
        <v>25</v>
      </c>
      <c r="C40" s="6" t="s">
        <v>8</v>
      </c>
      <c r="D40" s="7" t="s">
        <v>7</v>
      </c>
      <c r="E40" s="11">
        <v>0</v>
      </c>
      <c r="F40" s="55">
        <v>0</v>
      </c>
      <c r="G40" s="11">
        <v>0</v>
      </c>
      <c r="H40" s="7">
        <v>0</v>
      </c>
      <c r="I40" s="11">
        <v>0</v>
      </c>
      <c r="J40" s="11">
        <f>SUM(E40:I40)</f>
        <v>0</v>
      </c>
      <c r="K40" s="12">
        <f>J40/J44</f>
        <v>0</v>
      </c>
    </row>
    <row r="41" spans="1:11" x14ac:dyDescent="0.35">
      <c r="A41" s="5">
        <v>151660</v>
      </c>
      <c r="B41" t="s">
        <v>25</v>
      </c>
      <c r="C41" s="6" t="s">
        <v>17</v>
      </c>
      <c r="D41" s="7" t="s">
        <v>7</v>
      </c>
      <c r="E41" s="11">
        <v>0</v>
      </c>
      <c r="F41" s="55">
        <v>39</v>
      </c>
      <c r="G41" s="11">
        <v>0</v>
      </c>
      <c r="H41" s="7">
        <v>0</v>
      </c>
      <c r="I41" s="11">
        <v>0</v>
      </c>
      <c r="J41" s="11">
        <f t="shared" ref="J41:J43" si="11">SUM(E41:I41)</f>
        <v>39</v>
      </c>
      <c r="K41" s="12">
        <f>J41/J44</f>
        <v>0.14942528735632185</v>
      </c>
    </row>
    <row r="42" spans="1:11" x14ac:dyDescent="0.35">
      <c r="A42" s="5">
        <v>151660</v>
      </c>
      <c r="B42" t="s">
        <v>25</v>
      </c>
      <c r="C42" s="6" t="s">
        <v>9</v>
      </c>
      <c r="D42" s="7" t="s">
        <v>7</v>
      </c>
      <c r="E42" s="11">
        <v>0</v>
      </c>
      <c r="F42" s="55">
        <v>0</v>
      </c>
      <c r="G42" s="11">
        <v>0</v>
      </c>
      <c r="H42" s="11">
        <v>0</v>
      </c>
      <c r="I42" s="11">
        <v>0</v>
      </c>
      <c r="J42" s="11">
        <f t="shared" si="11"/>
        <v>0</v>
      </c>
      <c r="K42" s="12">
        <f>J42/J44</f>
        <v>0</v>
      </c>
    </row>
    <row r="43" spans="1:11" x14ac:dyDescent="0.35">
      <c r="A43" s="5">
        <v>151660</v>
      </c>
      <c r="B43" t="s">
        <v>25</v>
      </c>
      <c r="C43" s="6" t="s">
        <v>18</v>
      </c>
      <c r="D43" s="7" t="s">
        <v>7</v>
      </c>
      <c r="E43" s="11">
        <v>0</v>
      </c>
      <c r="F43" s="55">
        <v>21</v>
      </c>
      <c r="G43" s="11">
        <v>0</v>
      </c>
      <c r="H43" s="11">
        <v>0</v>
      </c>
      <c r="I43" s="11">
        <v>0</v>
      </c>
      <c r="J43" s="11">
        <f t="shared" si="11"/>
        <v>21</v>
      </c>
      <c r="K43" s="12">
        <f>J43/J44</f>
        <v>8.0459770114942528E-2</v>
      </c>
    </row>
    <row r="44" spans="1:11" s="1" customFormat="1" x14ac:dyDescent="0.35">
      <c r="A44" s="8">
        <v>151660</v>
      </c>
      <c r="B44" s="1" t="s">
        <v>25</v>
      </c>
      <c r="C44" s="3" t="s">
        <v>10</v>
      </c>
      <c r="D44" s="2" t="s">
        <v>7</v>
      </c>
      <c r="E44" s="10">
        <f t="shared" ref="E44:I44" si="12">SUM(E39:E43)</f>
        <v>0</v>
      </c>
      <c r="F44" s="56">
        <f t="shared" si="12"/>
        <v>128</v>
      </c>
      <c r="G44" s="10">
        <f t="shared" si="12"/>
        <v>0</v>
      </c>
      <c r="H44" s="10">
        <f t="shared" si="12"/>
        <v>19</v>
      </c>
      <c r="I44" s="10">
        <f t="shared" si="12"/>
        <v>114</v>
      </c>
      <c r="J44" s="10">
        <f>SUM(J39:J43)</f>
        <v>261</v>
      </c>
      <c r="K44" s="15">
        <f>SUM(K39:K43)</f>
        <v>1</v>
      </c>
    </row>
    <row r="45" spans="1:11" x14ac:dyDescent="0.35">
      <c r="A45" s="5">
        <v>151671</v>
      </c>
      <c r="B45" t="s">
        <v>26</v>
      </c>
      <c r="C45" s="6" t="s">
        <v>6</v>
      </c>
      <c r="D45" s="7" t="s">
        <v>7</v>
      </c>
      <c r="E45" s="7">
        <v>0</v>
      </c>
      <c r="F45" s="55">
        <v>177</v>
      </c>
      <c r="G45" s="11">
        <v>0</v>
      </c>
      <c r="H45" s="7">
        <v>42</v>
      </c>
      <c r="I45" s="11">
        <v>0</v>
      </c>
      <c r="J45" s="11">
        <f>SUM(E45:I45)</f>
        <v>219</v>
      </c>
      <c r="K45" s="12">
        <f>J45/J49</f>
        <v>0.63294797687861271</v>
      </c>
    </row>
    <row r="46" spans="1:11" x14ac:dyDescent="0.35">
      <c r="A46" s="5">
        <v>151671</v>
      </c>
      <c r="B46" t="s">
        <v>26</v>
      </c>
      <c r="C46" s="6" t="s">
        <v>8</v>
      </c>
      <c r="D46" s="7" t="s">
        <v>7</v>
      </c>
      <c r="E46" s="7">
        <v>2</v>
      </c>
      <c r="F46" s="55">
        <v>0</v>
      </c>
      <c r="G46" s="11">
        <v>0</v>
      </c>
      <c r="H46" s="7">
        <v>26</v>
      </c>
      <c r="I46" s="11">
        <v>0</v>
      </c>
      <c r="J46" s="11">
        <f t="shared" ref="J46:J48" si="13">SUM(E46:I46)</f>
        <v>28</v>
      </c>
      <c r="K46" s="12">
        <f>J46/J49</f>
        <v>8.0924855491329481E-2</v>
      </c>
    </row>
    <row r="47" spans="1:11" x14ac:dyDescent="0.35">
      <c r="A47" s="5">
        <v>151671</v>
      </c>
      <c r="B47" t="s">
        <v>26</v>
      </c>
      <c r="C47" s="6" t="s">
        <v>17</v>
      </c>
      <c r="D47" s="7" t="s">
        <v>7</v>
      </c>
      <c r="E47" s="7">
        <v>0</v>
      </c>
      <c r="F47" s="55">
        <v>98</v>
      </c>
      <c r="G47" s="11">
        <v>0</v>
      </c>
      <c r="H47" s="7">
        <v>0</v>
      </c>
      <c r="I47" s="11">
        <v>0</v>
      </c>
      <c r="J47" s="11">
        <f t="shared" si="13"/>
        <v>98</v>
      </c>
      <c r="K47" s="12">
        <f>J47/J49</f>
        <v>0.2832369942196532</v>
      </c>
    </row>
    <row r="48" spans="1:11" x14ac:dyDescent="0.35">
      <c r="A48" s="5">
        <v>151671</v>
      </c>
      <c r="B48" t="s">
        <v>26</v>
      </c>
      <c r="C48" s="6" t="s">
        <v>9</v>
      </c>
      <c r="D48" s="7" t="s">
        <v>7</v>
      </c>
      <c r="E48" s="11">
        <v>0</v>
      </c>
      <c r="F48" s="55">
        <v>0</v>
      </c>
      <c r="G48" s="11">
        <v>0</v>
      </c>
      <c r="H48" s="11">
        <v>1</v>
      </c>
      <c r="I48" s="11">
        <v>0</v>
      </c>
      <c r="J48" s="11">
        <f t="shared" si="13"/>
        <v>1</v>
      </c>
      <c r="K48" s="12">
        <f>J48/J49</f>
        <v>2.8901734104046241E-3</v>
      </c>
    </row>
    <row r="49" spans="1:11" s="1" customFormat="1" x14ac:dyDescent="0.35">
      <c r="A49" s="8">
        <v>151671</v>
      </c>
      <c r="B49" s="1" t="s">
        <v>26</v>
      </c>
      <c r="C49" s="3" t="s">
        <v>10</v>
      </c>
      <c r="D49" s="2" t="s">
        <v>7</v>
      </c>
      <c r="E49" s="10">
        <f t="shared" ref="E49:I49" si="14">SUM(E45:E48)</f>
        <v>2</v>
      </c>
      <c r="F49" s="56">
        <f t="shared" si="14"/>
        <v>275</v>
      </c>
      <c r="G49" s="10">
        <f t="shared" si="14"/>
        <v>0</v>
      </c>
      <c r="H49" s="10">
        <f t="shared" si="14"/>
        <v>69</v>
      </c>
      <c r="I49" s="10">
        <f t="shared" si="14"/>
        <v>0</v>
      </c>
      <c r="J49" s="10">
        <f>SUM(J45:J48)</f>
        <v>346</v>
      </c>
      <c r="K49" s="15">
        <f>SUM(K45:K48)</f>
        <v>1</v>
      </c>
    </row>
    <row r="50" spans="1:11" x14ac:dyDescent="0.35">
      <c r="A50" s="5">
        <v>150356</v>
      </c>
      <c r="B50" t="s">
        <v>5</v>
      </c>
      <c r="C50" s="6" t="s">
        <v>6</v>
      </c>
      <c r="D50" s="7" t="s">
        <v>29</v>
      </c>
      <c r="E50" s="7">
        <v>0</v>
      </c>
      <c r="F50" s="55">
        <v>0</v>
      </c>
      <c r="G50" s="11">
        <v>18</v>
      </c>
      <c r="H50" s="7">
        <v>45</v>
      </c>
      <c r="I50" s="11">
        <v>0</v>
      </c>
      <c r="J50" s="11">
        <f>SUM(E50:I50)</f>
        <v>63</v>
      </c>
      <c r="K50" s="12">
        <f>J50/J54</f>
        <v>0.69230769230769229</v>
      </c>
    </row>
    <row r="51" spans="1:11" x14ac:dyDescent="0.35">
      <c r="A51" s="5">
        <v>150356</v>
      </c>
      <c r="B51" t="s">
        <v>5</v>
      </c>
      <c r="C51" s="6" t="s">
        <v>8</v>
      </c>
      <c r="D51" s="7" t="s">
        <v>29</v>
      </c>
      <c r="E51" s="7">
        <v>0</v>
      </c>
      <c r="F51" s="55">
        <v>0</v>
      </c>
      <c r="G51" s="11">
        <v>0</v>
      </c>
      <c r="H51" s="7">
        <v>12</v>
      </c>
      <c r="I51" s="11">
        <v>0</v>
      </c>
      <c r="J51" s="11">
        <f>SUM(E51:I51)</f>
        <v>12</v>
      </c>
      <c r="K51" s="12">
        <f>J51/J54</f>
        <v>0.13186813186813187</v>
      </c>
    </row>
    <row r="52" spans="1:11" x14ac:dyDescent="0.35">
      <c r="A52" s="5">
        <v>150356</v>
      </c>
      <c r="B52" t="s">
        <v>5</v>
      </c>
      <c r="C52" s="6" t="s">
        <v>17</v>
      </c>
      <c r="D52" s="7" t="s">
        <v>29</v>
      </c>
      <c r="E52" s="7">
        <v>0</v>
      </c>
      <c r="F52" s="55">
        <v>0</v>
      </c>
      <c r="G52" s="11">
        <v>0</v>
      </c>
      <c r="H52" s="11">
        <v>0</v>
      </c>
      <c r="I52" s="11">
        <v>0</v>
      </c>
      <c r="J52" s="11">
        <f>SUM(E52:I52)</f>
        <v>0</v>
      </c>
      <c r="K52" s="12">
        <f>J52/J54</f>
        <v>0</v>
      </c>
    </row>
    <row r="53" spans="1:11" x14ac:dyDescent="0.35">
      <c r="A53" s="5">
        <v>150356</v>
      </c>
      <c r="B53" t="s">
        <v>5</v>
      </c>
      <c r="C53" s="6" t="s">
        <v>9</v>
      </c>
      <c r="D53" s="7" t="s">
        <v>29</v>
      </c>
      <c r="E53" s="11">
        <v>1</v>
      </c>
      <c r="F53" s="55">
        <v>0</v>
      </c>
      <c r="G53" s="11">
        <v>0</v>
      </c>
      <c r="H53" s="7">
        <v>15</v>
      </c>
      <c r="I53" s="11">
        <v>0</v>
      </c>
      <c r="J53" s="11">
        <f>SUM(E53:I53)</f>
        <v>16</v>
      </c>
      <c r="K53" s="12">
        <f>J53/J54</f>
        <v>0.17582417582417584</v>
      </c>
    </row>
    <row r="54" spans="1:11" s="1" customFormat="1" x14ac:dyDescent="0.35">
      <c r="A54" s="8">
        <v>150356</v>
      </c>
      <c r="B54" s="1" t="s">
        <v>5</v>
      </c>
      <c r="C54" s="3" t="s">
        <v>10</v>
      </c>
      <c r="D54" s="2" t="s">
        <v>29</v>
      </c>
      <c r="E54" s="10">
        <f t="shared" ref="E54:G54" si="15">SUM(E50:E53)</f>
        <v>1</v>
      </c>
      <c r="F54" s="56">
        <f t="shared" si="15"/>
        <v>0</v>
      </c>
      <c r="G54" s="10">
        <f t="shared" si="15"/>
        <v>18</v>
      </c>
      <c r="H54" s="10">
        <f>SUM(H50:H53)</f>
        <v>72</v>
      </c>
      <c r="I54" s="10">
        <f>SUM(I50:I53)</f>
        <v>0</v>
      </c>
      <c r="J54" s="10">
        <f>SUM(J50:J53)</f>
        <v>91</v>
      </c>
      <c r="K54" s="16">
        <f>SUM(K50:K53)</f>
        <v>1</v>
      </c>
    </row>
    <row r="55" spans="1:11" x14ac:dyDescent="0.35">
      <c r="A55" s="5">
        <v>151350</v>
      </c>
      <c r="B55" t="s">
        <v>19</v>
      </c>
      <c r="C55" s="6" t="s">
        <v>6</v>
      </c>
      <c r="D55" s="7" t="s">
        <v>29</v>
      </c>
      <c r="E55" s="19">
        <v>0</v>
      </c>
      <c r="F55" s="55">
        <v>0</v>
      </c>
      <c r="G55" s="19">
        <v>3</v>
      </c>
      <c r="H55" s="19">
        <v>20</v>
      </c>
      <c r="I55" s="19">
        <v>97</v>
      </c>
      <c r="J55" s="11">
        <f>SUM(E55:I55)</f>
        <v>120</v>
      </c>
      <c r="K55" s="12">
        <f>J55/J60</f>
        <v>0.86330935251798557</v>
      </c>
    </row>
    <row r="56" spans="1:11" x14ac:dyDescent="0.35">
      <c r="A56" s="5">
        <v>151350</v>
      </c>
      <c r="B56" t="s">
        <v>19</v>
      </c>
      <c r="C56" s="6" t="s">
        <v>8</v>
      </c>
      <c r="D56" s="7" t="s">
        <v>29</v>
      </c>
      <c r="E56" s="19">
        <v>0</v>
      </c>
      <c r="F56" s="55">
        <v>0</v>
      </c>
      <c r="G56" s="11">
        <v>0</v>
      </c>
      <c r="H56" s="19">
        <v>8</v>
      </c>
      <c r="I56" s="11">
        <v>0</v>
      </c>
      <c r="J56" s="11">
        <f t="shared" ref="J56:J59" si="16">SUM(E56:I56)</f>
        <v>8</v>
      </c>
      <c r="K56" s="12">
        <f>J56/J60</f>
        <v>5.7553956834532377E-2</v>
      </c>
    </row>
    <row r="57" spans="1:11" x14ac:dyDescent="0.35">
      <c r="A57" s="5">
        <v>151350</v>
      </c>
      <c r="B57" t="s">
        <v>19</v>
      </c>
      <c r="C57" s="6" t="s">
        <v>17</v>
      </c>
      <c r="D57" s="7" t="s">
        <v>29</v>
      </c>
      <c r="E57" s="11">
        <v>0</v>
      </c>
      <c r="F57" s="55">
        <v>0</v>
      </c>
      <c r="G57" s="11">
        <v>0</v>
      </c>
      <c r="H57" s="11">
        <v>0</v>
      </c>
      <c r="I57" s="11">
        <v>0</v>
      </c>
      <c r="J57" s="11">
        <f t="shared" si="16"/>
        <v>0</v>
      </c>
      <c r="K57" s="12">
        <f>J57/J60</f>
        <v>0</v>
      </c>
    </row>
    <row r="58" spans="1:11" x14ac:dyDescent="0.35">
      <c r="A58" s="5">
        <v>151350</v>
      </c>
      <c r="B58" t="s">
        <v>19</v>
      </c>
      <c r="C58" s="6" t="s">
        <v>9</v>
      </c>
      <c r="D58" s="7" t="s">
        <v>29</v>
      </c>
      <c r="E58" s="19">
        <v>1</v>
      </c>
      <c r="F58" s="55">
        <v>0</v>
      </c>
      <c r="G58" s="11">
        <v>0</v>
      </c>
      <c r="H58" s="19">
        <v>10</v>
      </c>
      <c r="I58" s="11">
        <v>0</v>
      </c>
      <c r="J58" s="11">
        <f t="shared" si="16"/>
        <v>11</v>
      </c>
      <c r="K58" s="12">
        <f>J58/J60</f>
        <v>7.9136690647482008E-2</v>
      </c>
    </row>
    <row r="59" spans="1:11" x14ac:dyDescent="0.35">
      <c r="A59" s="5">
        <v>151350</v>
      </c>
      <c r="B59" t="s">
        <v>19</v>
      </c>
      <c r="C59" s="6" t="s">
        <v>18</v>
      </c>
      <c r="D59" s="7" t="s">
        <v>29</v>
      </c>
      <c r="E59" s="11">
        <v>0</v>
      </c>
      <c r="F59" s="55">
        <v>0</v>
      </c>
      <c r="G59" s="11">
        <v>0</v>
      </c>
      <c r="H59" s="11">
        <v>0</v>
      </c>
      <c r="I59" s="11">
        <v>0</v>
      </c>
      <c r="J59" s="11">
        <f t="shared" si="16"/>
        <v>0</v>
      </c>
      <c r="K59" s="12">
        <f>J59/J60</f>
        <v>0</v>
      </c>
    </row>
    <row r="60" spans="1:11" s="1" customFormat="1" x14ac:dyDescent="0.35">
      <c r="A60" s="8">
        <v>151350</v>
      </c>
      <c r="B60" s="1" t="s">
        <v>19</v>
      </c>
      <c r="C60" s="3" t="s">
        <v>10</v>
      </c>
      <c r="D60" s="2" t="s">
        <v>29</v>
      </c>
      <c r="E60" s="10">
        <f t="shared" ref="E60:I60" si="17">SUM(E55:E59)</f>
        <v>1</v>
      </c>
      <c r="F60" s="56">
        <f t="shared" si="17"/>
        <v>0</v>
      </c>
      <c r="G60" s="10">
        <f t="shared" si="17"/>
        <v>3</v>
      </c>
      <c r="H60" s="10">
        <f t="shared" si="17"/>
        <v>38</v>
      </c>
      <c r="I60" s="10">
        <f t="shared" si="17"/>
        <v>97</v>
      </c>
      <c r="J60" s="10">
        <f>SUM(J55:J59)</f>
        <v>139</v>
      </c>
      <c r="K60" s="16">
        <f>SUM(K55:K59)</f>
        <v>0.99999999999999989</v>
      </c>
    </row>
    <row r="61" spans="1:11" x14ac:dyDescent="0.35">
      <c r="A61" s="5">
        <v>151282</v>
      </c>
      <c r="B61" t="s">
        <v>20</v>
      </c>
      <c r="C61" s="6" t="s">
        <v>6</v>
      </c>
      <c r="D61" s="7" t="s">
        <v>29</v>
      </c>
      <c r="E61" s="19">
        <v>0</v>
      </c>
      <c r="F61" s="55">
        <v>0</v>
      </c>
      <c r="G61" s="19">
        <v>87</v>
      </c>
      <c r="H61" s="19">
        <v>34</v>
      </c>
      <c r="I61" s="19">
        <v>105</v>
      </c>
      <c r="J61" s="11">
        <f>SUM(E61:I61)</f>
        <v>226</v>
      </c>
      <c r="K61" s="12">
        <f>J61/J65</f>
        <v>0.98689956331877726</v>
      </c>
    </row>
    <row r="62" spans="1:11" x14ac:dyDescent="0.35">
      <c r="A62" s="5">
        <v>151282</v>
      </c>
      <c r="B62" t="s">
        <v>20</v>
      </c>
      <c r="C62" s="6" t="s">
        <v>8</v>
      </c>
      <c r="D62" s="7" t="s">
        <v>29</v>
      </c>
      <c r="E62" s="19">
        <v>0</v>
      </c>
      <c r="F62" s="55">
        <v>0</v>
      </c>
      <c r="G62" s="11">
        <v>0</v>
      </c>
      <c r="H62" s="19">
        <v>0</v>
      </c>
      <c r="I62" s="11">
        <v>0</v>
      </c>
      <c r="J62" s="11">
        <f t="shared" ref="J62:J64" si="18">SUM(E62:I62)</f>
        <v>0</v>
      </c>
      <c r="K62" s="12">
        <f>J62/J65</f>
        <v>0</v>
      </c>
    </row>
    <row r="63" spans="1:11" x14ac:dyDescent="0.35">
      <c r="A63" s="5">
        <v>151282</v>
      </c>
      <c r="B63" t="s">
        <v>20</v>
      </c>
      <c r="C63" s="6" t="s">
        <v>17</v>
      </c>
      <c r="D63" s="7" t="s">
        <v>29</v>
      </c>
      <c r="E63" s="11">
        <v>0</v>
      </c>
      <c r="F63" s="55">
        <v>0</v>
      </c>
      <c r="G63" s="11">
        <v>0</v>
      </c>
      <c r="H63" s="19">
        <v>0</v>
      </c>
      <c r="I63" s="11">
        <v>0</v>
      </c>
      <c r="J63" s="11">
        <f t="shared" si="18"/>
        <v>0</v>
      </c>
      <c r="K63" s="12">
        <f>J63/J65</f>
        <v>0</v>
      </c>
    </row>
    <row r="64" spans="1:11" x14ac:dyDescent="0.35">
      <c r="A64" s="5">
        <v>151282</v>
      </c>
      <c r="B64" t="s">
        <v>20</v>
      </c>
      <c r="C64" s="6" t="s">
        <v>9</v>
      </c>
      <c r="D64" s="7" t="s">
        <v>29</v>
      </c>
      <c r="E64" s="19">
        <v>3</v>
      </c>
      <c r="F64" s="55">
        <v>0</v>
      </c>
      <c r="G64" s="11">
        <v>0</v>
      </c>
      <c r="H64" s="11">
        <v>0</v>
      </c>
      <c r="I64" s="11">
        <v>0</v>
      </c>
      <c r="J64" s="11">
        <f t="shared" si="18"/>
        <v>3</v>
      </c>
      <c r="K64" s="12">
        <f>J64/J65</f>
        <v>1.3100436681222707E-2</v>
      </c>
    </row>
    <row r="65" spans="1:11" s="1" customFormat="1" x14ac:dyDescent="0.35">
      <c r="A65" s="8">
        <v>151282</v>
      </c>
      <c r="B65" s="1" t="s">
        <v>20</v>
      </c>
      <c r="C65" s="3" t="s">
        <v>10</v>
      </c>
      <c r="D65" s="2" t="s">
        <v>29</v>
      </c>
      <c r="E65" s="10">
        <f t="shared" ref="E65:I65" si="19">SUM(E61:E64)</f>
        <v>3</v>
      </c>
      <c r="F65" s="56">
        <f t="shared" si="19"/>
        <v>0</v>
      </c>
      <c r="G65" s="10">
        <f t="shared" si="19"/>
        <v>87</v>
      </c>
      <c r="H65" s="10">
        <f t="shared" si="19"/>
        <v>34</v>
      </c>
      <c r="I65" s="10">
        <f t="shared" si="19"/>
        <v>105</v>
      </c>
      <c r="J65" s="10">
        <f>SUM(J61:J64)</f>
        <v>229</v>
      </c>
      <c r="K65" s="51">
        <f>SUM(K61:K64)</f>
        <v>1</v>
      </c>
    </row>
    <row r="66" spans="1:11" x14ac:dyDescent="0.35">
      <c r="A66" s="5">
        <v>150551</v>
      </c>
      <c r="B66" t="s">
        <v>21</v>
      </c>
      <c r="C66" s="6" t="s">
        <v>6</v>
      </c>
      <c r="D66" s="7" t="s">
        <v>29</v>
      </c>
      <c r="E66" s="11">
        <v>0</v>
      </c>
      <c r="F66" s="55">
        <v>0</v>
      </c>
      <c r="G66" s="19">
        <v>48</v>
      </c>
      <c r="H66" s="19">
        <v>20</v>
      </c>
      <c r="I66" s="19">
        <v>108</v>
      </c>
      <c r="J66" s="11">
        <f>SUM(E66:I66)</f>
        <v>176</v>
      </c>
      <c r="K66" s="52">
        <f>J66/J71</f>
        <v>0.82242990654205606</v>
      </c>
    </row>
    <row r="67" spans="1:11" x14ac:dyDescent="0.35">
      <c r="A67" s="5">
        <v>150551</v>
      </c>
      <c r="B67" t="s">
        <v>21</v>
      </c>
      <c r="C67" s="6" t="s">
        <v>8</v>
      </c>
      <c r="D67" s="7" t="s">
        <v>29</v>
      </c>
      <c r="E67" s="11">
        <v>0</v>
      </c>
      <c r="F67" s="55">
        <v>0</v>
      </c>
      <c r="G67" s="11">
        <v>0</v>
      </c>
      <c r="H67" s="19">
        <v>26</v>
      </c>
      <c r="I67" s="11">
        <v>0</v>
      </c>
      <c r="J67" s="11">
        <f t="shared" ref="J67:J70" si="20">SUM(E67:I67)</f>
        <v>26</v>
      </c>
      <c r="K67" s="12">
        <f>J67/J71</f>
        <v>0.12149532710280374</v>
      </c>
    </row>
    <row r="68" spans="1:11" x14ac:dyDescent="0.35">
      <c r="A68" s="5">
        <v>150551</v>
      </c>
      <c r="B68" t="s">
        <v>21</v>
      </c>
      <c r="C68" s="6" t="s">
        <v>17</v>
      </c>
      <c r="D68" s="7" t="s">
        <v>29</v>
      </c>
      <c r="E68" s="11">
        <v>0</v>
      </c>
      <c r="F68" s="55">
        <v>0</v>
      </c>
      <c r="G68" s="11">
        <v>0</v>
      </c>
      <c r="H68" s="11">
        <v>0</v>
      </c>
      <c r="I68" s="11">
        <v>0</v>
      </c>
      <c r="J68" s="11">
        <f t="shared" si="20"/>
        <v>0</v>
      </c>
      <c r="K68" s="12">
        <f>J68/J71</f>
        <v>0</v>
      </c>
    </row>
    <row r="69" spans="1:11" x14ac:dyDescent="0.35">
      <c r="A69" s="5">
        <v>150551</v>
      </c>
      <c r="B69" t="s">
        <v>21</v>
      </c>
      <c r="C69" s="6" t="s">
        <v>9</v>
      </c>
      <c r="D69" s="7" t="s">
        <v>29</v>
      </c>
      <c r="E69" s="11">
        <v>4</v>
      </c>
      <c r="F69" s="55">
        <v>0</v>
      </c>
      <c r="G69" s="11">
        <v>0</v>
      </c>
      <c r="H69" s="19">
        <v>8</v>
      </c>
      <c r="I69" s="11">
        <v>0</v>
      </c>
      <c r="J69" s="11">
        <f t="shared" si="20"/>
        <v>12</v>
      </c>
      <c r="K69" s="12">
        <f>J69/J71</f>
        <v>5.6074766355140186E-2</v>
      </c>
    </row>
    <row r="70" spans="1:11" x14ac:dyDescent="0.35">
      <c r="A70" s="5">
        <v>150551</v>
      </c>
      <c r="B70" t="s">
        <v>21</v>
      </c>
      <c r="C70" s="6" t="s">
        <v>18</v>
      </c>
      <c r="D70" s="7" t="s">
        <v>29</v>
      </c>
      <c r="E70" s="11">
        <v>0</v>
      </c>
      <c r="F70" s="55">
        <v>0</v>
      </c>
      <c r="G70" s="11">
        <v>0</v>
      </c>
      <c r="H70" s="11">
        <v>0</v>
      </c>
      <c r="I70" s="11">
        <v>0</v>
      </c>
      <c r="J70" s="11">
        <f t="shared" si="20"/>
        <v>0</v>
      </c>
      <c r="K70" s="12">
        <f>J70/J71</f>
        <v>0</v>
      </c>
    </row>
    <row r="71" spans="1:11" s="1" customFormat="1" x14ac:dyDescent="0.35">
      <c r="A71" s="8">
        <v>150551</v>
      </c>
      <c r="B71" s="1" t="s">
        <v>21</v>
      </c>
      <c r="C71" s="3" t="s">
        <v>10</v>
      </c>
      <c r="D71" s="2" t="s">
        <v>29</v>
      </c>
      <c r="E71" s="10">
        <f t="shared" ref="E71:I71" si="21">SUM(E66:E70)</f>
        <v>4</v>
      </c>
      <c r="F71" s="56">
        <f t="shared" si="21"/>
        <v>0</v>
      </c>
      <c r="G71" s="10">
        <f t="shared" si="21"/>
        <v>48</v>
      </c>
      <c r="H71" s="10">
        <f t="shared" si="21"/>
        <v>54</v>
      </c>
      <c r="I71" s="10">
        <f t="shared" si="21"/>
        <v>108</v>
      </c>
      <c r="J71" s="10">
        <f>SUM(J66:J70)</f>
        <v>214</v>
      </c>
      <c r="K71" s="51">
        <f>SUM(K66:K70)</f>
        <v>1</v>
      </c>
    </row>
    <row r="72" spans="1:11" x14ac:dyDescent="0.35">
      <c r="A72" s="5">
        <v>151294</v>
      </c>
      <c r="B72" t="s">
        <v>24</v>
      </c>
      <c r="C72" s="6" t="s">
        <v>6</v>
      </c>
      <c r="D72" s="7" t="s">
        <v>29</v>
      </c>
      <c r="E72" s="11">
        <v>0</v>
      </c>
      <c r="F72" s="55">
        <v>0</v>
      </c>
      <c r="G72" s="11">
        <v>7</v>
      </c>
      <c r="H72" s="19">
        <v>21</v>
      </c>
      <c r="I72" s="11">
        <v>0</v>
      </c>
      <c r="J72" s="11">
        <f>SUM(E72:I72)</f>
        <v>28</v>
      </c>
      <c r="K72" s="12">
        <f>J72/J76</f>
        <v>0.7</v>
      </c>
    </row>
    <row r="73" spans="1:11" x14ac:dyDescent="0.35">
      <c r="A73" s="5">
        <v>151294</v>
      </c>
      <c r="B73" t="s">
        <v>24</v>
      </c>
      <c r="C73" s="6" t="s">
        <v>8</v>
      </c>
      <c r="D73" s="7" t="s">
        <v>29</v>
      </c>
      <c r="E73" s="11">
        <v>0</v>
      </c>
      <c r="F73" s="55">
        <v>0</v>
      </c>
      <c r="G73" s="11">
        <v>0</v>
      </c>
      <c r="H73" s="19">
        <v>11</v>
      </c>
      <c r="I73" s="11">
        <v>0</v>
      </c>
      <c r="J73" s="11">
        <f t="shared" ref="J73:J75" si="22">SUM(E73:I73)</f>
        <v>11</v>
      </c>
      <c r="K73" s="12">
        <f>J73/J76</f>
        <v>0.27500000000000002</v>
      </c>
    </row>
    <row r="74" spans="1:11" x14ac:dyDescent="0.35">
      <c r="A74" s="5">
        <v>151294</v>
      </c>
      <c r="B74" t="s">
        <v>24</v>
      </c>
      <c r="C74" s="6" t="s">
        <v>17</v>
      </c>
      <c r="D74" s="7" t="s">
        <v>29</v>
      </c>
      <c r="E74" s="11">
        <v>0</v>
      </c>
      <c r="F74" s="55">
        <v>0</v>
      </c>
      <c r="G74" s="11">
        <v>0</v>
      </c>
      <c r="H74" s="19">
        <v>0</v>
      </c>
      <c r="I74" s="11">
        <v>0</v>
      </c>
      <c r="J74" s="11">
        <f t="shared" si="22"/>
        <v>0</v>
      </c>
      <c r="K74" s="12">
        <f>J74/J76</f>
        <v>0</v>
      </c>
    </row>
    <row r="75" spans="1:11" x14ac:dyDescent="0.35">
      <c r="A75" s="5">
        <v>151294</v>
      </c>
      <c r="B75" t="s">
        <v>24</v>
      </c>
      <c r="C75" s="6" t="s">
        <v>9</v>
      </c>
      <c r="D75" s="7" t="s">
        <v>29</v>
      </c>
      <c r="E75" s="11">
        <v>1</v>
      </c>
      <c r="F75" s="55">
        <v>0</v>
      </c>
      <c r="G75" s="11">
        <v>0</v>
      </c>
      <c r="H75" s="11">
        <v>0</v>
      </c>
      <c r="I75" s="11">
        <v>0</v>
      </c>
      <c r="J75" s="11">
        <f t="shared" si="22"/>
        <v>1</v>
      </c>
      <c r="K75" s="12">
        <f>J75/J76</f>
        <v>2.5000000000000001E-2</v>
      </c>
    </row>
    <row r="76" spans="1:11" s="1" customFormat="1" x14ac:dyDescent="0.35">
      <c r="A76" s="8">
        <v>151294</v>
      </c>
      <c r="B76" s="1" t="s">
        <v>24</v>
      </c>
      <c r="C76" s="3" t="s">
        <v>10</v>
      </c>
      <c r="D76" s="2" t="s">
        <v>29</v>
      </c>
      <c r="E76" s="10">
        <f t="shared" ref="E76:I76" si="23">SUM(E72:E75)</f>
        <v>1</v>
      </c>
      <c r="F76" s="56">
        <f t="shared" si="23"/>
        <v>0</v>
      </c>
      <c r="G76" s="10">
        <f t="shared" si="23"/>
        <v>7</v>
      </c>
      <c r="H76" s="10">
        <f t="shared" si="23"/>
        <v>32</v>
      </c>
      <c r="I76" s="10">
        <f t="shared" si="23"/>
        <v>0</v>
      </c>
      <c r="J76" s="10">
        <f>SUM(J72:J75)</f>
        <v>40</v>
      </c>
      <c r="K76" s="51">
        <f>SUM(K72:K75)</f>
        <v>1</v>
      </c>
    </row>
    <row r="77" spans="1:11" x14ac:dyDescent="0.35">
      <c r="A77" s="5">
        <v>151178</v>
      </c>
      <c r="B77" t="s">
        <v>22</v>
      </c>
      <c r="C77" s="6" t="s">
        <v>6</v>
      </c>
      <c r="D77" s="7" t="s">
        <v>29</v>
      </c>
      <c r="E77" s="11">
        <v>0</v>
      </c>
      <c r="F77" s="55">
        <v>0</v>
      </c>
      <c r="G77" s="11">
        <v>46</v>
      </c>
      <c r="H77" s="19">
        <v>19</v>
      </c>
      <c r="I77" s="11">
        <v>0</v>
      </c>
      <c r="J77" s="11">
        <f>SUM(E77:I77)</f>
        <v>65</v>
      </c>
      <c r="K77" s="12">
        <f>J77/J81</f>
        <v>0.7558139534883721</v>
      </c>
    </row>
    <row r="78" spans="1:11" x14ac:dyDescent="0.35">
      <c r="A78" s="5">
        <v>151178</v>
      </c>
      <c r="B78" t="s">
        <v>22</v>
      </c>
      <c r="C78" s="6" t="s">
        <v>8</v>
      </c>
      <c r="D78" s="7" t="s">
        <v>29</v>
      </c>
      <c r="E78" s="11">
        <v>0</v>
      </c>
      <c r="F78" s="55">
        <v>0</v>
      </c>
      <c r="G78" s="11">
        <v>0</v>
      </c>
      <c r="H78" s="19">
        <v>11</v>
      </c>
      <c r="I78" s="11">
        <v>0</v>
      </c>
      <c r="J78" s="11">
        <f t="shared" ref="J78:J80" si="24">SUM(E78:I78)</f>
        <v>11</v>
      </c>
      <c r="K78" s="12">
        <f>J78/J81</f>
        <v>0.12790697674418605</v>
      </c>
    </row>
    <row r="79" spans="1:11" x14ac:dyDescent="0.35">
      <c r="A79" s="5">
        <v>151178</v>
      </c>
      <c r="B79" t="s">
        <v>22</v>
      </c>
      <c r="C79" s="6" t="s">
        <v>17</v>
      </c>
      <c r="D79" s="7" t="s">
        <v>29</v>
      </c>
      <c r="E79" s="11">
        <v>0</v>
      </c>
      <c r="F79" s="55">
        <v>0</v>
      </c>
      <c r="G79" s="11">
        <v>0</v>
      </c>
      <c r="H79" s="11">
        <v>0</v>
      </c>
      <c r="I79" s="11">
        <v>0</v>
      </c>
      <c r="J79" s="11">
        <f t="shared" si="24"/>
        <v>0</v>
      </c>
      <c r="K79" s="12">
        <f>J79/J81</f>
        <v>0</v>
      </c>
    </row>
    <row r="80" spans="1:11" x14ac:dyDescent="0.35">
      <c r="A80" s="5">
        <v>151178</v>
      </c>
      <c r="B80" t="s">
        <v>22</v>
      </c>
      <c r="C80" s="6" t="s">
        <v>9</v>
      </c>
      <c r="D80" s="7" t="s">
        <v>29</v>
      </c>
      <c r="E80" s="11">
        <v>10</v>
      </c>
      <c r="F80" s="55">
        <v>0</v>
      </c>
      <c r="G80" s="11">
        <v>0</v>
      </c>
      <c r="H80" s="11">
        <v>0</v>
      </c>
      <c r="I80" s="11">
        <v>0</v>
      </c>
      <c r="J80" s="11">
        <f t="shared" si="24"/>
        <v>10</v>
      </c>
      <c r="K80" s="12">
        <f>J80/J81</f>
        <v>0.11627906976744186</v>
      </c>
    </row>
    <row r="81" spans="1:11" s="1" customFormat="1" x14ac:dyDescent="0.35">
      <c r="A81" s="8">
        <v>151178</v>
      </c>
      <c r="B81" s="1" t="s">
        <v>22</v>
      </c>
      <c r="C81" s="3" t="s">
        <v>10</v>
      </c>
      <c r="D81" s="2" t="s">
        <v>29</v>
      </c>
      <c r="E81" s="10">
        <f t="shared" ref="E81:I81" si="25">SUM(E77:E80)</f>
        <v>10</v>
      </c>
      <c r="F81" s="56">
        <f t="shared" si="25"/>
        <v>0</v>
      </c>
      <c r="G81" s="10">
        <f t="shared" si="25"/>
        <v>46</v>
      </c>
      <c r="H81" s="10">
        <f t="shared" si="25"/>
        <v>30</v>
      </c>
      <c r="I81" s="10">
        <f t="shared" si="25"/>
        <v>0</v>
      </c>
      <c r="J81" s="10">
        <f>SUM(J77:J80)</f>
        <v>86</v>
      </c>
      <c r="K81" s="51">
        <f>SUM(K77:K80)</f>
        <v>1</v>
      </c>
    </row>
    <row r="82" spans="1:11" x14ac:dyDescent="0.35">
      <c r="A82" s="5">
        <v>150563</v>
      </c>
      <c r="B82" t="s">
        <v>23</v>
      </c>
      <c r="C82" s="6" t="s">
        <v>6</v>
      </c>
      <c r="D82" s="7" t="s">
        <v>29</v>
      </c>
      <c r="E82" s="11">
        <v>0</v>
      </c>
      <c r="F82" s="55">
        <v>0</v>
      </c>
      <c r="G82" s="11">
        <v>18</v>
      </c>
      <c r="H82" s="19">
        <v>49</v>
      </c>
      <c r="I82" s="11">
        <v>0</v>
      </c>
      <c r="J82" s="11">
        <f>SUM(E82:I82)</f>
        <v>67</v>
      </c>
      <c r="K82" s="12">
        <f>J82/J86</f>
        <v>0.84810126582278478</v>
      </c>
    </row>
    <row r="83" spans="1:11" x14ac:dyDescent="0.35">
      <c r="A83" s="5">
        <v>150563</v>
      </c>
      <c r="B83" t="s">
        <v>23</v>
      </c>
      <c r="C83" s="6" t="s">
        <v>8</v>
      </c>
      <c r="D83" s="7" t="s">
        <v>29</v>
      </c>
      <c r="E83" s="11">
        <v>0</v>
      </c>
      <c r="F83" s="55">
        <v>0</v>
      </c>
      <c r="G83" s="11">
        <v>0</v>
      </c>
      <c r="H83" s="19">
        <v>5</v>
      </c>
      <c r="I83" s="11">
        <v>0</v>
      </c>
      <c r="J83" s="11">
        <f t="shared" ref="J83:J85" si="26">SUM(E83:I83)</f>
        <v>5</v>
      </c>
      <c r="K83" s="12">
        <f>J83/J86</f>
        <v>6.3291139240506333E-2</v>
      </c>
    </row>
    <row r="84" spans="1:11" x14ac:dyDescent="0.35">
      <c r="A84" s="5">
        <v>150563</v>
      </c>
      <c r="B84" t="s">
        <v>23</v>
      </c>
      <c r="C84" s="6" t="s">
        <v>17</v>
      </c>
      <c r="D84" s="7" t="s">
        <v>29</v>
      </c>
      <c r="E84" s="11">
        <v>0</v>
      </c>
      <c r="F84" s="55">
        <v>0</v>
      </c>
      <c r="G84" s="11">
        <v>0</v>
      </c>
      <c r="H84" s="11">
        <v>0</v>
      </c>
      <c r="I84" s="11">
        <v>0</v>
      </c>
      <c r="J84" s="11">
        <f t="shared" si="26"/>
        <v>0</v>
      </c>
      <c r="K84" s="12">
        <f>J84/J86</f>
        <v>0</v>
      </c>
    </row>
    <row r="85" spans="1:11" x14ac:dyDescent="0.35">
      <c r="A85" s="5">
        <v>150563</v>
      </c>
      <c r="B85" t="s">
        <v>23</v>
      </c>
      <c r="C85" s="6" t="s">
        <v>9</v>
      </c>
      <c r="D85" s="7" t="s">
        <v>29</v>
      </c>
      <c r="E85" s="11">
        <v>3</v>
      </c>
      <c r="F85" s="55">
        <v>0</v>
      </c>
      <c r="G85" s="11">
        <v>0</v>
      </c>
      <c r="H85" s="19">
        <v>4</v>
      </c>
      <c r="I85" s="11">
        <v>0</v>
      </c>
      <c r="J85" s="11">
        <f t="shared" si="26"/>
        <v>7</v>
      </c>
      <c r="K85" s="12">
        <f>J85/J86</f>
        <v>8.8607594936708861E-2</v>
      </c>
    </row>
    <row r="86" spans="1:11" s="1" customFormat="1" x14ac:dyDescent="0.35">
      <c r="A86" s="8">
        <v>150563</v>
      </c>
      <c r="B86" s="1" t="s">
        <v>23</v>
      </c>
      <c r="C86" s="3" t="s">
        <v>10</v>
      </c>
      <c r="D86" s="2" t="s">
        <v>29</v>
      </c>
      <c r="E86" s="10">
        <f t="shared" ref="E86:I86" si="27">SUM(E82:E85)</f>
        <v>3</v>
      </c>
      <c r="F86" s="56">
        <f t="shared" si="27"/>
        <v>0</v>
      </c>
      <c r="G86" s="10">
        <f t="shared" si="27"/>
        <v>18</v>
      </c>
      <c r="H86" s="10">
        <f t="shared" si="27"/>
        <v>58</v>
      </c>
      <c r="I86" s="10">
        <f t="shared" si="27"/>
        <v>0</v>
      </c>
      <c r="J86" s="10">
        <f>SUM(J82:J85)</f>
        <v>79</v>
      </c>
      <c r="K86" s="51">
        <f>SUM(K82:K85)</f>
        <v>1</v>
      </c>
    </row>
    <row r="87" spans="1:11" x14ac:dyDescent="0.35">
      <c r="A87" s="5">
        <v>151660</v>
      </c>
      <c r="B87" t="s">
        <v>25</v>
      </c>
      <c r="C87" s="6" t="s">
        <v>6</v>
      </c>
      <c r="D87" s="7" t="s">
        <v>29</v>
      </c>
      <c r="E87" s="11">
        <v>0</v>
      </c>
      <c r="F87" s="55">
        <v>0</v>
      </c>
      <c r="G87" s="11">
        <v>65</v>
      </c>
      <c r="H87" s="11">
        <v>15</v>
      </c>
      <c r="I87" s="19">
        <v>94</v>
      </c>
      <c r="J87" s="11">
        <f>SUM(E87:I87)</f>
        <v>174</v>
      </c>
      <c r="K87" s="12">
        <f>J87/J92</f>
        <v>0.97752808988764039</v>
      </c>
    </row>
    <row r="88" spans="1:11" x14ac:dyDescent="0.35">
      <c r="A88" s="5">
        <v>151660</v>
      </c>
      <c r="B88" t="s">
        <v>25</v>
      </c>
      <c r="C88" s="6" t="s">
        <v>8</v>
      </c>
      <c r="D88" s="7" t="s">
        <v>29</v>
      </c>
      <c r="E88" s="11">
        <v>0</v>
      </c>
      <c r="F88" s="55">
        <v>0</v>
      </c>
      <c r="G88" s="11">
        <v>0</v>
      </c>
      <c r="H88" s="11">
        <v>0</v>
      </c>
      <c r="I88" s="11">
        <v>0</v>
      </c>
      <c r="J88" s="11">
        <f>SUM(E88:I88)</f>
        <v>0</v>
      </c>
      <c r="K88" s="12">
        <f>J88/J92</f>
        <v>0</v>
      </c>
    </row>
    <row r="89" spans="1:11" x14ac:dyDescent="0.35">
      <c r="A89" s="5">
        <v>151660</v>
      </c>
      <c r="B89" t="s">
        <v>25</v>
      </c>
      <c r="C89" s="6" t="s">
        <v>17</v>
      </c>
      <c r="D89" s="7" t="s">
        <v>29</v>
      </c>
      <c r="E89" s="11">
        <v>0</v>
      </c>
      <c r="F89" s="55">
        <v>0</v>
      </c>
      <c r="G89" s="11">
        <v>0</v>
      </c>
      <c r="H89" s="11">
        <v>0</v>
      </c>
      <c r="I89" s="11">
        <v>0</v>
      </c>
      <c r="J89" s="11">
        <f t="shared" ref="J89:J91" si="28">SUM(E89:I89)</f>
        <v>0</v>
      </c>
      <c r="K89" s="12">
        <f>J89/J92</f>
        <v>0</v>
      </c>
    </row>
    <row r="90" spans="1:11" x14ac:dyDescent="0.35">
      <c r="A90" s="5">
        <v>151660</v>
      </c>
      <c r="B90" t="s">
        <v>25</v>
      </c>
      <c r="C90" s="6" t="s">
        <v>9</v>
      </c>
      <c r="D90" s="7" t="s">
        <v>29</v>
      </c>
      <c r="E90" s="11">
        <v>4</v>
      </c>
      <c r="F90" s="55">
        <v>0</v>
      </c>
      <c r="G90" s="11">
        <v>0</v>
      </c>
      <c r="H90" s="11">
        <v>0</v>
      </c>
      <c r="I90" s="11">
        <v>0</v>
      </c>
      <c r="J90" s="11">
        <f t="shared" si="28"/>
        <v>4</v>
      </c>
      <c r="K90" s="12">
        <f>J90/J92</f>
        <v>2.247191011235955E-2</v>
      </c>
    </row>
    <row r="91" spans="1:11" x14ac:dyDescent="0.35">
      <c r="A91" s="5">
        <v>151660</v>
      </c>
      <c r="B91" t="s">
        <v>25</v>
      </c>
      <c r="C91" s="6" t="s">
        <v>18</v>
      </c>
      <c r="D91" s="7" t="s">
        <v>29</v>
      </c>
      <c r="E91" s="11">
        <v>0</v>
      </c>
      <c r="F91" s="55">
        <v>0</v>
      </c>
      <c r="G91" s="11">
        <v>0</v>
      </c>
      <c r="H91" s="11">
        <v>0</v>
      </c>
      <c r="I91" s="11">
        <v>0</v>
      </c>
      <c r="J91" s="11">
        <f t="shared" si="28"/>
        <v>0</v>
      </c>
      <c r="K91" s="12">
        <f>J91/J92</f>
        <v>0</v>
      </c>
    </row>
    <row r="92" spans="1:11" s="1" customFormat="1" x14ac:dyDescent="0.35">
      <c r="A92" s="8">
        <v>151660</v>
      </c>
      <c r="B92" s="1" t="s">
        <v>25</v>
      </c>
      <c r="C92" s="3" t="s">
        <v>10</v>
      </c>
      <c r="D92" s="2" t="s">
        <v>29</v>
      </c>
      <c r="E92" s="10">
        <f t="shared" ref="E92:I92" si="29">SUM(E87:E91)</f>
        <v>4</v>
      </c>
      <c r="F92" s="56">
        <f t="shared" si="29"/>
        <v>0</v>
      </c>
      <c r="G92" s="10">
        <f t="shared" si="29"/>
        <v>65</v>
      </c>
      <c r="H92" s="10">
        <f t="shared" si="29"/>
        <v>15</v>
      </c>
      <c r="I92" s="10">
        <f t="shared" si="29"/>
        <v>94</v>
      </c>
      <c r="J92" s="10">
        <f>SUM(J87:J91)</f>
        <v>178</v>
      </c>
      <c r="K92" s="51">
        <f>SUM(K87:K91)</f>
        <v>1</v>
      </c>
    </row>
    <row r="93" spans="1:11" x14ac:dyDescent="0.35">
      <c r="A93" s="5">
        <v>151671</v>
      </c>
      <c r="B93" t="s">
        <v>26</v>
      </c>
      <c r="C93" s="6" t="s">
        <v>6</v>
      </c>
      <c r="D93" s="7" t="s">
        <v>29</v>
      </c>
      <c r="E93" s="11">
        <v>0</v>
      </c>
      <c r="F93" s="55">
        <v>0</v>
      </c>
      <c r="G93" s="19">
        <v>26</v>
      </c>
      <c r="H93" s="19">
        <v>53</v>
      </c>
      <c r="I93" s="11">
        <v>0</v>
      </c>
      <c r="J93" s="11">
        <f>SUM(E93:I93)</f>
        <v>79</v>
      </c>
      <c r="K93" s="12">
        <f>J93/J97</f>
        <v>0.66949152542372881</v>
      </c>
    </row>
    <row r="94" spans="1:11" x14ac:dyDescent="0.35">
      <c r="A94" s="5">
        <v>151671</v>
      </c>
      <c r="B94" t="s">
        <v>26</v>
      </c>
      <c r="C94" s="6" t="s">
        <v>8</v>
      </c>
      <c r="D94" s="7" t="s">
        <v>29</v>
      </c>
      <c r="E94" s="11">
        <v>0</v>
      </c>
      <c r="F94" s="55">
        <v>0</v>
      </c>
      <c r="G94" s="11">
        <v>0</v>
      </c>
      <c r="H94" s="19">
        <v>33</v>
      </c>
      <c r="I94" s="11">
        <v>0</v>
      </c>
      <c r="J94" s="11">
        <f t="shared" ref="J94:J96" si="30">SUM(E94:I94)</f>
        <v>33</v>
      </c>
      <c r="K94" s="12">
        <f>J94/J97</f>
        <v>0.27966101694915252</v>
      </c>
    </row>
    <row r="95" spans="1:11" x14ac:dyDescent="0.35">
      <c r="A95" s="5">
        <v>151671</v>
      </c>
      <c r="B95" t="s">
        <v>26</v>
      </c>
      <c r="C95" s="6" t="s">
        <v>17</v>
      </c>
      <c r="D95" s="7" t="s">
        <v>29</v>
      </c>
      <c r="E95" s="11">
        <v>0</v>
      </c>
      <c r="F95" s="55">
        <v>0</v>
      </c>
      <c r="G95" s="11">
        <v>0</v>
      </c>
      <c r="H95" s="11">
        <v>0</v>
      </c>
      <c r="I95" s="11">
        <v>0</v>
      </c>
      <c r="J95" s="11">
        <f t="shared" si="30"/>
        <v>0</v>
      </c>
      <c r="K95" s="12">
        <f>J95/J97</f>
        <v>0</v>
      </c>
    </row>
    <row r="96" spans="1:11" x14ac:dyDescent="0.35">
      <c r="A96" s="5">
        <v>151671</v>
      </c>
      <c r="B96" t="s">
        <v>26</v>
      </c>
      <c r="C96" s="6" t="s">
        <v>9</v>
      </c>
      <c r="D96" s="7" t="s">
        <v>29</v>
      </c>
      <c r="E96" s="11">
        <v>1</v>
      </c>
      <c r="F96" s="55">
        <v>0</v>
      </c>
      <c r="G96" s="11">
        <v>0</v>
      </c>
      <c r="H96" s="19">
        <v>5</v>
      </c>
      <c r="I96" s="11">
        <v>0</v>
      </c>
      <c r="J96" s="11">
        <f t="shared" si="30"/>
        <v>6</v>
      </c>
      <c r="K96" s="12">
        <f>J96/J97</f>
        <v>5.0847457627118647E-2</v>
      </c>
    </row>
    <row r="97" spans="1:11" s="1" customFormat="1" x14ac:dyDescent="0.35">
      <c r="A97" s="8">
        <v>151671</v>
      </c>
      <c r="B97" s="1" t="s">
        <v>26</v>
      </c>
      <c r="C97" s="3" t="s">
        <v>10</v>
      </c>
      <c r="D97" s="2" t="s">
        <v>29</v>
      </c>
      <c r="E97" s="10">
        <f t="shared" ref="E97:I97" si="31">SUM(E93:E96)</f>
        <v>1</v>
      </c>
      <c r="F97" s="56">
        <f t="shared" si="31"/>
        <v>0</v>
      </c>
      <c r="G97" s="10">
        <f t="shared" si="31"/>
        <v>26</v>
      </c>
      <c r="H97" s="10">
        <f t="shared" si="31"/>
        <v>91</v>
      </c>
      <c r="I97" s="10">
        <f t="shared" si="31"/>
        <v>0</v>
      </c>
      <c r="J97" s="10">
        <f>SUM(J93:J96)</f>
        <v>118</v>
      </c>
      <c r="K97" s="53">
        <f>SUM(K93:K96)</f>
        <v>0.99999999999999989</v>
      </c>
    </row>
    <row r="98" spans="1:11" s="1" customFormat="1" x14ac:dyDescent="0.35">
      <c r="A98" s="1">
        <v>1</v>
      </c>
      <c r="B98" s="1" t="s">
        <v>30</v>
      </c>
      <c r="C98" s="1" t="s">
        <v>31</v>
      </c>
      <c r="D98" s="10" t="s">
        <v>29</v>
      </c>
      <c r="E98" s="10">
        <v>0</v>
      </c>
      <c r="F98" s="56">
        <v>144</v>
      </c>
      <c r="G98" s="10">
        <v>0</v>
      </c>
      <c r="H98" s="10">
        <v>0</v>
      </c>
      <c r="I98" s="10">
        <v>0</v>
      </c>
      <c r="J98" s="10">
        <f>SUM(E98:I98)</f>
        <v>144</v>
      </c>
      <c r="K98" s="16">
        <f>J98/J98</f>
        <v>1</v>
      </c>
    </row>
    <row r="99" spans="1:11" x14ac:dyDescent="0.35">
      <c r="A99" s="5">
        <v>150356</v>
      </c>
      <c r="B99" t="s">
        <v>5</v>
      </c>
      <c r="C99" s="6" t="s">
        <v>6</v>
      </c>
      <c r="D99" s="19" t="s">
        <v>47</v>
      </c>
      <c r="E99" s="11">
        <v>0</v>
      </c>
      <c r="F99" s="55">
        <v>33</v>
      </c>
      <c r="G99" s="11">
        <v>18</v>
      </c>
      <c r="H99" s="11">
        <v>39</v>
      </c>
      <c r="I99" s="11">
        <v>0</v>
      </c>
      <c r="J99" s="11">
        <f>SUM(E99:I99)</f>
        <v>90</v>
      </c>
      <c r="K99" s="12">
        <f>J99/J104</f>
        <v>0.69230769230769229</v>
      </c>
    </row>
    <row r="100" spans="1:11" x14ac:dyDescent="0.35">
      <c r="A100" s="5">
        <v>150356</v>
      </c>
      <c r="B100" t="s">
        <v>5</v>
      </c>
      <c r="C100" s="6" t="s">
        <v>8</v>
      </c>
      <c r="D100" s="19" t="s">
        <v>47</v>
      </c>
      <c r="E100" s="11">
        <v>0</v>
      </c>
      <c r="F100" s="55">
        <v>18</v>
      </c>
      <c r="G100" s="11">
        <v>0</v>
      </c>
      <c r="H100" s="11">
        <v>0</v>
      </c>
      <c r="I100" s="11">
        <v>0</v>
      </c>
      <c r="J100" s="11">
        <f t="shared" ref="J100:J102" si="32">SUM(E100:I100)</f>
        <v>18</v>
      </c>
      <c r="K100" s="12">
        <f>J100/J104</f>
        <v>0.13846153846153847</v>
      </c>
    </row>
    <row r="101" spans="1:11" x14ac:dyDescent="0.35">
      <c r="A101" s="5">
        <v>150356</v>
      </c>
      <c r="B101" t="s">
        <v>5</v>
      </c>
      <c r="C101" s="6" t="s">
        <v>17</v>
      </c>
      <c r="D101" s="19" t="s">
        <v>47</v>
      </c>
      <c r="E101" s="11">
        <v>0</v>
      </c>
      <c r="F101" s="55">
        <v>0</v>
      </c>
      <c r="G101" s="11">
        <v>0</v>
      </c>
      <c r="H101" s="11">
        <v>0</v>
      </c>
      <c r="I101" s="11">
        <v>0</v>
      </c>
      <c r="J101" s="11">
        <f t="shared" si="32"/>
        <v>0</v>
      </c>
      <c r="K101" s="12">
        <f>J101/J104</f>
        <v>0</v>
      </c>
    </row>
    <row r="102" spans="1:11" x14ac:dyDescent="0.35">
      <c r="A102" s="5">
        <v>150356</v>
      </c>
      <c r="B102" t="s">
        <v>5</v>
      </c>
      <c r="C102" s="6" t="s">
        <v>9</v>
      </c>
      <c r="D102" s="19" t="s">
        <v>47</v>
      </c>
      <c r="E102" s="11">
        <v>0</v>
      </c>
      <c r="F102" s="55">
        <v>10</v>
      </c>
      <c r="G102" s="11">
        <v>0</v>
      </c>
      <c r="H102" s="11">
        <v>0</v>
      </c>
      <c r="I102" s="11">
        <v>0</v>
      </c>
      <c r="J102" s="11">
        <f t="shared" si="32"/>
        <v>10</v>
      </c>
      <c r="K102" s="12">
        <f>J102/J104</f>
        <v>7.6923076923076927E-2</v>
      </c>
    </row>
    <row r="103" spans="1:11" x14ac:dyDescent="0.35">
      <c r="A103" s="5">
        <v>150356</v>
      </c>
      <c r="B103" t="s">
        <v>5</v>
      </c>
      <c r="C103" s="6" t="s">
        <v>31</v>
      </c>
      <c r="D103" s="19" t="s">
        <v>47</v>
      </c>
      <c r="E103" s="11">
        <v>0</v>
      </c>
      <c r="F103" s="55">
        <v>12</v>
      </c>
      <c r="G103" s="11">
        <v>0</v>
      </c>
      <c r="H103" s="11">
        <v>0</v>
      </c>
      <c r="I103" s="11">
        <v>0</v>
      </c>
      <c r="J103" s="11">
        <f>SUM(E103:I103)</f>
        <v>12</v>
      </c>
      <c r="K103" s="12">
        <f>J103/J104</f>
        <v>9.2307692307692313E-2</v>
      </c>
    </row>
    <row r="104" spans="1:11" s="1" customFormat="1" x14ac:dyDescent="0.35">
      <c r="A104" s="8">
        <v>150356</v>
      </c>
      <c r="B104" s="1" t="s">
        <v>5</v>
      </c>
      <c r="C104" s="3" t="s">
        <v>10</v>
      </c>
      <c r="D104" s="2" t="s">
        <v>47</v>
      </c>
      <c r="E104" s="10">
        <f>SUM(E99:E103)</f>
        <v>0</v>
      </c>
      <c r="F104" s="56">
        <f t="shared" ref="F104:I104" si="33">SUM(F99:F103)</f>
        <v>73</v>
      </c>
      <c r="G104" s="10">
        <f t="shared" si="33"/>
        <v>18</v>
      </c>
      <c r="H104" s="10">
        <f t="shared" si="33"/>
        <v>39</v>
      </c>
      <c r="I104" s="10">
        <f t="shared" si="33"/>
        <v>0</v>
      </c>
      <c r="J104" s="10">
        <f>SUM(J99:J103)</f>
        <v>130</v>
      </c>
      <c r="K104" s="51">
        <f>SUM(K99:K103)</f>
        <v>0.99999999999999989</v>
      </c>
    </row>
    <row r="105" spans="1:11" x14ac:dyDescent="0.35">
      <c r="A105" s="5">
        <v>151350</v>
      </c>
      <c r="B105" t="s">
        <v>19</v>
      </c>
      <c r="C105" s="6" t="s">
        <v>6</v>
      </c>
      <c r="D105" s="19" t="s">
        <v>47</v>
      </c>
      <c r="E105" s="11">
        <v>0</v>
      </c>
      <c r="F105" s="55">
        <v>34</v>
      </c>
      <c r="G105" s="11">
        <v>14</v>
      </c>
      <c r="H105" s="11">
        <v>21</v>
      </c>
      <c r="I105" s="11">
        <v>96</v>
      </c>
      <c r="J105" s="11">
        <f>SUM(E105:I105)</f>
        <v>165</v>
      </c>
      <c r="K105" s="12">
        <f>J105/J111</f>
        <v>0.86387434554973819</v>
      </c>
    </row>
    <row r="106" spans="1:11" x14ac:dyDescent="0.35">
      <c r="A106" s="5">
        <v>151350</v>
      </c>
      <c r="B106" t="s">
        <v>19</v>
      </c>
      <c r="C106" s="6" t="s">
        <v>8</v>
      </c>
      <c r="D106" s="19" t="s">
        <v>47</v>
      </c>
      <c r="E106" s="11">
        <v>0</v>
      </c>
      <c r="F106" s="55">
        <v>16</v>
      </c>
      <c r="G106" s="11">
        <v>0</v>
      </c>
      <c r="H106" s="11">
        <v>0</v>
      </c>
      <c r="I106" s="11">
        <v>0</v>
      </c>
      <c r="J106" s="11">
        <f t="shared" ref="J106:J110" si="34">SUM(E106:I106)</f>
        <v>16</v>
      </c>
      <c r="K106" s="12">
        <f>J106/J111</f>
        <v>8.3769633507853408E-2</v>
      </c>
    </row>
    <row r="107" spans="1:11" x14ac:dyDescent="0.35">
      <c r="A107" s="5">
        <v>151350</v>
      </c>
      <c r="B107" t="s">
        <v>19</v>
      </c>
      <c r="C107" s="6" t="s">
        <v>17</v>
      </c>
      <c r="D107" s="19" t="s">
        <v>47</v>
      </c>
      <c r="E107" s="11">
        <v>0</v>
      </c>
      <c r="F107" s="55">
        <v>0</v>
      </c>
      <c r="G107" s="11">
        <v>0</v>
      </c>
      <c r="H107" s="11">
        <v>0</v>
      </c>
      <c r="I107" s="11">
        <v>0</v>
      </c>
      <c r="J107" s="11">
        <f t="shared" si="34"/>
        <v>0</v>
      </c>
      <c r="K107" s="12">
        <f>J107/J111</f>
        <v>0</v>
      </c>
    </row>
    <row r="108" spans="1:11" x14ac:dyDescent="0.35">
      <c r="A108" s="5">
        <v>151350</v>
      </c>
      <c r="B108" t="s">
        <v>19</v>
      </c>
      <c r="C108" s="6" t="s">
        <v>9</v>
      </c>
      <c r="D108" s="19" t="s">
        <v>47</v>
      </c>
      <c r="E108" s="11">
        <v>0</v>
      </c>
      <c r="F108" s="55">
        <v>8</v>
      </c>
      <c r="G108" s="11">
        <v>0</v>
      </c>
      <c r="H108" s="11">
        <v>0</v>
      </c>
      <c r="I108" s="11">
        <v>0</v>
      </c>
      <c r="J108" s="11">
        <f t="shared" si="34"/>
        <v>8</v>
      </c>
      <c r="K108" s="12">
        <f>J108/J111</f>
        <v>4.1884816753926704E-2</v>
      </c>
    </row>
    <row r="109" spans="1:11" x14ac:dyDescent="0.35">
      <c r="A109" s="5">
        <v>151350</v>
      </c>
      <c r="B109" t="s">
        <v>19</v>
      </c>
      <c r="C109" s="6" t="s">
        <v>18</v>
      </c>
      <c r="D109" s="19" t="s">
        <v>47</v>
      </c>
      <c r="E109" s="11">
        <v>0</v>
      </c>
      <c r="F109" s="55">
        <v>0</v>
      </c>
      <c r="G109" s="11">
        <v>0</v>
      </c>
      <c r="H109" s="11">
        <v>0</v>
      </c>
      <c r="I109" s="11">
        <v>0</v>
      </c>
      <c r="J109" s="11">
        <f t="shared" si="34"/>
        <v>0</v>
      </c>
      <c r="K109" s="12">
        <f>J109/J111</f>
        <v>0</v>
      </c>
    </row>
    <row r="110" spans="1:11" x14ac:dyDescent="0.35">
      <c r="A110" s="5">
        <v>151350</v>
      </c>
      <c r="B110" t="s">
        <v>19</v>
      </c>
      <c r="C110" s="6" t="s">
        <v>31</v>
      </c>
      <c r="D110" s="19" t="s">
        <v>47</v>
      </c>
      <c r="E110" s="11">
        <v>0</v>
      </c>
      <c r="F110" s="55">
        <v>2</v>
      </c>
      <c r="G110" s="11">
        <v>0</v>
      </c>
      <c r="H110" s="11">
        <v>0</v>
      </c>
      <c r="I110" s="11">
        <v>0</v>
      </c>
      <c r="J110" s="11">
        <f t="shared" si="34"/>
        <v>2</v>
      </c>
      <c r="K110" s="12">
        <f>J110/J111</f>
        <v>1.0471204188481676E-2</v>
      </c>
    </row>
    <row r="111" spans="1:11" s="1" customFormat="1" x14ac:dyDescent="0.35">
      <c r="A111" s="8">
        <v>151350</v>
      </c>
      <c r="B111" s="1" t="s">
        <v>19</v>
      </c>
      <c r="C111" s="3" t="s">
        <v>10</v>
      </c>
      <c r="D111" s="2" t="s">
        <v>47</v>
      </c>
      <c r="E111" s="10">
        <f t="shared" ref="E111:I111" si="35">SUM(E105:E110)</f>
        <v>0</v>
      </c>
      <c r="F111" s="10">
        <f t="shared" si="35"/>
        <v>60</v>
      </c>
      <c r="G111" s="10">
        <f t="shared" si="35"/>
        <v>14</v>
      </c>
      <c r="H111" s="10">
        <f t="shared" si="35"/>
        <v>21</v>
      </c>
      <c r="I111" s="10">
        <f t="shared" si="35"/>
        <v>96</v>
      </c>
      <c r="J111" s="10">
        <f>SUM(J105:J110)</f>
        <v>191</v>
      </c>
      <c r="K111" s="51">
        <f>SUM(K105:K110)</f>
        <v>1</v>
      </c>
    </row>
    <row r="112" spans="1:11" x14ac:dyDescent="0.35">
      <c r="A112" s="5">
        <v>151282</v>
      </c>
      <c r="B112" t="s">
        <v>20</v>
      </c>
      <c r="C112" s="6" t="s">
        <v>6</v>
      </c>
      <c r="D112" s="19" t="s">
        <v>47</v>
      </c>
      <c r="E112" s="11">
        <v>0</v>
      </c>
      <c r="F112" s="55">
        <v>39</v>
      </c>
      <c r="G112" s="11">
        <v>52</v>
      </c>
      <c r="H112" s="11">
        <v>43</v>
      </c>
      <c r="I112" s="11">
        <v>101</v>
      </c>
      <c r="J112" s="11">
        <f>SUM(E112:I112)</f>
        <v>235</v>
      </c>
      <c r="K112" s="12">
        <f>J112/J117</f>
        <v>0.86080586080586086</v>
      </c>
    </row>
    <row r="113" spans="1:11" x14ac:dyDescent="0.35">
      <c r="A113" s="5">
        <v>151282</v>
      </c>
      <c r="B113" t="s">
        <v>20</v>
      </c>
      <c r="C113" s="6" t="s">
        <v>8</v>
      </c>
      <c r="D113" s="19" t="s">
        <v>47</v>
      </c>
      <c r="E113" s="11">
        <v>0</v>
      </c>
      <c r="F113" s="55">
        <v>17</v>
      </c>
      <c r="G113" s="11">
        <v>0</v>
      </c>
      <c r="H113" s="11">
        <v>0</v>
      </c>
      <c r="I113" s="11">
        <v>0</v>
      </c>
      <c r="J113" s="11">
        <f t="shared" ref="J113:J116" si="36">SUM(E113:I113)</f>
        <v>17</v>
      </c>
      <c r="K113" s="12">
        <f>J113/J117</f>
        <v>6.2271062271062272E-2</v>
      </c>
    </row>
    <row r="114" spans="1:11" x14ac:dyDescent="0.35">
      <c r="A114" s="5">
        <v>151282</v>
      </c>
      <c r="B114" t="s">
        <v>20</v>
      </c>
      <c r="C114" s="6" t="s">
        <v>17</v>
      </c>
      <c r="D114" s="19" t="s">
        <v>47</v>
      </c>
      <c r="E114" s="11">
        <v>0</v>
      </c>
      <c r="F114" s="55">
        <v>0</v>
      </c>
      <c r="G114" s="11">
        <v>0</v>
      </c>
      <c r="H114" s="11">
        <v>0</v>
      </c>
      <c r="I114" s="11">
        <v>0</v>
      </c>
      <c r="J114" s="11">
        <f t="shared" si="36"/>
        <v>0</v>
      </c>
      <c r="K114" s="12">
        <f>J114/J117</f>
        <v>0</v>
      </c>
    </row>
    <row r="115" spans="1:11" x14ac:dyDescent="0.35">
      <c r="A115" s="5">
        <v>151282</v>
      </c>
      <c r="B115" t="s">
        <v>20</v>
      </c>
      <c r="C115" s="6" t="s">
        <v>9</v>
      </c>
      <c r="D115" s="19" t="s">
        <v>47</v>
      </c>
      <c r="E115" s="11">
        <v>2</v>
      </c>
      <c r="F115" s="55">
        <v>13</v>
      </c>
      <c r="G115" s="11">
        <v>0</v>
      </c>
      <c r="H115" s="11">
        <v>0</v>
      </c>
      <c r="I115" s="11">
        <v>0</v>
      </c>
      <c r="J115" s="11">
        <f t="shared" si="36"/>
        <v>15</v>
      </c>
      <c r="K115" s="12">
        <f>J115/J117</f>
        <v>5.4945054945054944E-2</v>
      </c>
    </row>
    <row r="116" spans="1:11" x14ac:dyDescent="0.35">
      <c r="A116" s="5">
        <v>151282</v>
      </c>
      <c r="B116" t="s">
        <v>20</v>
      </c>
      <c r="C116" s="6" t="s">
        <v>31</v>
      </c>
      <c r="D116" s="19" t="s">
        <v>47</v>
      </c>
      <c r="E116" s="11">
        <v>0</v>
      </c>
      <c r="F116" s="55">
        <v>6</v>
      </c>
      <c r="G116" s="11">
        <v>0</v>
      </c>
      <c r="H116" s="11">
        <v>0</v>
      </c>
      <c r="I116" s="11">
        <v>0</v>
      </c>
      <c r="J116" s="11">
        <f t="shared" si="36"/>
        <v>6</v>
      </c>
      <c r="K116" s="12">
        <f>J116/J117</f>
        <v>2.197802197802198E-2</v>
      </c>
    </row>
    <row r="117" spans="1:11" s="1" customFormat="1" x14ac:dyDescent="0.35">
      <c r="A117" s="8">
        <v>151282</v>
      </c>
      <c r="B117" s="1" t="s">
        <v>20</v>
      </c>
      <c r="C117" s="3" t="s">
        <v>10</v>
      </c>
      <c r="D117" s="2" t="s">
        <v>47</v>
      </c>
      <c r="E117" s="10">
        <f t="shared" ref="E117:I117" si="37">SUM(E112:E116)</f>
        <v>2</v>
      </c>
      <c r="F117" s="10">
        <f t="shared" si="37"/>
        <v>75</v>
      </c>
      <c r="G117" s="10">
        <f t="shared" si="37"/>
        <v>52</v>
      </c>
      <c r="H117" s="10">
        <f t="shared" si="37"/>
        <v>43</v>
      </c>
      <c r="I117" s="10">
        <f t="shared" si="37"/>
        <v>101</v>
      </c>
      <c r="J117" s="10">
        <f>SUM(J112:J116)</f>
        <v>273</v>
      </c>
      <c r="K117" s="51">
        <f>SUM(K112:K116)</f>
        <v>1</v>
      </c>
    </row>
    <row r="118" spans="1:11" x14ac:dyDescent="0.35">
      <c r="A118" s="5">
        <v>150551</v>
      </c>
      <c r="B118" t="s">
        <v>21</v>
      </c>
      <c r="C118" s="6" t="s">
        <v>6</v>
      </c>
      <c r="D118" s="19" t="s">
        <v>47</v>
      </c>
      <c r="E118" s="11">
        <v>0</v>
      </c>
      <c r="F118" s="55">
        <v>21</v>
      </c>
      <c r="G118" s="11">
        <v>77</v>
      </c>
      <c r="H118" s="11">
        <v>26</v>
      </c>
      <c r="I118" s="11">
        <v>94</v>
      </c>
      <c r="J118" s="11">
        <f>SUM(E118:I118)</f>
        <v>218</v>
      </c>
      <c r="K118" s="12">
        <f>J118/J124</f>
        <v>0.71475409836065573</v>
      </c>
    </row>
    <row r="119" spans="1:11" x14ac:dyDescent="0.35">
      <c r="A119" s="5">
        <v>150551</v>
      </c>
      <c r="B119" t="s">
        <v>21</v>
      </c>
      <c r="C119" s="6" t="s">
        <v>8</v>
      </c>
      <c r="D119" s="19" t="s">
        <v>47</v>
      </c>
      <c r="E119" s="11">
        <v>0</v>
      </c>
      <c r="F119" s="55">
        <v>7</v>
      </c>
      <c r="G119" s="11">
        <v>0</v>
      </c>
      <c r="H119" s="11">
        <v>0</v>
      </c>
      <c r="I119" s="11">
        <v>0</v>
      </c>
      <c r="J119" s="11">
        <f t="shared" ref="J119:J123" si="38">SUM(E119:I119)</f>
        <v>7</v>
      </c>
      <c r="K119" s="12">
        <f>J119/J124</f>
        <v>2.2950819672131147E-2</v>
      </c>
    </row>
    <row r="120" spans="1:11" x14ac:dyDescent="0.35">
      <c r="A120" s="5">
        <v>150551</v>
      </c>
      <c r="B120" t="s">
        <v>21</v>
      </c>
      <c r="C120" s="6" t="s">
        <v>17</v>
      </c>
      <c r="D120" s="19" t="s">
        <v>47</v>
      </c>
      <c r="E120" s="11">
        <v>0</v>
      </c>
      <c r="F120" s="55">
        <v>0</v>
      </c>
      <c r="G120" s="11">
        <v>0</v>
      </c>
      <c r="H120" s="11">
        <v>0</v>
      </c>
      <c r="I120" s="11">
        <v>0</v>
      </c>
      <c r="J120" s="11">
        <f t="shared" si="38"/>
        <v>0</v>
      </c>
      <c r="K120" s="12">
        <f>J120/J124</f>
        <v>0</v>
      </c>
    </row>
    <row r="121" spans="1:11" x14ac:dyDescent="0.35">
      <c r="A121" s="5">
        <v>150551</v>
      </c>
      <c r="B121" t="s">
        <v>21</v>
      </c>
      <c r="C121" s="6" t="s">
        <v>9</v>
      </c>
      <c r="D121" s="19" t="s">
        <v>47</v>
      </c>
      <c r="E121" s="11">
        <v>2</v>
      </c>
      <c r="F121" s="55">
        <v>4</v>
      </c>
      <c r="G121" s="11">
        <v>0</v>
      </c>
      <c r="H121" s="11">
        <v>71</v>
      </c>
      <c r="I121" s="11">
        <v>0</v>
      </c>
      <c r="J121" s="11">
        <f t="shared" si="38"/>
        <v>77</v>
      </c>
      <c r="K121" s="12">
        <f>J121/J124</f>
        <v>0.25245901639344265</v>
      </c>
    </row>
    <row r="122" spans="1:11" x14ac:dyDescent="0.35">
      <c r="A122" s="5">
        <v>150551</v>
      </c>
      <c r="B122" t="s">
        <v>21</v>
      </c>
      <c r="C122" s="6" t="s">
        <v>18</v>
      </c>
      <c r="D122" s="19" t="s">
        <v>47</v>
      </c>
      <c r="E122" s="11">
        <v>0</v>
      </c>
      <c r="F122" s="55">
        <v>0</v>
      </c>
      <c r="G122" s="11">
        <v>0</v>
      </c>
      <c r="H122" s="11">
        <v>0</v>
      </c>
      <c r="I122" s="11">
        <v>0</v>
      </c>
      <c r="J122" s="11">
        <f t="shared" si="38"/>
        <v>0</v>
      </c>
      <c r="K122" s="12">
        <f>J122/J124</f>
        <v>0</v>
      </c>
    </row>
    <row r="123" spans="1:11" x14ac:dyDescent="0.35">
      <c r="A123" s="5">
        <v>150551</v>
      </c>
      <c r="B123" t="s">
        <v>21</v>
      </c>
      <c r="C123" s="6" t="s">
        <v>31</v>
      </c>
      <c r="D123" s="19" t="s">
        <v>47</v>
      </c>
      <c r="E123" s="11">
        <v>0</v>
      </c>
      <c r="F123" s="55">
        <v>3</v>
      </c>
      <c r="G123" s="11">
        <v>0</v>
      </c>
      <c r="H123" s="11">
        <v>0</v>
      </c>
      <c r="I123" s="11">
        <v>0</v>
      </c>
      <c r="J123" s="11">
        <f t="shared" si="38"/>
        <v>3</v>
      </c>
      <c r="K123" s="12">
        <f>J123/J124</f>
        <v>9.8360655737704927E-3</v>
      </c>
    </row>
    <row r="124" spans="1:11" s="1" customFormat="1" x14ac:dyDescent="0.35">
      <c r="A124" s="8">
        <v>150551</v>
      </c>
      <c r="B124" s="1" t="s">
        <v>21</v>
      </c>
      <c r="C124" s="3" t="s">
        <v>10</v>
      </c>
      <c r="D124" s="2" t="s">
        <v>47</v>
      </c>
      <c r="E124" s="10">
        <f>SUM(E118:E123)</f>
        <v>2</v>
      </c>
      <c r="F124" s="10">
        <f t="shared" ref="F124:I124" si="39">SUM(F118:F123)</f>
        <v>35</v>
      </c>
      <c r="G124" s="10">
        <f t="shared" si="39"/>
        <v>77</v>
      </c>
      <c r="H124" s="10">
        <f t="shared" si="39"/>
        <v>97</v>
      </c>
      <c r="I124" s="10">
        <f t="shared" si="39"/>
        <v>94</v>
      </c>
      <c r="J124" s="10">
        <f>SUM(J118:J123)</f>
        <v>305</v>
      </c>
      <c r="K124" s="16">
        <f>SUM(K118:K123)</f>
        <v>1.0000000000000002</v>
      </c>
    </row>
    <row r="125" spans="1:11" x14ac:dyDescent="0.35">
      <c r="A125" s="5">
        <v>151294</v>
      </c>
      <c r="B125" t="s">
        <v>24</v>
      </c>
      <c r="C125" s="6" t="s">
        <v>6</v>
      </c>
      <c r="D125" s="19" t="s">
        <v>47</v>
      </c>
      <c r="E125" s="11">
        <v>0</v>
      </c>
      <c r="F125" s="55">
        <v>33</v>
      </c>
      <c r="G125" s="11">
        <v>22</v>
      </c>
      <c r="H125" s="11">
        <v>20</v>
      </c>
      <c r="I125" s="11">
        <v>0</v>
      </c>
      <c r="J125" s="11">
        <f>SUM(E125:I125)</f>
        <v>75</v>
      </c>
      <c r="K125" s="12">
        <f>J125/J130</f>
        <v>0.64102564102564108</v>
      </c>
    </row>
    <row r="126" spans="1:11" x14ac:dyDescent="0.35">
      <c r="A126" s="5">
        <v>151294</v>
      </c>
      <c r="B126" t="s">
        <v>24</v>
      </c>
      <c r="C126" s="6" t="s">
        <v>8</v>
      </c>
      <c r="D126" s="19" t="s">
        <v>47</v>
      </c>
      <c r="E126" s="11">
        <v>0</v>
      </c>
      <c r="F126" s="55">
        <v>18</v>
      </c>
      <c r="G126" s="11">
        <v>0</v>
      </c>
      <c r="H126" s="11">
        <v>0</v>
      </c>
      <c r="I126" s="11">
        <v>0</v>
      </c>
      <c r="J126" s="11">
        <f t="shared" ref="J126:J129" si="40">SUM(E126:I126)</f>
        <v>18</v>
      </c>
      <c r="K126" s="12">
        <f>J126/J130</f>
        <v>0.15384615384615385</v>
      </c>
    </row>
    <row r="127" spans="1:11" x14ac:dyDescent="0.35">
      <c r="A127" s="5">
        <v>151294</v>
      </c>
      <c r="B127" t="s">
        <v>24</v>
      </c>
      <c r="C127" s="6" t="s">
        <v>17</v>
      </c>
      <c r="D127" s="19" t="s">
        <v>47</v>
      </c>
      <c r="E127" s="11">
        <v>0</v>
      </c>
      <c r="F127" s="55">
        <v>0</v>
      </c>
      <c r="G127" s="11">
        <v>0</v>
      </c>
      <c r="H127" s="11">
        <v>0</v>
      </c>
      <c r="I127" s="11">
        <v>0</v>
      </c>
      <c r="J127" s="11">
        <f t="shared" si="40"/>
        <v>0</v>
      </c>
      <c r="K127" s="12">
        <f>J127/J130</f>
        <v>0</v>
      </c>
    </row>
    <row r="128" spans="1:11" x14ac:dyDescent="0.35">
      <c r="A128" s="5">
        <v>151294</v>
      </c>
      <c r="B128" t="s">
        <v>24</v>
      </c>
      <c r="C128" s="6" t="s">
        <v>9</v>
      </c>
      <c r="D128" s="19" t="s">
        <v>47</v>
      </c>
      <c r="E128" s="11">
        <v>0</v>
      </c>
      <c r="F128" s="55">
        <v>16</v>
      </c>
      <c r="G128" s="11">
        <v>0</v>
      </c>
      <c r="H128" s="11">
        <v>0</v>
      </c>
      <c r="I128" s="11">
        <v>0</v>
      </c>
      <c r="J128" s="11">
        <f t="shared" si="40"/>
        <v>16</v>
      </c>
      <c r="K128" s="12">
        <f>J128/J130</f>
        <v>0.13675213675213677</v>
      </c>
    </row>
    <row r="129" spans="1:11" x14ac:dyDescent="0.35">
      <c r="A129" s="5">
        <v>151294</v>
      </c>
      <c r="B129" t="s">
        <v>24</v>
      </c>
      <c r="C129" s="6" t="s">
        <v>31</v>
      </c>
      <c r="D129" s="19" t="s">
        <v>47</v>
      </c>
      <c r="E129" s="11">
        <v>0</v>
      </c>
      <c r="F129" s="55">
        <v>8</v>
      </c>
      <c r="G129" s="11">
        <v>0</v>
      </c>
      <c r="H129" s="11">
        <v>0</v>
      </c>
      <c r="I129" s="11">
        <v>0</v>
      </c>
      <c r="J129" s="11">
        <f t="shared" si="40"/>
        <v>8</v>
      </c>
      <c r="K129" s="12">
        <f>J129/J130</f>
        <v>6.8376068376068383E-2</v>
      </c>
    </row>
    <row r="130" spans="1:11" s="1" customFormat="1" x14ac:dyDescent="0.35">
      <c r="A130" s="8">
        <v>151294</v>
      </c>
      <c r="B130" s="1" t="s">
        <v>24</v>
      </c>
      <c r="C130" s="3" t="s">
        <v>10</v>
      </c>
      <c r="D130" s="2" t="s">
        <v>47</v>
      </c>
      <c r="E130" s="10">
        <f t="shared" ref="E130:I130" si="41">SUM(E125:E129)</f>
        <v>0</v>
      </c>
      <c r="F130" s="10">
        <f t="shared" si="41"/>
        <v>75</v>
      </c>
      <c r="G130" s="10">
        <f t="shared" si="41"/>
        <v>22</v>
      </c>
      <c r="H130" s="10">
        <f t="shared" si="41"/>
        <v>20</v>
      </c>
      <c r="I130" s="10">
        <f t="shared" si="41"/>
        <v>0</v>
      </c>
      <c r="J130" s="10">
        <f>SUM(J125:J129)</f>
        <v>117</v>
      </c>
      <c r="K130" s="51">
        <f>SUM(K125:K129)</f>
        <v>1</v>
      </c>
    </row>
    <row r="131" spans="1:11" x14ac:dyDescent="0.35">
      <c r="A131" s="5">
        <v>151178</v>
      </c>
      <c r="B131" t="s">
        <v>22</v>
      </c>
      <c r="C131" s="6" t="s">
        <v>6</v>
      </c>
      <c r="D131" s="19" t="s">
        <v>47</v>
      </c>
      <c r="E131" s="11">
        <v>0</v>
      </c>
      <c r="F131" s="55">
        <v>15</v>
      </c>
      <c r="G131" s="11">
        <v>30</v>
      </c>
      <c r="H131" s="11">
        <v>26</v>
      </c>
      <c r="I131" s="11">
        <v>0</v>
      </c>
      <c r="J131" s="11">
        <f>SUM(E131:I132)</f>
        <v>84</v>
      </c>
      <c r="K131" s="12">
        <f>J131/J136</f>
        <v>0.34854771784232363</v>
      </c>
    </row>
    <row r="132" spans="1:11" x14ac:dyDescent="0.35">
      <c r="A132" s="5">
        <v>151178</v>
      </c>
      <c r="B132" t="s">
        <v>22</v>
      </c>
      <c r="C132" s="6" t="s">
        <v>8</v>
      </c>
      <c r="D132" s="19" t="s">
        <v>47</v>
      </c>
      <c r="E132" s="11">
        <v>3</v>
      </c>
      <c r="F132" s="55">
        <v>10</v>
      </c>
      <c r="G132" s="11">
        <v>0</v>
      </c>
      <c r="H132" s="11">
        <v>0</v>
      </c>
      <c r="I132" s="11">
        <v>0</v>
      </c>
      <c r="J132" s="11">
        <f t="shared" ref="J132:J135" si="42">SUM(E132:I133)</f>
        <v>13</v>
      </c>
      <c r="K132" s="12">
        <f>J132/J136</f>
        <v>5.3941908713692949E-2</v>
      </c>
    </row>
    <row r="133" spans="1:11" x14ac:dyDescent="0.35">
      <c r="A133" s="5">
        <v>151178</v>
      </c>
      <c r="B133" t="s">
        <v>22</v>
      </c>
      <c r="C133" s="6" t="s">
        <v>17</v>
      </c>
      <c r="D133" s="19" t="s">
        <v>47</v>
      </c>
      <c r="E133" s="11">
        <v>0</v>
      </c>
      <c r="F133" s="55">
        <v>0</v>
      </c>
      <c r="G133" s="11">
        <v>0</v>
      </c>
      <c r="H133" s="11">
        <v>0</v>
      </c>
      <c r="I133" s="11">
        <v>0</v>
      </c>
      <c r="J133" s="11">
        <f t="shared" si="42"/>
        <v>14</v>
      </c>
      <c r="K133" s="12">
        <f>J133/J136</f>
        <v>5.8091286307053944E-2</v>
      </c>
    </row>
    <row r="134" spans="1:11" x14ac:dyDescent="0.35">
      <c r="A134" s="5">
        <v>151178</v>
      </c>
      <c r="B134" t="s">
        <v>22</v>
      </c>
      <c r="C134" s="6" t="s">
        <v>9</v>
      </c>
      <c r="D134" s="19" t="s">
        <v>47</v>
      </c>
      <c r="E134" s="11">
        <v>6</v>
      </c>
      <c r="F134" s="55">
        <v>8</v>
      </c>
      <c r="G134" s="11">
        <v>0</v>
      </c>
      <c r="H134" s="11">
        <v>0</v>
      </c>
      <c r="I134" s="11">
        <v>0</v>
      </c>
      <c r="J134" s="11">
        <f t="shared" si="42"/>
        <v>20</v>
      </c>
      <c r="K134" s="12">
        <f>J134/J136</f>
        <v>8.2987551867219914E-2</v>
      </c>
    </row>
    <row r="135" spans="1:11" x14ac:dyDescent="0.35">
      <c r="A135" s="5">
        <v>151178</v>
      </c>
      <c r="B135" t="s">
        <v>22</v>
      </c>
      <c r="C135" s="6" t="s">
        <v>31</v>
      </c>
      <c r="D135" s="19" t="s">
        <v>47</v>
      </c>
      <c r="E135" s="11">
        <v>0</v>
      </c>
      <c r="F135" s="55">
        <v>6</v>
      </c>
      <c r="G135" s="11">
        <v>0</v>
      </c>
      <c r="H135" s="11">
        <v>0</v>
      </c>
      <c r="I135" s="11">
        <v>0</v>
      </c>
      <c r="J135" s="11">
        <f t="shared" si="42"/>
        <v>110</v>
      </c>
      <c r="K135" s="12">
        <f>J135/J136</f>
        <v>0.45643153526970953</v>
      </c>
    </row>
    <row r="136" spans="1:11" s="1" customFormat="1" x14ac:dyDescent="0.35">
      <c r="A136" s="8">
        <v>151178</v>
      </c>
      <c r="B136" s="1" t="s">
        <v>22</v>
      </c>
      <c r="C136" s="3" t="s">
        <v>10</v>
      </c>
      <c r="D136" s="2" t="s">
        <v>47</v>
      </c>
      <c r="E136" s="10">
        <f t="shared" ref="E136:I136" si="43">SUM(E131:E135)</f>
        <v>9</v>
      </c>
      <c r="F136" s="10">
        <f t="shared" si="43"/>
        <v>39</v>
      </c>
      <c r="G136" s="10">
        <f t="shared" si="43"/>
        <v>30</v>
      </c>
      <c r="H136" s="10">
        <f t="shared" si="43"/>
        <v>26</v>
      </c>
      <c r="I136" s="10">
        <f t="shared" si="43"/>
        <v>0</v>
      </c>
      <c r="J136" s="10">
        <f>SUM(J131:J135)</f>
        <v>241</v>
      </c>
      <c r="K136" s="51">
        <f>SUM(K131:K135)</f>
        <v>1</v>
      </c>
    </row>
    <row r="137" spans="1:11" x14ac:dyDescent="0.35">
      <c r="A137" s="5">
        <v>150563</v>
      </c>
      <c r="B137" t="s">
        <v>23</v>
      </c>
      <c r="C137" s="6" t="s">
        <v>6</v>
      </c>
      <c r="D137" s="19" t="s">
        <v>47</v>
      </c>
      <c r="E137" s="11">
        <v>0</v>
      </c>
      <c r="F137" s="55">
        <v>23</v>
      </c>
      <c r="G137" s="11">
        <v>28</v>
      </c>
      <c r="H137" s="11">
        <v>49</v>
      </c>
      <c r="I137" s="11">
        <v>0</v>
      </c>
      <c r="J137" s="11">
        <f>SUM(E137:I137)</f>
        <v>100</v>
      </c>
      <c r="K137" s="12">
        <f>J137/J141</f>
        <v>0.73529411764705888</v>
      </c>
    </row>
    <row r="138" spans="1:11" x14ac:dyDescent="0.35">
      <c r="A138" s="5">
        <v>150563</v>
      </c>
      <c r="B138" t="s">
        <v>23</v>
      </c>
      <c r="C138" s="6" t="s">
        <v>8</v>
      </c>
      <c r="D138" s="19" t="s">
        <v>47</v>
      </c>
      <c r="E138" s="11">
        <v>0</v>
      </c>
      <c r="F138" s="55">
        <v>17</v>
      </c>
      <c r="G138" s="11">
        <v>0</v>
      </c>
      <c r="H138" s="11">
        <v>0</v>
      </c>
      <c r="I138" s="11">
        <v>0</v>
      </c>
      <c r="J138" s="11">
        <f t="shared" ref="J138:J140" si="44">SUM(E138:I138)</f>
        <v>17</v>
      </c>
      <c r="K138" s="12">
        <f>J138/J141</f>
        <v>0.125</v>
      </c>
    </row>
    <row r="139" spans="1:11" x14ac:dyDescent="0.35">
      <c r="A139" s="5">
        <v>150563</v>
      </c>
      <c r="B139" t="s">
        <v>23</v>
      </c>
      <c r="C139" s="6" t="s">
        <v>17</v>
      </c>
      <c r="D139" s="19" t="s">
        <v>47</v>
      </c>
      <c r="E139" s="11">
        <v>0</v>
      </c>
      <c r="F139" s="55">
        <v>0</v>
      </c>
      <c r="G139" s="11">
        <v>0</v>
      </c>
      <c r="H139" s="11">
        <v>0</v>
      </c>
      <c r="I139" s="11">
        <v>0</v>
      </c>
      <c r="J139" s="11">
        <f t="shared" si="44"/>
        <v>0</v>
      </c>
      <c r="K139" s="12">
        <f>J139/J141</f>
        <v>0</v>
      </c>
    </row>
    <row r="140" spans="1:11" x14ac:dyDescent="0.35">
      <c r="A140" s="5">
        <v>150563</v>
      </c>
      <c r="B140" t="s">
        <v>23</v>
      </c>
      <c r="C140" s="6" t="s">
        <v>9</v>
      </c>
      <c r="D140" s="19" t="s">
        <v>47</v>
      </c>
      <c r="E140" s="11">
        <v>2</v>
      </c>
      <c r="F140" s="55">
        <v>17</v>
      </c>
      <c r="G140" s="11">
        <v>0</v>
      </c>
      <c r="H140" s="11">
        <v>0</v>
      </c>
      <c r="I140" s="11">
        <v>0</v>
      </c>
      <c r="J140" s="11">
        <f t="shared" si="44"/>
        <v>19</v>
      </c>
      <c r="K140" s="12">
        <f>J140/J141</f>
        <v>0.13970588235294118</v>
      </c>
    </row>
    <row r="141" spans="1:11" s="1" customFormat="1" x14ac:dyDescent="0.35">
      <c r="A141" s="8">
        <v>150563</v>
      </c>
      <c r="B141" s="1" t="s">
        <v>23</v>
      </c>
      <c r="C141" s="3" t="s">
        <v>10</v>
      </c>
      <c r="D141" s="2" t="s">
        <v>47</v>
      </c>
      <c r="E141" s="10">
        <f t="shared" ref="E141:I141" si="45">SUM(E137:E140)</f>
        <v>2</v>
      </c>
      <c r="F141" s="10">
        <f t="shared" si="45"/>
        <v>57</v>
      </c>
      <c r="G141" s="10">
        <f t="shared" si="45"/>
        <v>28</v>
      </c>
      <c r="H141" s="10">
        <f t="shared" si="45"/>
        <v>49</v>
      </c>
      <c r="I141" s="10">
        <f t="shared" si="45"/>
        <v>0</v>
      </c>
      <c r="J141" s="10">
        <f>SUM(J137:J140)</f>
        <v>136</v>
      </c>
      <c r="K141" s="51">
        <f>SUM(K137:K140)</f>
        <v>1</v>
      </c>
    </row>
    <row r="142" spans="1:11" x14ac:dyDescent="0.35">
      <c r="A142" s="5">
        <v>151660</v>
      </c>
      <c r="B142" t="s">
        <v>25</v>
      </c>
      <c r="C142" s="6" t="s">
        <v>6</v>
      </c>
      <c r="D142" s="19" t="s">
        <v>47</v>
      </c>
      <c r="E142" s="11">
        <v>0</v>
      </c>
      <c r="F142" s="55">
        <v>28</v>
      </c>
      <c r="G142" s="11">
        <v>73</v>
      </c>
      <c r="H142" s="11">
        <v>22</v>
      </c>
      <c r="I142" s="11">
        <v>120</v>
      </c>
      <c r="J142" s="11">
        <f>SUM(E142:I142)</f>
        <v>243</v>
      </c>
      <c r="K142" s="12">
        <f>J142/J148</f>
        <v>0.85865724381625441</v>
      </c>
    </row>
    <row r="143" spans="1:11" x14ac:dyDescent="0.35">
      <c r="A143" s="5">
        <v>151660</v>
      </c>
      <c r="B143" t="s">
        <v>25</v>
      </c>
      <c r="C143" s="6" t="s">
        <v>8</v>
      </c>
      <c r="D143" s="19" t="s">
        <v>47</v>
      </c>
      <c r="E143" s="11">
        <v>0</v>
      </c>
      <c r="F143" s="55">
        <v>18</v>
      </c>
      <c r="G143" s="11">
        <v>0</v>
      </c>
      <c r="H143" s="11">
        <v>0</v>
      </c>
      <c r="I143" s="11">
        <v>0</v>
      </c>
      <c r="J143" s="11">
        <f t="shared" ref="J143:J147" si="46">SUM(E143:I143)</f>
        <v>18</v>
      </c>
      <c r="K143" s="12">
        <f>J143/J148</f>
        <v>6.3604240282685506E-2</v>
      </c>
    </row>
    <row r="144" spans="1:11" x14ac:dyDescent="0.35">
      <c r="A144" s="5">
        <v>151660</v>
      </c>
      <c r="B144" t="s">
        <v>25</v>
      </c>
      <c r="C144" s="6" t="s">
        <v>17</v>
      </c>
      <c r="D144" s="19" t="s">
        <v>47</v>
      </c>
      <c r="E144" s="11">
        <v>0</v>
      </c>
      <c r="F144" s="55">
        <v>0</v>
      </c>
      <c r="G144" s="11">
        <v>0</v>
      </c>
      <c r="H144" s="11">
        <v>0</v>
      </c>
      <c r="I144" s="11">
        <v>0</v>
      </c>
      <c r="J144" s="11">
        <f t="shared" si="46"/>
        <v>0</v>
      </c>
      <c r="K144" s="12">
        <f>J144/J148</f>
        <v>0</v>
      </c>
    </row>
    <row r="145" spans="1:11" x14ac:dyDescent="0.35">
      <c r="A145" s="5">
        <v>151660</v>
      </c>
      <c r="B145" t="s">
        <v>25</v>
      </c>
      <c r="C145" s="6" t="s">
        <v>9</v>
      </c>
      <c r="D145" s="19" t="s">
        <v>47</v>
      </c>
      <c r="E145" s="11">
        <v>3</v>
      </c>
      <c r="F145" s="55">
        <v>8</v>
      </c>
      <c r="G145" s="11">
        <v>0</v>
      </c>
      <c r="H145" s="11">
        <v>0</v>
      </c>
      <c r="I145" s="11">
        <v>0</v>
      </c>
      <c r="J145" s="11">
        <f t="shared" si="46"/>
        <v>11</v>
      </c>
      <c r="K145" s="12">
        <f>J145/J148</f>
        <v>3.8869257950530034E-2</v>
      </c>
    </row>
    <row r="146" spans="1:11" x14ac:dyDescent="0.35">
      <c r="A146" s="5">
        <v>151660</v>
      </c>
      <c r="B146" t="s">
        <v>25</v>
      </c>
      <c r="C146" s="6" t="s">
        <v>18</v>
      </c>
      <c r="D146" s="19" t="s">
        <v>47</v>
      </c>
      <c r="E146" s="11">
        <v>0</v>
      </c>
      <c r="F146" s="55">
        <v>0</v>
      </c>
      <c r="G146" s="11">
        <v>0</v>
      </c>
      <c r="H146" s="11">
        <v>0</v>
      </c>
      <c r="I146" s="11">
        <v>0</v>
      </c>
      <c r="J146" s="11">
        <f t="shared" si="46"/>
        <v>0</v>
      </c>
      <c r="K146" s="12">
        <f>J146/J148</f>
        <v>0</v>
      </c>
    </row>
    <row r="147" spans="1:11" x14ac:dyDescent="0.35">
      <c r="A147" s="5">
        <v>151660</v>
      </c>
      <c r="B147" t="s">
        <v>25</v>
      </c>
      <c r="C147" s="6" t="s">
        <v>31</v>
      </c>
      <c r="D147" s="19" t="s">
        <v>47</v>
      </c>
      <c r="E147" s="11">
        <v>0</v>
      </c>
      <c r="F147" s="55">
        <v>11</v>
      </c>
      <c r="G147" s="11">
        <v>0</v>
      </c>
      <c r="H147" s="11">
        <v>0</v>
      </c>
      <c r="I147" s="11">
        <v>0</v>
      </c>
      <c r="J147" s="11">
        <f t="shared" si="46"/>
        <v>11</v>
      </c>
      <c r="K147" s="12">
        <f>J147/J148</f>
        <v>3.8869257950530034E-2</v>
      </c>
    </row>
    <row r="148" spans="1:11" s="1" customFormat="1" x14ac:dyDescent="0.35">
      <c r="A148" s="5">
        <v>151660</v>
      </c>
      <c r="B148" s="1" t="s">
        <v>25</v>
      </c>
      <c r="C148" s="3" t="s">
        <v>10</v>
      </c>
      <c r="D148" s="2" t="s">
        <v>47</v>
      </c>
      <c r="E148" s="10">
        <f t="shared" ref="E148:I148" si="47">SUM(E142:E147)</f>
        <v>3</v>
      </c>
      <c r="F148" s="10">
        <f t="shared" si="47"/>
        <v>65</v>
      </c>
      <c r="G148" s="10">
        <f t="shared" si="47"/>
        <v>73</v>
      </c>
      <c r="H148" s="10">
        <f t="shared" si="47"/>
        <v>22</v>
      </c>
      <c r="I148" s="10">
        <f t="shared" si="47"/>
        <v>120</v>
      </c>
      <c r="J148" s="10">
        <f>SUM(J142:J147)</f>
        <v>283</v>
      </c>
      <c r="K148" s="51">
        <f>SUM(K142:K147)</f>
        <v>1</v>
      </c>
    </row>
    <row r="149" spans="1:11" x14ac:dyDescent="0.35">
      <c r="A149" s="5">
        <v>151671</v>
      </c>
      <c r="B149" t="s">
        <v>26</v>
      </c>
      <c r="C149" s="6" t="s">
        <v>6</v>
      </c>
      <c r="D149" s="19" t="s">
        <v>47</v>
      </c>
      <c r="E149" s="11">
        <v>0</v>
      </c>
      <c r="F149" s="55">
        <v>54</v>
      </c>
      <c r="G149" s="11">
        <v>25</v>
      </c>
      <c r="H149" s="11">
        <v>0</v>
      </c>
      <c r="I149" s="11">
        <v>0</v>
      </c>
      <c r="J149" s="11">
        <f>SUM(E149:I149)</f>
        <v>79</v>
      </c>
      <c r="K149" s="12">
        <f>J149/J154</f>
        <v>0.53378378378378377</v>
      </c>
    </row>
    <row r="150" spans="1:11" x14ac:dyDescent="0.35">
      <c r="A150" s="5">
        <v>151671</v>
      </c>
      <c r="B150" t="s">
        <v>26</v>
      </c>
      <c r="C150" s="6" t="s">
        <v>8</v>
      </c>
      <c r="D150" s="19" t="s">
        <v>47</v>
      </c>
      <c r="E150" s="11">
        <v>0</v>
      </c>
      <c r="F150" s="55">
        <v>28</v>
      </c>
      <c r="G150" s="11">
        <v>0</v>
      </c>
      <c r="H150" s="11">
        <v>0</v>
      </c>
      <c r="I150" s="11">
        <v>0</v>
      </c>
      <c r="J150" s="11">
        <f t="shared" ref="J150:J153" si="48">SUM(E150:I150)</f>
        <v>28</v>
      </c>
      <c r="K150" s="12">
        <f>J150/J154</f>
        <v>0.1891891891891892</v>
      </c>
    </row>
    <row r="151" spans="1:11" x14ac:dyDescent="0.35">
      <c r="A151" s="5">
        <v>151671</v>
      </c>
      <c r="B151" t="s">
        <v>26</v>
      </c>
      <c r="C151" s="6" t="s">
        <v>17</v>
      </c>
      <c r="D151" s="19" t="s">
        <v>47</v>
      </c>
      <c r="E151" s="11">
        <v>0</v>
      </c>
      <c r="F151" s="55">
        <v>0</v>
      </c>
      <c r="G151" s="11">
        <v>0</v>
      </c>
      <c r="H151" s="11">
        <v>0</v>
      </c>
      <c r="I151" s="11">
        <v>0</v>
      </c>
      <c r="J151" s="11">
        <f t="shared" si="48"/>
        <v>0</v>
      </c>
      <c r="K151" s="12">
        <f>J151/J154</f>
        <v>0</v>
      </c>
    </row>
    <row r="152" spans="1:11" x14ac:dyDescent="0.35">
      <c r="A152" s="5">
        <v>151671</v>
      </c>
      <c r="B152" t="s">
        <v>26</v>
      </c>
      <c r="C152" s="6" t="s">
        <v>9</v>
      </c>
      <c r="D152" s="19" t="s">
        <v>47</v>
      </c>
      <c r="E152" s="11">
        <v>0</v>
      </c>
      <c r="F152" s="55">
        <v>19</v>
      </c>
      <c r="G152" s="11">
        <v>0</v>
      </c>
      <c r="H152" s="11">
        <v>0</v>
      </c>
      <c r="I152" s="11">
        <v>0</v>
      </c>
      <c r="J152" s="11">
        <f t="shared" si="48"/>
        <v>19</v>
      </c>
      <c r="K152" s="12">
        <f>J152/J154</f>
        <v>0.12837837837837837</v>
      </c>
    </row>
    <row r="153" spans="1:11" x14ac:dyDescent="0.35">
      <c r="A153" s="5">
        <v>151671</v>
      </c>
      <c r="B153" t="s">
        <v>26</v>
      </c>
      <c r="C153" s="6" t="s">
        <v>31</v>
      </c>
      <c r="D153" s="19" t="s">
        <v>47</v>
      </c>
      <c r="E153" s="11">
        <v>0</v>
      </c>
      <c r="F153" s="55">
        <v>22</v>
      </c>
      <c r="G153" s="11">
        <v>0</v>
      </c>
      <c r="H153" s="11">
        <v>0</v>
      </c>
      <c r="I153" s="11">
        <v>0</v>
      </c>
      <c r="J153" s="11">
        <f t="shared" si="48"/>
        <v>22</v>
      </c>
      <c r="K153" s="12">
        <f>J153/J154</f>
        <v>0.14864864864864866</v>
      </c>
    </row>
    <row r="154" spans="1:11" s="1" customFormat="1" x14ac:dyDescent="0.35">
      <c r="A154" s="5">
        <v>151671</v>
      </c>
      <c r="B154" s="1" t="s">
        <v>26</v>
      </c>
      <c r="C154" s="3" t="s">
        <v>10</v>
      </c>
      <c r="D154" s="2" t="s">
        <v>47</v>
      </c>
      <c r="E154" s="10">
        <f t="shared" ref="E154:I154" si="49">SUM(E149:E153)</f>
        <v>0</v>
      </c>
      <c r="F154" s="10">
        <f t="shared" si="49"/>
        <v>123</v>
      </c>
      <c r="G154" s="10">
        <f t="shared" si="49"/>
        <v>25</v>
      </c>
      <c r="H154" s="10">
        <f t="shared" si="49"/>
        <v>0</v>
      </c>
      <c r="I154" s="10">
        <f t="shared" si="49"/>
        <v>0</v>
      </c>
      <c r="J154" s="10">
        <f>SUM(J149:J153)</f>
        <v>148</v>
      </c>
      <c r="K154" s="51">
        <f>SUM(K149:K153)</f>
        <v>1</v>
      </c>
    </row>
    <row r="155" spans="1:11" x14ac:dyDescent="0.35">
      <c r="A155" s="5">
        <v>150356</v>
      </c>
      <c r="B155" s="58" t="s">
        <v>5</v>
      </c>
      <c r="C155" s="6" t="s">
        <v>6</v>
      </c>
      <c r="D155" s="19" t="s">
        <v>48</v>
      </c>
      <c r="E155" s="11">
        <v>0</v>
      </c>
      <c r="F155" s="55">
        <v>0</v>
      </c>
      <c r="G155" s="11">
        <v>0</v>
      </c>
      <c r="H155" s="11">
        <v>0</v>
      </c>
      <c r="I155" s="11">
        <v>0</v>
      </c>
      <c r="J155" s="11">
        <f>SUM(E155:I155)</f>
        <v>0</v>
      </c>
      <c r="K155" s="12">
        <f>J155/J159</f>
        <v>0</v>
      </c>
    </row>
    <row r="156" spans="1:11" x14ac:dyDescent="0.35">
      <c r="A156" s="5">
        <v>150356</v>
      </c>
      <c r="B156" t="s">
        <v>5</v>
      </c>
      <c r="C156" s="6" t="s">
        <v>8</v>
      </c>
      <c r="D156" s="19" t="s">
        <v>48</v>
      </c>
      <c r="E156" s="11">
        <v>0</v>
      </c>
      <c r="F156" s="55">
        <v>0</v>
      </c>
      <c r="G156" s="11">
        <v>0</v>
      </c>
      <c r="H156" s="11">
        <v>0</v>
      </c>
      <c r="I156" s="11">
        <v>0</v>
      </c>
      <c r="J156" s="11">
        <f t="shared" ref="J156:J158" si="50">SUM(E156:I156)</f>
        <v>0</v>
      </c>
      <c r="K156" s="12">
        <f>J156/J159</f>
        <v>0</v>
      </c>
    </row>
    <row r="157" spans="1:11" x14ac:dyDescent="0.35">
      <c r="A157" s="5">
        <v>150356</v>
      </c>
      <c r="B157" t="s">
        <v>5</v>
      </c>
      <c r="C157" s="6" t="s">
        <v>17</v>
      </c>
      <c r="D157" s="19" t="s">
        <v>48</v>
      </c>
      <c r="E157" s="11">
        <v>0</v>
      </c>
      <c r="F157" s="55">
        <v>0</v>
      </c>
      <c r="G157" s="11">
        <v>0</v>
      </c>
      <c r="H157" s="11">
        <v>0</v>
      </c>
      <c r="I157" s="11">
        <v>0</v>
      </c>
      <c r="J157" s="11">
        <f t="shared" si="50"/>
        <v>0</v>
      </c>
      <c r="K157" s="12">
        <f>J157/J159</f>
        <v>0</v>
      </c>
    </row>
    <row r="158" spans="1:11" x14ac:dyDescent="0.35">
      <c r="A158" s="5">
        <v>150356</v>
      </c>
      <c r="B158" t="s">
        <v>5</v>
      </c>
      <c r="C158" s="6" t="s">
        <v>9</v>
      </c>
      <c r="D158" s="19" t="s">
        <v>48</v>
      </c>
      <c r="E158" s="11">
        <v>1</v>
      </c>
      <c r="F158" s="55">
        <v>0</v>
      </c>
      <c r="G158" s="11">
        <v>0</v>
      </c>
      <c r="H158" s="11">
        <v>0</v>
      </c>
      <c r="I158" s="11">
        <v>0</v>
      </c>
      <c r="J158" s="11">
        <f t="shared" si="50"/>
        <v>1</v>
      </c>
      <c r="K158" s="12">
        <f>J158/J159</f>
        <v>1</v>
      </c>
    </row>
    <row r="159" spans="1:11" s="1" customFormat="1" x14ac:dyDescent="0.35">
      <c r="A159" s="8">
        <v>150356</v>
      </c>
      <c r="B159" s="1" t="s">
        <v>5</v>
      </c>
      <c r="C159" s="3" t="s">
        <v>10</v>
      </c>
      <c r="D159" s="2" t="s">
        <v>48</v>
      </c>
      <c r="E159" s="10">
        <f t="shared" ref="E159:I159" si="51">SUM(E155:E158)</f>
        <v>1</v>
      </c>
      <c r="F159" s="10">
        <f t="shared" si="51"/>
        <v>0</v>
      </c>
      <c r="G159" s="10">
        <f t="shared" si="51"/>
        <v>0</v>
      </c>
      <c r="H159" s="10">
        <f t="shared" si="51"/>
        <v>0</v>
      </c>
      <c r="I159" s="10">
        <f t="shared" si="51"/>
        <v>0</v>
      </c>
      <c r="J159" s="10">
        <f>SUM(J155:J158)</f>
        <v>1</v>
      </c>
      <c r="K159" s="16">
        <f>SUM(K155:K158)</f>
        <v>1</v>
      </c>
    </row>
    <row r="160" spans="1:11" x14ac:dyDescent="0.35">
      <c r="A160" s="5">
        <v>151350</v>
      </c>
      <c r="B160" t="s">
        <v>19</v>
      </c>
      <c r="C160" s="6" t="s">
        <v>6</v>
      </c>
      <c r="D160" s="19" t="s">
        <v>48</v>
      </c>
      <c r="E160" s="11">
        <v>0</v>
      </c>
      <c r="F160" s="55">
        <v>0</v>
      </c>
      <c r="G160" s="11">
        <v>0</v>
      </c>
      <c r="H160" s="11">
        <v>0</v>
      </c>
      <c r="I160" s="11">
        <v>0</v>
      </c>
      <c r="J160" s="11">
        <f>SUM(E160:I160)</f>
        <v>0</v>
      </c>
      <c r="K160" s="12">
        <f>J160/J165</f>
        <v>0</v>
      </c>
    </row>
    <row r="161" spans="1:11" x14ac:dyDescent="0.35">
      <c r="A161" s="5">
        <v>151350</v>
      </c>
      <c r="B161" t="s">
        <v>19</v>
      </c>
      <c r="C161" s="6" t="s">
        <v>8</v>
      </c>
      <c r="D161" s="19" t="s">
        <v>48</v>
      </c>
      <c r="E161" s="11">
        <v>0</v>
      </c>
      <c r="F161" s="55">
        <v>0</v>
      </c>
      <c r="G161" s="11">
        <v>0</v>
      </c>
      <c r="H161" s="11">
        <v>0</v>
      </c>
      <c r="I161" s="11">
        <v>0</v>
      </c>
      <c r="J161" s="11">
        <f t="shared" ref="J161:J164" si="52">SUM(E161:I161)</f>
        <v>0</v>
      </c>
      <c r="K161" s="12">
        <f>J161/J165</f>
        <v>0</v>
      </c>
    </row>
    <row r="162" spans="1:11" x14ac:dyDescent="0.35">
      <c r="A162" s="5">
        <v>151350</v>
      </c>
      <c r="B162" t="s">
        <v>19</v>
      </c>
      <c r="C162" s="6" t="s">
        <v>17</v>
      </c>
      <c r="D162" s="19" t="s">
        <v>48</v>
      </c>
      <c r="E162" s="11">
        <v>0</v>
      </c>
      <c r="F162" s="55">
        <v>0</v>
      </c>
      <c r="G162" s="11">
        <v>0</v>
      </c>
      <c r="H162" s="11">
        <v>0</v>
      </c>
      <c r="I162" s="11">
        <v>0</v>
      </c>
      <c r="J162" s="11">
        <f t="shared" si="52"/>
        <v>0</v>
      </c>
      <c r="K162" s="12">
        <f>J162/J165</f>
        <v>0</v>
      </c>
    </row>
    <row r="163" spans="1:11" x14ac:dyDescent="0.35">
      <c r="A163" s="5">
        <v>151350</v>
      </c>
      <c r="B163" t="s">
        <v>19</v>
      </c>
      <c r="C163" s="6" t="s">
        <v>9</v>
      </c>
      <c r="D163" s="19" t="s">
        <v>48</v>
      </c>
      <c r="E163" s="11">
        <v>2</v>
      </c>
      <c r="F163" s="55">
        <v>0</v>
      </c>
      <c r="G163" s="11">
        <v>0</v>
      </c>
      <c r="H163" s="11">
        <v>0</v>
      </c>
      <c r="I163" s="11">
        <v>0</v>
      </c>
      <c r="J163" s="11">
        <f t="shared" si="52"/>
        <v>2</v>
      </c>
      <c r="K163" s="12">
        <f>J163/J165</f>
        <v>0.66666666666666663</v>
      </c>
    </row>
    <row r="164" spans="1:11" x14ac:dyDescent="0.35">
      <c r="A164" s="5">
        <v>151350</v>
      </c>
      <c r="B164" t="s">
        <v>19</v>
      </c>
      <c r="C164" s="6" t="s">
        <v>18</v>
      </c>
      <c r="D164" s="19" t="s">
        <v>48</v>
      </c>
      <c r="E164" s="11">
        <v>1</v>
      </c>
      <c r="F164" s="55">
        <v>0</v>
      </c>
      <c r="G164" s="11">
        <v>0</v>
      </c>
      <c r="H164" s="11">
        <v>0</v>
      </c>
      <c r="I164" s="11">
        <v>0</v>
      </c>
      <c r="J164" s="11">
        <f t="shared" si="52"/>
        <v>1</v>
      </c>
      <c r="K164" s="12">
        <f>J164/J165</f>
        <v>0.33333333333333331</v>
      </c>
    </row>
    <row r="165" spans="1:11" s="1" customFormat="1" x14ac:dyDescent="0.35">
      <c r="A165" s="8">
        <v>151350</v>
      </c>
      <c r="B165" s="1" t="s">
        <v>19</v>
      </c>
      <c r="C165" s="3" t="s">
        <v>10</v>
      </c>
      <c r="D165" s="2" t="s">
        <v>48</v>
      </c>
      <c r="E165" s="10">
        <f t="shared" ref="E165:I165" si="53">SUM(E160:E164)</f>
        <v>3</v>
      </c>
      <c r="F165" s="10">
        <f t="shared" si="53"/>
        <v>0</v>
      </c>
      <c r="G165" s="10">
        <f t="shared" si="53"/>
        <v>0</v>
      </c>
      <c r="H165" s="10">
        <f t="shared" si="53"/>
        <v>0</v>
      </c>
      <c r="I165" s="10">
        <f t="shared" si="53"/>
        <v>0</v>
      </c>
      <c r="J165" s="10">
        <f>SUM(J160:J164)</f>
        <v>3</v>
      </c>
      <c r="K165" s="51">
        <f>SUM(K160:K164)</f>
        <v>1</v>
      </c>
    </row>
    <row r="166" spans="1:11" x14ac:dyDescent="0.35">
      <c r="A166" s="5">
        <v>151282</v>
      </c>
      <c r="B166" t="s">
        <v>20</v>
      </c>
      <c r="C166" s="6" t="s">
        <v>6</v>
      </c>
      <c r="D166" s="19" t="s">
        <v>48</v>
      </c>
      <c r="E166" s="11">
        <v>0</v>
      </c>
      <c r="F166" s="55">
        <v>0</v>
      </c>
      <c r="G166" s="11">
        <v>0</v>
      </c>
      <c r="H166" s="11">
        <v>0</v>
      </c>
      <c r="I166" s="11">
        <v>0</v>
      </c>
      <c r="J166" s="11">
        <f>SUM(E166:I166)</f>
        <v>0</v>
      </c>
      <c r="K166" s="12">
        <f>J166/J170</f>
        <v>0</v>
      </c>
    </row>
    <row r="167" spans="1:11" x14ac:dyDescent="0.35">
      <c r="A167" s="5">
        <v>151282</v>
      </c>
      <c r="B167" t="s">
        <v>20</v>
      </c>
      <c r="C167" s="6" t="s">
        <v>8</v>
      </c>
      <c r="D167" s="19" t="s">
        <v>48</v>
      </c>
      <c r="E167" s="11">
        <v>0</v>
      </c>
      <c r="F167" s="55">
        <v>0</v>
      </c>
      <c r="G167" s="11">
        <v>0</v>
      </c>
      <c r="H167" s="11">
        <v>0</v>
      </c>
      <c r="I167" s="11">
        <v>0</v>
      </c>
      <c r="J167" s="11">
        <f t="shared" ref="J167:J169" si="54">SUM(E167:I167)</f>
        <v>0</v>
      </c>
      <c r="K167" s="12">
        <f>J167/J170</f>
        <v>0</v>
      </c>
    </row>
    <row r="168" spans="1:11" x14ac:dyDescent="0.35">
      <c r="A168" s="5">
        <v>151282</v>
      </c>
      <c r="B168" t="s">
        <v>20</v>
      </c>
      <c r="C168" s="6" t="s">
        <v>17</v>
      </c>
      <c r="D168" s="19" t="s">
        <v>48</v>
      </c>
      <c r="E168" s="11">
        <v>0</v>
      </c>
      <c r="F168" s="55">
        <v>0</v>
      </c>
      <c r="G168" s="11">
        <v>0</v>
      </c>
      <c r="H168" s="11">
        <v>0</v>
      </c>
      <c r="I168" s="11">
        <v>0</v>
      </c>
      <c r="J168" s="11">
        <f t="shared" si="54"/>
        <v>0</v>
      </c>
      <c r="K168" s="12">
        <f>J168/J170</f>
        <v>0</v>
      </c>
    </row>
    <row r="169" spans="1:11" x14ac:dyDescent="0.35">
      <c r="A169" s="5">
        <v>151282</v>
      </c>
      <c r="B169" t="s">
        <v>20</v>
      </c>
      <c r="C169" s="6" t="s">
        <v>9</v>
      </c>
      <c r="D169" s="19" t="s">
        <v>48</v>
      </c>
      <c r="E169" s="11">
        <v>1</v>
      </c>
      <c r="F169" s="55">
        <v>0</v>
      </c>
      <c r="G169" s="11">
        <v>0</v>
      </c>
      <c r="H169" s="11">
        <v>0</v>
      </c>
      <c r="I169" s="11">
        <v>0</v>
      </c>
      <c r="J169" s="11">
        <f t="shared" si="54"/>
        <v>1</v>
      </c>
      <c r="K169" s="12">
        <f>J169/J170</f>
        <v>1</v>
      </c>
    </row>
    <row r="170" spans="1:11" s="1" customFormat="1" x14ac:dyDescent="0.35">
      <c r="A170" s="8">
        <v>151282</v>
      </c>
      <c r="B170" s="1" t="s">
        <v>20</v>
      </c>
      <c r="C170" s="3" t="s">
        <v>10</v>
      </c>
      <c r="D170" s="2" t="s">
        <v>48</v>
      </c>
      <c r="E170" s="10">
        <f t="shared" ref="E170:I170" si="55">SUM(E166:E169)</f>
        <v>1</v>
      </c>
      <c r="F170" s="10">
        <f t="shared" si="55"/>
        <v>0</v>
      </c>
      <c r="G170" s="10">
        <f t="shared" si="55"/>
        <v>0</v>
      </c>
      <c r="H170" s="10">
        <f t="shared" si="55"/>
        <v>0</v>
      </c>
      <c r="I170" s="10">
        <f t="shared" si="55"/>
        <v>0</v>
      </c>
      <c r="J170" s="10">
        <f>SUM(J166:J169)</f>
        <v>1</v>
      </c>
      <c r="K170" s="16">
        <f>SUM(K166:K169)</f>
        <v>1</v>
      </c>
    </row>
    <row r="171" spans="1:11" x14ac:dyDescent="0.35">
      <c r="A171" s="5">
        <v>150551</v>
      </c>
      <c r="B171" t="s">
        <v>21</v>
      </c>
      <c r="C171" s="6" t="s">
        <v>6</v>
      </c>
      <c r="D171" s="19" t="s">
        <v>48</v>
      </c>
      <c r="E171" s="11">
        <v>0</v>
      </c>
      <c r="F171" s="55">
        <v>0</v>
      </c>
      <c r="G171" s="11">
        <v>0</v>
      </c>
      <c r="H171" s="11">
        <v>0</v>
      </c>
      <c r="I171" s="11">
        <v>0</v>
      </c>
      <c r="J171" s="11">
        <f>SUM(E171:I171)</f>
        <v>0</v>
      </c>
      <c r="K171" s="12">
        <f>J171/J176</f>
        <v>0</v>
      </c>
    </row>
    <row r="172" spans="1:11" x14ac:dyDescent="0.35">
      <c r="A172" s="5">
        <v>150551</v>
      </c>
      <c r="B172" t="s">
        <v>21</v>
      </c>
      <c r="C172" s="6" t="s">
        <v>8</v>
      </c>
      <c r="D172" s="19" t="s">
        <v>48</v>
      </c>
      <c r="E172" s="11">
        <v>0</v>
      </c>
      <c r="F172" s="55">
        <v>0</v>
      </c>
      <c r="G172" s="11">
        <v>0</v>
      </c>
      <c r="H172" s="11">
        <v>0</v>
      </c>
      <c r="I172" s="11">
        <v>0</v>
      </c>
      <c r="J172" s="11">
        <f>SUM(E172:I172)</f>
        <v>0</v>
      </c>
      <c r="K172" s="12">
        <f>J172/J176</f>
        <v>0</v>
      </c>
    </row>
    <row r="173" spans="1:11" x14ac:dyDescent="0.35">
      <c r="A173" s="5">
        <v>150551</v>
      </c>
      <c r="B173" t="s">
        <v>21</v>
      </c>
      <c r="C173" s="6" t="s">
        <v>17</v>
      </c>
      <c r="D173" s="19" t="s">
        <v>48</v>
      </c>
      <c r="E173" s="11">
        <v>0</v>
      </c>
      <c r="F173" s="55">
        <v>0</v>
      </c>
      <c r="G173" s="11">
        <v>0</v>
      </c>
      <c r="H173" s="11">
        <v>0</v>
      </c>
      <c r="I173" s="11">
        <v>0</v>
      </c>
      <c r="J173" s="11">
        <f>SUM(E173:I173)</f>
        <v>0</v>
      </c>
      <c r="K173" s="12">
        <f>J173/J176</f>
        <v>0</v>
      </c>
    </row>
    <row r="174" spans="1:11" x14ac:dyDescent="0.35">
      <c r="A174" s="5">
        <v>150551</v>
      </c>
      <c r="B174" t="s">
        <v>21</v>
      </c>
      <c r="C174" s="6" t="s">
        <v>9</v>
      </c>
      <c r="D174" s="19" t="s">
        <v>48</v>
      </c>
      <c r="E174" s="11">
        <v>1</v>
      </c>
      <c r="F174" s="55">
        <v>0</v>
      </c>
      <c r="G174" s="11">
        <v>0</v>
      </c>
      <c r="H174" s="11">
        <v>0</v>
      </c>
      <c r="I174" s="11">
        <v>0</v>
      </c>
      <c r="J174" s="11">
        <f>SUM(E174:I174)</f>
        <v>1</v>
      </c>
      <c r="K174" s="12">
        <f>J174/J176</f>
        <v>0.25</v>
      </c>
    </row>
    <row r="175" spans="1:11" x14ac:dyDescent="0.35">
      <c r="A175" s="5">
        <v>150551</v>
      </c>
      <c r="B175" t="s">
        <v>21</v>
      </c>
      <c r="C175" s="6" t="s">
        <v>18</v>
      </c>
      <c r="D175" s="19" t="s">
        <v>48</v>
      </c>
      <c r="E175" s="11">
        <v>3</v>
      </c>
      <c r="F175" s="55">
        <v>0</v>
      </c>
      <c r="G175" s="11">
        <v>0</v>
      </c>
      <c r="H175" s="11">
        <v>0</v>
      </c>
      <c r="I175" s="11">
        <v>0</v>
      </c>
      <c r="J175" s="11">
        <f>SUM(E175:I175)</f>
        <v>3</v>
      </c>
      <c r="K175" s="12">
        <f>J175/J176</f>
        <v>0.75</v>
      </c>
    </row>
    <row r="176" spans="1:11" s="1" customFormat="1" x14ac:dyDescent="0.35">
      <c r="A176" s="8">
        <v>150551</v>
      </c>
      <c r="B176" s="1" t="s">
        <v>21</v>
      </c>
      <c r="C176" s="3" t="s">
        <v>10</v>
      </c>
      <c r="D176" s="2" t="s">
        <v>48</v>
      </c>
      <c r="E176" s="10">
        <f t="shared" ref="E176:I176" si="56">SUM(E171:E175)</f>
        <v>4</v>
      </c>
      <c r="F176" s="10">
        <f t="shared" si="56"/>
        <v>0</v>
      </c>
      <c r="G176" s="10">
        <f t="shared" si="56"/>
        <v>0</v>
      </c>
      <c r="H176" s="10">
        <f t="shared" si="56"/>
        <v>0</v>
      </c>
      <c r="I176" s="10">
        <f t="shared" si="56"/>
        <v>0</v>
      </c>
      <c r="J176" s="10">
        <f>SUM(J171:J175)</f>
        <v>4</v>
      </c>
      <c r="K176" s="51">
        <f>SUM(K171:K175)</f>
        <v>1</v>
      </c>
    </row>
    <row r="177" spans="1:11" x14ac:dyDescent="0.35">
      <c r="A177" s="5">
        <v>151294</v>
      </c>
      <c r="B177" t="s">
        <v>24</v>
      </c>
      <c r="C177" s="6" t="s">
        <v>6</v>
      </c>
      <c r="D177" s="19" t="s">
        <v>48</v>
      </c>
      <c r="E177" s="11">
        <v>0</v>
      </c>
      <c r="F177" s="55">
        <v>0</v>
      </c>
      <c r="G177" s="11">
        <v>0</v>
      </c>
      <c r="H177" s="11">
        <v>0</v>
      </c>
      <c r="I177" s="11">
        <v>0</v>
      </c>
      <c r="J177" s="11">
        <f>SUM(E177:I177)</f>
        <v>0</v>
      </c>
      <c r="K177" s="12">
        <f>J177/J181</f>
        <v>0</v>
      </c>
    </row>
    <row r="178" spans="1:11" x14ac:dyDescent="0.35">
      <c r="A178" s="5">
        <v>151294</v>
      </c>
      <c r="B178" t="s">
        <v>24</v>
      </c>
      <c r="C178" s="6" t="s">
        <v>8</v>
      </c>
      <c r="D178" s="19" t="s">
        <v>48</v>
      </c>
      <c r="E178" s="11">
        <v>0</v>
      </c>
      <c r="F178" s="55">
        <v>0</v>
      </c>
      <c r="G178" s="11">
        <v>0</v>
      </c>
      <c r="H178" s="11">
        <v>0</v>
      </c>
      <c r="I178" s="11">
        <v>0</v>
      </c>
      <c r="J178" s="11">
        <f t="shared" ref="J178:J180" si="57">SUM(E178:I178)</f>
        <v>0</v>
      </c>
      <c r="K178" s="12">
        <f>J178/J181</f>
        <v>0</v>
      </c>
    </row>
    <row r="179" spans="1:11" x14ac:dyDescent="0.35">
      <c r="A179" s="5">
        <v>151294</v>
      </c>
      <c r="B179" t="s">
        <v>24</v>
      </c>
      <c r="C179" s="6" t="s">
        <v>17</v>
      </c>
      <c r="D179" s="19" t="s">
        <v>48</v>
      </c>
      <c r="E179" s="11">
        <v>0</v>
      </c>
      <c r="F179" s="55">
        <v>0</v>
      </c>
      <c r="G179" s="11">
        <v>0</v>
      </c>
      <c r="H179" s="11">
        <v>0</v>
      </c>
      <c r="I179" s="11">
        <v>0</v>
      </c>
      <c r="J179" s="11">
        <f t="shared" si="57"/>
        <v>0</v>
      </c>
      <c r="K179" s="12">
        <f>J179/J181</f>
        <v>0</v>
      </c>
    </row>
    <row r="180" spans="1:11" x14ac:dyDescent="0.35">
      <c r="A180" s="5">
        <v>151294</v>
      </c>
      <c r="B180" t="s">
        <v>24</v>
      </c>
      <c r="C180" s="6" t="s">
        <v>9</v>
      </c>
      <c r="D180" s="19" t="s">
        <v>48</v>
      </c>
      <c r="E180" s="11">
        <v>3</v>
      </c>
      <c r="F180" s="55">
        <v>0</v>
      </c>
      <c r="G180" s="11">
        <v>0</v>
      </c>
      <c r="H180" s="11">
        <v>0</v>
      </c>
      <c r="I180" s="11">
        <v>0</v>
      </c>
      <c r="J180" s="11">
        <f t="shared" si="57"/>
        <v>3</v>
      </c>
      <c r="K180" s="12">
        <f>J180/J181</f>
        <v>1</v>
      </c>
    </row>
    <row r="181" spans="1:11" s="1" customFormat="1" x14ac:dyDescent="0.35">
      <c r="A181" s="8">
        <v>151294</v>
      </c>
      <c r="B181" s="1" t="s">
        <v>24</v>
      </c>
      <c r="C181" s="3" t="s">
        <v>10</v>
      </c>
      <c r="D181" s="2" t="s">
        <v>48</v>
      </c>
      <c r="E181" s="10">
        <f t="shared" ref="E181:I181" si="58">SUM(E177:E180)</f>
        <v>3</v>
      </c>
      <c r="F181" s="10">
        <f t="shared" si="58"/>
        <v>0</v>
      </c>
      <c r="G181" s="10">
        <f t="shared" si="58"/>
        <v>0</v>
      </c>
      <c r="H181" s="10">
        <f t="shared" si="58"/>
        <v>0</v>
      </c>
      <c r="I181" s="10">
        <f t="shared" si="58"/>
        <v>0</v>
      </c>
      <c r="J181" s="10">
        <f>SUM(J177:J180)</f>
        <v>3</v>
      </c>
      <c r="K181" s="51">
        <f>SUM(K177:K180)</f>
        <v>1</v>
      </c>
    </row>
    <row r="182" spans="1:11" x14ac:dyDescent="0.35">
      <c r="A182" s="5">
        <v>151178</v>
      </c>
      <c r="B182" t="s">
        <v>22</v>
      </c>
      <c r="C182" s="6" t="s">
        <v>6</v>
      </c>
      <c r="D182" s="19" t="s">
        <v>48</v>
      </c>
      <c r="E182" s="11">
        <v>0</v>
      </c>
      <c r="F182" s="55">
        <v>0</v>
      </c>
      <c r="G182" s="11">
        <v>0</v>
      </c>
      <c r="H182" s="11">
        <v>0</v>
      </c>
      <c r="I182" s="11">
        <v>0</v>
      </c>
      <c r="J182" s="11">
        <f>SUM(E182:I182)</f>
        <v>0</v>
      </c>
      <c r="K182" s="12">
        <f>J182/J186</f>
        <v>0</v>
      </c>
    </row>
    <row r="183" spans="1:11" x14ac:dyDescent="0.35">
      <c r="A183" s="5">
        <v>151178</v>
      </c>
      <c r="B183" t="s">
        <v>22</v>
      </c>
      <c r="C183" s="6" t="s">
        <v>8</v>
      </c>
      <c r="D183" s="19" t="s">
        <v>48</v>
      </c>
      <c r="E183" s="11">
        <v>2</v>
      </c>
      <c r="F183" s="55">
        <v>0</v>
      </c>
      <c r="G183" s="11">
        <v>0</v>
      </c>
      <c r="H183" s="11">
        <v>0</v>
      </c>
      <c r="I183" s="11">
        <v>0</v>
      </c>
      <c r="J183" s="11">
        <f t="shared" ref="J183:J185" si="59">SUM(E183:I183)</f>
        <v>2</v>
      </c>
      <c r="K183" s="12">
        <f>J183/J186</f>
        <v>0.33333333333333331</v>
      </c>
    </row>
    <row r="184" spans="1:11" x14ac:dyDescent="0.35">
      <c r="A184" s="5">
        <v>151178</v>
      </c>
      <c r="B184" t="s">
        <v>22</v>
      </c>
      <c r="C184" s="6" t="s">
        <v>17</v>
      </c>
      <c r="D184" s="19" t="s">
        <v>48</v>
      </c>
      <c r="E184" s="11">
        <v>0</v>
      </c>
      <c r="F184" s="55">
        <v>0</v>
      </c>
      <c r="G184" s="11">
        <v>0</v>
      </c>
      <c r="H184" s="11">
        <v>0</v>
      </c>
      <c r="I184" s="11">
        <v>0</v>
      </c>
      <c r="J184" s="11">
        <f t="shared" si="59"/>
        <v>0</v>
      </c>
      <c r="K184" s="12">
        <f>J184/J186</f>
        <v>0</v>
      </c>
    </row>
    <row r="185" spans="1:11" x14ac:dyDescent="0.35">
      <c r="A185" s="5">
        <v>151178</v>
      </c>
      <c r="B185" t="s">
        <v>22</v>
      </c>
      <c r="C185" s="6" t="s">
        <v>9</v>
      </c>
      <c r="D185" s="19" t="s">
        <v>48</v>
      </c>
      <c r="E185" s="11">
        <v>4</v>
      </c>
      <c r="F185" s="55">
        <v>0</v>
      </c>
      <c r="G185" s="11">
        <v>0</v>
      </c>
      <c r="H185" s="11">
        <v>0</v>
      </c>
      <c r="I185" s="11">
        <v>0</v>
      </c>
      <c r="J185" s="11">
        <f t="shared" si="59"/>
        <v>4</v>
      </c>
      <c r="K185" s="12">
        <f>J185/J186</f>
        <v>0.66666666666666663</v>
      </c>
    </row>
    <row r="186" spans="1:11" s="1" customFormat="1" x14ac:dyDescent="0.35">
      <c r="A186" s="8">
        <v>151178</v>
      </c>
      <c r="B186" s="1" t="s">
        <v>22</v>
      </c>
      <c r="C186" s="3" t="s">
        <v>10</v>
      </c>
      <c r="D186" s="2" t="s">
        <v>48</v>
      </c>
      <c r="E186" s="10">
        <f t="shared" ref="E186:I186" si="60">SUM(E182:E185)</f>
        <v>6</v>
      </c>
      <c r="F186" s="10">
        <f t="shared" si="60"/>
        <v>0</v>
      </c>
      <c r="G186" s="10">
        <f t="shared" si="60"/>
        <v>0</v>
      </c>
      <c r="H186" s="10">
        <f t="shared" si="60"/>
        <v>0</v>
      </c>
      <c r="I186" s="10">
        <f t="shared" si="60"/>
        <v>0</v>
      </c>
      <c r="J186" s="10">
        <f>SUM(J182:J185)</f>
        <v>6</v>
      </c>
      <c r="K186" s="51">
        <f>SUM(K182:K185)</f>
        <v>1</v>
      </c>
    </row>
    <row r="187" spans="1:11" x14ac:dyDescent="0.35">
      <c r="A187" s="5">
        <v>150563</v>
      </c>
      <c r="B187" t="s">
        <v>23</v>
      </c>
      <c r="C187" s="6" t="s">
        <v>6</v>
      </c>
      <c r="D187" s="19" t="s">
        <v>48</v>
      </c>
      <c r="E187" s="11">
        <v>0</v>
      </c>
      <c r="F187" s="55">
        <v>0</v>
      </c>
      <c r="G187" s="11">
        <v>0</v>
      </c>
      <c r="H187" s="11">
        <v>0</v>
      </c>
      <c r="I187" s="11">
        <v>0</v>
      </c>
      <c r="J187" s="11">
        <f>SUM(E187:I187)</f>
        <v>0</v>
      </c>
      <c r="K187" s="12">
        <f>J187/J191</f>
        <v>0</v>
      </c>
    </row>
    <row r="188" spans="1:11" x14ac:dyDescent="0.35">
      <c r="A188" s="5">
        <v>150563</v>
      </c>
      <c r="B188" t="s">
        <v>23</v>
      </c>
      <c r="C188" s="6" t="s">
        <v>8</v>
      </c>
      <c r="D188" s="19" t="s">
        <v>48</v>
      </c>
      <c r="E188" s="11">
        <v>0</v>
      </c>
      <c r="F188" s="55">
        <v>0</v>
      </c>
      <c r="G188" s="11">
        <v>0</v>
      </c>
      <c r="H188" s="11">
        <v>0</v>
      </c>
      <c r="I188" s="11">
        <v>0</v>
      </c>
      <c r="J188" s="11">
        <f t="shared" ref="J188:J190" si="61">SUM(E188:I188)</f>
        <v>0</v>
      </c>
      <c r="K188" s="12">
        <f>J188/J191</f>
        <v>0</v>
      </c>
    </row>
    <row r="189" spans="1:11" x14ac:dyDescent="0.35">
      <c r="A189" s="5">
        <v>150563</v>
      </c>
      <c r="B189" t="s">
        <v>23</v>
      </c>
      <c r="C189" s="6" t="s">
        <v>17</v>
      </c>
      <c r="D189" s="19" t="s">
        <v>48</v>
      </c>
      <c r="E189" s="11">
        <v>0</v>
      </c>
      <c r="F189" s="55">
        <v>0</v>
      </c>
      <c r="G189" s="11">
        <v>0</v>
      </c>
      <c r="H189" s="11">
        <v>0</v>
      </c>
      <c r="I189" s="11">
        <v>0</v>
      </c>
      <c r="J189" s="11">
        <f t="shared" si="61"/>
        <v>0</v>
      </c>
      <c r="K189" s="12">
        <f>J189/J191</f>
        <v>0</v>
      </c>
    </row>
    <row r="190" spans="1:11" x14ac:dyDescent="0.35">
      <c r="A190" s="5">
        <v>150563</v>
      </c>
      <c r="B190" t="s">
        <v>23</v>
      </c>
      <c r="C190" s="6" t="s">
        <v>9</v>
      </c>
      <c r="D190" s="19" t="s">
        <v>48</v>
      </c>
      <c r="E190" s="11">
        <v>6</v>
      </c>
      <c r="F190" s="55">
        <v>0</v>
      </c>
      <c r="G190" s="11">
        <v>0</v>
      </c>
      <c r="H190" s="11">
        <v>0</v>
      </c>
      <c r="I190" s="11">
        <v>0</v>
      </c>
      <c r="J190" s="11">
        <f t="shared" si="61"/>
        <v>6</v>
      </c>
      <c r="K190" s="12">
        <f>J190/J191</f>
        <v>1</v>
      </c>
    </row>
    <row r="191" spans="1:11" s="1" customFormat="1" x14ac:dyDescent="0.35">
      <c r="A191" s="8">
        <v>150563</v>
      </c>
      <c r="B191" s="1" t="s">
        <v>23</v>
      </c>
      <c r="C191" s="3" t="s">
        <v>10</v>
      </c>
      <c r="D191" s="2" t="s">
        <v>48</v>
      </c>
      <c r="E191" s="10">
        <f t="shared" ref="E191:I191" si="62">SUM(E187:E190)</f>
        <v>6</v>
      </c>
      <c r="F191" s="10">
        <f t="shared" si="62"/>
        <v>0</v>
      </c>
      <c r="G191" s="10">
        <f t="shared" si="62"/>
        <v>0</v>
      </c>
      <c r="H191" s="10">
        <f t="shared" si="62"/>
        <v>0</v>
      </c>
      <c r="I191" s="10">
        <f t="shared" si="62"/>
        <v>0</v>
      </c>
      <c r="J191" s="10">
        <f>SUM(J187:J190)</f>
        <v>6</v>
      </c>
      <c r="K191" s="51">
        <f>SUM(K187:K190)</f>
        <v>1</v>
      </c>
    </row>
    <row r="192" spans="1:11" x14ac:dyDescent="0.35">
      <c r="A192" s="5">
        <v>151660</v>
      </c>
      <c r="B192" t="s">
        <v>25</v>
      </c>
      <c r="C192" s="6" t="s">
        <v>6</v>
      </c>
      <c r="D192" s="19" t="s">
        <v>48</v>
      </c>
      <c r="E192" s="11">
        <v>0</v>
      </c>
      <c r="F192" s="55">
        <v>0</v>
      </c>
      <c r="G192" s="11">
        <v>0</v>
      </c>
      <c r="H192" s="11">
        <v>0</v>
      </c>
      <c r="I192" s="11">
        <v>0</v>
      </c>
      <c r="J192" s="11">
        <f>SUM(E192:I192)</f>
        <v>0</v>
      </c>
      <c r="K192" s="12">
        <f>J192/J197</f>
        <v>0</v>
      </c>
    </row>
    <row r="193" spans="1:11" x14ac:dyDescent="0.35">
      <c r="A193" s="5">
        <v>151660</v>
      </c>
      <c r="B193" t="s">
        <v>25</v>
      </c>
      <c r="C193" s="6" t="s">
        <v>8</v>
      </c>
      <c r="D193" s="19" t="s">
        <v>48</v>
      </c>
      <c r="E193" s="11">
        <v>0</v>
      </c>
      <c r="F193" s="55">
        <v>0</v>
      </c>
      <c r="G193" s="11">
        <v>0</v>
      </c>
      <c r="H193" s="11">
        <v>0</v>
      </c>
      <c r="I193" s="11">
        <v>0</v>
      </c>
      <c r="J193" s="11">
        <f t="shared" ref="J193:J196" si="63">SUM(E193:I193)</f>
        <v>0</v>
      </c>
      <c r="K193" s="12">
        <f>J193/J197</f>
        <v>0</v>
      </c>
    </row>
    <row r="194" spans="1:11" x14ac:dyDescent="0.35">
      <c r="A194" s="5">
        <v>151660</v>
      </c>
      <c r="B194" t="s">
        <v>25</v>
      </c>
      <c r="C194" s="6" t="s">
        <v>17</v>
      </c>
      <c r="D194" s="19" t="s">
        <v>48</v>
      </c>
      <c r="E194" s="11">
        <v>0</v>
      </c>
      <c r="F194" s="55">
        <v>0</v>
      </c>
      <c r="G194" s="11">
        <v>0</v>
      </c>
      <c r="H194" s="11">
        <v>0</v>
      </c>
      <c r="I194" s="11">
        <v>0</v>
      </c>
      <c r="J194" s="11">
        <f t="shared" si="63"/>
        <v>0</v>
      </c>
      <c r="K194" s="12">
        <f>J194/J197</f>
        <v>0</v>
      </c>
    </row>
    <row r="195" spans="1:11" x14ac:dyDescent="0.35">
      <c r="A195" s="5">
        <v>151660</v>
      </c>
      <c r="B195" t="s">
        <v>25</v>
      </c>
      <c r="C195" s="6" t="s">
        <v>9</v>
      </c>
      <c r="D195" s="19" t="s">
        <v>48</v>
      </c>
      <c r="E195" s="11">
        <v>1</v>
      </c>
      <c r="F195" s="55">
        <v>0</v>
      </c>
      <c r="G195" s="11">
        <v>0</v>
      </c>
      <c r="H195" s="11">
        <v>0</v>
      </c>
      <c r="I195" s="11">
        <v>0</v>
      </c>
      <c r="J195" s="11">
        <f>SUM(E195:I195)</f>
        <v>1</v>
      </c>
      <c r="K195" s="12">
        <f>J195/J197</f>
        <v>1</v>
      </c>
    </row>
    <row r="196" spans="1:11" x14ac:dyDescent="0.35">
      <c r="A196" s="5">
        <v>151660</v>
      </c>
      <c r="B196" t="s">
        <v>25</v>
      </c>
      <c r="C196" s="6" t="s">
        <v>18</v>
      </c>
      <c r="D196" s="19" t="s">
        <v>48</v>
      </c>
      <c r="E196" s="11">
        <v>0</v>
      </c>
      <c r="F196" s="55">
        <v>0</v>
      </c>
      <c r="G196" s="11">
        <v>0</v>
      </c>
      <c r="H196" s="11">
        <v>0</v>
      </c>
      <c r="I196" s="11">
        <v>0</v>
      </c>
      <c r="J196" s="11">
        <f t="shared" si="63"/>
        <v>0</v>
      </c>
      <c r="K196" s="12">
        <f>J196/J197</f>
        <v>0</v>
      </c>
    </row>
    <row r="197" spans="1:11" s="1" customFormat="1" x14ac:dyDescent="0.35">
      <c r="A197" s="5">
        <v>151660</v>
      </c>
      <c r="B197" s="1" t="s">
        <v>25</v>
      </c>
      <c r="C197" s="3" t="s">
        <v>10</v>
      </c>
      <c r="D197" s="2" t="s">
        <v>48</v>
      </c>
      <c r="E197" s="10">
        <f>SUM(E192:E196)</f>
        <v>1</v>
      </c>
      <c r="F197" s="10">
        <f t="shared" ref="F197:J197" si="64">SUM(F192:F196)</f>
        <v>0</v>
      </c>
      <c r="G197" s="10">
        <f t="shared" si="64"/>
        <v>0</v>
      </c>
      <c r="H197" s="10">
        <f t="shared" si="64"/>
        <v>0</v>
      </c>
      <c r="I197" s="10">
        <f t="shared" si="64"/>
        <v>0</v>
      </c>
      <c r="J197" s="10">
        <f t="shared" si="64"/>
        <v>1</v>
      </c>
      <c r="K197" s="51">
        <f>SUM(K192:K196)</f>
        <v>1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J6 J12 J28:J33 J16:J23 J34:J44 J92:J97 J60:J86 J54:J56 J49 J159:J181 J186:J191" formula="1"/>
    <ignoredError sqref="F72:F75 F77:F80 F82:F85 F87:F91 E104:I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4739-DC2B-4CD5-B161-AD107A990DDC}">
  <dimension ref="A1:A6"/>
  <sheetViews>
    <sheetView tabSelected="1" workbookViewId="0">
      <selection activeCell="E8" sqref="E8"/>
    </sheetView>
  </sheetViews>
  <sheetFormatPr defaultRowHeight="14.5" x14ac:dyDescent="0.35"/>
  <sheetData>
    <row r="1" spans="1:1" x14ac:dyDescent="0.35">
      <c r="A1" s="14" t="s">
        <v>27</v>
      </c>
    </row>
    <row r="2" spans="1:1" x14ac:dyDescent="0.35">
      <c r="A2" s="14" t="s">
        <v>229</v>
      </c>
    </row>
    <row r="3" spans="1:1" x14ac:dyDescent="0.35">
      <c r="A3" s="14" t="s">
        <v>28</v>
      </c>
    </row>
    <row r="4" spans="1:1" x14ac:dyDescent="0.35">
      <c r="A4" s="14" t="s">
        <v>32</v>
      </c>
    </row>
    <row r="5" spans="1:1" x14ac:dyDescent="0.35">
      <c r="A5" s="14" t="s">
        <v>230</v>
      </c>
    </row>
    <row r="6" spans="1:1" x14ac:dyDescent="0.35">
      <c r="A6" s="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FCF-9B7C-42B7-BA58-F09C4DEF063F}">
  <dimension ref="A1:G197"/>
  <sheetViews>
    <sheetView zoomScale="115" zoomScaleNormal="115" workbookViewId="0">
      <selection activeCell="L24" sqref="L23:L24"/>
    </sheetView>
  </sheetViews>
  <sheetFormatPr defaultRowHeight="14.5" x14ac:dyDescent="0.35"/>
  <cols>
    <col min="1" max="1" width="14.81640625" customWidth="1"/>
    <col min="2" max="2" width="33.81640625" customWidth="1"/>
    <col min="3" max="3" width="13.54296875" bestFit="1" customWidth="1"/>
    <col min="4" max="4" width="16.81640625" customWidth="1"/>
    <col min="5" max="5" width="19.54296875" bestFit="1" customWidth="1"/>
    <col min="6" max="6" width="19.54296875" customWidth="1"/>
    <col min="7" max="7" width="24.90625" style="60" bestFit="1" customWidth="1"/>
  </cols>
  <sheetData>
    <row r="1" spans="1:7" s="1" customFormat="1" x14ac:dyDescent="0.35">
      <c r="A1" s="1" t="s">
        <v>0</v>
      </c>
      <c r="B1" s="2" t="s">
        <v>1</v>
      </c>
      <c r="C1" s="3" t="s">
        <v>2</v>
      </c>
      <c r="D1" s="4" t="s">
        <v>3</v>
      </c>
      <c r="E1" s="1" t="s">
        <v>16</v>
      </c>
      <c r="F1" s="4" t="s">
        <v>228</v>
      </c>
      <c r="G1" s="59" t="s">
        <v>4</v>
      </c>
    </row>
    <row r="2" spans="1:7" x14ac:dyDescent="0.35">
      <c r="A2" s="5">
        <v>150356</v>
      </c>
      <c r="B2" t="s">
        <v>5</v>
      </c>
      <c r="C2" s="6" t="s">
        <v>6</v>
      </c>
      <c r="D2" s="19" t="s">
        <v>7</v>
      </c>
      <c r="E2">
        <v>163</v>
      </c>
      <c r="F2">
        <v>622</v>
      </c>
      <c r="G2" s="60">
        <f>E2/F2</f>
        <v>0.26205787781350481</v>
      </c>
    </row>
    <row r="3" spans="1:7" x14ac:dyDescent="0.35">
      <c r="A3" s="5">
        <v>150356</v>
      </c>
      <c r="B3" t="s">
        <v>5</v>
      </c>
      <c r="C3" s="6" t="s">
        <v>8</v>
      </c>
      <c r="D3" s="19" t="s">
        <v>7</v>
      </c>
      <c r="E3">
        <v>0</v>
      </c>
      <c r="F3">
        <v>251</v>
      </c>
      <c r="G3" s="60">
        <f>E3/F3</f>
        <v>0</v>
      </c>
    </row>
    <row r="4" spans="1:7" x14ac:dyDescent="0.35">
      <c r="A4" s="5">
        <v>150356</v>
      </c>
      <c r="B4" t="s">
        <v>5</v>
      </c>
      <c r="C4" s="6" t="s">
        <v>17</v>
      </c>
      <c r="D4" s="19" t="s">
        <v>7</v>
      </c>
      <c r="E4">
        <v>50</v>
      </c>
      <c r="F4">
        <v>553</v>
      </c>
      <c r="G4" s="60">
        <f>E4/F4</f>
        <v>9.0415913200723327E-2</v>
      </c>
    </row>
    <row r="5" spans="1:7" x14ac:dyDescent="0.35">
      <c r="A5" s="5">
        <v>150356</v>
      </c>
      <c r="B5" t="s">
        <v>5</v>
      </c>
      <c r="C5" s="6" t="s">
        <v>9</v>
      </c>
      <c r="D5" s="19" t="s">
        <v>7</v>
      </c>
      <c r="E5">
        <v>2</v>
      </c>
      <c r="F5">
        <v>302</v>
      </c>
      <c r="G5" s="60">
        <f>E5/F5</f>
        <v>6.6225165562913907E-3</v>
      </c>
    </row>
    <row r="6" spans="1:7" x14ac:dyDescent="0.35">
      <c r="A6" s="5">
        <v>151350</v>
      </c>
      <c r="B6" t="s">
        <v>19</v>
      </c>
      <c r="C6" s="6" t="s">
        <v>6</v>
      </c>
      <c r="D6" s="19" t="s">
        <v>7</v>
      </c>
      <c r="E6">
        <v>195</v>
      </c>
      <c r="F6">
        <v>350</v>
      </c>
      <c r="G6" s="60">
        <f t="shared" ref="G6:G33" si="0">E6/F6</f>
        <v>0.55714285714285716</v>
      </c>
    </row>
    <row r="7" spans="1:7" x14ac:dyDescent="0.35">
      <c r="A7" s="5">
        <v>151350</v>
      </c>
      <c r="B7" t="s">
        <v>19</v>
      </c>
      <c r="C7" s="6" t="s">
        <v>8</v>
      </c>
      <c r="D7" s="19" t="s">
        <v>7</v>
      </c>
      <c r="E7">
        <v>20</v>
      </c>
      <c r="F7">
        <v>180</v>
      </c>
      <c r="G7" s="60">
        <f t="shared" si="0"/>
        <v>0.1111111111111111</v>
      </c>
    </row>
    <row r="8" spans="1:7" x14ac:dyDescent="0.35">
      <c r="A8" s="5">
        <v>151350</v>
      </c>
      <c r="B8" t="s">
        <v>19</v>
      </c>
      <c r="C8" s="6" t="s">
        <v>17</v>
      </c>
      <c r="D8" s="19" t="s">
        <v>7</v>
      </c>
      <c r="E8">
        <v>55</v>
      </c>
      <c r="F8">
        <v>596</v>
      </c>
      <c r="G8" s="60">
        <f t="shared" si="0"/>
        <v>9.2281879194630878E-2</v>
      </c>
    </row>
    <row r="9" spans="1:7" x14ac:dyDescent="0.35">
      <c r="A9" s="5">
        <v>151350</v>
      </c>
      <c r="B9" t="s">
        <v>19</v>
      </c>
      <c r="C9" s="6" t="s">
        <v>9</v>
      </c>
      <c r="D9" s="19" t="s">
        <v>7</v>
      </c>
      <c r="E9">
        <v>9</v>
      </c>
      <c r="F9">
        <v>416</v>
      </c>
      <c r="G9" s="60">
        <f t="shared" si="0"/>
        <v>2.1634615384615384E-2</v>
      </c>
    </row>
    <row r="10" spans="1:7" x14ac:dyDescent="0.35">
      <c r="A10" s="5">
        <v>151350</v>
      </c>
      <c r="B10" t="s">
        <v>19</v>
      </c>
      <c r="C10" s="6" t="s">
        <v>18</v>
      </c>
      <c r="D10" s="19" t="s">
        <v>7</v>
      </c>
      <c r="E10">
        <v>0</v>
      </c>
      <c r="F10">
        <v>146</v>
      </c>
      <c r="G10" s="60">
        <f t="shared" si="0"/>
        <v>0</v>
      </c>
    </row>
    <row r="11" spans="1:7" x14ac:dyDescent="0.35">
      <c r="A11" s="5">
        <v>151282</v>
      </c>
      <c r="B11" t="s">
        <v>20</v>
      </c>
      <c r="C11" s="6" t="s">
        <v>6</v>
      </c>
      <c r="D11" s="19" t="s">
        <v>7</v>
      </c>
      <c r="E11">
        <v>212</v>
      </c>
      <c r="F11">
        <v>481</v>
      </c>
      <c r="G11" s="60">
        <f>E11/F11</f>
        <v>0.44074844074844077</v>
      </c>
    </row>
    <row r="12" spans="1:7" x14ac:dyDescent="0.35">
      <c r="A12" s="5">
        <v>151282</v>
      </c>
      <c r="B12" t="s">
        <v>20</v>
      </c>
      <c r="C12" s="6" t="s">
        <v>8</v>
      </c>
      <c r="D12" s="19" t="s">
        <v>7</v>
      </c>
      <c r="E12">
        <v>1</v>
      </c>
      <c r="F12">
        <v>187</v>
      </c>
      <c r="G12" s="60">
        <f t="shared" si="0"/>
        <v>5.3475935828877002E-3</v>
      </c>
    </row>
    <row r="13" spans="1:7" x14ac:dyDescent="0.35">
      <c r="A13" s="5">
        <v>151282</v>
      </c>
      <c r="B13" t="s">
        <v>20</v>
      </c>
      <c r="C13" s="6" t="s">
        <v>17</v>
      </c>
      <c r="D13" s="19" t="s">
        <v>7</v>
      </c>
      <c r="E13">
        <v>80</v>
      </c>
      <c r="F13">
        <v>476</v>
      </c>
      <c r="G13" s="60">
        <f t="shared" si="0"/>
        <v>0.16806722689075632</v>
      </c>
    </row>
    <row r="14" spans="1:7" x14ac:dyDescent="0.35">
      <c r="A14" s="5">
        <v>151282</v>
      </c>
      <c r="B14" t="s">
        <v>20</v>
      </c>
      <c r="C14" s="6" t="s">
        <v>9</v>
      </c>
      <c r="D14" s="19" t="s">
        <v>7</v>
      </c>
      <c r="E14">
        <v>2</v>
      </c>
      <c r="F14">
        <v>289</v>
      </c>
      <c r="G14" s="60">
        <f t="shared" si="0"/>
        <v>6.920415224913495E-3</v>
      </c>
    </row>
    <row r="15" spans="1:7" x14ac:dyDescent="0.35">
      <c r="A15" s="5">
        <v>150551</v>
      </c>
      <c r="B15" t="s">
        <v>21</v>
      </c>
      <c r="C15" s="6" t="s">
        <v>6</v>
      </c>
      <c r="D15" s="19" t="s">
        <v>7</v>
      </c>
      <c r="E15">
        <v>174</v>
      </c>
      <c r="F15">
        <v>381</v>
      </c>
      <c r="G15" s="60">
        <f>E15/F15</f>
        <v>0.45669291338582679</v>
      </c>
    </row>
    <row r="16" spans="1:7" x14ac:dyDescent="0.35">
      <c r="A16" s="5">
        <v>150551</v>
      </c>
      <c r="B16" t="s">
        <v>21</v>
      </c>
      <c r="C16" s="6" t="s">
        <v>8</v>
      </c>
      <c r="D16" s="19" t="s">
        <v>7</v>
      </c>
      <c r="E16">
        <v>11</v>
      </c>
      <c r="F16">
        <v>154</v>
      </c>
      <c r="G16" s="60">
        <f t="shared" si="0"/>
        <v>7.1428571428571425E-2</v>
      </c>
    </row>
    <row r="17" spans="1:7" x14ac:dyDescent="0.35">
      <c r="A17" s="5">
        <v>150551</v>
      </c>
      <c r="B17" t="s">
        <v>21</v>
      </c>
      <c r="C17" s="6" t="s">
        <v>17</v>
      </c>
      <c r="D17" s="19" t="s">
        <v>7</v>
      </c>
      <c r="E17">
        <v>28</v>
      </c>
      <c r="F17">
        <v>397</v>
      </c>
      <c r="G17" s="60">
        <f t="shared" si="0"/>
        <v>7.0528967254408062E-2</v>
      </c>
    </row>
    <row r="18" spans="1:7" x14ac:dyDescent="0.35">
      <c r="A18" s="5">
        <v>150551</v>
      </c>
      <c r="B18" t="s">
        <v>21</v>
      </c>
      <c r="C18" s="6" t="s">
        <v>9</v>
      </c>
      <c r="D18" s="19" t="s">
        <v>7</v>
      </c>
      <c r="E18">
        <v>6</v>
      </c>
      <c r="F18">
        <v>243</v>
      </c>
      <c r="G18" s="60">
        <f t="shared" si="0"/>
        <v>2.4691358024691357E-2</v>
      </c>
    </row>
    <row r="19" spans="1:7" x14ac:dyDescent="0.35">
      <c r="A19" s="5">
        <v>150551</v>
      </c>
      <c r="B19" t="s">
        <v>21</v>
      </c>
      <c r="C19" s="6" t="s">
        <v>18</v>
      </c>
      <c r="D19" s="19" t="s">
        <v>7</v>
      </c>
      <c r="E19">
        <v>0</v>
      </c>
      <c r="F19">
        <v>29</v>
      </c>
      <c r="G19" s="60">
        <f t="shared" si="0"/>
        <v>0</v>
      </c>
    </row>
    <row r="20" spans="1:7" x14ac:dyDescent="0.35">
      <c r="A20" s="5">
        <v>151294</v>
      </c>
      <c r="B20" t="s">
        <v>24</v>
      </c>
      <c r="C20" s="6" t="s">
        <v>6</v>
      </c>
      <c r="D20" s="19" t="s">
        <v>7</v>
      </c>
      <c r="E20">
        <v>128</v>
      </c>
      <c r="F20">
        <v>216</v>
      </c>
      <c r="G20" s="60">
        <f>E20/F20</f>
        <v>0.59259259259259256</v>
      </c>
    </row>
    <row r="21" spans="1:7" x14ac:dyDescent="0.35">
      <c r="A21" s="5">
        <v>151294</v>
      </c>
      <c r="B21" t="s">
        <v>24</v>
      </c>
      <c r="C21" s="6" t="s">
        <v>8</v>
      </c>
      <c r="D21" s="19" t="s">
        <v>7</v>
      </c>
      <c r="E21">
        <v>13</v>
      </c>
      <c r="F21">
        <v>144</v>
      </c>
      <c r="G21" s="60">
        <f t="shared" si="0"/>
        <v>9.0277777777777776E-2</v>
      </c>
    </row>
    <row r="22" spans="1:7" x14ac:dyDescent="0.35">
      <c r="A22" s="5">
        <v>151294</v>
      </c>
      <c r="B22" t="s">
        <v>24</v>
      </c>
      <c r="C22" s="6" t="s">
        <v>17</v>
      </c>
      <c r="D22" s="19" t="s">
        <v>7</v>
      </c>
      <c r="E22">
        <v>137</v>
      </c>
      <c r="F22">
        <v>374</v>
      </c>
      <c r="G22" s="60">
        <f t="shared" si="0"/>
        <v>0.36631016042780751</v>
      </c>
    </row>
    <row r="23" spans="1:7" x14ac:dyDescent="0.35">
      <c r="A23" s="5">
        <v>151294</v>
      </c>
      <c r="B23" t="s">
        <v>24</v>
      </c>
      <c r="C23" s="6" t="s">
        <v>9</v>
      </c>
      <c r="D23" s="19" t="s">
        <v>7</v>
      </c>
      <c r="E23">
        <v>9</v>
      </c>
      <c r="F23">
        <v>230</v>
      </c>
      <c r="G23" s="60">
        <f t="shared" si="0"/>
        <v>3.9130434782608699E-2</v>
      </c>
    </row>
    <row r="24" spans="1:7" x14ac:dyDescent="0.35">
      <c r="A24" s="5">
        <v>151178</v>
      </c>
      <c r="B24" t="s">
        <v>22</v>
      </c>
      <c r="C24" s="6" t="s">
        <v>6</v>
      </c>
      <c r="D24" s="19" t="s">
        <v>7</v>
      </c>
      <c r="E24">
        <v>74</v>
      </c>
      <c r="F24">
        <v>354</v>
      </c>
      <c r="G24" s="60">
        <f t="shared" si="0"/>
        <v>0.20903954802259886</v>
      </c>
    </row>
    <row r="25" spans="1:7" x14ac:dyDescent="0.35">
      <c r="A25" s="5">
        <v>151178</v>
      </c>
      <c r="B25" t="s">
        <v>22</v>
      </c>
      <c r="C25" s="6" t="s">
        <v>8</v>
      </c>
      <c r="D25" s="19" t="s">
        <v>7</v>
      </c>
      <c r="E25">
        <v>22</v>
      </c>
      <c r="F25">
        <v>184</v>
      </c>
      <c r="G25" s="60">
        <f t="shared" si="0"/>
        <v>0.11956521739130435</v>
      </c>
    </row>
    <row r="26" spans="1:7" x14ac:dyDescent="0.35">
      <c r="A26" s="5">
        <v>151178</v>
      </c>
      <c r="B26" t="s">
        <v>22</v>
      </c>
      <c r="C26" s="6" t="s">
        <v>17</v>
      </c>
      <c r="D26" s="19" t="s">
        <v>7</v>
      </c>
      <c r="E26">
        <v>47</v>
      </c>
      <c r="F26">
        <v>475</v>
      </c>
      <c r="G26" s="60">
        <f t="shared" si="0"/>
        <v>9.8947368421052631E-2</v>
      </c>
    </row>
    <row r="27" spans="1:7" x14ac:dyDescent="0.35">
      <c r="A27" s="5">
        <v>151178</v>
      </c>
      <c r="B27" t="s">
        <v>22</v>
      </c>
      <c r="C27" s="6" t="s">
        <v>9</v>
      </c>
      <c r="D27" s="19" t="s">
        <v>7</v>
      </c>
      <c r="E27">
        <v>6</v>
      </c>
      <c r="F27">
        <v>291</v>
      </c>
      <c r="G27" s="60">
        <f t="shared" si="0"/>
        <v>2.0618556701030927E-2</v>
      </c>
    </row>
    <row r="28" spans="1:7" x14ac:dyDescent="0.35">
      <c r="A28" s="5">
        <v>150563</v>
      </c>
      <c r="B28" t="s">
        <v>23</v>
      </c>
      <c r="C28" s="6" t="s">
        <v>6</v>
      </c>
      <c r="D28" s="19" t="s">
        <v>7</v>
      </c>
      <c r="E28">
        <v>97</v>
      </c>
      <c r="F28">
        <v>571</v>
      </c>
      <c r="G28" s="60">
        <f t="shared" si="0"/>
        <v>0.16987740805604204</v>
      </c>
    </row>
    <row r="29" spans="1:7" x14ac:dyDescent="0.35">
      <c r="A29" s="5">
        <v>150563</v>
      </c>
      <c r="B29" t="s">
        <v>23</v>
      </c>
      <c r="C29" s="6" t="s">
        <v>8</v>
      </c>
      <c r="D29" s="19" t="s">
        <v>7</v>
      </c>
      <c r="E29">
        <v>17</v>
      </c>
      <c r="F29">
        <v>261</v>
      </c>
      <c r="G29" s="60">
        <f t="shared" si="0"/>
        <v>6.5134099616858232E-2</v>
      </c>
    </row>
    <row r="30" spans="1:7" x14ac:dyDescent="0.35">
      <c r="A30" s="5">
        <v>150563</v>
      </c>
      <c r="B30" t="s">
        <v>23</v>
      </c>
      <c r="C30" s="6" t="s">
        <v>17</v>
      </c>
      <c r="D30" s="19" t="s">
        <v>7</v>
      </c>
      <c r="E30">
        <v>46</v>
      </c>
      <c r="F30">
        <v>735</v>
      </c>
      <c r="G30" s="60">
        <f t="shared" si="0"/>
        <v>6.2585034013605448E-2</v>
      </c>
    </row>
    <row r="31" spans="1:7" x14ac:dyDescent="0.35">
      <c r="A31" s="5">
        <v>150563</v>
      </c>
      <c r="B31" t="s">
        <v>23</v>
      </c>
      <c r="C31" s="6" t="s">
        <v>9</v>
      </c>
      <c r="D31" s="19" t="s">
        <v>7</v>
      </c>
      <c r="E31">
        <v>10</v>
      </c>
      <c r="F31">
        <v>474</v>
      </c>
      <c r="G31" s="60">
        <f t="shared" si="0"/>
        <v>2.1097046413502109E-2</v>
      </c>
    </row>
    <row r="32" spans="1:7" x14ac:dyDescent="0.35">
      <c r="A32" s="5">
        <v>151660</v>
      </c>
      <c r="B32" t="s">
        <v>25</v>
      </c>
      <c r="C32" s="6" t="s">
        <v>6</v>
      </c>
      <c r="D32" s="19" t="s">
        <v>7</v>
      </c>
      <c r="E32">
        <v>201</v>
      </c>
      <c r="F32">
        <v>402</v>
      </c>
      <c r="G32" s="60">
        <f t="shared" si="0"/>
        <v>0.5</v>
      </c>
    </row>
    <row r="33" spans="1:7" x14ac:dyDescent="0.35">
      <c r="A33" s="5">
        <v>151660</v>
      </c>
      <c r="B33" t="s">
        <v>25</v>
      </c>
      <c r="C33" s="6" t="s">
        <v>8</v>
      </c>
      <c r="D33" s="19" t="s">
        <v>7</v>
      </c>
      <c r="E33">
        <v>0</v>
      </c>
      <c r="F33">
        <v>236</v>
      </c>
      <c r="G33" s="60">
        <f t="shared" si="0"/>
        <v>0</v>
      </c>
    </row>
    <row r="34" spans="1:7" x14ac:dyDescent="0.35">
      <c r="A34" s="5">
        <v>151660</v>
      </c>
      <c r="B34" t="s">
        <v>25</v>
      </c>
      <c r="C34" s="6" t="s">
        <v>17</v>
      </c>
      <c r="D34" s="19" t="s">
        <v>7</v>
      </c>
      <c r="E34">
        <v>39</v>
      </c>
      <c r="F34">
        <v>851</v>
      </c>
      <c r="G34" s="60">
        <f t="shared" ref="G34:G65" si="1">E34/F34</f>
        <v>4.5828437132784956E-2</v>
      </c>
    </row>
    <row r="35" spans="1:7" x14ac:dyDescent="0.35">
      <c r="A35" s="5">
        <v>151660</v>
      </c>
      <c r="B35" t="s">
        <v>25</v>
      </c>
      <c r="C35" s="6" t="s">
        <v>9</v>
      </c>
      <c r="D35" s="19" t="s">
        <v>7</v>
      </c>
      <c r="E35">
        <v>0</v>
      </c>
      <c r="F35">
        <v>615</v>
      </c>
      <c r="G35" s="60">
        <f t="shared" si="1"/>
        <v>0</v>
      </c>
    </row>
    <row r="36" spans="1:7" x14ac:dyDescent="0.35">
      <c r="A36" s="5">
        <v>151660</v>
      </c>
      <c r="B36" t="s">
        <v>25</v>
      </c>
      <c r="C36" s="6" t="s">
        <v>18</v>
      </c>
      <c r="D36" s="19" t="s">
        <v>7</v>
      </c>
      <c r="E36">
        <v>21</v>
      </c>
      <c r="F36">
        <v>1426</v>
      </c>
      <c r="G36" s="60">
        <f t="shared" si="1"/>
        <v>1.4726507713884993E-2</v>
      </c>
    </row>
    <row r="37" spans="1:7" x14ac:dyDescent="0.35">
      <c r="A37" s="5">
        <v>151671</v>
      </c>
      <c r="B37" t="s">
        <v>26</v>
      </c>
      <c r="C37" s="6" t="s">
        <v>6</v>
      </c>
      <c r="D37" s="19" t="s">
        <v>7</v>
      </c>
      <c r="E37">
        <v>219</v>
      </c>
      <c r="F37">
        <v>878</v>
      </c>
      <c r="G37" s="60">
        <f t="shared" si="1"/>
        <v>0.24943052391799544</v>
      </c>
    </row>
    <row r="38" spans="1:7" x14ac:dyDescent="0.35">
      <c r="A38" s="5">
        <v>151671</v>
      </c>
      <c r="B38" t="s">
        <v>26</v>
      </c>
      <c r="C38" s="6" t="s">
        <v>8</v>
      </c>
      <c r="D38" s="19" t="s">
        <v>7</v>
      </c>
      <c r="E38">
        <v>28</v>
      </c>
      <c r="F38">
        <v>482</v>
      </c>
      <c r="G38" s="60">
        <f t="shared" si="1"/>
        <v>5.8091286307053944E-2</v>
      </c>
    </row>
    <row r="39" spans="1:7" x14ac:dyDescent="0.35">
      <c r="A39" s="5">
        <v>151671</v>
      </c>
      <c r="B39" t="s">
        <v>26</v>
      </c>
      <c r="C39" s="6" t="s">
        <v>17</v>
      </c>
      <c r="D39" s="19" t="s">
        <v>7</v>
      </c>
      <c r="E39">
        <v>98</v>
      </c>
      <c r="F39">
        <v>1106</v>
      </c>
      <c r="G39" s="60">
        <f t="shared" si="1"/>
        <v>8.8607594936708861E-2</v>
      </c>
    </row>
    <row r="40" spans="1:7" x14ac:dyDescent="0.35">
      <c r="A40" s="5">
        <v>151671</v>
      </c>
      <c r="B40" t="s">
        <v>26</v>
      </c>
      <c r="C40" s="6" t="s">
        <v>9</v>
      </c>
      <c r="D40" s="19" t="s">
        <v>7</v>
      </c>
      <c r="E40">
        <v>1</v>
      </c>
      <c r="F40">
        <v>624</v>
      </c>
      <c r="G40" s="60">
        <f t="shared" si="1"/>
        <v>1.6025641025641025E-3</v>
      </c>
    </row>
    <row r="41" spans="1:7" x14ac:dyDescent="0.35">
      <c r="A41" s="5">
        <v>150356</v>
      </c>
      <c r="B41" t="s">
        <v>5</v>
      </c>
      <c r="C41" s="6" t="s">
        <v>6</v>
      </c>
      <c r="D41" s="19" t="s">
        <v>29</v>
      </c>
      <c r="E41">
        <v>63</v>
      </c>
      <c r="F41">
        <v>619</v>
      </c>
      <c r="G41" s="60">
        <f t="shared" si="1"/>
        <v>0.10177705977382875</v>
      </c>
    </row>
    <row r="42" spans="1:7" x14ac:dyDescent="0.35">
      <c r="A42" s="5">
        <v>150356</v>
      </c>
      <c r="B42" t="s">
        <v>5</v>
      </c>
      <c r="C42" s="6" t="s">
        <v>8</v>
      </c>
      <c r="D42" s="19" t="s">
        <v>29</v>
      </c>
      <c r="E42">
        <v>12</v>
      </c>
      <c r="F42">
        <v>253</v>
      </c>
      <c r="G42" s="60">
        <f t="shared" si="1"/>
        <v>4.7430830039525688E-2</v>
      </c>
    </row>
    <row r="43" spans="1:7" x14ac:dyDescent="0.35">
      <c r="A43" s="5">
        <v>150356</v>
      </c>
      <c r="B43" t="s">
        <v>5</v>
      </c>
      <c r="C43" s="6" t="s">
        <v>17</v>
      </c>
      <c r="D43" s="19" t="s">
        <v>29</v>
      </c>
      <c r="E43">
        <v>0</v>
      </c>
      <c r="F43">
        <v>546</v>
      </c>
      <c r="G43" s="60">
        <f t="shared" si="1"/>
        <v>0</v>
      </c>
    </row>
    <row r="44" spans="1:7" x14ac:dyDescent="0.35">
      <c r="A44" s="5">
        <v>150356</v>
      </c>
      <c r="B44" t="s">
        <v>5</v>
      </c>
      <c r="C44" s="6" t="s">
        <v>9</v>
      </c>
      <c r="D44" s="19" t="s">
        <v>29</v>
      </c>
      <c r="E44">
        <v>16</v>
      </c>
      <c r="F44">
        <v>293</v>
      </c>
      <c r="G44" s="60">
        <f t="shared" si="1"/>
        <v>5.4607508532423209E-2</v>
      </c>
    </row>
    <row r="45" spans="1:7" x14ac:dyDescent="0.35">
      <c r="A45" s="5">
        <v>151350</v>
      </c>
      <c r="B45" t="s">
        <v>19</v>
      </c>
      <c r="C45" s="6" t="s">
        <v>6</v>
      </c>
      <c r="D45" s="19" t="s">
        <v>29</v>
      </c>
      <c r="E45">
        <v>120</v>
      </c>
      <c r="F45">
        <v>357</v>
      </c>
      <c r="G45" s="60">
        <f t="shared" si="1"/>
        <v>0.33613445378151263</v>
      </c>
    </row>
    <row r="46" spans="1:7" x14ac:dyDescent="0.35">
      <c r="A46" s="5">
        <v>151350</v>
      </c>
      <c r="B46" t="s">
        <v>19</v>
      </c>
      <c r="C46" s="6" t="s">
        <v>8</v>
      </c>
      <c r="D46" s="19" t="s">
        <v>29</v>
      </c>
      <c r="E46">
        <v>8</v>
      </c>
      <c r="F46">
        <v>178</v>
      </c>
      <c r="G46" s="60">
        <f t="shared" si="1"/>
        <v>4.49438202247191E-2</v>
      </c>
    </row>
    <row r="47" spans="1:7" x14ac:dyDescent="0.35">
      <c r="A47" s="5">
        <v>151350</v>
      </c>
      <c r="B47" t="s">
        <v>19</v>
      </c>
      <c r="C47" s="6" t="s">
        <v>17</v>
      </c>
      <c r="D47" s="19" t="s">
        <v>29</v>
      </c>
      <c r="E47">
        <v>0</v>
      </c>
      <c r="F47">
        <v>546</v>
      </c>
      <c r="G47" s="60">
        <f t="shared" si="1"/>
        <v>0</v>
      </c>
    </row>
    <row r="48" spans="1:7" x14ac:dyDescent="0.35">
      <c r="A48" s="5">
        <v>151350</v>
      </c>
      <c r="B48" t="s">
        <v>19</v>
      </c>
      <c r="C48" s="6" t="s">
        <v>9</v>
      </c>
      <c r="D48" s="19" t="s">
        <v>29</v>
      </c>
      <c r="E48">
        <v>11</v>
      </c>
      <c r="F48">
        <v>368</v>
      </c>
      <c r="G48" s="60">
        <f t="shared" si="1"/>
        <v>2.9891304347826088E-2</v>
      </c>
    </row>
    <row r="49" spans="1:7" x14ac:dyDescent="0.35">
      <c r="A49" s="5">
        <v>151350</v>
      </c>
      <c r="B49" t="s">
        <v>19</v>
      </c>
      <c r="C49" s="6" t="s">
        <v>18</v>
      </c>
      <c r="D49" s="19" t="s">
        <v>29</v>
      </c>
      <c r="E49">
        <v>0</v>
      </c>
      <c r="F49">
        <v>183</v>
      </c>
      <c r="G49">
        <f t="shared" si="1"/>
        <v>0</v>
      </c>
    </row>
    <row r="50" spans="1:7" x14ac:dyDescent="0.35">
      <c r="A50" s="5">
        <v>151282</v>
      </c>
      <c r="B50" t="s">
        <v>20</v>
      </c>
      <c r="C50" s="6" t="s">
        <v>6</v>
      </c>
      <c r="D50" s="19" t="s">
        <v>29</v>
      </c>
      <c r="E50">
        <v>226</v>
      </c>
      <c r="F50">
        <v>473</v>
      </c>
      <c r="G50" s="60">
        <f t="shared" si="1"/>
        <v>0.47780126849894294</v>
      </c>
    </row>
    <row r="51" spans="1:7" x14ac:dyDescent="0.35">
      <c r="A51" s="5">
        <v>151282</v>
      </c>
      <c r="B51" t="s">
        <v>20</v>
      </c>
      <c r="C51" s="6" t="s">
        <v>8</v>
      </c>
      <c r="D51" s="19" t="s">
        <v>29</v>
      </c>
      <c r="E51">
        <v>0</v>
      </c>
      <c r="F51">
        <v>172</v>
      </c>
      <c r="G51" s="60">
        <f t="shared" si="1"/>
        <v>0</v>
      </c>
    </row>
    <row r="52" spans="1:7" x14ac:dyDescent="0.35">
      <c r="A52" s="5">
        <v>151282</v>
      </c>
      <c r="B52" t="s">
        <v>20</v>
      </c>
      <c r="C52" s="6" t="s">
        <v>17</v>
      </c>
      <c r="D52" s="19" t="s">
        <v>29</v>
      </c>
      <c r="E52">
        <v>0</v>
      </c>
      <c r="F52">
        <v>467</v>
      </c>
      <c r="G52" s="60">
        <f t="shared" si="1"/>
        <v>0</v>
      </c>
    </row>
    <row r="53" spans="1:7" x14ac:dyDescent="0.35">
      <c r="A53" s="5">
        <v>151282</v>
      </c>
      <c r="B53" t="s">
        <v>20</v>
      </c>
      <c r="C53" s="6" t="s">
        <v>9</v>
      </c>
      <c r="D53" s="19" t="s">
        <v>29</v>
      </c>
      <c r="E53">
        <v>3</v>
      </c>
      <c r="F53">
        <v>295</v>
      </c>
      <c r="G53" s="60">
        <f t="shared" si="1"/>
        <v>1.0169491525423728E-2</v>
      </c>
    </row>
    <row r="54" spans="1:7" x14ac:dyDescent="0.35">
      <c r="A54" s="5">
        <v>150551</v>
      </c>
      <c r="B54" t="s">
        <v>21</v>
      </c>
      <c r="C54" s="6" t="s">
        <v>6</v>
      </c>
      <c r="D54" s="19" t="s">
        <v>29</v>
      </c>
      <c r="E54">
        <v>176</v>
      </c>
      <c r="F54">
        <v>352</v>
      </c>
      <c r="G54" s="60">
        <f t="shared" si="1"/>
        <v>0.5</v>
      </c>
    </row>
    <row r="55" spans="1:7" x14ac:dyDescent="0.35">
      <c r="A55" s="5">
        <v>150551</v>
      </c>
      <c r="B55" t="s">
        <v>21</v>
      </c>
      <c r="C55" s="6" t="s">
        <v>8</v>
      </c>
      <c r="D55" s="19" t="s">
        <v>29</v>
      </c>
      <c r="E55">
        <v>26</v>
      </c>
      <c r="F55">
        <v>170</v>
      </c>
      <c r="G55" s="60">
        <f t="shared" si="1"/>
        <v>0.15294117647058825</v>
      </c>
    </row>
    <row r="56" spans="1:7" x14ac:dyDescent="0.35">
      <c r="A56" s="5">
        <v>150551</v>
      </c>
      <c r="B56" t="s">
        <v>21</v>
      </c>
      <c r="C56" s="6" t="s">
        <v>17</v>
      </c>
      <c r="D56" s="19" t="s">
        <v>29</v>
      </c>
      <c r="E56">
        <v>0</v>
      </c>
      <c r="F56">
        <v>426</v>
      </c>
      <c r="G56" s="60">
        <f t="shared" si="1"/>
        <v>0</v>
      </c>
    </row>
    <row r="57" spans="1:7" x14ac:dyDescent="0.35">
      <c r="A57" s="5">
        <v>150551</v>
      </c>
      <c r="B57" t="s">
        <v>21</v>
      </c>
      <c r="C57" s="6" t="s">
        <v>9</v>
      </c>
      <c r="D57" s="19" t="s">
        <v>29</v>
      </c>
      <c r="E57">
        <v>12</v>
      </c>
      <c r="F57">
        <v>256</v>
      </c>
      <c r="G57" s="60">
        <f t="shared" si="1"/>
        <v>4.6875E-2</v>
      </c>
    </row>
    <row r="58" spans="1:7" x14ac:dyDescent="0.35">
      <c r="A58" s="5">
        <v>150551</v>
      </c>
      <c r="B58" t="s">
        <v>21</v>
      </c>
      <c r="C58" s="6" t="s">
        <v>18</v>
      </c>
      <c r="D58" s="19" t="s">
        <v>29</v>
      </c>
      <c r="E58">
        <v>0</v>
      </c>
      <c r="F58">
        <v>41</v>
      </c>
      <c r="G58">
        <f t="shared" si="1"/>
        <v>0</v>
      </c>
    </row>
    <row r="59" spans="1:7" x14ac:dyDescent="0.35">
      <c r="A59" s="5">
        <v>151294</v>
      </c>
      <c r="B59" t="s">
        <v>24</v>
      </c>
      <c r="C59" s="6" t="s">
        <v>6</v>
      </c>
      <c r="D59" s="19" t="s">
        <v>29</v>
      </c>
      <c r="E59">
        <v>28</v>
      </c>
      <c r="F59">
        <v>212</v>
      </c>
      <c r="G59" s="60">
        <f t="shared" si="1"/>
        <v>0.13207547169811321</v>
      </c>
    </row>
    <row r="60" spans="1:7" x14ac:dyDescent="0.35">
      <c r="A60" s="5">
        <v>151294</v>
      </c>
      <c r="B60" t="s">
        <v>24</v>
      </c>
      <c r="C60" s="6" t="s">
        <v>8</v>
      </c>
      <c r="D60" s="19" t="s">
        <v>29</v>
      </c>
      <c r="E60">
        <v>11</v>
      </c>
      <c r="F60">
        <v>138</v>
      </c>
      <c r="G60" s="60">
        <f t="shared" si="1"/>
        <v>7.9710144927536225E-2</v>
      </c>
    </row>
    <row r="61" spans="1:7" x14ac:dyDescent="0.35">
      <c r="A61" s="5">
        <v>151294</v>
      </c>
      <c r="B61" t="s">
        <v>24</v>
      </c>
      <c r="C61" s="6" t="s">
        <v>17</v>
      </c>
      <c r="D61" s="19" t="s">
        <v>29</v>
      </c>
      <c r="E61">
        <v>0</v>
      </c>
      <c r="F61">
        <v>350</v>
      </c>
      <c r="G61" s="60">
        <f t="shared" si="1"/>
        <v>0</v>
      </c>
    </row>
    <row r="62" spans="1:7" x14ac:dyDescent="0.35">
      <c r="A62" s="5">
        <v>151294</v>
      </c>
      <c r="B62" t="s">
        <v>24</v>
      </c>
      <c r="C62" s="6" t="s">
        <v>9</v>
      </c>
      <c r="D62" s="19" t="s">
        <v>29</v>
      </c>
      <c r="E62">
        <v>1</v>
      </c>
      <c r="F62">
        <v>212</v>
      </c>
      <c r="G62" s="60">
        <f t="shared" si="1"/>
        <v>4.7169811320754715E-3</v>
      </c>
    </row>
    <row r="63" spans="1:7" x14ac:dyDescent="0.35">
      <c r="A63" s="5">
        <v>151178</v>
      </c>
      <c r="B63" t="s">
        <v>22</v>
      </c>
      <c r="C63" s="6" t="s">
        <v>6</v>
      </c>
      <c r="D63" s="19" t="s">
        <v>29</v>
      </c>
      <c r="E63">
        <v>65</v>
      </c>
      <c r="F63">
        <v>338</v>
      </c>
      <c r="G63" s="60">
        <f t="shared" si="1"/>
        <v>0.19230769230769232</v>
      </c>
    </row>
    <row r="64" spans="1:7" x14ac:dyDescent="0.35">
      <c r="A64" s="5">
        <v>151178</v>
      </c>
      <c r="B64" t="s">
        <v>22</v>
      </c>
      <c r="C64" s="6" t="s">
        <v>8</v>
      </c>
      <c r="D64" s="19" t="s">
        <v>29</v>
      </c>
      <c r="E64">
        <v>11</v>
      </c>
      <c r="F64">
        <v>165</v>
      </c>
      <c r="G64" s="60">
        <f t="shared" si="1"/>
        <v>6.6666666666666666E-2</v>
      </c>
    </row>
    <row r="65" spans="1:7" x14ac:dyDescent="0.35">
      <c r="A65" s="5">
        <v>151178</v>
      </c>
      <c r="B65" t="s">
        <v>22</v>
      </c>
      <c r="C65" s="6" t="s">
        <v>17</v>
      </c>
      <c r="D65" s="19" t="s">
        <v>29</v>
      </c>
      <c r="E65">
        <v>0</v>
      </c>
      <c r="F65">
        <v>446</v>
      </c>
      <c r="G65" s="60">
        <f t="shared" si="1"/>
        <v>0</v>
      </c>
    </row>
    <row r="66" spans="1:7" x14ac:dyDescent="0.35">
      <c r="A66" s="5">
        <v>151178</v>
      </c>
      <c r="B66" t="s">
        <v>22</v>
      </c>
      <c r="C66" s="6" t="s">
        <v>9</v>
      </c>
      <c r="D66" s="19" t="s">
        <v>29</v>
      </c>
      <c r="E66">
        <v>10</v>
      </c>
      <c r="F66">
        <v>281</v>
      </c>
      <c r="G66" s="60">
        <f t="shared" ref="G66:G97" si="2">E66/F66</f>
        <v>3.5587188612099648E-2</v>
      </c>
    </row>
    <row r="67" spans="1:7" x14ac:dyDescent="0.35">
      <c r="A67" s="5">
        <v>150563</v>
      </c>
      <c r="B67" t="s">
        <v>23</v>
      </c>
      <c r="C67" s="6" t="s">
        <v>6</v>
      </c>
      <c r="D67" s="19" t="s">
        <v>29</v>
      </c>
      <c r="E67">
        <v>67</v>
      </c>
      <c r="F67">
        <v>526</v>
      </c>
      <c r="G67" s="60">
        <f t="shared" si="2"/>
        <v>0.12737642585551331</v>
      </c>
    </row>
    <row r="68" spans="1:7" x14ac:dyDescent="0.35">
      <c r="A68" s="5">
        <v>150563</v>
      </c>
      <c r="B68" t="s">
        <v>23</v>
      </c>
      <c r="C68" s="6" t="s">
        <v>8</v>
      </c>
      <c r="D68" s="19" t="s">
        <v>29</v>
      </c>
      <c r="E68">
        <v>5</v>
      </c>
      <c r="F68">
        <v>260</v>
      </c>
      <c r="G68" s="60">
        <f t="shared" si="2"/>
        <v>1.9230769230769232E-2</v>
      </c>
    </row>
    <row r="69" spans="1:7" x14ac:dyDescent="0.35">
      <c r="A69" s="5">
        <v>150563</v>
      </c>
      <c r="B69" t="s">
        <v>23</v>
      </c>
      <c r="C69" s="6" t="s">
        <v>17</v>
      </c>
      <c r="D69" s="19" t="s">
        <v>29</v>
      </c>
      <c r="E69">
        <v>0</v>
      </c>
      <c r="F69">
        <v>721</v>
      </c>
      <c r="G69" s="60">
        <f t="shared" si="2"/>
        <v>0</v>
      </c>
    </row>
    <row r="70" spans="1:7" x14ac:dyDescent="0.35">
      <c r="A70" s="5">
        <v>150563</v>
      </c>
      <c r="B70" t="s">
        <v>23</v>
      </c>
      <c r="C70" s="6" t="s">
        <v>9</v>
      </c>
      <c r="D70" s="19" t="s">
        <v>29</v>
      </c>
      <c r="E70">
        <v>7</v>
      </c>
      <c r="F70">
        <v>461</v>
      </c>
      <c r="G70" s="60">
        <f t="shared" si="2"/>
        <v>1.5184381778741865E-2</v>
      </c>
    </row>
    <row r="71" spans="1:7" x14ac:dyDescent="0.35">
      <c r="A71" s="5">
        <v>151660</v>
      </c>
      <c r="B71" t="s">
        <v>25</v>
      </c>
      <c r="C71" s="6" t="s">
        <v>6</v>
      </c>
      <c r="D71" s="19" t="s">
        <v>29</v>
      </c>
      <c r="E71">
        <v>174</v>
      </c>
      <c r="F71">
        <v>426</v>
      </c>
      <c r="G71" s="60">
        <f t="shared" si="2"/>
        <v>0.40845070422535212</v>
      </c>
    </row>
    <row r="72" spans="1:7" x14ac:dyDescent="0.35">
      <c r="A72" s="5">
        <v>151660</v>
      </c>
      <c r="B72" t="s">
        <v>25</v>
      </c>
      <c r="C72" s="6" t="s">
        <v>8</v>
      </c>
      <c r="D72" s="19" t="s">
        <v>29</v>
      </c>
      <c r="E72">
        <v>0</v>
      </c>
      <c r="F72">
        <v>254</v>
      </c>
      <c r="G72" s="60">
        <f t="shared" si="2"/>
        <v>0</v>
      </c>
    </row>
    <row r="73" spans="1:7" x14ac:dyDescent="0.35">
      <c r="A73" s="5">
        <v>151660</v>
      </c>
      <c r="B73" t="s">
        <v>25</v>
      </c>
      <c r="C73" s="6" t="s">
        <v>17</v>
      </c>
      <c r="D73" s="19" t="s">
        <v>29</v>
      </c>
      <c r="E73">
        <v>0</v>
      </c>
      <c r="F73">
        <v>810</v>
      </c>
      <c r="G73" s="60">
        <f t="shared" si="2"/>
        <v>0</v>
      </c>
    </row>
    <row r="74" spans="1:7" x14ac:dyDescent="0.35">
      <c r="A74" s="5">
        <v>151660</v>
      </c>
      <c r="B74" t="s">
        <v>25</v>
      </c>
      <c r="C74" s="6" t="s">
        <v>9</v>
      </c>
      <c r="D74" s="19" t="s">
        <v>29</v>
      </c>
      <c r="E74">
        <v>4</v>
      </c>
      <c r="F74">
        <v>556</v>
      </c>
      <c r="G74" s="60">
        <f t="shared" si="2"/>
        <v>7.1942446043165471E-3</v>
      </c>
    </row>
    <row r="75" spans="1:7" x14ac:dyDescent="0.35">
      <c r="A75" s="5">
        <v>151660</v>
      </c>
      <c r="B75" t="s">
        <v>25</v>
      </c>
      <c r="C75" s="6" t="s">
        <v>18</v>
      </c>
      <c r="D75" s="19" t="s">
        <v>29</v>
      </c>
      <c r="E75">
        <v>0</v>
      </c>
      <c r="F75">
        <v>1430</v>
      </c>
      <c r="G75">
        <f t="shared" si="2"/>
        <v>0</v>
      </c>
    </row>
    <row r="76" spans="1:7" x14ac:dyDescent="0.35">
      <c r="A76" s="5">
        <v>151671</v>
      </c>
      <c r="B76" t="s">
        <v>26</v>
      </c>
      <c r="C76" s="6" t="s">
        <v>6</v>
      </c>
      <c r="D76" s="19" t="s">
        <v>29</v>
      </c>
      <c r="E76">
        <v>79</v>
      </c>
      <c r="F76">
        <v>870</v>
      </c>
      <c r="G76" s="60">
        <f t="shared" si="2"/>
        <v>9.0804597701149431E-2</v>
      </c>
    </row>
    <row r="77" spans="1:7" x14ac:dyDescent="0.35">
      <c r="A77" s="5">
        <v>151671</v>
      </c>
      <c r="B77" t="s">
        <v>26</v>
      </c>
      <c r="C77" s="6" t="s">
        <v>8</v>
      </c>
      <c r="D77" s="19" t="s">
        <v>29</v>
      </c>
      <c r="E77">
        <v>33</v>
      </c>
      <c r="F77">
        <v>472</v>
      </c>
      <c r="G77" s="60">
        <f t="shared" si="2"/>
        <v>6.991525423728813E-2</v>
      </c>
    </row>
    <row r="78" spans="1:7" x14ac:dyDescent="0.35">
      <c r="A78" s="5">
        <v>151671</v>
      </c>
      <c r="B78" t="s">
        <v>26</v>
      </c>
      <c r="C78" s="6" t="s">
        <v>17</v>
      </c>
      <c r="D78" s="19" t="s">
        <v>29</v>
      </c>
      <c r="E78">
        <v>0</v>
      </c>
      <c r="F78">
        <v>1124</v>
      </c>
      <c r="G78" s="60">
        <f t="shared" si="2"/>
        <v>0</v>
      </c>
    </row>
    <row r="79" spans="1:7" x14ac:dyDescent="0.35">
      <c r="A79" s="5">
        <v>151671</v>
      </c>
      <c r="B79" t="s">
        <v>26</v>
      </c>
      <c r="C79" s="6" t="s">
        <v>9</v>
      </c>
      <c r="D79" s="19" t="s">
        <v>29</v>
      </c>
      <c r="E79">
        <v>6</v>
      </c>
      <c r="F79">
        <v>652</v>
      </c>
      <c r="G79" s="60">
        <f t="shared" si="2"/>
        <v>9.202453987730062E-3</v>
      </c>
    </row>
    <row r="80" spans="1:7" x14ac:dyDescent="0.35">
      <c r="A80" s="5">
        <v>1</v>
      </c>
      <c r="B80" s="1" t="s">
        <v>30</v>
      </c>
      <c r="C80" s="1" t="s">
        <v>31</v>
      </c>
      <c r="D80" s="10" t="s">
        <v>29</v>
      </c>
      <c r="E80">
        <v>144</v>
      </c>
      <c r="F80">
        <v>9833</v>
      </c>
      <c r="G80" s="60">
        <f t="shared" si="2"/>
        <v>1.4644564222516018E-2</v>
      </c>
    </row>
    <row r="81" spans="1:7" x14ac:dyDescent="0.35">
      <c r="A81" s="5">
        <v>150356</v>
      </c>
      <c r="B81" t="s">
        <v>5</v>
      </c>
      <c r="C81" s="6" t="s">
        <v>6</v>
      </c>
      <c r="D81" s="19" t="s">
        <v>47</v>
      </c>
      <c r="E81">
        <v>90</v>
      </c>
      <c r="F81">
        <v>556</v>
      </c>
      <c r="G81" s="60">
        <f t="shared" si="2"/>
        <v>0.16187050359712229</v>
      </c>
    </row>
    <row r="82" spans="1:7" x14ac:dyDescent="0.35">
      <c r="A82" s="5">
        <v>150356</v>
      </c>
      <c r="B82" t="s">
        <v>5</v>
      </c>
      <c r="C82" s="6" t="s">
        <v>8</v>
      </c>
      <c r="D82" s="19" t="s">
        <v>47</v>
      </c>
      <c r="E82">
        <v>18</v>
      </c>
      <c r="F82">
        <v>264</v>
      </c>
      <c r="G82" s="60">
        <f t="shared" si="2"/>
        <v>6.8181818181818177E-2</v>
      </c>
    </row>
    <row r="83" spans="1:7" x14ac:dyDescent="0.35">
      <c r="A83" s="5">
        <v>150356</v>
      </c>
      <c r="B83" t="s">
        <v>5</v>
      </c>
      <c r="C83" s="6" t="s">
        <v>17</v>
      </c>
      <c r="D83" s="19" t="s">
        <v>47</v>
      </c>
      <c r="E83">
        <v>0</v>
      </c>
      <c r="F83">
        <v>629</v>
      </c>
      <c r="G83" s="60">
        <f t="shared" si="2"/>
        <v>0</v>
      </c>
    </row>
    <row r="84" spans="1:7" x14ac:dyDescent="0.35">
      <c r="A84" s="5">
        <v>150356</v>
      </c>
      <c r="B84" t="s">
        <v>5</v>
      </c>
      <c r="C84" s="6" t="s">
        <v>9</v>
      </c>
      <c r="D84" s="19" t="s">
        <v>47</v>
      </c>
      <c r="E84">
        <v>10</v>
      </c>
      <c r="F84">
        <v>365</v>
      </c>
      <c r="G84" s="60">
        <f t="shared" si="2"/>
        <v>2.7397260273972601E-2</v>
      </c>
    </row>
    <row r="85" spans="1:7" x14ac:dyDescent="0.35">
      <c r="A85" s="5">
        <v>150356</v>
      </c>
      <c r="B85" t="s">
        <v>5</v>
      </c>
      <c r="C85" s="6" t="s">
        <v>31</v>
      </c>
      <c r="D85" s="19" t="s">
        <v>47</v>
      </c>
      <c r="E85">
        <v>12</v>
      </c>
      <c r="F85">
        <v>1185</v>
      </c>
      <c r="G85" s="60">
        <f t="shared" si="2"/>
        <v>1.0126582278481013E-2</v>
      </c>
    </row>
    <row r="86" spans="1:7" x14ac:dyDescent="0.35">
      <c r="A86" s="5">
        <v>151350</v>
      </c>
      <c r="B86" t="s">
        <v>19</v>
      </c>
      <c r="C86" s="6" t="s">
        <v>6</v>
      </c>
      <c r="D86" s="19" t="s">
        <v>47</v>
      </c>
      <c r="E86">
        <v>165</v>
      </c>
      <c r="F86">
        <v>332</v>
      </c>
      <c r="G86" s="60">
        <f t="shared" si="2"/>
        <v>0.49698795180722893</v>
      </c>
    </row>
    <row r="87" spans="1:7" x14ac:dyDescent="0.35">
      <c r="A87" s="5">
        <v>151350</v>
      </c>
      <c r="B87" t="s">
        <v>19</v>
      </c>
      <c r="C87" s="6" t="s">
        <v>8</v>
      </c>
      <c r="D87" s="19" t="s">
        <v>47</v>
      </c>
      <c r="E87">
        <v>16</v>
      </c>
      <c r="F87">
        <v>201</v>
      </c>
      <c r="G87" s="60">
        <f t="shared" si="2"/>
        <v>7.9601990049751242E-2</v>
      </c>
    </row>
    <row r="88" spans="1:7" x14ac:dyDescent="0.35">
      <c r="A88" s="5">
        <v>151350</v>
      </c>
      <c r="B88" t="s">
        <v>19</v>
      </c>
      <c r="C88" s="6" t="s">
        <v>17</v>
      </c>
      <c r="D88" s="19" t="s">
        <v>47</v>
      </c>
      <c r="E88">
        <v>0</v>
      </c>
      <c r="F88">
        <v>502</v>
      </c>
      <c r="G88" s="60">
        <f t="shared" si="2"/>
        <v>0</v>
      </c>
    </row>
    <row r="89" spans="1:7" x14ac:dyDescent="0.35">
      <c r="A89" s="5">
        <v>151350</v>
      </c>
      <c r="B89" t="s">
        <v>19</v>
      </c>
      <c r="C89" s="6" t="s">
        <v>9</v>
      </c>
      <c r="D89" s="19" t="s">
        <v>47</v>
      </c>
      <c r="E89">
        <v>8</v>
      </c>
      <c r="F89">
        <v>301</v>
      </c>
      <c r="G89" s="60">
        <f t="shared" si="2"/>
        <v>2.6578073089700997E-2</v>
      </c>
    </row>
    <row r="90" spans="1:7" x14ac:dyDescent="0.35">
      <c r="A90" s="5">
        <v>151350</v>
      </c>
      <c r="B90" t="s">
        <v>19</v>
      </c>
      <c r="C90" s="6" t="s">
        <v>18</v>
      </c>
      <c r="D90" s="19" t="s">
        <v>47</v>
      </c>
      <c r="E90">
        <v>0</v>
      </c>
      <c r="F90">
        <v>174</v>
      </c>
      <c r="G90" s="60">
        <f t="shared" si="2"/>
        <v>0</v>
      </c>
    </row>
    <row r="91" spans="1:7" x14ac:dyDescent="0.35">
      <c r="A91" s="5">
        <v>151350</v>
      </c>
      <c r="B91" t="s">
        <v>19</v>
      </c>
      <c r="C91" s="6" t="s">
        <v>31</v>
      </c>
      <c r="D91" s="19" t="s">
        <v>47</v>
      </c>
      <c r="E91">
        <v>2</v>
      </c>
      <c r="F91">
        <v>1008</v>
      </c>
      <c r="G91" s="60">
        <f t="shared" si="2"/>
        <v>1.984126984126984E-3</v>
      </c>
    </row>
    <row r="92" spans="1:7" x14ac:dyDescent="0.35">
      <c r="A92" s="5">
        <v>151282</v>
      </c>
      <c r="B92" t="s">
        <v>20</v>
      </c>
      <c r="C92" s="6" t="s">
        <v>6</v>
      </c>
      <c r="D92" s="19" t="s">
        <v>47</v>
      </c>
      <c r="E92">
        <v>235</v>
      </c>
      <c r="F92">
        <v>422</v>
      </c>
      <c r="G92" s="60">
        <f t="shared" si="2"/>
        <v>0.55687203791469198</v>
      </c>
    </row>
    <row r="93" spans="1:7" x14ac:dyDescent="0.35">
      <c r="A93" s="5">
        <v>151282</v>
      </c>
      <c r="B93" t="s">
        <v>20</v>
      </c>
      <c r="C93" s="6" t="s">
        <v>8</v>
      </c>
      <c r="D93" s="19" t="s">
        <v>47</v>
      </c>
      <c r="E93">
        <v>17</v>
      </c>
      <c r="F93">
        <v>190</v>
      </c>
      <c r="G93" s="60">
        <f t="shared" si="2"/>
        <v>8.9473684210526316E-2</v>
      </c>
    </row>
    <row r="94" spans="1:7" x14ac:dyDescent="0.35">
      <c r="A94" s="5">
        <v>151282</v>
      </c>
      <c r="B94" t="s">
        <v>20</v>
      </c>
      <c r="C94" s="6" t="s">
        <v>17</v>
      </c>
      <c r="D94" s="19" t="s">
        <v>47</v>
      </c>
      <c r="E94">
        <v>0</v>
      </c>
      <c r="F94">
        <v>484</v>
      </c>
      <c r="G94" s="60">
        <f t="shared" si="2"/>
        <v>0</v>
      </c>
    </row>
    <row r="95" spans="1:7" x14ac:dyDescent="0.35">
      <c r="A95" s="5">
        <v>151282</v>
      </c>
      <c r="B95" t="s">
        <v>20</v>
      </c>
      <c r="C95" s="6" t="s">
        <v>9</v>
      </c>
      <c r="D95" s="19" t="s">
        <v>47</v>
      </c>
      <c r="E95">
        <v>15</v>
      </c>
      <c r="F95">
        <v>294</v>
      </c>
      <c r="G95" s="60">
        <f t="shared" si="2"/>
        <v>5.1020408163265307E-2</v>
      </c>
    </row>
    <row r="96" spans="1:7" x14ac:dyDescent="0.35">
      <c r="A96" s="5">
        <v>151282</v>
      </c>
      <c r="B96" t="s">
        <v>20</v>
      </c>
      <c r="C96" s="6" t="s">
        <v>31</v>
      </c>
      <c r="D96" s="19" t="s">
        <v>47</v>
      </c>
      <c r="E96">
        <v>6</v>
      </c>
      <c r="F96">
        <v>906</v>
      </c>
      <c r="G96" s="60">
        <f t="shared" si="2"/>
        <v>6.6225165562913907E-3</v>
      </c>
    </row>
    <row r="97" spans="1:7" x14ac:dyDescent="0.35">
      <c r="A97" s="5">
        <v>150551</v>
      </c>
      <c r="B97" t="s">
        <v>21</v>
      </c>
      <c r="C97" s="6" t="s">
        <v>6</v>
      </c>
      <c r="D97" s="19" t="s">
        <v>47</v>
      </c>
      <c r="E97">
        <v>218</v>
      </c>
      <c r="F97">
        <v>345</v>
      </c>
      <c r="G97" s="60">
        <f t="shared" si="2"/>
        <v>0.63188405797101455</v>
      </c>
    </row>
    <row r="98" spans="1:7" x14ac:dyDescent="0.35">
      <c r="A98" s="5">
        <v>150551</v>
      </c>
      <c r="B98" t="s">
        <v>21</v>
      </c>
      <c r="C98" s="6" t="s">
        <v>8</v>
      </c>
      <c r="D98" s="19" t="s">
        <v>47</v>
      </c>
      <c r="E98">
        <v>7</v>
      </c>
      <c r="F98">
        <v>162</v>
      </c>
      <c r="G98" s="60">
        <f t="shared" ref="G98:G129" si="3">E98/F98</f>
        <v>4.3209876543209874E-2</v>
      </c>
    </row>
    <row r="99" spans="1:7" x14ac:dyDescent="0.35">
      <c r="A99" s="5">
        <v>150551</v>
      </c>
      <c r="B99" t="s">
        <v>21</v>
      </c>
      <c r="C99" s="6" t="s">
        <v>17</v>
      </c>
      <c r="D99" s="19" t="s">
        <v>47</v>
      </c>
      <c r="E99">
        <v>0</v>
      </c>
      <c r="F99">
        <v>412</v>
      </c>
      <c r="G99" s="60">
        <f t="shared" si="3"/>
        <v>0</v>
      </c>
    </row>
    <row r="100" spans="1:7" x14ac:dyDescent="0.35">
      <c r="A100" s="5">
        <v>150551</v>
      </c>
      <c r="B100" t="s">
        <v>21</v>
      </c>
      <c r="C100" s="6" t="s">
        <v>9</v>
      </c>
      <c r="D100" s="19" t="s">
        <v>47</v>
      </c>
      <c r="E100">
        <v>77</v>
      </c>
      <c r="F100">
        <v>250</v>
      </c>
      <c r="G100" s="60">
        <f t="shared" si="3"/>
        <v>0.308</v>
      </c>
    </row>
    <row r="101" spans="1:7" x14ac:dyDescent="0.35">
      <c r="A101" s="5">
        <v>150551</v>
      </c>
      <c r="B101" t="s">
        <v>21</v>
      </c>
      <c r="C101" s="6" t="s">
        <v>18</v>
      </c>
      <c r="D101" s="19" t="s">
        <v>47</v>
      </c>
      <c r="E101">
        <v>0</v>
      </c>
      <c r="F101">
        <v>40</v>
      </c>
      <c r="G101" s="60">
        <f t="shared" si="3"/>
        <v>0</v>
      </c>
    </row>
    <row r="102" spans="1:7" x14ac:dyDescent="0.35">
      <c r="A102" s="5">
        <v>150551</v>
      </c>
      <c r="B102" t="s">
        <v>21</v>
      </c>
      <c r="C102" s="6" t="s">
        <v>31</v>
      </c>
      <c r="D102" s="19" t="s">
        <v>47</v>
      </c>
      <c r="E102">
        <v>3</v>
      </c>
      <c r="F102">
        <v>797</v>
      </c>
      <c r="G102" s="60">
        <f t="shared" si="3"/>
        <v>3.7641154328732747E-3</v>
      </c>
    </row>
    <row r="103" spans="1:7" x14ac:dyDescent="0.35">
      <c r="A103" s="5">
        <v>151294</v>
      </c>
      <c r="B103" t="s">
        <v>24</v>
      </c>
      <c r="C103" s="6" t="s">
        <v>6</v>
      </c>
      <c r="D103" s="19" t="s">
        <v>47</v>
      </c>
      <c r="E103">
        <v>75</v>
      </c>
      <c r="F103">
        <v>207</v>
      </c>
      <c r="G103" s="60">
        <f t="shared" si="3"/>
        <v>0.36231884057971014</v>
      </c>
    </row>
    <row r="104" spans="1:7" x14ac:dyDescent="0.35">
      <c r="A104" s="5">
        <v>151294</v>
      </c>
      <c r="B104" t="s">
        <v>24</v>
      </c>
      <c r="C104" s="6" t="s">
        <v>8</v>
      </c>
      <c r="D104" s="19" t="s">
        <v>47</v>
      </c>
      <c r="E104">
        <v>18</v>
      </c>
      <c r="F104">
        <v>131</v>
      </c>
      <c r="G104" s="60">
        <f t="shared" si="3"/>
        <v>0.13740458015267176</v>
      </c>
    </row>
    <row r="105" spans="1:7" x14ac:dyDescent="0.35">
      <c r="A105" s="5">
        <v>151294</v>
      </c>
      <c r="B105" t="s">
        <v>24</v>
      </c>
      <c r="C105" s="6" t="s">
        <v>17</v>
      </c>
      <c r="D105" s="19" t="s">
        <v>47</v>
      </c>
      <c r="E105">
        <v>0</v>
      </c>
      <c r="F105">
        <v>334</v>
      </c>
      <c r="G105" s="60">
        <f t="shared" si="3"/>
        <v>0</v>
      </c>
    </row>
    <row r="106" spans="1:7" x14ac:dyDescent="0.35">
      <c r="A106" s="5">
        <v>151294</v>
      </c>
      <c r="B106" t="s">
        <v>24</v>
      </c>
      <c r="C106" s="6" t="s">
        <v>9</v>
      </c>
      <c r="D106" s="19" t="s">
        <v>47</v>
      </c>
      <c r="E106">
        <v>16</v>
      </c>
      <c r="F106">
        <v>203</v>
      </c>
      <c r="G106" s="60">
        <f t="shared" si="3"/>
        <v>7.8817733990147784E-2</v>
      </c>
    </row>
    <row r="107" spans="1:7" x14ac:dyDescent="0.35">
      <c r="A107" s="5">
        <v>151294</v>
      </c>
      <c r="B107" t="s">
        <v>24</v>
      </c>
      <c r="C107" s="6" t="s">
        <v>31</v>
      </c>
      <c r="D107" s="19" t="s">
        <v>47</v>
      </c>
      <c r="E107">
        <v>8</v>
      </c>
      <c r="F107">
        <v>541</v>
      </c>
      <c r="G107" s="60">
        <f t="shared" si="3"/>
        <v>1.4787430683918669E-2</v>
      </c>
    </row>
    <row r="108" spans="1:7" x14ac:dyDescent="0.35">
      <c r="A108" s="5">
        <v>151178</v>
      </c>
      <c r="B108" t="s">
        <v>22</v>
      </c>
      <c r="C108" s="6" t="s">
        <v>6</v>
      </c>
      <c r="D108" s="19" t="s">
        <v>47</v>
      </c>
      <c r="E108">
        <v>84</v>
      </c>
      <c r="F108">
        <v>328</v>
      </c>
      <c r="G108" s="60">
        <f t="shared" si="3"/>
        <v>0.25609756097560976</v>
      </c>
    </row>
    <row r="109" spans="1:7" x14ac:dyDescent="0.35">
      <c r="A109" s="5">
        <v>151178</v>
      </c>
      <c r="B109" t="s">
        <v>22</v>
      </c>
      <c r="C109" s="6" t="s">
        <v>8</v>
      </c>
      <c r="D109" s="19" t="s">
        <v>47</v>
      </c>
      <c r="E109">
        <v>13</v>
      </c>
      <c r="F109">
        <v>145</v>
      </c>
      <c r="G109" s="60">
        <f t="shared" si="3"/>
        <v>8.9655172413793102E-2</v>
      </c>
    </row>
    <row r="110" spans="1:7" x14ac:dyDescent="0.35">
      <c r="A110" s="5">
        <v>151178</v>
      </c>
      <c r="B110" t="s">
        <v>22</v>
      </c>
      <c r="C110" s="6" t="s">
        <v>17</v>
      </c>
      <c r="D110" s="19" t="s">
        <v>47</v>
      </c>
      <c r="E110">
        <v>14</v>
      </c>
      <c r="F110">
        <v>439</v>
      </c>
      <c r="G110" s="60">
        <f t="shared" si="3"/>
        <v>3.1890660592255128E-2</v>
      </c>
    </row>
    <row r="111" spans="1:7" x14ac:dyDescent="0.35">
      <c r="A111" s="5">
        <v>151178</v>
      </c>
      <c r="B111" t="s">
        <v>22</v>
      </c>
      <c r="C111" s="6" t="s">
        <v>9</v>
      </c>
      <c r="D111" s="19" t="s">
        <v>47</v>
      </c>
      <c r="E111">
        <v>20</v>
      </c>
      <c r="F111">
        <v>294</v>
      </c>
      <c r="G111" s="60">
        <f t="shared" si="3"/>
        <v>6.8027210884353748E-2</v>
      </c>
    </row>
    <row r="112" spans="1:7" x14ac:dyDescent="0.35">
      <c r="A112" s="5">
        <v>151178</v>
      </c>
      <c r="B112" t="s">
        <v>22</v>
      </c>
      <c r="C112" s="6" t="s">
        <v>31</v>
      </c>
      <c r="D112" s="19" t="s">
        <v>47</v>
      </c>
      <c r="E112">
        <v>110</v>
      </c>
      <c r="F112">
        <v>767</v>
      </c>
      <c r="G112" s="60">
        <f t="shared" si="3"/>
        <v>0.14341590612777053</v>
      </c>
    </row>
    <row r="113" spans="1:7" x14ac:dyDescent="0.35">
      <c r="A113" s="5">
        <v>150563</v>
      </c>
      <c r="B113" t="s">
        <v>23</v>
      </c>
      <c r="C113" s="6" t="s">
        <v>6</v>
      </c>
      <c r="D113" s="19" t="s">
        <v>47</v>
      </c>
      <c r="E113">
        <v>100</v>
      </c>
      <c r="F113">
        <v>462</v>
      </c>
      <c r="G113" s="60">
        <f t="shared" si="3"/>
        <v>0.21645021645021645</v>
      </c>
    </row>
    <row r="114" spans="1:7" x14ac:dyDescent="0.35">
      <c r="A114" s="5">
        <v>150563</v>
      </c>
      <c r="B114" t="s">
        <v>23</v>
      </c>
      <c r="C114" s="6" t="s">
        <v>8</v>
      </c>
      <c r="D114" s="19" t="s">
        <v>47</v>
      </c>
      <c r="E114">
        <v>17</v>
      </c>
      <c r="F114">
        <v>272</v>
      </c>
      <c r="G114" s="60">
        <f t="shared" si="3"/>
        <v>6.25E-2</v>
      </c>
    </row>
    <row r="115" spans="1:7" x14ac:dyDescent="0.35">
      <c r="A115" s="5">
        <v>150563</v>
      </c>
      <c r="B115" t="s">
        <v>23</v>
      </c>
      <c r="C115" s="6" t="s">
        <v>17</v>
      </c>
      <c r="D115" s="19" t="s">
        <v>47</v>
      </c>
      <c r="E115">
        <v>0</v>
      </c>
      <c r="F115">
        <v>691</v>
      </c>
      <c r="G115" s="60">
        <f t="shared" si="3"/>
        <v>0</v>
      </c>
    </row>
    <row r="116" spans="1:7" x14ac:dyDescent="0.35">
      <c r="A116" s="5">
        <v>150563</v>
      </c>
      <c r="B116" t="s">
        <v>23</v>
      </c>
      <c r="C116" s="6" t="s">
        <v>9</v>
      </c>
      <c r="D116" s="19" t="s">
        <v>47</v>
      </c>
      <c r="E116">
        <v>19</v>
      </c>
      <c r="F116">
        <v>419</v>
      </c>
      <c r="G116" s="60">
        <f t="shared" si="3"/>
        <v>4.5346062052505964E-2</v>
      </c>
    </row>
    <row r="117" spans="1:7" x14ac:dyDescent="0.35">
      <c r="A117" s="5">
        <v>151660</v>
      </c>
      <c r="B117" t="s">
        <v>25</v>
      </c>
      <c r="C117" s="6" t="s">
        <v>6</v>
      </c>
      <c r="D117" s="19" t="s">
        <v>47</v>
      </c>
      <c r="E117">
        <v>243</v>
      </c>
      <c r="F117">
        <v>446</v>
      </c>
      <c r="G117" s="60">
        <f t="shared" si="3"/>
        <v>0.54484304932735428</v>
      </c>
    </row>
    <row r="118" spans="1:7" x14ac:dyDescent="0.35">
      <c r="A118" s="5">
        <v>151660</v>
      </c>
      <c r="B118" t="s">
        <v>25</v>
      </c>
      <c r="C118" s="6" t="s">
        <v>8</v>
      </c>
      <c r="D118" s="19" t="s">
        <v>47</v>
      </c>
      <c r="E118">
        <v>18</v>
      </c>
      <c r="F118">
        <v>240</v>
      </c>
      <c r="G118" s="60">
        <f t="shared" si="3"/>
        <v>7.4999999999999997E-2</v>
      </c>
    </row>
    <row r="119" spans="1:7" x14ac:dyDescent="0.35">
      <c r="A119" s="5">
        <v>151660</v>
      </c>
      <c r="B119" t="s">
        <v>25</v>
      </c>
      <c r="C119" s="6" t="s">
        <v>17</v>
      </c>
      <c r="D119" s="19" t="s">
        <v>47</v>
      </c>
      <c r="E119">
        <v>0</v>
      </c>
      <c r="F119">
        <v>757</v>
      </c>
      <c r="G119" s="60">
        <f t="shared" si="3"/>
        <v>0</v>
      </c>
    </row>
    <row r="120" spans="1:7" x14ac:dyDescent="0.35">
      <c r="A120" s="5">
        <v>151660</v>
      </c>
      <c r="B120" t="s">
        <v>25</v>
      </c>
      <c r="C120" s="6" t="s">
        <v>9</v>
      </c>
      <c r="D120" s="19" t="s">
        <v>47</v>
      </c>
      <c r="E120">
        <v>11</v>
      </c>
      <c r="F120">
        <v>517</v>
      </c>
      <c r="G120" s="60">
        <f t="shared" si="3"/>
        <v>2.1276595744680851E-2</v>
      </c>
    </row>
    <row r="121" spans="1:7" x14ac:dyDescent="0.35">
      <c r="A121" s="5">
        <v>151660</v>
      </c>
      <c r="B121" t="s">
        <v>25</v>
      </c>
      <c r="C121" s="6" t="s">
        <v>18</v>
      </c>
      <c r="D121" s="19" t="s">
        <v>47</v>
      </c>
      <c r="E121">
        <v>0</v>
      </c>
      <c r="F121">
        <v>1352</v>
      </c>
      <c r="G121" s="60">
        <f t="shared" si="3"/>
        <v>0</v>
      </c>
    </row>
    <row r="122" spans="1:7" x14ac:dyDescent="0.35">
      <c r="A122" s="5">
        <v>151660</v>
      </c>
      <c r="B122" t="s">
        <v>25</v>
      </c>
      <c r="C122" s="6" t="s">
        <v>31</v>
      </c>
      <c r="D122" s="19" t="s">
        <v>47</v>
      </c>
      <c r="E122">
        <v>11</v>
      </c>
      <c r="F122">
        <v>2555</v>
      </c>
      <c r="G122" s="60">
        <f t="shared" si="3"/>
        <v>4.3052837573385521E-3</v>
      </c>
    </row>
    <row r="123" spans="1:7" x14ac:dyDescent="0.35">
      <c r="A123" s="5">
        <v>151671</v>
      </c>
      <c r="B123" t="s">
        <v>26</v>
      </c>
      <c r="C123" s="6" t="s">
        <v>6</v>
      </c>
      <c r="D123" s="19" t="s">
        <v>47</v>
      </c>
      <c r="E123">
        <v>79</v>
      </c>
      <c r="F123">
        <v>835</v>
      </c>
      <c r="G123" s="60">
        <f t="shared" si="3"/>
        <v>9.4610778443113774E-2</v>
      </c>
    </row>
    <row r="124" spans="1:7" x14ac:dyDescent="0.35">
      <c r="A124" s="5">
        <v>151671</v>
      </c>
      <c r="B124" t="s">
        <v>26</v>
      </c>
      <c r="C124" s="6" t="s">
        <v>8</v>
      </c>
      <c r="D124" s="19" t="s">
        <v>47</v>
      </c>
      <c r="E124">
        <v>28</v>
      </c>
      <c r="F124">
        <v>470</v>
      </c>
      <c r="G124" s="60">
        <f t="shared" si="3"/>
        <v>5.9574468085106386E-2</v>
      </c>
    </row>
    <row r="125" spans="1:7" x14ac:dyDescent="0.35">
      <c r="A125" s="5">
        <v>151671</v>
      </c>
      <c r="B125" t="s">
        <v>26</v>
      </c>
      <c r="C125" s="6" t="s">
        <v>17</v>
      </c>
      <c r="D125" s="19" t="s">
        <v>47</v>
      </c>
      <c r="E125">
        <v>0</v>
      </c>
      <c r="F125">
        <v>1110</v>
      </c>
      <c r="G125" s="60">
        <f t="shared" si="3"/>
        <v>0</v>
      </c>
    </row>
    <row r="126" spans="1:7" x14ac:dyDescent="0.35">
      <c r="A126" s="5">
        <v>151671</v>
      </c>
      <c r="B126" t="s">
        <v>26</v>
      </c>
      <c r="C126" s="6" t="s">
        <v>9</v>
      </c>
      <c r="D126" s="19" t="s">
        <v>47</v>
      </c>
      <c r="E126">
        <v>19</v>
      </c>
      <c r="F126">
        <v>640</v>
      </c>
      <c r="G126" s="60">
        <f t="shared" si="3"/>
        <v>2.9687499999999999E-2</v>
      </c>
    </row>
    <row r="127" spans="1:7" x14ac:dyDescent="0.35">
      <c r="A127" s="5">
        <v>151671</v>
      </c>
      <c r="B127" t="s">
        <v>26</v>
      </c>
      <c r="C127" s="6" t="s">
        <v>31</v>
      </c>
      <c r="D127" s="19" t="s">
        <v>47</v>
      </c>
      <c r="E127">
        <v>22</v>
      </c>
      <c r="F127">
        <v>1945</v>
      </c>
      <c r="G127" s="60">
        <f t="shared" si="3"/>
        <v>1.1311053984575836E-2</v>
      </c>
    </row>
    <row r="128" spans="1:7" x14ac:dyDescent="0.35">
      <c r="A128" s="5">
        <v>150356</v>
      </c>
      <c r="B128" s="58" t="s">
        <v>5</v>
      </c>
      <c r="C128" s="6" t="s">
        <v>6</v>
      </c>
      <c r="D128" s="19" t="s">
        <v>48</v>
      </c>
      <c r="E128">
        <v>0</v>
      </c>
      <c r="F128">
        <v>541</v>
      </c>
      <c r="G128" s="60">
        <f t="shared" si="3"/>
        <v>0</v>
      </c>
    </row>
    <row r="129" spans="1:7" x14ac:dyDescent="0.35">
      <c r="A129" s="5">
        <v>150356</v>
      </c>
      <c r="B129" t="s">
        <v>5</v>
      </c>
      <c r="C129" s="6" t="s">
        <v>8</v>
      </c>
      <c r="D129" s="19" t="s">
        <v>48</v>
      </c>
      <c r="E129">
        <v>0</v>
      </c>
      <c r="F129">
        <v>247</v>
      </c>
      <c r="G129" s="60">
        <f t="shared" si="3"/>
        <v>0</v>
      </c>
    </row>
    <row r="130" spans="1:7" x14ac:dyDescent="0.35">
      <c r="A130" s="5">
        <v>150356</v>
      </c>
      <c r="B130" t="s">
        <v>5</v>
      </c>
      <c r="C130" s="6" t="s">
        <v>17</v>
      </c>
      <c r="D130" s="19" t="s">
        <v>48</v>
      </c>
      <c r="E130">
        <v>0</v>
      </c>
      <c r="F130">
        <v>606</v>
      </c>
      <c r="G130" s="60">
        <f t="shared" ref="G130:G132" si="4">E130/F130</f>
        <v>0</v>
      </c>
    </row>
    <row r="131" spans="1:7" x14ac:dyDescent="0.35">
      <c r="A131" s="5">
        <v>150356</v>
      </c>
      <c r="B131" t="s">
        <v>5</v>
      </c>
      <c r="C131" s="6" t="s">
        <v>9</v>
      </c>
      <c r="D131" s="19" t="s">
        <v>48</v>
      </c>
      <c r="E131">
        <v>1</v>
      </c>
      <c r="F131">
        <v>359</v>
      </c>
      <c r="G131" s="60">
        <f t="shared" si="4"/>
        <v>2.7855153203342618E-3</v>
      </c>
    </row>
    <row r="132" spans="1:7" x14ac:dyDescent="0.35">
      <c r="A132" s="5">
        <v>151350</v>
      </c>
      <c r="B132" t="s">
        <v>19</v>
      </c>
      <c r="C132" s="6" t="s">
        <v>6</v>
      </c>
      <c r="D132" s="19" t="s">
        <v>48</v>
      </c>
      <c r="E132">
        <v>0</v>
      </c>
      <c r="F132">
        <v>333</v>
      </c>
      <c r="G132" s="60">
        <f t="shared" si="4"/>
        <v>0</v>
      </c>
    </row>
    <row r="133" spans="1:7" x14ac:dyDescent="0.35">
      <c r="A133" s="5">
        <v>151350</v>
      </c>
      <c r="B133" t="s">
        <v>19</v>
      </c>
      <c r="C133" s="6" t="s">
        <v>8</v>
      </c>
      <c r="D133" s="19" t="s">
        <v>48</v>
      </c>
      <c r="E133">
        <v>0</v>
      </c>
      <c r="F133">
        <v>238</v>
      </c>
      <c r="G133" s="60">
        <f t="shared" ref="G133:G134" si="5">E133/F133</f>
        <v>0</v>
      </c>
    </row>
    <row r="134" spans="1:7" x14ac:dyDescent="0.35">
      <c r="A134" s="5">
        <v>151350</v>
      </c>
      <c r="B134" t="s">
        <v>19</v>
      </c>
      <c r="C134" s="6" t="s">
        <v>17</v>
      </c>
      <c r="D134" s="19" t="s">
        <v>48</v>
      </c>
      <c r="E134">
        <v>0</v>
      </c>
      <c r="F134">
        <v>541</v>
      </c>
      <c r="G134" s="60">
        <f t="shared" si="5"/>
        <v>0</v>
      </c>
    </row>
    <row r="135" spans="1:7" x14ac:dyDescent="0.35">
      <c r="A135" s="5">
        <v>151350</v>
      </c>
      <c r="B135" t="s">
        <v>19</v>
      </c>
      <c r="C135" s="6" t="s">
        <v>9</v>
      </c>
      <c r="D135" s="19" t="s">
        <v>48</v>
      </c>
      <c r="E135">
        <v>2</v>
      </c>
      <c r="F135">
        <v>313</v>
      </c>
      <c r="G135" s="60">
        <f>E135/F135</f>
        <v>6.3897763578274758E-3</v>
      </c>
    </row>
    <row r="136" spans="1:7" x14ac:dyDescent="0.35">
      <c r="A136" s="5">
        <v>151350</v>
      </c>
      <c r="B136" t="s">
        <v>19</v>
      </c>
      <c r="C136" s="6" t="s">
        <v>18</v>
      </c>
      <c r="D136" s="19" t="s">
        <v>48</v>
      </c>
      <c r="E136">
        <v>1</v>
      </c>
      <c r="F136">
        <v>157</v>
      </c>
      <c r="G136" s="60">
        <f>E136/F136</f>
        <v>6.369426751592357E-3</v>
      </c>
    </row>
    <row r="137" spans="1:7" x14ac:dyDescent="0.35">
      <c r="A137" s="5">
        <v>151282</v>
      </c>
      <c r="B137" t="s">
        <v>20</v>
      </c>
      <c r="C137" s="6" t="s">
        <v>6</v>
      </c>
      <c r="D137" s="19" t="s">
        <v>48</v>
      </c>
      <c r="E137">
        <v>0</v>
      </c>
      <c r="F137">
        <v>399</v>
      </c>
      <c r="G137" s="60">
        <f>E137/F137</f>
        <v>0</v>
      </c>
    </row>
    <row r="138" spans="1:7" x14ac:dyDescent="0.35">
      <c r="A138" s="5">
        <v>151282</v>
      </c>
      <c r="B138" t="s">
        <v>20</v>
      </c>
      <c r="C138" s="6" t="s">
        <v>8</v>
      </c>
      <c r="D138" s="19" t="s">
        <v>48</v>
      </c>
      <c r="E138">
        <v>0</v>
      </c>
      <c r="F138">
        <v>173</v>
      </c>
      <c r="G138" s="60">
        <f t="shared" ref="G138:G139" si="6">E138/F138</f>
        <v>0</v>
      </c>
    </row>
    <row r="139" spans="1:7" x14ac:dyDescent="0.35">
      <c r="A139" s="5">
        <v>151282</v>
      </c>
      <c r="B139" t="s">
        <v>20</v>
      </c>
      <c r="C139" s="6" t="s">
        <v>17</v>
      </c>
      <c r="D139" s="19" t="s">
        <v>48</v>
      </c>
      <c r="E139">
        <v>0</v>
      </c>
      <c r="F139">
        <v>462</v>
      </c>
      <c r="G139" s="60">
        <f t="shared" si="6"/>
        <v>0</v>
      </c>
    </row>
    <row r="140" spans="1:7" x14ac:dyDescent="0.35">
      <c r="A140" s="5">
        <v>151282</v>
      </c>
      <c r="B140" t="s">
        <v>20</v>
      </c>
      <c r="C140" s="6" t="s">
        <v>9</v>
      </c>
      <c r="D140" s="19" t="s">
        <v>48</v>
      </c>
      <c r="E140">
        <v>1</v>
      </c>
      <c r="F140">
        <v>289</v>
      </c>
      <c r="G140" s="60">
        <f>E140/F140</f>
        <v>3.4602076124567475E-3</v>
      </c>
    </row>
    <row r="141" spans="1:7" x14ac:dyDescent="0.35">
      <c r="A141" s="5">
        <v>150551</v>
      </c>
      <c r="B141" t="s">
        <v>21</v>
      </c>
      <c r="C141" s="6" t="s">
        <v>6</v>
      </c>
      <c r="D141" s="19" t="s">
        <v>48</v>
      </c>
      <c r="E141">
        <v>0</v>
      </c>
      <c r="F141">
        <v>339</v>
      </c>
      <c r="G141" s="60">
        <f>E141/F141</f>
        <v>0</v>
      </c>
    </row>
    <row r="142" spans="1:7" x14ac:dyDescent="0.35">
      <c r="A142" s="5">
        <v>150551</v>
      </c>
      <c r="B142" t="s">
        <v>21</v>
      </c>
      <c r="C142" s="6" t="s">
        <v>8</v>
      </c>
      <c r="D142" s="19" t="s">
        <v>48</v>
      </c>
      <c r="E142">
        <v>0</v>
      </c>
      <c r="F142">
        <v>112</v>
      </c>
      <c r="G142" s="60">
        <f t="shared" ref="G142:G143" si="7">E142/F142</f>
        <v>0</v>
      </c>
    </row>
    <row r="143" spans="1:7" x14ac:dyDescent="0.35">
      <c r="A143" s="5">
        <v>150551</v>
      </c>
      <c r="B143" t="s">
        <v>21</v>
      </c>
      <c r="C143" s="6" t="s">
        <v>17</v>
      </c>
      <c r="D143" s="19" t="s">
        <v>48</v>
      </c>
      <c r="E143">
        <v>0</v>
      </c>
      <c r="F143">
        <v>356</v>
      </c>
      <c r="G143" s="60">
        <f t="shared" si="7"/>
        <v>0</v>
      </c>
    </row>
    <row r="144" spans="1:7" x14ac:dyDescent="0.35">
      <c r="A144" s="5">
        <v>150551</v>
      </c>
      <c r="B144" t="s">
        <v>21</v>
      </c>
      <c r="C144" s="6" t="s">
        <v>9</v>
      </c>
      <c r="D144" s="19" t="s">
        <v>48</v>
      </c>
      <c r="E144">
        <v>1</v>
      </c>
      <c r="F144">
        <v>244</v>
      </c>
      <c r="G144" s="60">
        <f>E144/F144</f>
        <v>4.0983606557377051E-3</v>
      </c>
    </row>
    <row r="145" spans="1:7" x14ac:dyDescent="0.35">
      <c r="A145" s="5">
        <v>150551</v>
      </c>
      <c r="B145" t="s">
        <v>21</v>
      </c>
      <c r="C145" s="6" t="s">
        <v>18</v>
      </c>
      <c r="D145" s="19" t="s">
        <v>48</v>
      </c>
      <c r="E145">
        <v>3</v>
      </c>
      <c r="F145">
        <v>51</v>
      </c>
      <c r="G145" s="60">
        <f>E145/F145</f>
        <v>5.8823529411764705E-2</v>
      </c>
    </row>
    <row r="146" spans="1:7" x14ac:dyDescent="0.35">
      <c r="A146" s="5">
        <v>151294</v>
      </c>
      <c r="B146" t="s">
        <v>24</v>
      </c>
      <c r="C146" s="6" t="s">
        <v>6</v>
      </c>
      <c r="D146" s="19" t="s">
        <v>48</v>
      </c>
      <c r="E146">
        <v>0</v>
      </c>
      <c r="F146">
        <v>210</v>
      </c>
      <c r="G146" s="60">
        <f>E146/F146</f>
        <v>0</v>
      </c>
    </row>
    <row r="147" spans="1:7" x14ac:dyDescent="0.35">
      <c r="A147" s="5">
        <v>151294</v>
      </c>
      <c r="B147" t="s">
        <v>24</v>
      </c>
      <c r="C147" s="6" t="s">
        <v>8</v>
      </c>
      <c r="D147" s="19" t="s">
        <v>48</v>
      </c>
      <c r="E147">
        <v>0</v>
      </c>
      <c r="F147">
        <v>132</v>
      </c>
      <c r="G147" s="60">
        <f t="shared" ref="G147:G148" si="8">E147/F147</f>
        <v>0</v>
      </c>
    </row>
    <row r="148" spans="1:7" x14ac:dyDescent="0.35">
      <c r="A148" s="5">
        <v>151294</v>
      </c>
      <c r="B148" t="s">
        <v>24</v>
      </c>
      <c r="C148" s="6" t="s">
        <v>17</v>
      </c>
      <c r="D148" s="19" t="s">
        <v>48</v>
      </c>
      <c r="E148">
        <v>0</v>
      </c>
      <c r="F148">
        <v>351</v>
      </c>
      <c r="G148" s="60">
        <f t="shared" si="8"/>
        <v>0</v>
      </c>
    </row>
    <row r="149" spans="1:7" x14ac:dyDescent="0.35">
      <c r="A149" s="5">
        <v>151294</v>
      </c>
      <c r="B149" t="s">
        <v>24</v>
      </c>
      <c r="C149" s="6" t="s">
        <v>9</v>
      </c>
      <c r="D149" s="19" t="s">
        <v>48</v>
      </c>
      <c r="E149">
        <v>3</v>
      </c>
      <c r="F149">
        <v>219</v>
      </c>
      <c r="G149" s="60">
        <f>E149/F149</f>
        <v>1.3698630136986301E-2</v>
      </c>
    </row>
    <row r="150" spans="1:7" x14ac:dyDescent="0.35">
      <c r="A150" s="5">
        <v>151178</v>
      </c>
      <c r="B150" t="s">
        <v>22</v>
      </c>
      <c r="C150" s="6" t="s">
        <v>6</v>
      </c>
      <c r="D150" s="19" t="s">
        <v>48</v>
      </c>
      <c r="E150">
        <v>0</v>
      </c>
      <c r="F150">
        <v>311</v>
      </c>
      <c r="G150" s="60">
        <f>E150/F150</f>
        <v>0</v>
      </c>
    </row>
    <row r="151" spans="1:7" x14ac:dyDescent="0.35">
      <c r="A151" s="5">
        <v>151178</v>
      </c>
      <c r="B151" t="s">
        <v>22</v>
      </c>
      <c r="C151" s="6" t="s">
        <v>8</v>
      </c>
      <c r="D151" s="19" t="s">
        <v>48</v>
      </c>
      <c r="E151">
        <v>2</v>
      </c>
      <c r="F151">
        <v>185</v>
      </c>
      <c r="G151" s="60">
        <f t="shared" ref="G151:G152" si="9">E151/F151</f>
        <v>1.0810810810810811E-2</v>
      </c>
    </row>
    <row r="152" spans="1:7" x14ac:dyDescent="0.35">
      <c r="A152" s="5">
        <v>151178</v>
      </c>
      <c r="B152" t="s">
        <v>22</v>
      </c>
      <c r="C152" s="6" t="s">
        <v>17</v>
      </c>
      <c r="D152" s="19" t="s">
        <v>48</v>
      </c>
      <c r="E152">
        <v>0</v>
      </c>
      <c r="F152">
        <v>436</v>
      </c>
      <c r="G152" s="60">
        <f t="shared" si="9"/>
        <v>0</v>
      </c>
    </row>
    <row r="153" spans="1:7" x14ac:dyDescent="0.35">
      <c r="A153" s="5">
        <v>151178</v>
      </c>
      <c r="B153" t="s">
        <v>22</v>
      </c>
      <c r="C153" s="6" t="s">
        <v>9</v>
      </c>
      <c r="D153" s="19" t="s">
        <v>48</v>
      </c>
      <c r="E153">
        <v>4</v>
      </c>
      <c r="F153">
        <v>251</v>
      </c>
      <c r="G153" s="60">
        <f>E153/F153</f>
        <v>1.5936254980079681E-2</v>
      </c>
    </row>
    <row r="154" spans="1:7" x14ac:dyDescent="0.35">
      <c r="A154" s="5">
        <v>150563</v>
      </c>
      <c r="B154" t="s">
        <v>23</v>
      </c>
      <c r="C154" s="6" t="s">
        <v>6</v>
      </c>
      <c r="D154" s="19" t="s">
        <v>48</v>
      </c>
      <c r="E154">
        <v>0</v>
      </c>
      <c r="F154">
        <v>463</v>
      </c>
      <c r="G154" s="60">
        <f>E154/F154</f>
        <v>0</v>
      </c>
    </row>
    <row r="155" spans="1:7" x14ac:dyDescent="0.35">
      <c r="A155" s="5">
        <v>150563</v>
      </c>
      <c r="B155" t="s">
        <v>23</v>
      </c>
      <c r="C155" s="6" t="s">
        <v>8</v>
      </c>
      <c r="D155" s="19" t="s">
        <v>48</v>
      </c>
      <c r="E155">
        <v>0</v>
      </c>
      <c r="F155">
        <v>273</v>
      </c>
      <c r="G155" s="60">
        <f t="shared" ref="G155:G156" si="10">E155/F155</f>
        <v>0</v>
      </c>
    </row>
    <row r="156" spans="1:7" x14ac:dyDescent="0.35">
      <c r="A156" s="5">
        <v>150563</v>
      </c>
      <c r="B156" t="s">
        <v>23</v>
      </c>
      <c r="C156" s="6" t="s">
        <v>17</v>
      </c>
      <c r="D156" s="19" t="s">
        <v>48</v>
      </c>
      <c r="E156">
        <v>0</v>
      </c>
      <c r="F156">
        <v>665</v>
      </c>
      <c r="G156" s="60">
        <f t="shared" si="10"/>
        <v>0</v>
      </c>
    </row>
    <row r="157" spans="1:7" x14ac:dyDescent="0.35">
      <c r="A157" s="5">
        <v>150563</v>
      </c>
      <c r="B157" t="s">
        <v>23</v>
      </c>
      <c r="C157" s="6" t="s">
        <v>9</v>
      </c>
      <c r="D157" s="19" t="s">
        <v>48</v>
      </c>
      <c r="E157">
        <v>6</v>
      </c>
      <c r="F157">
        <v>392</v>
      </c>
      <c r="G157" s="60">
        <f>E157/F157</f>
        <v>1.5306122448979591E-2</v>
      </c>
    </row>
    <row r="158" spans="1:7" x14ac:dyDescent="0.35">
      <c r="A158" s="5">
        <v>151660</v>
      </c>
      <c r="B158" t="s">
        <v>25</v>
      </c>
      <c r="C158" s="6" t="s">
        <v>6</v>
      </c>
      <c r="D158" s="19" t="s">
        <v>48</v>
      </c>
      <c r="E158">
        <v>0</v>
      </c>
      <c r="F158">
        <v>449</v>
      </c>
      <c r="G158" s="60">
        <f>E158/F158</f>
        <v>0</v>
      </c>
    </row>
    <row r="159" spans="1:7" x14ac:dyDescent="0.35">
      <c r="A159" s="5">
        <v>151660</v>
      </c>
      <c r="B159" t="s">
        <v>25</v>
      </c>
      <c r="C159" s="6" t="s">
        <v>8</v>
      </c>
      <c r="D159" s="19" t="s">
        <v>48</v>
      </c>
      <c r="E159">
        <v>0</v>
      </c>
      <c r="F159">
        <v>226</v>
      </c>
      <c r="G159" s="60">
        <f t="shared" ref="G159:G160" si="11">E159/F159</f>
        <v>0</v>
      </c>
    </row>
    <row r="160" spans="1:7" x14ac:dyDescent="0.35">
      <c r="A160" s="5">
        <v>151660</v>
      </c>
      <c r="B160" t="s">
        <v>25</v>
      </c>
      <c r="C160" s="6" t="s">
        <v>17</v>
      </c>
      <c r="D160" s="19" t="s">
        <v>48</v>
      </c>
      <c r="E160">
        <v>0</v>
      </c>
      <c r="F160">
        <v>684</v>
      </c>
      <c r="G160" s="60">
        <f t="shared" si="11"/>
        <v>0</v>
      </c>
    </row>
    <row r="161" spans="1:7" x14ac:dyDescent="0.35">
      <c r="A161" s="5">
        <v>151660</v>
      </c>
      <c r="B161" t="s">
        <v>25</v>
      </c>
      <c r="C161" s="6" t="s">
        <v>9</v>
      </c>
      <c r="D161" s="19" t="s">
        <v>48</v>
      </c>
      <c r="E161">
        <v>1</v>
      </c>
      <c r="F161">
        <v>458</v>
      </c>
      <c r="G161" s="60">
        <f>E161/F161</f>
        <v>2.1834061135371178E-3</v>
      </c>
    </row>
    <row r="162" spans="1:7" x14ac:dyDescent="0.35">
      <c r="A162" s="5">
        <v>151660</v>
      </c>
      <c r="B162" t="s">
        <v>25</v>
      </c>
      <c r="C162" s="6" t="s">
        <v>18</v>
      </c>
      <c r="D162" s="19" t="s">
        <v>48</v>
      </c>
      <c r="E162">
        <v>0</v>
      </c>
      <c r="F162">
        <v>1257</v>
      </c>
      <c r="G162" s="60">
        <f>E162/F162</f>
        <v>0</v>
      </c>
    </row>
    <row r="165" spans="1:7" x14ac:dyDescent="0.35">
      <c r="A165" s="1"/>
    </row>
    <row r="170" spans="1:7" x14ac:dyDescent="0.35">
      <c r="A170" s="1"/>
    </row>
    <row r="176" spans="1:7" x14ac:dyDescent="0.35">
      <c r="A176" s="1"/>
    </row>
    <row r="181" spans="1:1" x14ac:dyDescent="0.35">
      <c r="A181" s="1"/>
    </row>
    <row r="186" spans="1:1" x14ac:dyDescent="0.35">
      <c r="A186" s="1"/>
    </row>
    <row r="191" spans="1:1" x14ac:dyDescent="0.35">
      <c r="A191" s="1"/>
    </row>
    <row r="197" spans="1:1" x14ac:dyDescent="0.35">
      <c r="A197" s="1"/>
    </row>
  </sheetData>
  <autoFilter ref="B1:G162" xr:uid="{B39F5FCF-9B7C-42B7-BA58-F09C4DEF063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29D7-6F9B-45B5-9EB2-2A2CD384C8F4}">
  <dimension ref="A1:AA263"/>
  <sheetViews>
    <sheetView topLeftCell="B1" workbookViewId="0">
      <selection activeCell="Z25" sqref="Z25:Z27"/>
    </sheetView>
  </sheetViews>
  <sheetFormatPr defaultRowHeight="14.5" x14ac:dyDescent="0.35"/>
  <cols>
    <col min="21" max="21" width="25.7265625" bestFit="1" customWidth="1"/>
    <col min="22" max="22" width="12" bestFit="1" customWidth="1"/>
    <col min="27" max="27" width="8.7265625" style="58"/>
  </cols>
  <sheetData>
    <row r="1" spans="1:26" x14ac:dyDescent="0.35">
      <c r="A1" s="14" t="s">
        <v>34</v>
      </c>
    </row>
    <row r="2" spans="1:2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6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U3" s="62" t="s">
        <v>35</v>
      </c>
      <c r="V3" s="62"/>
      <c r="W3" s="62"/>
      <c r="X3" s="62"/>
      <c r="Y3" s="62"/>
      <c r="Z3" s="62"/>
    </row>
    <row r="4" spans="1:26" ht="29" x14ac:dyDescent="0.35">
      <c r="A4" s="5"/>
      <c r="B4" s="5"/>
      <c r="C4" s="5"/>
      <c r="D4" s="5"/>
      <c r="E4" s="5"/>
      <c r="F4" s="5"/>
      <c r="G4" s="5"/>
      <c r="H4" s="5" t="s">
        <v>36</v>
      </c>
      <c r="I4" s="5" t="s">
        <v>37</v>
      </c>
      <c r="J4" s="17" t="s">
        <v>38</v>
      </c>
      <c r="K4" s="17" t="s">
        <v>39</v>
      </c>
      <c r="L4" s="17" t="s">
        <v>40</v>
      </c>
      <c r="M4" s="18" t="s">
        <v>41</v>
      </c>
      <c r="N4" s="17" t="s">
        <v>42</v>
      </c>
      <c r="O4" s="18" t="s">
        <v>43</v>
      </c>
      <c r="P4" s="18" t="s">
        <v>44</v>
      </c>
      <c r="Q4" s="18" t="s">
        <v>45</v>
      </c>
      <c r="R4" s="18" t="s">
        <v>46</v>
      </c>
      <c r="U4" s="63"/>
      <c r="V4" s="63"/>
      <c r="W4" s="20" t="s">
        <v>7</v>
      </c>
      <c r="X4" s="20" t="s">
        <v>29</v>
      </c>
      <c r="Y4" s="20" t="s">
        <v>47</v>
      </c>
      <c r="Z4" s="20" t="s">
        <v>48</v>
      </c>
    </row>
    <row r="5" spans="1:26" x14ac:dyDescent="0.35">
      <c r="A5" s="5"/>
      <c r="B5" s="5"/>
      <c r="C5" s="5"/>
      <c r="D5" s="5"/>
      <c r="E5" s="5"/>
      <c r="F5" s="5"/>
      <c r="G5" s="5"/>
      <c r="H5" s="5" t="s">
        <v>36</v>
      </c>
      <c r="I5" s="5" t="s">
        <v>37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53</v>
      </c>
      <c r="O5" s="17" t="s">
        <v>7</v>
      </c>
      <c r="P5" s="17" t="s">
        <v>29</v>
      </c>
      <c r="Q5" s="17" t="s">
        <v>47</v>
      </c>
      <c r="R5" s="17" t="s">
        <v>48</v>
      </c>
      <c r="U5" s="64" t="s">
        <v>5</v>
      </c>
      <c r="V5" s="21" t="s">
        <v>54</v>
      </c>
      <c r="W5" s="21">
        <f>SUM(O15,O17,O19,O21,O23:O24,O26)</f>
        <v>622</v>
      </c>
      <c r="X5" s="21">
        <f>SUM(P15,P17,P19,P21,P23,P24,P26)</f>
        <v>619</v>
      </c>
      <c r="Y5" s="21">
        <f>SUM(Q15,Q17,Q19,Q21,Q23,Q24,Q26)</f>
        <v>556</v>
      </c>
      <c r="Z5" s="21">
        <f>SUM(R15,R17,R19,R21,R23,R24,R26)</f>
        <v>541</v>
      </c>
    </row>
    <row r="6" spans="1:26" x14ac:dyDescent="0.35">
      <c r="A6" s="22" t="s">
        <v>5</v>
      </c>
      <c r="B6" s="22"/>
      <c r="C6" s="22"/>
      <c r="D6" s="22"/>
      <c r="E6" s="22"/>
      <c r="F6" s="22"/>
      <c r="G6" s="22"/>
      <c r="H6" s="22">
        <v>1648</v>
      </c>
      <c r="I6" s="22">
        <v>1571</v>
      </c>
      <c r="J6" s="22">
        <f t="shared" ref="J6:O6" si="0">SUM(J7:J26)</f>
        <v>1495</v>
      </c>
      <c r="K6" s="22">
        <f t="shared" si="0"/>
        <v>1444</v>
      </c>
      <c r="L6" s="22">
        <f t="shared" si="0"/>
        <v>1269</v>
      </c>
      <c r="M6" s="22">
        <f t="shared" si="0"/>
        <v>1280</v>
      </c>
      <c r="N6" s="22">
        <f t="shared" si="0"/>
        <v>1351</v>
      </c>
      <c r="O6" s="22">
        <f t="shared" si="0"/>
        <v>1391</v>
      </c>
      <c r="P6" s="22">
        <v>1395</v>
      </c>
      <c r="Q6" s="23">
        <v>1398</v>
      </c>
      <c r="R6" s="22">
        <v>1386</v>
      </c>
      <c r="U6" s="64"/>
      <c r="V6" s="24" t="s">
        <v>55</v>
      </c>
      <c r="W6" s="24">
        <f t="shared" ref="W6:Z7" si="1">O7</f>
        <v>251</v>
      </c>
      <c r="X6" s="24">
        <f t="shared" si="1"/>
        <v>253</v>
      </c>
      <c r="Y6" s="24">
        <f t="shared" si="1"/>
        <v>264</v>
      </c>
      <c r="Z6" s="24">
        <f t="shared" si="1"/>
        <v>247</v>
      </c>
    </row>
    <row r="7" spans="1:26" x14ac:dyDescent="0.35">
      <c r="A7" s="65">
        <v>109099</v>
      </c>
      <c r="B7" s="65" t="s">
        <v>56</v>
      </c>
      <c r="C7" s="66" t="s">
        <v>57</v>
      </c>
      <c r="D7" s="25" t="s">
        <v>58</v>
      </c>
      <c r="E7" s="25" t="s">
        <v>59</v>
      </c>
      <c r="F7" s="25"/>
      <c r="G7" s="25"/>
      <c r="H7" s="25">
        <v>233</v>
      </c>
      <c r="I7" s="25">
        <v>225</v>
      </c>
      <c r="J7" s="25">
        <v>197</v>
      </c>
      <c r="K7" s="25">
        <v>176</v>
      </c>
      <c r="L7" s="25">
        <v>113</v>
      </c>
      <c r="M7" s="25">
        <v>138</v>
      </c>
      <c r="N7" s="25">
        <v>217</v>
      </c>
      <c r="O7" s="25">
        <v>251</v>
      </c>
      <c r="P7" s="25">
        <v>253</v>
      </c>
      <c r="Q7" s="25">
        <v>264</v>
      </c>
      <c r="R7" s="25">
        <v>247</v>
      </c>
      <c r="U7" s="64"/>
      <c r="V7" s="26" t="s">
        <v>60</v>
      </c>
      <c r="W7" s="26">
        <f t="shared" si="1"/>
        <v>302</v>
      </c>
      <c r="X7" s="26">
        <f t="shared" si="1"/>
        <v>293</v>
      </c>
      <c r="Y7" s="26">
        <f t="shared" si="1"/>
        <v>365</v>
      </c>
      <c r="Z7" s="26">
        <f t="shared" si="1"/>
        <v>359</v>
      </c>
    </row>
    <row r="8" spans="1:26" x14ac:dyDescent="0.35">
      <c r="A8" s="65"/>
      <c r="B8" s="65"/>
      <c r="C8" s="66"/>
      <c r="D8" s="27" t="s">
        <v>61</v>
      </c>
      <c r="E8" s="27" t="s">
        <v>59</v>
      </c>
      <c r="F8" s="27"/>
      <c r="G8" s="27"/>
      <c r="H8" s="27">
        <v>332</v>
      </c>
      <c r="I8" s="27">
        <v>324</v>
      </c>
      <c r="J8" s="27">
        <v>320</v>
      </c>
      <c r="K8" s="27">
        <v>299</v>
      </c>
      <c r="L8" s="27">
        <v>251</v>
      </c>
      <c r="M8" s="27">
        <v>254</v>
      </c>
      <c r="N8" s="27">
        <v>263</v>
      </c>
      <c r="O8" s="27">
        <v>302</v>
      </c>
      <c r="P8" s="27">
        <v>293</v>
      </c>
      <c r="Q8" s="27">
        <v>365</v>
      </c>
      <c r="R8" s="27">
        <v>359</v>
      </c>
      <c r="U8" s="64" t="s">
        <v>19</v>
      </c>
      <c r="V8" s="21" t="s">
        <v>54</v>
      </c>
      <c r="W8" s="21">
        <f>SUM(O30,O32,O34,O55)</f>
        <v>350</v>
      </c>
      <c r="X8" s="21">
        <f>SUM(P30,P32,P34,P55)</f>
        <v>357</v>
      </c>
      <c r="Y8" s="21">
        <f>SUM(Q30,Q32,Q34,Q55)</f>
        <v>332</v>
      </c>
      <c r="Z8" s="21">
        <f>SUM(R30,R34,R32,R55)</f>
        <v>333</v>
      </c>
    </row>
    <row r="9" spans="1:26" x14ac:dyDescent="0.35">
      <c r="A9" s="65"/>
      <c r="B9" s="65"/>
      <c r="C9" s="28"/>
      <c r="D9" s="5" t="s">
        <v>61</v>
      </c>
      <c r="E9" s="5" t="s">
        <v>62</v>
      </c>
      <c r="F9" s="5"/>
      <c r="G9" s="5"/>
      <c r="H9" s="5"/>
      <c r="I9" s="5"/>
      <c r="J9" s="5">
        <v>17</v>
      </c>
      <c r="K9" s="5">
        <v>36</v>
      </c>
      <c r="L9" s="5">
        <v>21</v>
      </c>
      <c r="M9" s="5"/>
      <c r="N9" s="5"/>
      <c r="O9" s="5"/>
      <c r="P9" s="5"/>
      <c r="Q9" s="5"/>
      <c r="R9" s="5"/>
      <c r="U9" s="64"/>
      <c r="V9" s="24" t="s">
        <v>55</v>
      </c>
      <c r="W9" s="24">
        <f>O37</f>
        <v>180</v>
      </c>
      <c r="X9" s="24">
        <f>P37</f>
        <v>178</v>
      </c>
      <c r="Y9" s="24">
        <f>Q37</f>
        <v>201</v>
      </c>
      <c r="Z9" s="24">
        <f>R37</f>
        <v>228</v>
      </c>
    </row>
    <row r="10" spans="1:26" x14ac:dyDescent="0.35">
      <c r="A10" s="65"/>
      <c r="B10" s="65"/>
      <c r="C10" s="28"/>
      <c r="D10" s="5" t="s">
        <v>61</v>
      </c>
      <c r="E10" s="5" t="s">
        <v>63</v>
      </c>
      <c r="F10" s="5"/>
      <c r="G10" s="5"/>
      <c r="H10" s="5">
        <v>43</v>
      </c>
      <c r="I10" s="5">
        <v>14</v>
      </c>
      <c r="J10" s="5"/>
      <c r="K10" s="5"/>
      <c r="L10" s="5"/>
      <c r="M10" s="5"/>
      <c r="N10" s="5"/>
      <c r="O10" s="5"/>
      <c r="P10" s="5"/>
      <c r="Q10" s="5"/>
      <c r="R10" s="5"/>
      <c r="U10" s="64"/>
      <c r="V10" s="26" t="s">
        <v>60</v>
      </c>
      <c r="W10" s="26">
        <f>SUM(O41,O43)</f>
        <v>416</v>
      </c>
      <c r="X10" s="26">
        <f>SUM(P41,P43)</f>
        <v>368</v>
      </c>
      <c r="Y10" s="26">
        <f>Q41</f>
        <v>301</v>
      </c>
      <c r="Z10" s="26">
        <f>SUM(R41,R43)</f>
        <v>313</v>
      </c>
    </row>
    <row r="11" spans="1:26" x14ac:dyDescent="0.35">
      <c r="A11" s="65"/>
      <c r="B11" s="65"/>
      <c r="C11" s="28"/>
      <c r="D11" s="5" t="s">
        <v>61</v>
      </c>
      <c r="E11" s="5" t="s">
        <v>64</v>
      </c>
      <c r="F11" s="5"/>
      <c r="G11" s="5"/>
      <c r="H11" s="5">
        <v>16</v>
      </c>
      <c r="I11" s="5"/>
      <c r="J11" s="5"/>
      <c r="K11" s="5"/>
      <c r="L11" s="5"/>
      <c r="M11" s="5"/>
      <c r="N11" s="5"/>
      <c r="O11" s="5"/>
      <c r="P11" s="5"/>
      <c r="Q11" s="5"/>
      <c r="R11" s="5"/>
      <c r="U11" s="64"/>
      <c r="V11" s="29" t="s">
        <v>65</v>
      </c>
      <c r="W11" s="29">
        <f>O47</f>
        <v>146</v>
      </c>
      <c r="X11" s="29">
        <f>P47</f>
        <v>183</v>
      </c>
      <c r="Y11" s="29">
        <f>Q47</f>
        <v>174</v>
      </c>
      <c r="Z11" s="29">
        <f>R47</f>
        <v>157</v>
      </c>
    </row>
    <row r="12" spans="1:26" x14ac:dyDescent="0.35">
      <c r="A12" s="65"/>
      <c r="B12" s="65"/>
      <c r="C12" s="28"/>
      <c r="D12" s="5" t="s">
        <v>61</v>
      </c>
      <c r="E12" s="5" t="s">
        <v>66</v>
      </c>
      <c r="F12" s="5"/>
      <c r="G12" s="5"/>
      <c r="H12" s="5"/>
      <c r="I12" s="5"/>
      <c r="J12" s="5"/>
      <c r="K12" s="5"/>
      <c r="L12" s="5"/>
      <c r="M12" s="5">
        <v>12</v>
      </c>
      <c r="N12" s="5">
        <v>15</v>
      </c>
      <c r="O12" s="5"/>
      <c r="P12" s="5"/>
      <c r="Q12" s="5"/>
      <c r="R12" s="5"/>
      <c r="U12" s="64" t="s">
        <v>20</v>
      </c>
      <c r="V12" s="21" t="s">
        <v>54</v>
      </c>
      <c r="W12" s="21">
        <f>SUM(O64,O71,O73:O74,O76,O78)</f>
        <v>481</v>
      </c>
      <c r="X12" s="21">
        <f>SUM(P64,P71,P73:P74,P76,P78)</f>
        <v>473</v>
      </c>
      <c r="Y12" s="21">
        <f>SUM(Q64,Q71,Q73:Q74,Q76,Q78)</f>
        <v>422</v>
      </c>
      <c r="Z12" s="21">
        <f>SUM(R64,R71,R73:R74,R76,R78)</f>
        <v>399</v>
      </c>
    </row>
    <row r="13" spans="1:26" x14ac:dyDescent="0.35">
      <c r="A13" s="65"/>
      <c r="B13" s="65"/>
      <c r="C13" s="28"/>
      <c r="D13" s="5" t="s">
        <v>18</v>
      </c>
      <c r="E13" s="5" t="s">
        <v>64</v>
      </c>
      <c r="F13" s="5"/>
      <c r="G13" s="5"/>
      <c r="H13" s="5">
        <v>17</v>
      </c>
      <c r="I13" s="5"/>
      <c r="J13" s="5"/>
      <c r="K13" s="5"/>
      <c r="L13" s="5"/>
      <c r="M13" s="5"/>
      <c r="N13" s="5"/>
      <c r="O13" s="5"/>
      <c r="P13" s="5"/>
      <c r="Q13" s="5"/>
      <c r="R13" s="5"/>
      <c r="U13" s="64"/>
      <c r="V13" s="24" t="s">
        <v>55</v>
      </c>
      <c r="W13" s="24">
        <f>O65</f>
        <v>187</v>
      </c>
      <c r="X13" s="24">
        <f>P65</f>
        <v>172</v>
      </c>
      <c r="Y13" s="24">
        <f>Q65</f>
        <v>190</v>
      </c>
      <c r="Z13" s="24">
        <f>R65</f>
        <v>173</v>
      </c>
    </row>
    <row r="14" spans="1:26" x14ac:dyDescent="0.35">
      <c r="A14" s="65">
        <v>109968</v>
      </c>
      <c r="B14" s="65" t="s">
        <v>67</v>
      </c>
      <c r="C14" s="5"/>
      <c r="D14" s="5" t="s">
        <v>68</v>
      </c>
      <c r="E14" s="5"/>
      <c r="F14" s="5"/>
      <c r="G14" s="5"/>
      <c r="H14" s="5">
        <v>35</v>
      </c>
      <c r="I14" s="5">
        <v>45</v>
      </c>
      <c r="J14" s="5">
        <v>48</v>
      </c>
      <c r="K14" s="5">
        <v>46</v>
      </c>
      <c r="L14" s="5">
        <v>43</v>
      </c>
      <c r="M14" s="5">
        <v>45</v>
      </c>
      <c r="N14" s="5">
        <v>41</v>
      </c>
      <c r="O14" s="5">
        <v>25</v>
      </c>
      <c r="P14" s="5">
        <v>22</v>
      </c>
      <c r="Q14" s="5">
        <v>23</v>
      </c>
      <c r="R14" s="5">
        <v>19</v>
      </c>
      <c r="U14" s="64"/>
      <c r="V14" s="26" t="s">
        <v>60</v>
      </c>
      <c r="W14" s="26">
        <f>SUM(O66:O67)</f>
        <v>289</v>
      </c>
      <c r="X14" s="26">
        <f>SUM(P66:P67)</f>
        <v>295</v>
      </c>
      <c r="Y14" s="26">
        <f>SUM(Q66:Q67)</f>
        <v>294</v>
      </c>
      <c r="Z14" s="26">
        <f>SUM(R66:R67)</f>
        <v>289</v>
      </c>
    </row>
    <row r="15" spans="1:26" x14ac:dyDescent="0.35">
      <c r="A15" s="65"/>
      <c r="B15" s="65"/>
      <c r="C15" s="5"/>
      <c r="D15" s="30" t="s">
        <v>69</v>
      </c>
      <c r="E15" s="30" t="s">
        <v>59</v>
      </c>
      <c r="F15" s="30"/>
      <c r="G15" s="30"/>
      <c r="H15" s="30">
        <v>74</v>
      </c>
      <c r="I15" s="30">
        <v>71</v>
      </c>
      <c r="J15" s="30">
        <v>75</v>
      </c>
      <c r="K15" s="30">
        <v>74</v>
      </c>
      <c r="L15" s="30">
        <v>72</v>
      </c>
      <c r="M15" s="30">
        <v>68</v>
      </c>
      <c r="N15" s="30">
        <v>70</v>
      </c>
      <c r="O15" s="30">
        <v>76</v>
      </c>
      <c r="P15" s="30">
        <v>75</v>
      </c>
      <c r="Q15" s="30">
        <v>61</v>
      </c>
      <c r="R15" s="30">
        <v>52</v>
      </c>
      <c r="U15" s="64" t="s">
        <v>21</v>
      </c>
      <c r="V15" s="21" t="s">
        <v>54</v>
      </c>
      <c r="W15" s="21">
        <f>SUM(O87:O90,O92,O97)</f>
        <v>381</v>
      </c>
      <c r="X15" s="21">
        <f>SUM(P87:P90,P92,P97)</f>
        <v>352</v>
      </c>
      <c r="Y15" s="21">
        <f>SUM(Q87:Q90,Q92,Q97)</f>
        <v>345</v>
      </c>
      <c r="Z15" s="21">
        <f>SUM(R87:R90,R92,R97)</f>
        <v>339</v>
      </c>
    </row>
    <row r="16" spans="1:26" x14ac:dyDescent="0.35">
      <c r="A16" s="65">
        <v>109682</v>
      </c>
      <c r="B16" s="65" t="s">
        <v>70</v>
      </c>
      <c r="C16" s="5"/>
      <c r="D16" s="5" t="s">
        <v>68</v>
      </c>
      <c r="E16" s="5"/>
      <c r="F16" s="5"/>
      <c r="G16" s="5"/>
      <c r="H16" s="5">
        <v>50</v>
      </c>
      <c r="I16" s="5">
        <v>50</v>
      </c>
      <c r="J16" s="5">
        <v>48</v>
      </c>
      <c r="K16" s="5">
        <v>41</v>
      </c>
      <c r="L16" s="5">
        <v>37</v>
      </c>
      <c r="M16" s="5">
        <v>39</v>
      </c>
      <c r="N16" s="5">
        <v>43</v>
      </c>
      <c r="O16" s="5">
        <v>40</v>
      </c>
      <c r="P16" s="5">
        <v>44</v>
      </c>
      <c r="Q16" s="5">
        <v>40</v>
      </c>
      <c r="R16" s="5">
        <v>45</v>
      </c>
      <c r="U16" s="64"/>
      <c r="V16" s="24" t="s">
        <v>55</v>
      </c>
      <c r="W16" s="24">
        <f>SUM(O93,O98)</f>
        <v>154</v>
      </c>
      <c r="X16" s="24">
        <f>SUM(P93,P98)</f>
        <v>170</v>
      </c>
      <c r="Y16" s="24">
        <f>SUM(Q93,Q98)</f>
        <v>162</v>
      </c>
      <c r="Z16" s="24">
        <f>SUM(R93,R98)</f>
        <v>112</v>
      </c>
    </row>
    <row r="17" spans="1:27" x14ac:dyDescent="0.35">
      <c r="A17" s="65"/>
      <c r="B17" s="65"/>
      <c r="C17" s="5"/>
      <c r="D17" s="30" t="s">
        <v>69</v>
      </c>
      <c r="E17" s="30" t="s">
        <v>59</v>
      </c>
      <c r="F17" s="30"/>
      <c r="G17" s="30"/>
      <c r="H17" s="30">
        <v>158</v>
      </c>
      <c r="I17" s="30">
        <v>157</v>
      </c>
      <c r="J17" s="30">
        <v>137</v>
      </c>
      <c r="K17" s="30">
        <v>117</v>
      </c>
      <c r="L17" s="30">
        <v>92</v>
      </c>
      <c r="M17" s="30">
        <v>92</v>
      </c>
      <c r="N17" s="30">
        <v>86</v>
      </c>
      <c r="O17" s="30">
        <v>81</v>
      </c>
      <c r="P17" s="30">
        <v>91</v>
      </c>
      <c r="Q17" s="30">
        <v>80</v>
      </c>
      <c r="R17" s="30">
        <v>81</v>
      </c>
      <c r="U17" s="64"/>
      <c r="V17" s="26" t="s">
        <v>60</v>
      </c>
      <c r="W17" s="26">
        <f>SUM(O94,O105)</f>
        <v>243</v>
      </c>
      <c r="X17" s="26">
        <f>SUM(P94,P101,P105)</f>
        <v>256</v>
      </c>
      <c r="Y17" s="26">
        <f>SUM(Q94,Q101,Q105)</f>
        <v>250</v>
      </c>
      <c r="Z17" s="26">
        <f>SUM(R94,R105)</f>
        <v>244</v>
      </c>
    </row>
    <row r="18" spans="1:27" x14ac:dyDescent="0.35">
      <c r="A18" s="65">
        <v>109096</v>
      </c>
      <c r="B18" s="65" t="s">
        <v>71</v>
      </c>
      <c r="C18" s="5"/>
      <c r="D18" s="5" t="s">
        <v>68</v>
      </c>
      <c r="E18" s="5"/>
      <c r="F18" s="5"/>
      <c r="G18" s="5"/>
      <c r="H18" s="5">
        <v>32</v>
      </c>
      <c r="I18" s="5">
        <v>22</v>
      </c>
      <c r="J18" s="5">
        <v>20</v>
      </c>
      <c r="K18" s="5">
        <v>23</v>
      </c>
      <c r="L18" s="5">
        <v>19</v>
      </c>
      <c r="M18" s="5">
        <v>18</v>
      </c>
      <c r="N18" s="5">
        <v>21</v>
      </c>
      <c r="O18" s="5">
        <v>25</v>
      </c>
      <c r="P18" s="5">
        <v>40</v>
      </c>
      <c r="Q18" s="5">
        <v>29</v>
      </c>
      <c r="R18" s="5">
        <v>31</v>
      </c>
      <c r="U18" s="64"/>
      <c r="V18" s="29" t="s">
        <v>65</v>
      </c>
      <c r="W18" s="29">
        <f>O106</f>
        <v>29</v>
      </c>
      <c r="X18" s="29">
        <f>P106</f>
        <v>41</v>
      </c>
      <c r="Y18" s="29">
        <f>Q106</f>
        <v>40</v>
      </c>
      <c r="Z18" s="29">
        <f>R106</f>
        <v>51</v>
      </c>
    </row>
    <row r="19" spans="1:27" x14ac:dyDescent="0.35">
      <c r="A19" s="65"/>
      <c r="B19" s="65"/>
      <c r="C19" s="5"/>
      <c r="D19" s="30" t="s">
        <v>69</v>
      </c>
      <c r="E19" s="30" t="s">
        <v>59</v>
      </c>
      <c r="F19" s="30"/>
      <c r="G19" s="30"/>
      <c r="H19" s="30">
        <v>47</v>
      </c>
      <c r="I19" s="30">
        <v>54</v>
      </c>
      <c r="J19" s="30">
        <v>32</v>
      </c>
      <c r="K19" s="30">
        <v>34</v>
      </c>
      <c r="L19" s="30">
        <v>31</v>
      </c>
      <c r="M19" s="30">
        <v>21</v>
      </c>
      <c r="N19" s="30">
        <v>30</v>
      </c>
      <c r="O19" s="30">
        <v>34</v>
      </c>
      <c r="P19" s="30">
        <v>38</v>
      </c>
      <c r="Q19" s="30">
        <v>38</v>
      </c>
      <c r="R19" s="30">
        <v>44</v>
      </c>
      <c r="U19" s="64" t="s">
        <v>24</v>
      </c>
      <c r="V19" s="21" t="s">
        <v>54</v>
      </c>
      <c r="W19" s="21">
        <f>SUM(O123,O128)</f>
        <v>216</v>
      </c>
      <c r="X19" s="21">
        <f>SUM(P123,P128)</f>
        <v>212</v>
      </c>
      <c r="Y19" s="21">
        <f>SUM(Q123,Q128)</f>
        <v>207</v>
      </c>
      <c r="Z19" s="21">
        <f>SUM(R123,R128)</f>
        <v>210</v>
      </c>
    </row>
    <row r="20" spans="1:27" x14ac:dyDescent="0.35">
      <c r="A20" s="65">
        <v>109030</v>
      </c>
      <c r="B20" s="65" t="s">
        <v>72</v>
      </c>
      <c r="C20" s="5"/>
      <c r="D20" s="5" t="s">
        <v>68</v>
      </c>
      <c r="E20" s="5"/>
      <c r="F20" s="5"/>
      <c r="G20" s="5"/>
      <c r="H20" s="5">
        <v>37</v>
      </c>
      <c r="I20" s="5">
        <v>39</v>
      </c>
      <c r="J20" s="5">
        <v>37</v>
      </c>
      <c r="K20" s="5">
        <v>21</v>
      </c>
      <c r="L20" s="5">
        <v>21</v>
      </c>
      <c r="M20" s="5">
        <v>20</v>
      </c>
      <c r="N20" s="5">
        <v>19</v>
      </c>
      <c r="O20" s="5">
        <v>15</v>
      </c>
      <c r="P20" s="5">
        <v>19</v>
      </c>
      <c r="Q20" s="5">
        <v>26</v>
      </c>
      <c r="R20" s="5">
        <v>40</v>
      </c>
      <c r="U20" s="64"/>
      <c r="V20" s="24" t="s">
        <v>55</v>
      </c>
      <c r="W20" s="24">
        <f t="shared" ref="W20:Z21" si="2">O124</f>
        <v>144</v>
      </c>
      <c r="X20" s="24">
        <f t="shared" si="2"/>
        <v>138</v>
      </c>
      <c r="Y20" s="24">
        <f t="shared" si="2"/>
        <v>131</v>
      </c>
      <c r="Z20" s="24">
        <f t="shared" si="2"/>
        <v>132</v>
      </c>
    </row>
    <row r="21" spans="1:27" x14ac:dyDescent="0.35">
      <c r="A21" s="65"/>
      <c r="B21" s="65"/>
      <c r="C21" s="5"/>
      <c r="D21" s="30" t="s">
        <v>69</v>
      </c>
      <c r="E21" s="30" t="s">
        <v>59</v>
      </c>
      <c r="F21" s="30"/>
      <c r="G21" s="30"/>
      <c r="H21" s="30">
        <v>94</v>
      </c>
      <c r="I21" s="30">
        <v>96</v>
      </c>
      <c r="J21" s="30">
        <v>91</v>
      </c>
      <c r="K21" s="30">
        <v>76</v>
      </c>
      <c r="L21" s="30">
        <v>73</v>
      </c>
      <c r="M21" s="30">
        <v>80</v>
      </c>
      <c r="N21" s="30">
        <v>82</v>
      </c>
      <c r="O21" s="30">
        <v>87</v>
      </c>
      <c r="P21" s="30">
        <v>78</v>
      </c>
      <c r="Q21" s="30">
        <v>70</v>
      </c>
      <c r="R21" s="30">
        <v>57</v>
      </c>
      <c r="U21" s="64"/>
      <c r="V21" s="26" t="s">
        <v>60</v>
      </c>
      <c r="W21" s="26">
        <f t="shared" si="2"/>
        <v>230</v>
      </c>
      <c r="X21" s="26">
        <f t="shared" si="2"/>
        <v>212</v>
      </c>
      <c r="Y21" s="26">
        <f t="shared" si="2"/>
        <v>203</v>
      </c>
      <c r="Z21" s="26">
        <f t="shared" si="2"/>
        <v>219</v>
      </c>
    </row>
    <row r="22" spans="1:27" x14ac:dyDescent="0.35">
      <c r="A22" s="65">
        <v>109136</v>
      </c>
      <c r="B22" s="65" t="s">
        <v>73</v>
      </c>
      <c r="C22" s="5"/>
      <c r="D22" s="5" t="s">
        <v>68</v>
      </c>
      <c r="E22" s="5"/>
      <c r="F22" s="5"/>
      <c r="G22" s="5"/>
      <c r="H22" s="5">
        <v>49</v>
      </c>
      <c r="I22" s="5">
        <v>47</v>
      </c>
      <c r="J22" s="5">
        <v>48</v>
      </c>
      <c r="K22" s="5">
        <v>60</v>
      </c>
      <c r="L22" s="5">
        <v>50</v>
      </c>
      <c r="M22" s="5">
        <v>44</v>
      </c>
      <c r="N22" s="5">
        <v>38</v>
      </c>
      <c r="O22" s="5">
        <v>40</v>
      </c>
      <c r="P22" s="5">
        <v>31</v>
      </c>
      <c r="Q22" s="5">
        <v>20</v>
      </c>
      <c r="R22" s="5">
        <v>31</v>
      </c>
      <c r="U22" s="64" t="s">
        <v>74</v>
      </c>
      <c r="V22" s="21" t="s">
        <v>54</v>
      </c>
      <c r="W22" s="21">
        <f>SUM(O143,O152,O154,O156)</f>
        <v>354</v>
      </c>
      <c r="X22" s="21">
        <f>SUM(P143,P152,P154,P156)</f>
        <v>338</v>
      </c>
      <c r="Y22" s="21">
        <f>SUM(Q143,Q152,Q154,Q156)</f>
        <v>328</v>
      </c>
      <c r="Z22" s="21">
        <f>SUM(R143,R152,R154,R156)</f>
        <v>311</v>
      </c>
    </row>
    <row r="23" spans="1:27" x14ac:dyDescent="0.35">
      <c r="A23" s="65"/>
      <c r="B23" s="65"/>
      <c r="C23" s="5"/>
      <c r="D23" s="30" t="s">
        <v>69</v>
      </c>
      <c r="E23" s="30" t="s">
        <v>59</v>
      </c>
      <c r="F23" s="30"/>
      <c r="G23" s="30"/>
      <c r="H23" s="30">
        <v>183</v>
      </c>
      <c r="I23" s="30">
        <v>187</v>
      </c>
      <c r="J23" s="30">
        <v>197</v>
      </c>
      <c r="K23" s="30">
        <v>201</v>
      </c>
      <c r="L23" s="30">
        <v>189</v>
      </c>
      <c r="M23" s="30">
        <v>188</v>
      </c>
      <c r="N23" s="30">
        <v>184</v>
      </c>
      <c r="O23" s="30">
        <v>171</v>
      </c>
      <c r="P23" s="30">
        <v>174</v>
      </c>
      <c r="Q23" s="30">
        <v>164</v>
      </c>
      <c r="R23" s="30">
        <v>153</v>
      </c>
      <c r="U23" s="64"/>
      <c r="V23" s="24" t="s">
        <v>55</v>
      </c>
      <c r="W23" s="24">
        <f t="shared" ref="W23:Z24" si="3">O145</f>
        <v>184</v>
      </c>
      <c r="X23" s="24">
        <f t="shared" si="3"/>
        <v>165</v>
      </c>
      <c r="Y23" s="24">
        <f t="shared" si="3"/>
        <v>145</v>
      </c>
      <c r="Z23" s="24">
        <f t="shared" si="3"/>
        <v>185</v>
      </c>
    </row>
    <row r="24" spans="1:27" x14ac:dyDescent="0.35">
      <c r="A24" s="31">
        <v>109646</v>
      </c>
      <c r="B24" s="32" t="s">
        <v>75</v>
      </c>
      <c r="C24" s="5"/>
      <c r="D24" s="30" t="s">
        <v>69</v>
      </c>
      <c r="E24" s="30" t="s">
        <v>59</v>
      </c>
      <c r="F24" s="30"/>
      <c r="G24" s="30"/>
      <c r="H24" s="30">
        <v>87</v>
      </c>
      <c r="I24" s="30">
        <v>79</v>
      </c>
      <c r="J24" s="30">
        <v>64</v>
      </c>
      <c r="K24" s="30">
        <v>63</v>
      </c>
      <c r="L24" s="30">
        <v>67</v>
      </c>
      <c r="M24" s="30">
        <v>60</v>
      </c>
      <c r="N24" s="30">
        <v>52</v>
      </c>
      <c r="O24" s="30">
        <v>48</v>
      </c>
      <c r="P24" s="30">
        <v>39</v>
      </c>
      <c r="Q24" s="30">
        <v>36</v>
      </c>
      <c r="R24" s="30">
        <v>32</v>
      </c>
      <c r="U24" s="64"/>
      <c r="V24" s="26" t="s">
        <v>60</v>
      </c>
      <c r="W24" s="26">
        <f t="shared" si="3"/>
        <v>291</v>
      </c>
      <c r="X24" s="26">
        <f t="shared" si="3"/>
        <v>281</v>
      </c>
      <c r="Y24" s="26">
        <f t="shared" si="3"/>
        <v>294</v>
      </c>
      <c r="Z24" s="26">
        <f t="shared" si="3"/>
        <v>251</v>
      </c>
    </row>
    <row r="25" spans="1:27" x14ac:dyDescent="0.35">
      <c r="A25" s="65">
        <v>109330</v>
      </c>
      <c r="B25" s="65" t="s">
        <v>76</v>
      </c>
      <c r="C25" s="5"/>
      <c r="D25" s="5" t="s">
        <v>68</v>
      </c>
      <c r="E25" s="5"/>
      <c r="F25" s="5"/>
      <c r="G25" s="5"/>
      <c r="H25" s="5">
        <v>61</v>
      </c>
      <c r="I25" s="5">
        <v>71</v>
      </c>
      <c r="J25" s="5">
        <v>74</v>
      </c>
      <c r="K25" s="5">
        <v>78</v>
      </c>
      <c r="L25" s="5">
        <v>93</v>
      </c>
      <c r="M25" s="5">
        <v>81</v>
      </c>
      <c r="N25" s="5">
        <v>70</v>
      </c>
      <c r="O25" s="5">
        <v>71</v>
      </c>
      <c r="P25" s="5">
        <v>74</v>
      </c>
      <c r="Q25" s="5">
        <v>75</v>
      </c>
      <c r="R25" s="5">
        <v>73</v>
      </c>
      <c r="U25" s="64" t="s">
        <v>77</v>
      </c>
      <c r="V25" s="21" t="s">
        <v>54</v>
      </c>
      <c r="W25" s="21">
        <f>SUM(O169,O171,O173,O178,O180:O181,O183)</f>
        <v>571</v>
      </c>
      <c r="X25" s="21">
        <f>SUM(P169,P171,P173,P178,P180:P181,P183)</f>
        <v>526</v>
      </c>
      <c r="Y25" s="21">
        <f>SUM(Q169,Q171,Q173,Q178,Q180:Q181,Q183)</f>
        <v>462</v>
      </c>
      <c r="Z25" s="21">
        <f>SUM(R169,R171,R173,R178,R180,R183,R181)</f>
        <v>463</v>
      </c>
    </row>
    <row r="26" spans="1:27" x14ac:dyDescent="0.35">
      <c r="A26" s="65"/>
      <c r="B26" s="65"/>
      <c r="C26" s="5"/>
      <c r="D26" s="30" t="s">
        <v>69</v>
      </c>
      <c r="E26" s="30" t="s">
        <v>59</v>
      </c>
      <c r="F26" s="30"/>
      <c r="G26" s="30"/>
      <c r="H26" s="30">
        <v>87</v>
      </c>
      <c r="I26" s="30">
        <v>90</v>
      </c>
      <c r="J26" s="30">
        <v>90</v>
      </c>
      <c r="K26" s="30">
        <v>99</v>
      </c>
      <c r="L26" s="30">
        <v>97</v>
      </c>
      <c r="M26" s="30">
        <v>120</v>
      </c>
      <c r="N26" s="30">
        <v>120</v>
      </c>
      <c r="O26" s="30">
        <v>125</v>
      </c>
      <c r="P26" s="30">
        <v>124</v>
      </c>
      <c r="Q26" s="30">
        <v>107</v>
      </c>
      <c r="R26" s="30">
        <v>122</v>
      </c>
      <c r="U26" s="64"/>
      <c r="V26" s="24" t="s">
        <v>55</v>
      </c>
      <c r="W26" s="24">
        <f>O174</f>
        <v>261</v>
      </c>
      <c r="X26" s="24">
        <f>P174</f>
        <v>260</v>
      </c>
      <c r="Y26" s="24">
        <f>Q174</f>
        <v>272</v>
      </c>
      <c r="Z26" s="24">
        <f>R174</f>
        <v>273</v>
      </c>
    </row>
    <row r="27" spans="1:27" x14ac:dyDescent="0.35">
      <c r="A27" s="33">
        <v>109294</v>
      </c>
      <c r="B27" s="32" t="s">
        <v>78</v>
      </c>
      <c r="C27" s="5"/>
      <c r="D27" s="5" t="s">
        <v>68</v>
      </c>
      <c r="E27" s="5"/>
      <c r="F27" s="5"/>
      <c r="G27" s="5"/>
      <c r="H27" s="5">
        <v>13</v>
      </c>
      <c r="I27" s="5"/>
      <c r="J27" s="5"/>
      <c r="K27" s="5"/>
      <c r="L27" s="5"/>
      <c r="M27" s="5"/>
      <c r="N27" s="5"/>
      <c r="O27" s="5"/>
      <c r="P27" s="5"/>
      <c r="Q27" s="5"/>
      <c r="R27" s="5"/>
      <c r="U27" s="64"/>
      <c r="V27" s="26" t="s">
        <v>60</v>
      </c>
      <c r="W27" s="26">
        <f>SUM(O176:O177)</f>
        <v>474</v>
      </c>
      <c r="X27" s="26">
        <f>SUM(P176:P177)</f>
        <v>461</v>
      </c>
      <c r="Y27" s="26">
        <f>SUM(Q176:Q177)</f>
        <v>419</v>
      </c>
      <c r="Z27" s="26">
        <f>SUM(R176:R177)</f>
        <v>392</v>
      </c>
    </row>
    <row r="28" spans="1:27" x14ac:dyDescent="0.35">
      <c r="A28" s="22" t="s">
        <v>19</v>
      </c>
      <c r="B28" s="34"/>
      <c r="C28" s="34"/>
      <c r="D28" s="34"/>
      <c r="E28" s="34"/>
      <c r="F28" s="34"/>
      <c r="G28" s="34"/>
      <c r="H28" s="22">
        <v>2190</v>
      </c>
      <c r="I28" s="22">
        <v>1913</v>
      </c>
      <c r="J28" s="22">
        <v>1649</v>
      </c>
      <c r="K28" s="22">
        <v>1608</v>
      </c>
      <c r="L28" s="22">
        <v>1615</v>
      </c>
      <c r="M28" s="22">
        <v>1670</v>
      </c>
      <c r="N28" s="22">
        <v>1650</v>
      </c>
      <c r="O28" s="22">
        <v>1661</v>
      </c>
      <c r="P28" s="22">
        <v>1649</v>
      </c>
      <c r="Q28" s="35">
        <v>1469</v>
      </c>
      <c r="R28" s="36">
        <f>SUM(R29:R62)</f>
        <v>1554</v>
      </c>
      <c r="U28" s="67" t="s">
        <v>79</v>
      </c>
      <c r="V28" s="21" t="s">
        <v>54</v>
      </c>
      <c r="W28" s="21">
        <f>SUM(O194,O196,O198,O203,O218)</f>
        <v>402</v>
      </c>
      <c r="X28" s="21">
        <f>SUM(P194,P196,P198,P203,P218)</f>
        <v>426</v>
      </c>
      <c r="Y28" s="21">
        <f>SUM(Q194,Q196,Q198,Q203,Q218)</f>
        <v>446</v>
      </c>
      <c r="Z28" s="21">
        <f>SUM(R194,R196,R198,R203,R218)</f>
        <v>449</v>
      </c>
    </row>
    <row r="29" spans="1:27" x14ac:dyDescent="0.35">
      <c r="A29" s="32">
        <v>109083</v>
      </c>
      <c r="B29" s="32" t="s">
        <v>80</v>
      </c>
      <c r="C29" s="5"/>
      <c r="D29" s="5" t="s">
        <v>68</v>
      </c>
      <c r="E29" s="5"/>
      <c r="F29" s="5"/>
      <c r="G29" s="5"/>
      <c r="H29" s="5">
        <v>38</v>
      </c>
      <c r="I29" s="5">
        <v>36</v>
      </c>
      <c r="J29" s="5">
        <v>42</v>
      </c>
      <c r="K29" s="5">
        <v>35</v>
      </c>
      <c r="L29" s="5">
        <v>36</v>
      </c>
      <c r="M29" s="5">
        <v>37</v>
      </c>
      <c r="N29" s="5">
        <v>34</v>
      </c>
      <c r="O29" s="5">
        <v>24</v>
      </c>
      <c r="P29" s="5">
        <v>25</v>
      </c>
      <c r="Q29" s="5">
        <v>25</v>
      </c>
      <c r="R29" s="5">
        <v>26</v>
      </c>
      <c r="U29" s="68"/>
      <c r="V29" s="24" t="s">
        <v>55</v>
      </c>
      <c r="W29" s="24">
        <f>O199</f>
        <v>236</v>
      </c>
      <c r="X29" s="24">
        <f>P199</f>
        <v>254</v>
      </c>
      <c r="Y29" s="24">
        <f>Q199</f>
        <v>240</v>
      </c>
      <c r="Z29" s="24">
        <f>R199</f>
        <v>226</v>
      </c>
      <c r="AA29" s="61"/>
    </row>
    <row r="30" spans="1:27" x14ac:dyDescent="0.35">
      <c r="A30" s="32">
        <v>109084</v>
      </c>
      <c r="B30" s="32" t="s">
        <v>81</v>
      </c>
      <c r="C30" s="5"/>
      <c r="D30" s="30" t="s">
        <v>69</v>
      </c>
      <c r="E30" s="30"/>
      <c r="F30" s="30"/>
      <c r="G30" s="30"/>
      <c r="H30" s="30">
        <v>92</v>
      </c>
      <c r="I30" s="30">
        <v>93</v>
      </c>
      <c r="J30" s="30">
        <v>88</v>
      </c>
      <c r="K30" s="30">
        <v>89</v>
      </c>
      <c r="L30" s="30">
        <v>91</v>
      </c>
      <c r="M30" s="30">
        <v>94</v>
      </c>
      <c r="N30" s="30">
        <v>91</v>
      </c>
      <c r="O30" s="30">
        <v>94</v>
      </c>
      <c r="P30" s="30">
        <v>88</v>
      </c>
      <c r="Q30" s="30">
        <v>70</v>
      </c>
      <c r="R30" s="30">
        <v>82</v>
      </c>
      <c r="U30" s="68"/>
      <c r="V30" s="26" t="s">
        <v>60</v>
      </c>
      <c r="W30" s="26">
        <f>SUM(O201,O207)</f>
        <v>615</v>
      </c>
      <c r="X30" s="26">
        <f>SUM(P201,P207)</f>
        <v>556</v>
      </c>
      <c r="Y30" s="26">
        <f>SUM(Q201,Q207)</f>
        <v>517</v>
      </c>
      <c r="Z30" s="26">
        <f>SUM(R201,R207)</f>
        <v>458</v>
      </c>
    </row>
    <row r="31" spans="1:27" x14ac:dyDescent="0.35">
      <c r="A31" s="32">
        <v>109133</v>
      </c>
      <c r="B31" s="32" t="s">
        <v>82</v>
      </c>
      <c r="C31" s="5"/>
      <c r="D31" s="5" t="s">
        <v>68</v>
      </c>
      <c r="E31" s="5"/>
      <c r="F31" s="5"/>
      <c r="G31" s="5"/>
      <c r="H31" s="5">
        <v>26</v>
      </c>
      <c r="I31" s="5">
        <v>20</v>
      </c>
      <c r="J31" s="5">
        <v>17</v>
      </c>
      <c r="K31" s="5">
        <v>19</v>
      </c>
      <c r="L31" s="5">
        <v>18</v>
      </c>
      <c r="M31" s="5">
        <v>19</v>
      </c>
      <c r="N31" s="5">
        <v>18</v>
      </c>
      <c r="O31" s="5">
        <v>22</v>
      </c>
      <c r="P31" s="5">
        <v>16</v>
      </c>
      <c r="Q31" s="5">
        <v>15</v>
      </c>
      <c r="R31" s="5">
        <v>13</v>
      </c>
      <c r="U31" s="69"/>
      <c r="V31" s="37" t="s">
        <v>83</v>
      </c>
      <c r="W31" s="37">
        <f>SUM(O212,O214)</f>
        <v>1426</v>
      </c>
      <c r="X31" s="37">
        <f>SUM(P212,P214)</f>
        <v>1430</v>
      </c>
      <c r="Y31" s="37">
        <f>SUM(Q212,Q214)</f>
        <v>1352</v>
      </c>
      <c r="Z31" s="37">
        <f>SUM(R212,R214)</f>
        <v>1257</v>
      </c>
    </row>
    <row r="32" spans="1:27" x14ac:dyDescent="0.35">
      <c r="A32" s="32">
        <v>109490</v>
      </c>
      <c r="B32" s="32" t="s">
        <v>84</v>
      </c>
      <c r="C32" s="5"/>
      <c r="D32" s="30" t="s">
        <v>69</v>
      </c>
      <c r="E32" s="30"/>
      <c r="F32" s="30"/>
      <c r="G32" s="30"/>
      <c r="H32" s="30">
        <v>84</v>
      </c>
      <c r="I32" s="30">
        <v>86</v>
      </c>
      <c r="J32" s="30">
        <v>88</v>
      </c>
      <c r="K32" s="30">
        <v>91</v>
      </c>
      <c r="L32" s="30">
        <v>83</v>
      </c>
      <c r="M32" s="30">
        <v>81</v>
      </c>
      <c r="N32" s="30">
        <v>82</v>
      </c>
      <c r="O32" s="30">
        <v>79</v>
      </c>
      <c r="P32" s="30">
        <v>87</v>
      </c>
      <c r="Q32" s="30">
        <v>86</v>
      </c>
      <c r="R32" s="30">
        <v>86</v>
      </c>
      <c r="U32" s="64" t="s">
        <v>26</v>
      </c>
      <c r="V32" s="21" t="s">
        <v>54</v>
      </c>
      <c r="W32" s="21">
        <f>SUM(O233,O235,O238:O239,O241:O242,O246,O248,O254)</f>
        <v>878</v>
      </c>
      <c r="X32" s="21">
        <f>SUM(P233,P235,P238:P239,P241:P242,P246,P248,P254)</f>
        <v>870</v>
      </c>
      <c r="Y32" s="21">
        <f>SUM(Q233,Q235,Q238:Q239,Q241:Q242,Q246,Q248,Q254)</f>
        <v>835</v>
      </c>
      <c r="Z32" s="21">
        <f>SUM(R233,R235,R238,R239,R241,R242,R246,R248,R254)</f>
        <v>812</v>
      </c>
    </row>
    <row r="33" spans="1:26" x14ac:dyDescent="0.35">
      <c r="A33" s="70">
        <v>109536</v>
      </c>
      <c r="B33" s="65" t="s">
        <v>85</v>
      </c>
      <c r="C33" s="5"/>
      <c r="D33" s="5" t="s">
        <v>68</v>
      </c>
      <c r="E33" s="5"/>
      <c r="F33" s="5"/>
      <c r="G33" s="5"/>
      <c r="H33" s="5"/>
      <c r="I33" s="5"/>
      <c r="J33" s="5">
        <v>23</v>
      </c>
      <c r="K33" s="5">
        <v>25</v>
      </c>
      <c r="L33" s="5">
        <v>23</v>
      </c>
      <c r="M33" s="5">
        <v>15</v>
      </c>
      <c r="N33" s="5">
        <v>19</v>
      </c>
      <c r="O33" s="5">
        <v>25</v>
      </c>
      <c r="P33" s="5">
        <v>25</v>
      </c>
      <c r="Q33" s="5">
        <v>25</v>
      </c>
      <c r="R33" s="5">
        <v>26</v>
      </c>
      <c r="U33" s="64"/>
      <c r="V33" s="24" t="s">
        <v>55</v>
      </c>
      <c r="W33" s="24">
        <f>O249</f>
        <v>482</v>
      </c>
      <c r="X33" s="24">
        <f>P249</f>
        <v>472</v>
      </c>
      <c r="Y33" s="24">
        <f>Q249</f>
        <v>470</v>
      </c>
      <c r="Z33" s="24">
        <f>R249</f>
        <v>464</v>
      </c>
    </row>
    <row r="34" spans="1:26" x14ac:dyDescent="0.35">
      <c r="A34" s="70"/>
      <c r="B34" s="65"/>
      <c r="C34" s="5"/>
      <c r="D34" s="30" t="s">
        <v>69</v>
      </c>
      <c r="E34" s="30"/>
      <c r="F34" s="30"/>
      <c r="G34" s="30"/>
      <c r="H34" s="30">
        <v>88</v>
      </c>
      <c r="I34" s="30">
        <v>90</v>
      </c>
      <c r="J34" s="30">
        <v>88</v>
      </c>
      <c r="K34" s="30">
        <v>86</v>
      </c>
      <c r="L34" s="30">
        <v>78</v>
      </c>
      <c r="M34" s="30">
        <v>81</v>
      </c>
      <c r="N34" s="30">
        <v>72</v>
      </c>
      <c r="O34" s="30">
        <v>71</v>
      </c>
      <c r="P34" s="30">
        <v>72</v>
      </c>
      <c r="Q34" s="30">
        <v>71</v>
      </c>
      <c r="R34" s="30">
        <v>75</v>
      </c>
      <c r="U34" s="64"/>
      <c r="V34" s="26" t="s">
        <v>60</v>
      </c>
      <c r="W34" s="26">
        <f>O252</f>
        <v>624</v>
      </c>
      <c r="X34" s="26">
        <f>P252</f>
        <v>652</v>
      </c>
      <c r="Y34" s="26">
        <f>Q252</f>
        <v>640</v>
      </c>
      <c r="Z34" s="26">
        <f>R252</f>
        <v>682</v>
      </c>
    </row>
    <row r="35" spans="1:26" x14ac:dyDescent="0.35">
      <c r="A35" s="70">
        <v>109632</v>
      </c>
      <c r="B35" s="71" t="s">
        <v>86</v>
      </c>
      <c r="C35" s="5"/>
      <c r="D35" s="66" t="s">
        <v>69</v>
      </c>
      <c r="E35" s="5" t="s">
        <v>87</v>
      </c>
      <c r="F35" s="5"/>
      <c r="G35" s="5"/>
      <c r="H35" s="5">
        <v>4</v>
      </c>
      <c r="I35" s="5">
        <v>1</v>
      </c>
      <c r="J35" s="5"/>
      <c r="K35" s="5"/>
      <c r="L35" s="5"/>
      <c r="M35" s="5"/>
      <c r="N35" s="5"/>
      <c r="O35" s="5"/>
      <c r="P35" s="5"/>
      <c r="Q35" s="5"/>
      <c r="R35" s="5"/>
    </row>
    <row r="36" spans="1:26" x14ac:dyDescent="0.35">
      <c r="A36" s="70"/>
      <c r="B36" s="71"/>
      <c r="C36" s="5"/>
      <c r="D36" s="66"/>
      <c r="E36" s="5" t="s">
        <v>88</v>
      </c>
      <c r="F36" s="5"/>
      <c r="G36" s="5"/>
      <c r="H36" s="5">
        <v>13</v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6" x14ac:dyDescent="0.35">
      <c r="A37" s="70"/>
      <c r="B37" s="71"/>
      <c r="C37" s="5"/>
      <c r="D37" s="72" t="s">
        <v>58</v>
      </c>
      <c r="E37" s="25" t="s">
        <v>59</v>
      </c>
      <c r="F37" s="25"/>
      <c r="G37" s="25"/>
      <c r="H37" s="25">
        <v>290</v>
      </c>
      <c r="I37" s="25">
        <v>274</v>
      </c>
      <c r="J37" s="25">
        <v>267</v>
      </c>
      <c r="K37" s="25">
        <v>227</v>
      </c>
      <c r="L37" s="25">
        <v>189</v>
      </c>
      <c r="M37" s="25">
        <v>199</v>
      </c>
      <c r="N37" s="25">
        <v>181</v>
      </c>
      <c r="O37" s="25">
        <v>180</v>
      </c>
      <c r="P37" s="25">
        <v>178</v>
      </c>
      <c r="Q37" s="25">
        <v>201</v>
      </c>
      <c r="R37" s="25">
        <v>228</v>
      </c>
      <c r="U37" s="38" t="s">
        <v>89</v>
      </c>
    </row>
    <row r="38" spans="1:26" x14ac:dyDescent="0.35">
      <c r="A38" s="70"/>
      <c r="B38" s="71"/>
      <c r="C38" s="5"/>
      <c r="D38" s="72"/>
      <c r="E38" s="5" t="s">
        <v>88</v>
      </c>
      <c r="F38" s="5"/>
      <c r="G38" s="5"/>
      <c r="H38" s="5">
        <v>17</v>
      </c>
      <c r="I38" s="5"/>
      <c r="J38" s="5"/>
      <c r="K38" s="5"/>
      <c r="L38" s="5"/>
      <c r="M38" s="5"/>
      <c r="N38" s="5">
        <v>21</v>
      </c>
      <c r="O38" s="5"/>
      <c r="P38" s="5"/>
      <c r="Q38" s="5"/>
      <c r="R38" s="5"/>
      <c r="U38" s="14" t="s">
        <v>227</v>
      </c>
    </row>
    <row r="39" spans="1:26" x14ac:dyDescent="0.35">
      <c r="A39" s="70"/>
      <c r="B39" s="71"/>
      <c r="C39" s="5"/>
      <c r="D39" s="72"/>
      <c r="E39" s="5" t="s">
        <v>66</v>
      </c>
      <c r="F39" s="5"/>
      <c r="G39" s="5"/>
      <c r="H39" s="5">
        <v>9</v>
      </c>
      <c r="I39" s="5"/>
      <c r="J39" s="5"/>
      <c r="K39" s="5"/>
      <c r="L39" s="5"/>
      <c r="M39" s="5"/>
      <c r="N39" s="5"/>
      <c r="O39" s="5"/>
      <c r="P39" s="5"/>
      <c r="Q39" s="5"/>
      <c r="R39" s="5"/>
      <c r="U39" s="14"/>
    </row>
    <row r="40" spans="1:26" x14ac:dyDescent="0.35">
      <c r="A40" s="70"/>
      <c r="B40" s="71"/>
      <c r="C40" s="5"/>
      <c r="D40" s="72"/>
      <c r="E40" s="5" t="s">
        <v>87</v>
      </c>
      <c r="F40" s="5"/>
      <c r="G40" s="5"/>
      <c r="H40" s="5">
        <v>42</v>
      </c>
      <c r="I40" s="5">
        <v>21</v>
      </c>
      <c r="J40" s="5"/>
      <c r="K40" s="5"/>
      <c r="L40" s="5"/>
      <c r="M40" s="5"/>
      <c r="N40" s="5"/>
      <c r="O40" s="5"/>
      <c r="P40" s="5"/>
      <c r="Q40" s="5"/>
      <c r="R40" s="5"/>
      <c r="U40" s="14"/>
    </row>
    <row r="41" spans="1:26" x14ac:dyDescent="0.35">
      <c r="A41" s="70"/>
      <c r="B41" s="71"/>
      <c r="C41" s="5"/>
      <c r="D41" s="73" t="s">
        <v>61</v>
      </c>
      <c r="E41" s="27" t="s">
        <v>59</v>
      </c>
      <c r="F41" s="27"/>
      <c r="G41" s="27"/>
      <c r="H41" s="27">
        <v>423</v>
      </c>
      <c r="I41" s="27">
        <v>417</v>
      </c>
      <c r="J41" s="27">
        <v>412</v>
      </c>
      <c r="K41" s="27">
        <v>382</v>
      </c>
      <c r="L41" s="27">
        <v>365</v>
      </c>
      <c r="M41" s="27">
        <v>355</v>
      </c>
      <c r="N41" s="27">
        <v>356</v>
      </c>
      <c r="O41" s="27">
        <v>368</v>
      </c>
      <c r="P41" s="27">
        <v>333</v>
      </c>
      <c r="Q41" s="27">
        <v>301</v>
      </c>
      <c r="R41" s="27">
        <v>288</v>
      </c>
    </row>
    <row r="42" spans="1:26" x14ac:dyDescent="0.35">
      <c r="A42" s="70"/>
      <c r="B42" s="71"/>
      <c r="C42" s="5"/>
      <c r="D42" s="73"/>
      <c r="E42" s="5" t="s">
        <v>63</v>
      </c>
      <c r="F42" s="5"/>
      <c r="G42" s="5"/>
      <c r="H42" s="5">
        <v>23</v>
      </c>
      <c r="I42" s="5">
        <v>35</v>
      </c>
      <c r="J42" s="5">
        <v>9</v>
      </c>
      <c r="K42" s="5"/>
      <c r="L42" s="5"/>
      <c r="M42" s="5"/>
      <c r="N42" s="5"/>
      <c r="O42" s="5"/>
      <c r="P42" s="5"/>
      <c r="Q42" s="39"/>
      <c r="R42" s="5"/>
    </row>
    <row r="43" spans="1:26" x14ac:dyDescent="0.35">
      <c r="A43" s="70"/>
      <c r="B43" s="71"/>
      <c r="C43" s="5"/>
      <c r="D43" s="73"/>
      <c r="E43" s="27" t="s">
        <v>88</v>
      </c>
      <c r="F43" s="27"/>
      <c r="G43" s="27"/>
      <c r="H43" s="27">
        <v>6</v>
      </c>
      <c r="I43" s="27"/>
      <c r="J43" s="27"/>
      <c r="K43" s="27">
        <v>21</v>
      </c>
      <c r="L43" s="27">
        <v>19</v>
      </c>
      <c r="M43" s="27">
        <v>41</v>
      </c>
      <c r="N43" s="27">
        <v>46</v>
      </c>
      <c r="O43" s="27">
        <v>48</v>
      </c>
      <c r="P43" s="27">
        <v>35</v>
      </c>
      <c r="Q43" s="27"/>
      <c r="R43" s="27">
        <v>25</v>
      </c>
    </row>
    <row r="44" spans="1:26" x14ac:dyDescent="0.35">
      <c r="A44" s="70"/>
      <c r="B44" s="71"/>
      <c r="C44" s="5"/>
      <c r="D44" s="73"/>
      <c r="E44" s="5" t="s">
        <v>66</v>
      </c>
      <c r="F44" s="5"/>
      <c r="G44" s="5"/>
      <c r="H44" s="5">
        <v>26</v>
      </c>
      <c r="I44" s="5">
        <v>23</v>
      </c>
      <c r="J44" s="5"/>
      <c r="K44" s="5"/>
      <c r="L44" s="5"/>
      <c r="M44" s="5"/>
      <c r="N44" s="5"/>
      <c r="O44" s="5"/>
      <c r="P44" s="5"/>
      <c r="Q44" s="39"/>
      <c r="R44" s="40"/>
    </row>
    <row r="45" spans="1:26" x14ac:dyDescent="0.35">
      <c r="A45" s="70"/>
      <c r="B45" s="71"/>
      <c r="C45" s="5"/>
      <c r="D45" s="73"/>
      <c r="E45" s="5" t="s">
        <v>87</v>
      </c>
      <c r="F45" s="5"/>
      <c r="G45" s="5"/>
      <c r="H45" s="5">
        <v>92</v>
      </c>
      <c r="I45" s="5">
        <v>67</v>
      </c>
      <c r="J45" s="5"/>
      <c r="K45" s="5"/>
      <c r="L45" s="5"/>
      <c r="M45" s="5"/>
      <c r="N45" s="5"/>
      <c r="O45" s="5"/>
      <c r="P45" s="5"/>
      <c r="Q45" s="39"/>
      <c r="R45" s="40"/>
    </row>
    <row r="46" spans="1:26" x14ac:dyDescent="0.35">
      <c r="A46" s="70"/>
      <c r="B46" s="71"/>
      <c r="C46" s="5"/>
      <c r="D46" s="74" t="s">
        <v>90</v>
      </c>
      <c r="E46" s="5" t="s">
        <v>91</v>
      </c>
      <c r="F46" s="5"/>
      <c r="G46" s="5"/>
      <c r="H46" s="5">
        <v>299</v>
      </c>
      <c r="I46" s="5">
        <v>264</v>
      </c>
      <c r="J46" s="5">
        <v>247</v>
      </c>
      <c r="K46" s="5">
        <v>307</v>
      </c>
      <c r="L46" s="5">
        <v>283</v>
      </c>
      <c r="M46" s="5">
        <v>349</v>
      </c>
      <c r="N46" s="5">
        <v>334</v>
      </c>
      <c r="O46" s="5">
        <v>351</v>
      </c>
      <c r="P46" s="5">
        <v>324</v>
      </c>
      <c r="Q46" s="39">
        <v>332</v>
      </c>
      <c r="R46" s="41">
        <v>336</v>
      </c>
    </row>
    <row r="47" spans="1:26" x14ac:dyDescent="0.35">
      <c r="A47" s="70"/>
      <c r="B47" s="71"/>
      <c r="C47" s="5"/>
      <c r="D47" s="74"/>
      <c r="E47" s="42" t="s">
        <v>92</v>
      </c>
      <c r="F47" s="42"/>
      <c r="G47" s="42"/>
      <c r="H47" s="42">
        <v>209</v>
      </c>
      <c r="I47" s="42">
        <v>149</v>
      </c>
      <c r="J47" s="42">
        <v>147</v>
      </c>
      <c r="K47" s="42">
        <v>125</v>
      </c>
      <c r="L47" s="42">
        <v>114</v>
      </c>
      <c r="M47" s="42">
        <v>111</v>
      </c>
      <c r="N47" s="42">
        <v>135</v>
      </c>
      <c r="O47" s="42">
        <v>146</v>
      </c>
      <c r="P47" s="42">
        <v>183</v>
      </c>
      <c r="Q47" s="42">
        <v>174</v>
      </c>
      <c r="R47" s="42">
        <v>157</v>
      </c>
    </row>
    <row r="48" spans="1:26" x14ac:dyDescent="0.35">
      <c r="A48" s="70"/>
      <c r="B48" s="71"/>
      <c r="C48" s="5"/>
      <c r="D48" s="74"/>
      <c r="E48" s="5" t="s">
        <v>88</v>
      </c>
      <c r="F48" s="5"/>
      <c r="G48" s="5"/>
      <c r="H48" s="5">
        <v>49</v>
      </c>
      <c r="I48" s="5">
        <v>18</v>
      </c>
      <c r="J48" s="5">
        <v>3</v>
      </c>
      <c r="K48" s="5">
        <v>26</v>
      </c>
      <c r="L48" s="5">
        <v>53</v>
      </c>
      <c r="M48" s="5">
        <v>41</v>
      </c>
      <c r="N48" s="5">
        <v>46</v>
      </c>
      <c r="O48" s="5">
        <v>48</v>
      </c>
      <c r="P48" s="5">
        <v>31</v>
      </c>
      <c r="Q48" s="39"/>
      <c r="R48" s="41">
        <v>50</v>
      </c>
    </row>
    <row r="49" spans="1:18" x14ac:dyDescent="0.35">
      <c r="A49" s="70"/>
      <c r="B49" s="71"/>
      <c r="C49" s="5"/>
      <c r="D49" s="74"/>
      <c r="E49" s="5" t="s">
        <v>93</v>
      </c>
      <c r="F49" s="5"/>
      <c r="G49" s="5"/>
      <c r="H49" s="5"/>
      <c r="I49" s="5"/>
      <c r="J49" s="5"/>
      <c r="K49" s="5"/>
      <c r="L49" s="5">
        <v>64</v>
      </c>
      <c r="M49" s="5">
        <v>64</v>
      </c>
      <c r="N49" s="5">
        <v>45</v>
      </c>
      <c r="O49" s="5">
        <v>30</v>
      </c>
      <c r="P49" s="5">
        <v>84</v>
      </c>
      <c r="Q49" s="39"/>
      <c r="R49" s="5"/>
    </row>
    <row r="50" spans="1:18" x14ac:dyDescent="0.35">
      <c r="A50" s="70"/>
      <c r="B50" s="71"/>
      <c r="C50" s="5"/>
      <c r="D50" s="74"/>
      <c r="E50" s="5" t="s">
        <v>94</v>
      </c>
      <c r="F50" s="5"/>
      <c r="G50" s="5"/>
      <c r="H50" s="5"/>
      <c r="I50" s="5"/>
      <c r="J50" s="5">
        <v>8</v>
      </c>
      <c r="K50" s="5"/>
      <c r="L50" s="5"/>
      <c r="M50" s="5"/>
      <c r="N50" s="5"/>
      <c r="O50" s="5"/>
      <c r="P50" s="5"/>
      <c r="Q50" s="39"/>
      <c r="R50" s="5"/>
    </row>
    <row r="51" spans="1:18" x14ac:dyDescent="0.35">
      <c r="A51" s="70"/>
      <c r="B51" s="71"/>
      <c r="C51" s="5"/>
      <c r="D51" s="74"/>
      <c r="E51" s="5" t="s">
        <v>62</v>
      </c>
      <c r="F51" s="5"/>
      <c r="G51" s="5"/>
      <c r="H51" s="5"/>
      <c r="I51" s="5"/>
      <c r="J51" s="5"/>
      <c r="K51" s="5"/>
      <c r="L51" s="5">
        <v>22</v>
      </c>
      <c r="M51" s="5">
        <v>11</v>
      </c>
      <c r="N51" s="5"/>
      <c r="O51" s="5"/>
      <c r="P51" s="5"/>
      <c r="Q51" s="39"/>
      <c r="R51" s="5"/>
    </row>
    <row r="52" spans="1:18" x14ac:dyDescent="0.35">
      <c r="A52" s="70"/>
      <c r="B52" s="71"/>
      <c r="C52" s="5"/>
      <c r="D52" s="74"/>
      <c r="E52" s="5" t="s">
        <v>87</v>
      </c>
      <c r="F52" s="5"/>
      <c r="G52" s="5"/>
      <c r="H52" s="5">
        <v>21</v>
      </c>
      <c r="I52" s="5">
        <v>31</v>
      </c>
      <c r="J52" s="5"/>
      <c r="K52" s="5"/>
      <c r="L52" s="5"/>
      <c r="M52" s="5"/>
      <c r="N52" s="5"/>
      <c r="O52" s="5"/>
      <c r="P52" s="5"/>
      <c r="Q52" s="39"/>
      <c r="R52" s="5"/>
    </row>
    <row r="53" spans="1:18" x14ac:dyDescent="0.35">
      <c r="A53" s="32">
        <v>109746</v>
      </c>
      <c r="B53" s="32" t="s">
        <v>95</v>
      </c>
      <c r="C53" s="5"/>
      <c r="D53" s="5" t="s">
        <v>68</v>
      </c>
      <c r="E53" s="5"/>
      <c r="F53" s="5"/>
      <c r="G53" s="5"/>
      <c r="H53" s="5">
        <v>46</v>
      </c>
      <c r="I53" s="5">
        <v>43</v>
      </c>
      <c r="J53" s="5">
        <v>47</v>
      </c>
      <c r="K53" s="5">
        <v>47</v>
      </c>
      <c r="L53" s="5">
        <v>48</v>
      </c>
      <c r="M53" s="5">
        <v>49</v>
      </c>
      <c r="N53" s="5">
        <v>49</v>
      </c>
      <c r="O53" s="5">
        <v>44</v>
      </c>
      <c r="P53" s="5">
        <v>37</v>
      </c>
      <c r="Q53" s="5">
        <v>44</v>
      </c>
      <c r="R53" s="5">
        <v>47</v>
      </c>
    </row>
    <row r="54" spans="1:18" x14ac:dyDescent="0.35">
      <c r="A54" s="70">
        <v>109882</v>
      </c>
      <c r="B54" s="65" t="s">
        <v>96</v>
      </c>
      <c r="C54" s="5"/>
      <c r="D54" s="5" t="s">
        <v>68</v>
      </c>
      <c r="E54" s="5"/>
      <c r="F54" s="5"/>
      <c r="G54" s="5"/>
      <c r="H54" s="5"/>
      <c r="I54" s="5"/>
      <c r="J54" s="5">
        <v>22</v>
      </c>
      <c r="K54" s="5">
        <v>25</v>
      </c>
      <c r="L54" s="5">
        <v>27</v>
      </c>
      <c r="M54" s="5">
        <v>21</v>
      </c>
      <c r="N54" s="5">
        <v>19</v>
      </c>
      <c r="O54" s="5">
        <v>25</v>
      </c>
      <c r="P54" s="5">
        <v>21</v>
      </c>
      <c r="Q54" s="5">
        <v>20</v>
      </c>
      <c r="R54" s="5">
        <v>25</v>
      </c>
    </row>
    <row r="55" spans="1:18" x14ac:dyDescent="0.35">
      <c r="A55" s="70"/>
      <c r="B55" s="65"/>
      <c r="C55" s="5"/>
      <c r="D55" s="30" t="s">
        <v>69</v>
      </c>
      <c r="E55" s="30"/>
      <c r="F55" s="30"/>
      <c r="G55" s="30"/>
      <c r="H55" s="30">
        <v>91</v>
      </c>
      <c r="I55" s="30">
        <v>104</v>
      </c>
      <c r="J55" s="30">
        <v>81</v>
      </c>
      <c r="K55" s="30">
        <v>83</v>
      </c>
      <c r="L55" s="30">
        <v>87</v>
      </c>
      <c r="M55" s="30">
        <v>93</v>
      </c>
      <c r="N55" s="30">
        <v>102</v>
      </c>
      <c r="O55" s="30">
        <v>106</v>
      </c>
      <c r="P55" s="30">
        <v>110</v>
      </c>
      <c r="Q55" s="30">
        <v>105</v>
      </c>
      <c r="R55" s="30">
        <v>90</v>
      </c>
    </row>
    <row r="56" spans="1:18" x14ac:dyDescent="0.35">
      <c r="A56" s="32">
        <v>109492</v>
      </c>
      <c r="B56" s="32" t="s">
        <v>97</v>
      </c>
      <c r="C56" s="5"/>
      <c r="D56" s="5" t="s">
        <v>68</v>
      </c>
      <c r="E56" s="5"/>
      <c r="F56" s="5"/>
      <c r="G56" s="5"/>
      <c r="H56" s="5">
        <v>21</v>
      </c>
      <c r="I56" s="5">
        <v>22</v>
      </c>
      <c r="J56" s="5">
        <v>24</v>
      </c>
      <c r="K56" s="5">
        <v>20</v>
      </c>
      <c r="L56" s="5">
        <v>15</v>
      </c>
      <c r="M56" s="5">
        <v>9</v>
      </c>
      <c r="N56" s="5"/>
      <c r="O56" s="5"/>
      <c r="P56" s="5"/>
      <c r="Q56" s="5"/>
      <c r="R56" s="5"/>
    </row>
    <row r="57" spans="1:18" x14ac:dyDescent="0.35">
      <c r="A57" s="32">
        <v>109583</v>
      </c>
      <c r="B57" s="32" t="s">
        <v>98</v>
      </c>
      <c r="C57" s="5"/>
      <c r="D57" s="5" t="s">
        <v>69</v>
      </c>
      <c r="E57" s="5"/>
      <c r="F57" s="5"/>
      <c r="G57" s="5"/>
      <c r="H57" s="5">
        <v>54</v>
      </c>
      <c r="I57" s="5">
        <v>35</v>
      </c>
      <c r="J57" s="5">
        <v>18</v>
      </c>
      <c r="K57" s="5"/>
      <c r="L57" s="5"/>
      <c r="M57" s="5"/>
      <c r="N57" s="5"/>
      <c r="O57" s="5"/>
      <c r="P57" s="5"/>
      <c r="Q57" s="5"/>
      <c r="R57" s="5"/>
    </row>
    <row r="58" spans="1:18" x14ac:dyDescent="0.35">
      <c r="A58" s="32">
        <v>109588</v>
      </c>
      <c r="B58" s="32" t="s">
        <v>99</v>
      </c>
      <c r="C58" s="5"/>
      <c r="D58" s="5" t="s">
        <v>68</v>
      </c>
      <c r="E58" s="5"/>
      <c r="F58" s="5"/>
      <c r="G58" s="5"/>
      <c r="H58" s="5">
        <v>25</v>
      </c>
      <c r="I58" s="5">
        <v>21</v>
      </c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35">
      <c r="A59" s="32">
        <v>109600</v>
      </c>
      <c r="B59" s="32" t="s">
        <v>100</v>
      </c>
      <c r="C59" s="5"/>
      <c r="D59" s="5" t="s">
        <v>68</v>
      </c>
      <c r="E59" s="5"/>
      <c r="F59" s="5"/>
      <c r="G59" s="5"/>
      <c r="H59" s="5">
        <v>15</v>
      </c>
      <c r="I59" s="5">
        <v>19</v>
      </c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35">
      <c r="A60" s="32">
        <v>109859</v>
      </c>
      <c r="B60" s="32" t="s">
        <v>101</v>
      </c>
      <c r="C60" s="5"/>
      <c r="D60" s="5" t="s">
        <v>68</v>
      </c>
      <c r="E60" s="5"/>
      <c r="F60" s="5"/>
      <c r="G60" s="5"/>
      <c r="H60" s="5">
        <v>21</v>
      </c>
      <c r="I60" s="5">
        <v>21</v>
      </c>
      <c r="J60" s="5">
        <v>18</v>
      </c>
      <c r="K60" s="5"/>
      <c r="L60" s="5"/>
      <c r="M60" s="5"/>
      <c r="N60" s="5"/>
      <c r="O60" s="5"/>
      <c r="P60" s="5"/>
      <c r="Q60" s="5"/>
      <c r="R60" s="5"/>
    </row>
    <row r="61" spans="1:18" x14ac:dyDescent="0.35">
      <c r="A61" s="32">
        <v>109056</v>
      </c>
      <c r="B61" s="32" t="s">
        <v>102</v>
      </c>
      <c r="C61" s="5"/>
      <c r="D61" s="5" t="s">
        <v>68</v>
      </c>
      <c r="E61" s="5"/>
      <c r="F61" s="5"/>
      <c r="G61" s="5"/>
      <c r="H61" s="5">
        <v>22</v>
      </c>
      <c r="I61" s="5">
        <v>23</v>
      </c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35">
      <c r="A62" s="32">
        <v>109524</v>
      </c>
      <c r="B62" s="32" t="s">
        <v>103</v>
      </c>
      <c r="C62" s="5"/>
      <c r="D62" s="5" t="s">
        <v>69</v>
      </c>
      <c r="E62" s="5"/>
      <c r="F62" s="5"/>
      <c r="G62" s="5"/>
      <c r="H62" s="5">
        <v>44</v>
      </c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35">
      <c r="A63" s="22" t="s">
        <v>20</v>
      </c>
      <c r="B63" s="34"/>
      <c r="C63" s="34"/>
      <c r="D63" s="34"/>
      <c r="E63" s="34"/>
      <c r="F63" s="34"/>
      <c r="G63" s="34"/>
      <c r="H63" s="34">
        <v>1532</v>
      </c>
      <c r="I63" s="34">
        <v>1465</v>
      </c>
      <c r="J63" s="34">
        <v>1354</v>
      </c>
      <c r="K63" s="34">
        <v>1289</v>
      </c>
      <c r="L63" s="34">
        <v>1252</v>
      </c>
      <c r="M63" s="34">
        <v>1244</v>
      </c>
      <c r="N63" s="34">
        <v>1235</v>
      </c>
      <c r="O63" s="34">
        <v>1195</v>
      </c>
      <c r="P63" s="34">
        <v>1195</v>
      </c>
      <c r="Q63" s="23">
        <v>1146</v>
      </c>
      <c r="R63" s="41">
        <f>SUM(R64:R84)</f>
        <v>1105</v>
      </c>
    </row>
    <row r="64" spans="1:18" x14ac:dyDescent="0.35">
      <c r="A64" s="32">
        <v>109316</v>
      </c>
      <c r="B64" s="32" t="s">
        <v>104</v>
      </c>
      <c r="C64" s="5"/>
      <c r="D64" s="30" t="s">
        <v>69</v>
      </c>
      <c r="E64" s="30" t="s">
        <v>59</v>
      </c>
      <c r="F64" s="30"/>
      <c r="G64" s="30"/>
      <c r="H64" s="30">
        <v>76</v>
      </c>
      <c r="I64" s="30">
        <v>55</v>
      </c>
      <c r="J64" s="30">
        <v>49</v>
      </c>
      <c r="K64" s="30">
        <v>53</v>
      </c>
      <c r="L64" s="30">
        <v>49</v>
      </c>
      <c r="M64" s="30">
        <v>70</v>
      </c>
      <c r="N64" s="30">
        <v>65</v>
      </c>
      <c r="O64" s="30">
        <v>67</v>
      </c>
      <c r="P64" s="30">
        <v>75</v>
      </c>
      <c r="Q64" s="30">
        <v>67</v>
      </c>
      <c r="R64" s="30">
        <v>57</v>
      </c>
    </row>
    <row r="65" spans="1:18" x14ac:dyDescent="0.35">
      <c r="A65" s="75">
        <v>109681</v>
      </c>
      <c r="B65" s="71" t="s">
        <v>105</v>
      </c>
      <c r="C65" s="5" t="s">
        <v>106</v>
      </c>
      <c r="D65" s="25" t="s">
        <v>58</v>
      </c>
      <c r="E65" s="25" t="s">
        <v>59</v>
      </c>
      <c r="F65" s="25"/>
      <c r="G65" s="25"/>
      <c r="H65" s="25">
        <v>223</v>
      </c>
      <c r="I65" s="25">
        <v>205</v>
      </c>
      <c r="J65" s="25">
        <v>221</v>
      </c>
      <c r="K65" s="25">
        <v>199</v>
      </c>
      <c r="L65" s="25">
        <v>153</v>
      </c>
      <c r="M65" s="25">
        <v>189</v>
      </c>
      <c r="N65" s="25">
        <v>215</v>
      </c>
      <c r="O65" s="25">
        <v>187</v>
      </c>
      <c r="P65" s="25">
        <v>172</v>
      </c>
      <c r="Q65" s="25">
        <v>190</v>
      </c>
      <c r="R65" s="25">
        <v>173</v>
      </c>
    </row>
    <row r="66" spans="1:18" x14ac:dyDescent="0.35">
      <c r="A66" s="75"/>
      <c r="B66" s="71"/>
      <c r="C66" s="5"/>
      <c r="D66" s="27" t="s">
        <v>61</v>
      </c>
      <c r="E66" s="27" t="s">
        <v>107</v>
      </c>
      <c r="F66" s="27"/>
      <c r="G66" s="27"/>
      <c r="H66" s="27">
        <v>73</v>
      </c>
      <c r="I66" s="27">
        <v>47</v>
      </c>
      <c r="J66" s="27">
        <v>11</v>
      </c>
      <c r="K66" s="27"/>
      <c r="L66" s="27"/>
      <c r="M66" s="27">
        <v>47</v>
      </c>
      <c r="N66" s="27">
        <v>60</v>
      </c>
      <c r="O66" s="27">
        <v>34</v>
      </c>
      <c r="P66" s="27">
        <v>9</v>
      </c>
      <c r="Q66" s="27">
        <v>10</v>
      </c>
      <c r="R66" s="27">
        <v>11</v>
      </c>
    </row>
    <row r="67" spans="1:18" x14ac:dyDescent="0.35">
      <c r="A67" s="75"/>
      <c r="B67" s="71"/>
      <c r="C67" s="5"/>
      <c r="D67" s="27" t="s">
        <v>61</v>
      </c>
      <c r="E67" s="27" t="s">
        <v>59</v>
      </c>
      <c r="F67" s="27"/>
      <c r="G67" s="27"/>
      <c r="H67" s="27">
        <v>305</v>
      </c>
      <c r="I67" s="27">
        <v>311</v>
      </c>
      <c r="J67" s="27">
        <v>301</v>
      </c>
      <c r="K67" s="27">
        <v>284</v>
      </c>
      <c r="L67" s="27">
        <v>286</v>
      </c>
      <c r="M67" s="27">
        <v>251</v>
      </c>
      <c r="N67" s="27">
        <v>244</v>
      </c>
      <c r="O67" s="27">
        <v>255</v>
      </c>
      <c r="P67" s="27">
        <v>286</v>
      </c>
      <c r="Q67" s="27">
        <v>284</v>
      </c>
      <c r="R67" s="27">
        <v>278</v>
      </c>
    </row>
    <row r="68" spans="1:18" x14ac:dyDescent="0.35">
      <c r="A68" s="75"/>
      <c r="B68" s="71"/>
      <c r="C68" s="5"/>
      <c r="D68" s="5" t="s">
        <v>61</v>
      </c>
      <c r="E68" s="5" t="s">
        <v>64</v>
      </c>
      <c r="F68" s="5"/>
      <c r="G68" s="5"/>
      <c r="H68" s="5">
        <v>14</v>
      </c>
      <c r="I68" s="5"/>
      <c r="J68" s="5"/>
      <c r="K68" s="5"/>
      <c r="L68" s="5"/>
      <c r="M68" s="5"/>
      <c r="N68" s="5"/>
      <c r="O68" s="5"/>
      <c r="P68" s="5"/>
      <c r="Q68" s="39"/>
      <c r="R68" s="5"/>
    </row>
    <row r="69" spans="1:18" x14ac:dyDescent="0.35">
      <c r="A69" s="75"/>
      <c r="B69" s="71"/>
      <c r="C69" s="5"/>
      <c r="D69" s="5" t="s">
        <v>61</v>
      </c>
      <c r="E69" s="5" t="s">
        <v>62</v>
      </c>
      <c r="F69" s="5"/>
      <c r="G69" s="5"/>
      <c r="H69" s="5"/>
      <c r="I69" s="5"/>
      <c r="J69" s="5"/>
      <c r="K69" s="5">
        <v>25</v>
      </c>
      <c r="L69" s="5">
        <v>44</v>
      </c>
      <c r="M69" s="5">
        <v>17</v>
      </c>
      <c r="N69" s="5"/>
      <c r="O69" s="5"/>
      <c r="P69" s="5"/>
      <c r="Q69" s="39"/>
      <c r="R69" s="5"/>
    </row>
    <row r="70" spans="1:18" x14ac:dyDescent="0.35">
      <c r="A70" s="70">
        <v>109857</v>
      </c>
      <c r="B70" s="65" t="s">
        <v>108</v>
      </c>
      <c r="C70" s="5"/>
      <c r="D70" s="5" t="s">
        <v>68</v>
      </c>
      <c r="E70" s="5"/>
      <c r="F70" s="5"/>
      <c r="G70" s="5"/>
      <c r="H70" s="5">
        <v>17</v>
      </c>
      <c r="I70" s="5">
        <v>18</v>
      </c>
      <c r="J70" s="5">
        <v>16</v>
      </c>
      <c r="K70" s="5"/>
      <c r="L70" s="5"/>
      <c r="M70" s="5"/>
      <c r="N70" s="5"/>
      <c r="O70" s="5"/>
      <c r="P70" s="5"/>
      <c r="Q70" s="39"/>
      <c r="R70" s="5"/>
    </row>
    <row r="71" spans="1:18" x14ac:dyDescent="0.35">
      <c r="A71" s="70"/>
      <c r="B71" s="65"/>
      <c r="C71" s="5"/>
      <c r="D71" s="30" t="s">
        <v>69</v>
      </c>
      <c r="E71" s="30" t="s">
        <v>59</v>
      </c>
      <c r="F71" s="30"/>
      <c r="G71" s="30"/>
      <c r="H71" s="30">
        <v>142</v>
      </c>
      <c r="I71" s="30">
        <v>138</v>
      </c>
      <c r="J71" s="30">
        <v>116</v>
      </c>
      <c r="K71" s="30">
        <v>99</v>
      </c>
      <c r="L71" s="30">
        <v>88</v>
      </c>
      <c r="M71" s="30">
        <v>87</v>
      </c>
      <c r="N71" s="30">
        <v>93</v>
      </c>
      <c r="O71" s="30">
        <v>79</v>
      </c>
      <c r="P71" s="30">
        <v>84</v>
      </c>
      <c r="Q71" s="30">
        <v>79</v>
      </c>
      <c r="R71" s="30">
        <v>70</v>
      </c>
    </row>
    <row r="72" spans="1:18" x14ac:dyDescent="0.35">
      <c r="A72" s="70">
        <v>109345</v>
      </c>
      <c r="B72" s="65" t="s">
        <v>109</v>
      </c>
      <c r="C72" s="5"/>
      <c r="D72" s="5" t="s">
        <v>68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21</v>
      </c>
    </row>
    <row r="73" spans="1:18" x14ac:dyDescent="0.35">
      <c r="A73" s="70"/>
      <c r="B73" s="65"/>
      <c r="C73" s="5"/>
      <c r="D73" s="30" t="s">
        <v>69</v>
      </c>
      <c r="E73" s="30" t="s">
        <v>59</v>
      </c>
      <c r="F73" s="30"/>
      <c r="G73" s="30"/>
      <c r="H73" s="30">
        <v>74</v>
      </c>
      <c r="I73" s="30">
        <v>83</v>
      </c>
      <c r="J73" s="30">
        <v>65</v>
      </c>
      <c r="K73" s="30">
        <v>51</v>
      </c>
      <c r="L73" s="30">
        <v>41</v>
      </c>
      <c r="M73" s="30">
        <v>37</v>
      </c>
      <c r="N73" s="30">
        <v>33</v>
      </c>
      <c r="O73" s="30">
        <v>39</v>
      </c>
      <c r="P73" s="30">
        <v>37</v>
      </c>
      <c r="Q73" s="30">
        <v>34</v>
      </c>
      <c r="R73" s="30">
        <v>38</v>
      </c>
    </row>
    <row r="74" spans="1:18" x14ac:dyDescent="0.35">
      <c r="A74" s="32">
        <v>109299</v>
      </c>
      <c r="B74" s="32" t="s">
        <v>110</v>
      </c>
      <c r="C74" s="5"/>
      <c r="D74" s="30" t="s">
        <v>69</v>
      </c>
      <c r="E74" s="30" t="s">
        <v>59</v>
      </c>
      <c r="F74" s="30"/>
      <c r="G74" s="30"/>
      <c r="H74" s="30">
        <v>106</v>
      </c>
      <c r="I74" s="30">
        <v>128</v>
      </c>
      <c r="J74" s="30">
        <v>116</v>
      </c>
      <c r="K74" s="30">
        <v>113</v>
      </c>
      <c r="L74" s="30">
        <v>128</v>
      </c>
      <c r="M74" s="30">
        <v>128</v>
      </c>
      <c r="N74" s="30">
        <v>122</v>
      </c>
      <c r="O74" s="30">
        <v>124</v>
      </c>
      <c r="P74" s="30">
        <v>105</v>
      </c>
      <c r="Q74" s="30">
        <v>89</v>
      </c>
      <c r="R74" s="30">
        <v>99</v>
      </c>
    </row>
    <row r="75" spans="1:18" x14ac:dyDescent="0.35">
      <c r="A75" s="70">
        <v>109928</v>
      </c>
      <c r="B75" s="65" t="s">
        <v>111</v>
      </c>
      <c r="C75" s="5"/>
      <c r="D75" s="5" t="s">
        <v>68</v>
      </c>
      <c r="E75" s="5"/>
      <c r="F75" s="5"/>
      <c r="G75" s="5"/>
      <c r="H75" s="5">
        <v>49</v>
      </c>
      <c r="I75" s="5">
        <v>50</v>
      </c>
      <c r="J75" s="5">
        <v>49</v>
      </c>
      <c r="K75" s="5">
        <v>49</v>
      </c>
      <c r="L75" s="5">
        <v>44</v>
      </c>
      <c r="M75" s="5">
        <v>48</v>
      </c>
      <c r="N75" s="5">
        <v>40</v>
      </c>
      <c r="O75" s="5">
        <v>38</v>
      </c>
      <c r="P75" s="5">
        <v>41</v>
      </c>
      <c r="Q75" s="5">
        <v>40</v>
      </c>
      <c r="R75" s="5">
        <v>45</v>
      </c>
    </row>
    <row r="76" spans="1:18" x14ac:dyDescent="0.35">
      <c r="A76" s="70"/>
      <c r="B76" s="65"/>
      <c r="C76" s="5"/>
      <c r="D76" s="30" t="s">
        <v>69</v>
      </c>
      <c r="E76" s="30"/>
      <c r="F76" s="30"/>
      <c r="G76" s="30"/>
      <c r="H76" s="30">
        <v>100</v>
      </c>
      <c r="I76" s="30">
        <v>91</v>
      </c>
      <c r="J76" s="30">
        <v>94</v>
      </c>
      <c r="K76" s="30">
        <v>91</v>
      </c>
      <c r="L76" s="30">
        <v>94</v>
      </c>
      <c r="M76" s="30">
        <v>96</v>
      </c>
      <c r="N76" s="30">
        <v>101</v>
      </c>
      <c r="O76" s="30">
        <v>99</v>
      </c>
      <c r="P76" s="30">
        <v>100</v>
      </c>
      <c r="Q76" s="30">
        <v>84</v>
      </c>
      <c r="R76" s="30">
        <v>74</v>
      </c>
    </row>
    <row r="77" spans="1:18" x14ac:dyDescent="0.35">
      <c r="A77" s="70">
        <v>109529</v>
      </c>
      <c r="B77" s="65" t="s">
        <v>112</v>
      </c>
      <c r="C77" s="5"/>
      <c r="D77" s="5" t="s">
        <v>68</v>
      </c>
      <c r="E77" s="5"/>
      <c r="F77" s="5"/>
      <c r="G77" s="5"/>
      <c r="H77" s="5">
        <v>36</v>
      </c>
      <c r="I77" s="5">
        <v>37</v>
      </c>
      <c r="J77" s="5">
        <v>39</v>
      </c>
      <c r="K77" s="5">
        <v>45</v>
      </c>
      <c r="L77" s="5">
        <v>42</v>
      </c>
      <c r="M77" s="5">
        <v>32</v>
      </c>
      <c r="N77" s="5">
        <v>26</v>
      </c>
      <c r="O77" s="5">
        <v>25</v>
      </c>
      <c r="P77" s="5">
        <v>25</v>
      </c>
      <c r="Q77" s="5">
        <v>24</v>
      </c>
      <c r="R77" s="5">
        <v>25</v>
      </c>
    </row>
    <row r="78" spans="1:18" x14ac:dyDescent="0.35">
      <c r="A78" s="70"/>
      <c r="B78" s="65"/>
      <c r="C78" s="5"/>
      <c r="D78" s="30" t="s">
        <v>69</v>
      </c>
      <c r="E78" s="30"/>
      <c r="F78" s="30"/>
      <c r="G78" s="30"/>
      <c r="H78" s="30">
        <v>93</v>
      </c>
      <c r="I78" s="30">
        <v>84</v>
      </c>
      <c r="J78" s="30">
        <v>75</v>
      </c>
      <c r="K78" s="30">
        <v>75</v>
      </c>
      <c r="L78" s="30">
        <v>79</v>
      </c>
      <c r="M78" s="30">
        <v>77</v>
      </c>
      <c r="N78" s="30">
        <v>75</v>
      </c>
      <c r="O78" s="30">
        <v>73</v>
      </c>
      <c r="P78" s="30">
        <v>72</v>
      </c>
      <c r="Q78" s="30">
        <v>69</v>
      </c>
      <c r="R78" s="30">
        <v>61</v>
      </c>
    </row>
    <row r="79" spans="1:18" x14ac:dyDescent="0.35">
      <c r="A79" s="32">
        <v>109094</v>
      </c>
      <c r="B79" s="32" t="s">
        <v>113</v>
      </c>
      <c r="C79" s="5"/>
      <c r="D79" s="5" t="s">
        <v>68</v>
      </c>
      <c r="E79" s="5"/>
      <c r="F79" s="5"/>
      <c r="G79" s="5"/>
      <c r="H79" s="5">
        <v>21</v>
      </c>
      <c r="I79" s="5">
        <v>21</v>
      </c>
      <c r="J79" s="5">
        <v>21</v>
      </c>
      <c r="K79" s="5">
        <v>18</v>
      </c>
      <c r="L79" s="5">
        <v>22</v>
      </c>
      <c r="M79" s="5">
        <v>12</v>
      </c>
      <c r="N79" s="5">
        <v>14</v>
      </c>
      <c r="O79" s="5">
        <v>13</v>
      </c>
      <c r="P79" s="5">
        <v>20</v>
      </c>
      <c r="Q79" s="5">
        <v>19</v>
      </c>
      <c r="R79" s="5">
        <v>13</v>
      </c>
    </row>
    <row r="80" spans="1:18" x14ac:dyDescent="0.35">
      <c r="A80" s="32">
        <v>109935</v>
      </c>
      <c r="B80" s="32" t="s">
        <v>114</v>
      </c>
      <c r="C80" s="5"/>
      <c r="D80" s="5" t="s">
        <v>68</v>
      </c>
      <c r="E80" s="5"/>
      <c r="F80" s="5"/>
      <c r="G80" s="5"/>
      <c r="H80" s="5">
        <v>39</v>
      </c>
      <c r="I80" s="5">
        <v>44</v>
      </c>
      <c r="J80" s="5">
        <v>42</v>
      </c>
      <c r="K80" s="5">
        <v>38</v>
      </c>
      <c r="L80" s="5">
        <v>25</v>
      </c>
      <c r="M80" s="5">
        <v>25</v>
      </c>
      <c r="N80" s="5">
        <v>21</v>
      </c>
      <c r="O80" s="5">
        <v>21</v>
      </c>
      <c r="P80" s="5">
        <v>24</v>
      </c>
      <c r="Q80" s="5">
        <v>22</v>
      </c>
      <c r="R80" s="5">
        <v>15</v>
      </c>
    </row>
    <row r="81" spans="1:18" x14ac:dyDescent="0.35">
      <c r="A81" s="32">
        <v>109883</v>
      </c>
      <c r="B81" s="32" t="s">
        <v>115</v>
      </c>
      <c r="C81" s="5"/>
      <c r="D81" s="5" t="s">
        <v>68</v>
      </c>
      <c r="E81" s="5"/>
      <c r="F81" s="5"/>
      <c r="G81" s="5"/>
      <c r="H81" s="5">
        <v>30</v>
      </c>
      <c r="I81" s="5">
        <v>25</v>
      </c>
      <c r="J81" s="5">
        <v>19</v>
      </c>
      <c r="K81" s="5">
        <v>23</v>
      </c>
      <c r="L81" s="5">
        <v>24</v>
      </c>
      <c r="M81" s="5">
        <v>19</v>
      </c>
      <c r="N81" s="5">
        <v>18</v>
      </c>
      <c r="O81" s="5">
        <v>20</v>
      </c>
      <c r="P81" s="5">
        <v>25</v>
      </c>
      <c r="Q81" s="5">
        <v>25</v>
      </c>
      <c r="R81" s="5"/>
    </row>
    <row r="82" spans="1:18" x14ac:dyDescent="0.35">
      <c r="A82" s="32">
        <v>109273</v>
      </c>
      <c r="B82" s="32" t="s">
        <v>116</v>
      </c>
      <c r="C82" s="5"/>
      <c r="D82" s="5" t="s">
        <v>68</v>
      </c>
      <c r="E82" s="5"/>
      <c r="F82" s="5"/>
      <c r="G82" s="5"/>
      <c r="H82" s="5">
        <v>74</v>
      </c>
      <c r="I82" s="5">
        <v>70</v>
      </c>
      <c r="J82" s="5">
        <v>66</v>
      </c>
      <c r="K82" s="5">
        <v>58</v>
      </c>
      <c r="L82" s="5">
        <v>70</v>
      </c>
      <c r="M82" s="5">
        <v>61</v>
      </c>
      <c r="N82" s="5">
        <v>64</v>
      </c>
      <c r="O82" s="5">
        <v>70</v>
      </c>
      <c r="P82" s="5">
        <v>70</v>
      </c>
      <c r="Q82" s="5">
        <v>70</v>
      </c>
      <c r="R82" s="5">
        <v>70</v>
      </c>
    </row>
    <row r="83" spans="1:18" x14ac:dyDescent="0.35">
      <c r="A83" s="32">
        <v>109478</v>
      </c>
      <c r="B83" s="32" t="s">
        <v>117</v>
      </c>
      <c r="C83" s="5"/>
      <c r="D83" s="5" t="s">
        <v>68</v>
      </c>
      <c r="E83" s="5"/>
      <c r="F83" s="5"/>
      <c r="G83" s="5"/>
      <c r="H83" s="5">
        <v>41</v>
      </c>
      <c r="I83" s="5">
        <v>42</v>
      </c>
      <c r="J83" s="5">
        <v>38</v>
      </c>
      <c r="K83" s="5">
        <v>68</v>
      </c>
      <c r="L83" s="5">
        <v>63</v>
      </c>
      <c r="M83" s="5">
        <v>48</v>
      </c>
      <c r="N83" s="5">
        <v>44</v>
      </c>
      <c r="O83" s="5">
        <v>51</v>
      </c>
      <c r="P83" s="5">
        <v>50</v>
      </c>
      <c r="Q83" s="5">
        <v>40</v>
      </c>
      <c r="R83" s="5">
        <v>55</v>
      </c>
    </row>
    <row r="84" spans="1:18" x14ac:dyDescent="0.35">
      <c r="A84" s="32">
        <v>109239</v>
      </c>
      <c r="B84" s="32" t="s">
        <v>118</v>
      </c>
      <c r="C84" s="5"/>
      <c r="D84" s="5"/>
      <c r="E84" s="5"/>
      <c r="F84" s="5"/>
      <c r="G84" s="5"/>
      <c r="H84" s="5">
        <v>19</v>
      </c>
      <c r="I84" s="5">
        <v>16</v>
      </c>
      <c r="J84" s="5">
        <v>16</v>
      </c>
      <c r="K84" s="5"/>
      <c r="L84" s="5"/>
      <c r="M84" s="5"/>
      <c r="N84" s="5"/>
      <c r="O84" s="5"/>
      <c r="P84" s="5"/>
      <c r="Q84" s="5"/>
      <c r="R84" s="5"/>
    </row>
    <row r="85" spans="1:18" x14ac:dyDescent="0.35">
      <c r="A85" s="22" t="s">
        <v>21</v>
      </c>
      <c r="B85" s="34"/>
      <c r="C85" s="34"/>
      <c r="D85" s="34"/>
      <c r="E85" s="34"/>
      <c r="F85" s="34"/>
      <c r="G85" s="34"/>
      <c r="H85" s="34">
        <v>1739</v>
      </c>
      <c r="I85" s="34">
        <v>1542</v>
      </c>
      <c r="J85" s="34">
        <v>1347</v>
      </c>
      <c r="K85" s="34">
        <v>1193</v>
      </c>
      <c r="L85" s="34">
        <v>1090</v>
      </c>
      <c r="M85" s="34">
        <v>1020</v>
      </c>
      <c r="N85" s="34">
        <v>950</v>
      </c>
      <c r="O85" s="34">
        <v>946</v>
      </c>
      <c r="P85" s="34">
        <v>941</v>
      </c>
      <c r="Q85" s="23">
        <v>923</v>
      </c>
      <c r="R85" s="41">
        <f>SUM(R86:R120)</f>
        <v>877</v>
      </c>
    </row>
    <row r="86" spans="1:18" x14ac:dyDescent="0.35">
      <c r="A86" s="70">
        <v>109238</v>
      </c>
      <c r="B86" s="65" t="s">
        <v>119</v>
      </c>
      <c r="C86" s="5"/>
      <c r="D86" s="5" t="s">
        <v>68</v>
      </c>
      <c r="E86" s="5"/>
      <c r="F86" s="5"/>
      <c r="G86" s="5"/>
      <c r="H86" s="5"/>
      <c r="I86" s="5"/>
      <c r="J86" s="5">
        <v>20</v>
      </c>
      <c r="K86" s="5">
        <v>15</v>
      </c>
      <c r="L86" s="5">
        <v>17</v>
      </c>
      <c r="M86" s="5">
        <v>19</v>
      </c>
      <c r="N86" s="5">
        <v>16</v>
      </c>
      <c r="O86" s="5">
        <v>19</v>
      </c>
      <c r="P86" s="5">
        <v>20</v>
      </c>
      <c r="Q86" s="5">
        <v>24</v>
      </c>
      <c r="R86" s="5">
        <v>22</v>
      </c>
    </row>
    <row r="87" spans="1:18" x14ac:dyDescent="0.35">
      <c r="A87" s="70"/>
      <c r="B87" s="65"/>
      <c r="C87" s="5"/>
      <c r="D87" s="30" t="s">
        <v>69</v>
      </c>
      <c r="E87" s="30"/>
      <c r="F87" s="30"/>
      <c r="G87" s="30"/>
      <c r="H87" s="30">
        <v>36</v>
      </c>
      <c r="I87" s="30">
        <v>35</v>
      </c>
      <c r="J87" s="30">
        <v>42</v>
      </c>
      <c r="K87" s="30">
        <v>44</v>
      </c>
      <c r="L87" s="30">
        <v>51</v>
      </c>
      <c r="M87" s="30">
        <v>44</v>
      </c>
      <c r="N87" s="30">
        <v>40</v>
      </c>
      <c r="O87" s="30">
        <v>45</v>
      </c>
      <c r="P87" s="30">
        <v>39</v>
      </c>
      <c r="Q87" s="30">
        <v>42</v>
      </c>
      <c r="R87" s="30">
        <v>40</v>
      </c>
    </row>
    <row r="88" spans="1:18" x14ac:dyDescent="0.35">
      <c r="A88" s="43">
        <v>109018</v>
      </c>
      <c r="B88" s="32" t="s">
        <v>120</v>
      </c>
      <c r="C88" s="5"/>
      <c r="D88" s="30" t="s">
        <v>69</v>
      </c>
      <c r="E88" s="30"/>
      <c r="F88" s="30"/>
      <c r="G88" s="30"/>
      <c r="H88" s="30">
        <v>63</v>
      </c>
      <c r="I88" s="30">
        <v>51</v>
      </c>
      <c r="J88" s="30">
        <v>27</v>
      </c>
      <c r="K88" s="30">
        <v>29</v>
      </c>
      <c r="L88" s="30">
        <v>23</v>
      </c>
      <c r="M88" s="30">
        <v>22</v>
      </c>
      <c r="N88" s="30">
        <v>22</v>
      </c>
      <c r="O88" s="30">
        <v>26</v>
      </c>
      <c r="P88" s="30">
        <v>24</v>
      </c>
      <c r="Q88" s="30">
        <v>23</v>
      </c>
      <c r="R88" s="30">
        <v>19</v>
      </c>
    </row>
    <row r="89" spans="1:18" x14ac:dyDescent="0.35">
      <c r="A89" s="43">
        <v>109027</v>
      </c>
      <c r="B89" s="32" t="s">
        <v>121</v>
      </c>
      <c r="C89" s="5"/>
      <c r="D89" s="30" t="s">
        <v>69</v>
      </c>
      <c r="E89" s="30"/>
      <c r="F89" s="30"/>
      <c r="G89" s="30"/>
      <c r="H89" s="30">
        <v>61</v>
      </c>
      <c r="I89" s="30">
        <v>85</v>
      </c>
      <c r="J89" s="30">
        <v>92</v>
      </c>
      <c r="K89" s="30">
        <v>85</v>
      </c>
      <c r="L89" s="30">
        <v>84</v>
      </c>
      <c r="M89" s="30">
        <v>75</v>
      </c>
      <c r="N89" s="30">
        <v>72</v>
      </c>
      <c r="O89" s="30">
        <v>83</v>
      </c>
      <c r="P89" s="30">
        <v>80</v>
      </c>
      <c r="Q89" s="30">
        <v>75</v>
      </c>
      <c r="R89" s="30">
        <v>73</v>
      </c>
    </row>
    <row r="90" spans="1:18" x14ac:dyDescent="0.35">
      <c r="A90" s="32">
        <v>109561</v>
      </c>
      <c r="B90" s="32" t="s">
        <v>122</v>
      </c>
      <c r="C90" s="5"/>
      <c r="D90" s="30" t="s">
        <v>69</v>
      </c>
      <c r="E90" s="30"/>
      <c r="F90" s="30"/>
      <c r="G90" s="30"/>
      <c r="H90" s="30">
        <v>122</v>
      </c>
      <c r="I90" s="30">
        <v>124</v>
      </c>
      <c r="J90" s="30">
        <v>100</v>
      </c>
      <c r="K90" s="30">
        <v>84</v>
      </c>
      <c r="L90" s="30">
        <v>85</v>
      </c>
      <c r="M90" s="30">
        <v>81</v>
      </c>
      <c r="N90" s="30">
        <v>77</v>
      </c>
      <c r="O90" s="30">
        <v>85</v>
      </c>
      <c r="P90" s="30">
        <v>75</v>
      </c>
      <c r="Q90" s="30">
        <v>78</v>
      </c>
      <c r="R90" s="30">
        <v>79</v>
      </c>
    </row>
    <row r="91" spans="1:18" x14ac:dyDescent="0.35">
      <c r="A91" s="70">
        <v>109469</v>
      </c>
      <c r="B91" s="65" t="s">
        <v>123</v>
      </c>
      <c r="C91" s="5"/>
      <c r="D91" s="5" t="s">
        <v>68</v>
      </c>
      <c r="E91" s="5"/>
      <c r="F91" s="5"/>
      <c r="G91" s="5"/>
      <c r="H91" s="39"/>
      <c r="I91" s="5"/>
      <c r="J91" s="5"/>
      <c r="K91" s="5"/>
      <c r="L91" s="5"/>
      <c r="M91" s="5">
        <v>23</v>
      </c>
      <c r="N91" s="5">
        <v>21</v>
      </c>
      <c r="O91" s="5">
        <v>18</v>
      </c>
      <c r="P91" s="5">
        <v>21</v>
      </c>
      <c r="Q91" s="5">
        <v>22</v>
      </c>
      <c r="R91" s="5">
        <v>25</v>
      </c>
    </row>
    <row r="92" spans="1:18" x14ac:dyDescent="0.35">
      <c r="A92" s="70"/>
      <c r="B92" s="65"/>
      <c r="C92" s="5"/>
      <c r="D92" s="30" t="s">
        <v>69</v>
      </c>
      <c r="E92" s="30"/>
      <c r="F92" s="30"/>
      <c r="G92" s="30"/>
      <c r="H92" s="30">
        <v>109</v>
      </c>
      <c r="I92" s="30">
        <v>97</v>
      </c>
      <c r="J92" s="30">
        <v>89</v>
      </c>
      <c r="K92" s="30">
        <v>79</v>
      </c>
      <c r="L92" s="30">
        <v>92</v>
      </c>
      <c r="M92" s="30">
        <v>77</v>
      </c>
      <c r="N92" s="30">
        <v>69</v>
      </c>
      <c r="O92" s="30">
        <v>75</v>
      </c>
      <c r="P92" s="30">
        <v>70</v>
      </c>
      <c r="Q92" s="30">
        <v>66</v>
      </c>
      <c r="R92" s="30">
        <v>72</v>
      </c>
    </row>
    <row r="93" spans="1:18" x14ac:dyDescent="0.35">
      <c r="A93" s="75">
        <v>109721</v>
      </c>
      <c r="B93" s="65" t="s">
        <v>124</v>
      </c>
      <c r="C93" s="5"/>
      <c r="D93" s="25" t="s">
        <v>58</v>
      </c>
      <c r="E93" s="25"/>
      <c r="F93" s="25"/>
      <c r="G93" s="25"/>
      <c r="H93" s="25">
        <v>157</v>
      </c>
      <c r="I93" s="25">
        <v>151</v>
      </c>
      <c r="J93" s="25">
        <v>68</v>
      </c>
      <c r="K93" s="25">
        <v>119</v>
      </c>
      <c r="L93" s="25">
        <v>104</v>
      </c>
      <c r="M93" s="25">
        <v>90</v>
      </c>
      <c r="N93" s="25">
        <v>82</v>
      </c>
      <c r="O93" s="25">
        <v>72</v>
      </c>
      <c r="P93" s="25">
        <v>87</v>
      </c>
      <c r="Q93" s="25">
        <v>84</v>
      </c>
      <c r="R93" s="25">
        <v>55</v>
      </c>
    </row>
    <row r="94" spans="1:18" x14ac:dyDescent="0.35">
      <c r="A94" s="75"/>
      <c r="B94" s="65"/>
      <c r="C94" s="5"/>
      <c r="D94" s="27" t="s">
        <v>61</v>
      </c>
      <c r="E94" s="27" t="s">
        <v>59</v>
      </c>
      <c r="F94" s="27"/>
      <c r="G94" s="27"/>
      <c r="H94" s="27">
        <v>256</v>
      </c>
      <c r="I94" s="27">
        <v>248</v>
      </c>
      <c r="J94" s="27">
        <v>206</v>
      </c>
      <c r="K94" s="27">
        <v>212</v>
      </c>
      <c r="L94" s="27">
        <v>180</v>
      </c>
      <c r="M94" s="27">
        <v>174</v>
      </c>
      <c r="N94" s="27">
        <v>135</v>
      </c>
      <c r="O94" s="27">
        <v>127</v>
      </c>
      <c r="P94" s="27">
        <v>124</v>
      </c>
      <c r="Q94" s="27">
        <v>117</v>
      </c>
      <c r="R94" s="27">
        <v>119</v>
      </c>
    </row>
    <row r="95" spans="1:18" x14ac:dyDescent="0.35">
      <c r="A95" s="75"/>
      <c r="B95" s="65"/>
      <c r="C95" s="5"/>
      <c r="D95" s="5" t="s">
        <v>61</v>
      </c>
      <c r="E95" s="5" t="s">
        <v>64</v>
      </c>
      <c r="F95" s="5"/>
      <c r="G95" s="5"/>
      <c r="H95" s="39">
        <v>9</v>
      </c>
      <c r="I95" s="5"/>
      <c r="J95" s="5"/>
      <c r="K95" s="5"/>
      <c r="L95" s="5"/>
      <c r="M95" s="5"/>
      <c r="N95" s="5"/>
      <c r="O95" s="5"/>
      <c r="P95" s="5"/>
      <c r="Q95" s="39"/>
      <c r="R95" s="5"/>
    </row>
    <row r="96" spans="1:18" x14ac:dyDescent="0.35">
      <c r="A96" s="75"/>
      <c r="B96" s="65"/>
      <c r="C96" s="5"/>
      <c r="D96" s="5" t="s">
        <v>61</v>
      </c>
      <c r="E96" s="5" t="s">
        <v>63</v>
      </c>
      <c r="F96" s="5"/>
      <c r="G96" s="5"/>
      <c r="H96" s="39">
        <v>45</v>
      </c>
      <c r="I96" s="5">
        <v>41</v>
      </c>
      <c r="J96" s="5">
        <v>15</v>
      </c>
      <c r="K96" s="5"/>
      <c r="L96" s="5"/>
      <c r="M96" s="5"/>
      <c r="N96" s="5">
        <v>36</v>
      </c>
      <c r="O96" s="5">
        <v>18</v>
      </c>
      <c r="P96" s="5"/>
      <c r="Q96" s="39"/>
      <c r="R96" s="5"/>
    </row>
    <row r="97" spans="1:18" x14ac:dyDescent="0.35">
      <c r="A97" s="32">
        <v>109168</v>
      </c>
      <c r="B97" s="32" t="s">
        <v>125</v>
      </c>
      <c r="C97" s="5"/>
      <c r="D97" s="30" t="s">
        <v>69</v>
      </c>
      <c r="E97" s="30"/>
      <c r="F97" s="30"/>
      <c r="G97" s="30"/>
      <c r="H97" s="30">
        <v>72</v>
      </c>
      <c r="I97" s="30">
        <v>75</v>
      </c>
      <c r="J97" s="30">
        <v>71</v>
      </c>
      <c r="K97" s="30">
        <v>73</v>
      </c>
      <c r="L97" s="30">
        <v>70</v>
      </c>
      <c r="M97" s="30">
        <v>68</v>
      </c>
      <c r="N97" s="30">
        <v>68</v>
      </c>
      <c r="O97" s="30">
        <v>67</v>
      </c>
      <c r="P97" s="30">
        <v>64</v>
      </c>
      <c r="Q97" s="30">
        <v>61</v>
      </c>
      <c r="R97" s="30">
        <v>56</v>
      </c>
    </row>
    <row r="98" spans="1:18" x14ac:dyDescent="0.35">
      <c r="A98" s="70">
        <v>109570</v>
      </c>
      <c r="B98" s="65" t="s">
        <v>126</v>
      </c>
      <c r="C98" s="5"/>
      <c r="D98" s="72" t="s">
        <v>58</v>
      </c>
      <c r="E98" s="25" t="s">
        <v>59</v>
      </c>
      <c r="F98" s="25"/>
      <c r="G98" s="25"/>
      <c r="H98" s="25">
        <v>179</v>
      </c>
      <c r="I98" s="25">
        <v>174</v>
      </c>
      <c r="J98" s="25">
        <v>213</v>
      </c>
      <c r="K98" s="25">
        <v>103</v>
      </c>
      <c r="L98" s="25">
        <v>78</v>
      </c>
      <c r="M98" s="25">
        <v>85</v>
      </c>
      <c r="N98" s="25">
        <v>89</v>
      </c>
      <c r="O98" s="25">
        <v>82</v>
      </c>
      <c r="P98" s="25">
        <v>83</v>
      </c>
      <c r="Q98" s="25">
        <v>78</v>
      </c>
      <c r="R98" s="25">
        <v>57</v>
      </c>
    </row>
    <row r="99" spans="1:18" x14ac:dyDescent="0.35">
      <c r="A99" s="70"/>
      <c r="B99" s="65"/>
      <c r="C99" s="5"/>
      <c r="D99" s="72"/>
      <c r="E99" s="5" t="s">
        <v>62</v>
      </c>
      <c r="F99" s="5"/>
      <c r="G99" s="5"/>
      <c r="H99" s="5"/>
      <c r="I99" s="5"/>
      <c r="J99" s="5">
        <v>23</v>
      </c>
      <c r="K99" s="5"/>
      <c r="L99" s="5"/>
      <c r="M99" s="5"/>
      <c r="N99" s="5"/>
      <c r="O99" s="5"/>
      <c r="P99" s="5"/>
      <c r="Q99" s="5"/>
      <c r="R99" s="5"/>
    </row>
    <row r="100" spans="1:18" x14ac:dyDescent="0.35">
      <c r="A100" s="70"/>
      <c r="B100" s="65"/>
      <c r="C100" s="5"/>
      <c r="D100" s="72"/>
      <c r="E100" s="5" t="s">
        <v>66</v>
      </c>
      <c r="F100" s="5"/>
      <c r="G100" s="5"/>
      <c r="H100" s="5"/>
      <c r="I100" s="5"/>
      <c r="J100" s="5">
        <v>5</v>
      </c>
      <c r="K100" s="5"/>
      <c r="L100" s="5"/>
      <c r="M100" s="5"/>
      <c r="N100" s="5"/>
      <c r="O100" s="5"/>
      <c r="P100" s="5"/>
      <c r="Q100" s="5"/>
      <c r="R100" s="5"/>
    </row>
    <row r="101" spans="1:18" x14ac:dyDescent="0.35">
      <c r="A101" s="70"/>
      <c r="B101" s="65"/>
      <c r="C101" s="5"/>
      <c r="D101" s="73" t="s">
        <v>61</v>
      </c>
      <c r="E101" s="27" t="s">
        <v>107</v>
      </c>
      <c r="F101" s="27"/>
      <c r="G101" s="27"/>
      <c r="H101" s="27">
        <v>59</v>
      </c>
      <c r="I101" s="27">
        <v>23</v>
      </c>
      <c r="J101" s="27"/>
      <c r="K101" s="27"/>
      <c r="L101" s="27"/>
      <c r="M101" s="27"/>
      <c r="N101" s="27"/>
      <c r="O101" s="27"/>
      <c r="P101" s="27">
        <v>19</v>
      </c>
      <c r="Q101" s="27">
        <v>19</v>
      </c>
      <c r="R101" s="27"/>
    </row>
    <row r="102" spans="1:18" x14ac:dyDescent="0.35">
      <c r="A102" s="70"/>
      <c r="B102" s="65"/>
      <c r="C102" s="5"/>
      <c r="D102" s="73"/>
      <c r="E102" s="5" t="s">
        <v>64</v>
      </c>
      <c r="F102" s="5"/>
      <c r="G102" s="5"/>
      <c r="H102" s="5">
        <v>16</v>
      </c>
      <c r="I102" s="5"/>
      <c r="J102" s="5"/>
      <c r="K102" s="5"/>
      <c r="L102" s="5"/>
      <c r="M102" s="5"/>
      <c r="N102" s="5"/>
      <c r="O102" s="5"/>
      <c r="P102" s="5"/>
      <c r="Q102" s="44"/>
      <c r="R102" s="5"/>
    </row>
    <row r="103" spans="1:18" x14ac:dyDescent="0.35">
      <c r="A103" s="70"/>
      <c r="B103" s="65"/>
      <c r="C103" s="5"/>
      <c r="D103" s="73"/>
      <c r="E103" s="5" t="s">
        <v>62</v>
      </c>
      <c r="F103" s="5"/>
      <c r="G103" s="5"/>
      <c r="H103" s="5"/>
      <c r="I103" s="5"/>
      <c r="J103" s="5">
        <v>26</v>
      </c>
      <c r="K103" s="5">
        <v>44</v>
      </c>
      <c r="L103" s="5">
        <v>36</v>
      </c>
      <c r="M103" s="5">
        <v>18</v>
      </c>
      <c r="N103" s="5"/>
      <c r="O103" s="5"/>
      <c r="P103" s="5"/>
      <c r="Q103" s="44"/>
      <c r="R103" s="5"/>
    </row>
    <row r="104" spans="1:18" x14ac:dyDescent="0.35">
      <c r="A104" s="70"/>
      <c r="B104" s="65"/>
      <c r="C104" s="5"/>
      <c r="D104" s="73"/>
      <c r="E104" s="5" t="s">
        <v>66</v>
      </c>
      <c r="F104" s="5"/>
      <c r="G104" s="5"/>
      <c r="H104" s="5"/>
      <c r="I104" s="5"/>
      <c r="J104" s="5">
        <v>20</v>
      </c>
      <c r="K104" s="5"/>
      <c r="L104" s="5"/>
      <c r="M104" s="5"/>
      <c r="N104" s="5"/>
      <c r="O104" s="5"/>
      <c r="P104" s="5"/>
      <c r="Q104" s="44"/>
      <c r="R104" s="5"/>
    </row>
    <row r="105" spans="1:18" x14ac:dyDescent="0.35">
      <c r="A105" s="70"/>
      <c r="B105" s="65"/>
      <c r="C105" s="5"/>
      <c r="D105" s="73"/>
      <c r="E105" s="27" t="s">
        <v>59</v>
      </c>
      <c r="F105" s="27"/>
      <c r="G105" s="27"/>
      <c r="H105" s="27">
        <v>214</v>
      </c>
      <c r="I105" s="27">
        <v>183</v>
      </c>
      <c r="J105" s="27">
        <v>174</v>
      </c>
      <c r="K105" s="27">
        <v>184</v>
      </c>
      <c r="L105" s="27">
        <v>160</v>
      </c>
      <c r="M105" s="27">
        <v>147</v>
      </c>
      <c r="N105" s="27">
        <v>119</v>
      </c>
      <c r="O105" s="27">
        <v>116</v>
      </c>
      <c r="P105" s="27">
        <v>113</v>
      </c>
      <c r="Q105" s="27">
        <v>114</v>
      </c>
      <c r="R105" s="27">
        <v>125</v>
      </c>
    </row>
    <row r="106" spans="1:18" x14ac:dyDescent="0.35">
      <c r="A106" s="70"/>
      <c r="B106" s="65"/>
      <c r="C106" s="5"/>
      <c r="D106" s="42" t="s">
        <v>90</v>
      </c>
      <c r="E106" s="42" t="s">
        <v>92</v>
      </c>
      <c r="F106" s="42"/>
      <c r="G106" s="42"/>
      <c r="H106" s="42"/>
      <c r="I106" s="42"/>
      <c r="J106" s="42"/>
      <c r="K106" s="42"/>
      <c r="L106" s="42"/>
      <c r="M106" s="42"/>
      <c r="N106" s="42">
        <v>15</v>
      </c>
      <c r="O106" s="42">
        <v>29</v>
      </c>
      <c r="P106" s="42">
        <v>41</v>
      </c>
      <c r="Q106" s="42">
        <v>40</v>
      </c>
      <c r="R106" s="42">
        <v>51</v>
      </c>
    </row>
    <row r="107" spans="1:18" x14ac:dyDescent="0.35">
      <c r="A107" s="32">
        <v>109590</v>
      </c>
      <c r="B107" s="32" t="s">
        <v>127</v>
      </c>
      <c r="C107" s="5"/>
      <c r="D107" s="5" t="s">
        <v>68</v>
      </c>
      <c r="E107" s="5"/>
      <c r="F107" s="5"/>
      <c r="G107" s="5"/>
      <c r="H107" s="39">
        <v>8</v>
      </c>
      <c r="I107" s="5">
        <v>9</v>
      </c>
      <c r="J107" s="5">
        <v>11</v>
      </c>
      <c r="K107" s="5">
        <v>9</v>
      </c>
      <c r="L107" s="5">
        <v>10</v>
      </c>
      <c r="M107" s="5">
        <v>14</v>
      </c>
      <c r="N107" s="5">
        <v>16</v>
      </c>
      <c r="O107" s="5">
        <v>17</v>
      </c>
      <c r="P107" s="5">
        <v>16</v>
      </c>
      <c r="Q107" s="5">
        <v>14</v>
      </c>
      <c r="R107" s="5">
        <v>12</v>
      </c>
    </row>
    <row r="108" spans="1:18" x14ac:dyDescent="0.35">
      <c r="A108" s="32">
        <v>109544</v>
      </c>
      <c r="B108" s="32" t="s">
        <v>128</v>
      </c>
      <c r="C108" s="5"/>
      <c r="D108" s="5" t="s">
        <v>68</v>
      </c>
      <c r="E108" s="5"/>
      <c r="F108" s="5"/>
      <c r="G108" s="5"/>
      <c r="H108" s="5">
        <v>27</v>
      </c>
      <c r="I108" s="5">
        <v>21</v>
      </c>
      <c r="J108" s="5">
        <v>17</v>
      </c>
      <c r="K108" s="5">
        <v>20</v>
      </c>
      <c r="L108" s="5">
        <v>16</v>
      </c>
      <c r="M108" s="5">
        <v>13</v>
      </c>
      <c r="N108" s="5">
        <v>10</v>
      </c>
      <c r="O108" s="5">
        <v>12</v>
      </c>
      <c r="P108" s="5">
        <v>14</v>
      </c>
      <c r="Q108" s="5">
        <v>15</v>
      </c>
      <c r="R108" s="5">
        <v>12</v>
      </c>
    </row>
    <row r="109" spans="1:18" x14ac:dyDescent="0.35">
      <c r="A109" s="32">
        <v>109428</v>
      </c>
      <c r="B109" s="32" t="s">
        <v>129</v>
      </c>
      <c r="C109" s="5"/>
      <c r="D109" s="5" t="s">
        <v>68</v>
      </c>
      <c r="E109" s="5"/>
      <c r="F109" s="5"/>
      <c r="G109" s="5"/>
      <c r="H109" s="5">
        <v>19</v>
      </c>
      <c r="I109" s="5">
        <v>17</v>
      </c>
      <c r="J109" s="5">
        <v>18</v>
      </c>
      <c r="K109" s="5">
        <v>14</v>
      </c>
      <c r="L109" s="5">
        <v>14</v>
      </c>
      <c r="M109" s="5">
        <v>14</v>
      </c>
      <c r="N109" s="5">
        <v>11</v>
      </c>
      <c r="O109" s="5">
        <v>12</v>
      </c>
      <c r="P109" s="5">
        <v>10</v>
      </c>
      <c r="Q109" s="5">
        <v>7</v>
      </c>
      <c r="R109" s="5">
        <v>16</v>
      </c>
    </row>
    <row r="110" spans="1:18" x14ac:dyDescent="0.35">
      <c r="A110" s="32">
        <v>109798</v>
      </c>
      <c r="B110" s="32" t="s">
        <v>130</v>
      </c>
      <c r="C110" s="5"/>
      <c r="D110" s="5" t="s">
        <v>68</v>
      </c>
      <c r="E110" s="5"/>
      <c r="F110" s="5"/>
      <c r="G110" s="5"/>
      <c r="H110" s="39">
        <v>39</v>
      </c>
      <c r="I110" s="5">
        <v>39</v>
      </c>
      <c r="J110" s="5">
        <v>31</v>
      </c>
      <c r="K110" s="5">
        <v>22</v>
      </c>
      <c r="L110" s="5">
        <v>22</v>
      </c>
      <c r="M110" s="5">
        <v>28</v>
      </c>
      <c r="N110" s="5">
        <v>25</v>
      </c>
      <c r="O110" s="5">
        <v>18</v>
      </c>
      <c r="P110" s="5">
        <v>14</v>
      </c>
      <c r="Q110" s="5">
        <v>19</v>
      </c>
      <c r="R110" s="5">
        <v>20</v>
      </c>
    </row>
    <row r="111" spans="1:18" x14ac:dyDescent="0.35">
      <c r="A111" s="70">
        <v>109522</v>
      </c>
      <c r="B111" s="65" t="s">
        <v>131</v>
      </c>
      <c r="C111" s="5"/>
      <c r="D111" s="5" t="s">
        <v>68</v>
      </c>
      <c r="E111" s="5"/>
      <c r="F111" s="5"/>
      <c r="G111" s="5"/>
      <c r="H111" s="5">
        <v>15</v>
      </c>
      <c r="I111" s="5">
        <v>11</v>
      </c>
      <c r="J111" s="5">
        <v>22</v>
      </c>
      <c r="K111" s="5">
        <v>20</v>
      </c>
      <c r="L111" s="5">
        <v>25</v>
      </c>
      <c r="M111" s="5">
        <v>28</v>
      </c>
      <c r="N111" s="5">
        <v>27</v>
      </c>
      <c r="O111" s="5">
        <v>25</v>
      </c>
      <c r="P111" s="5">
        <v>27</v>
      </c>
      <c r="Q111" s="5">
        <v>25</v>
      </c>
      <c r="R111" s="5">
        <v>24</v>
      </c>
    </row>
    <row r="112" spans="1:18" x14ac:dyDescent="0.35">
      <c r="A112" s="70"/>
      <c r="B112" s="65"/>
      <c r="C112" s="5"/>
      <c r="D112" s="5" t="s">
        <v>69</v>
      </c>
      <c r="E112" s="5"/>
      <c r="F112" s="5"/>
      <c r="G112" s="5"/>
      <c r="H112" s="5">
        <v>43</v>
      </c>
      <c r="I112" s="5">
        <v>22</v>
      </c>
      <c r="J112" s="5">
        <v>13</v>
      </c>
      <c r="K112" s="5">
        <v>13</v>
      </c>
      <c r="L112" s="5"/>
      <c r="M112" s="5"/>
      <c r="N112" s="5"/>
      <c r="O112" s="5"/>
      <c r="P112" s="5"/>
      <c r="Q112" s="5"/>
      <c r="R112" s="5"/>
    </row>
    <row r="113" spans="1:18" x14ac:dyDescent="0.35">
      <c r="A113" s="32">
        <v>109033</v>
      </c>
      <c r="B113" s="65" t="s">
        <v>132</v>
      </c>
      <c r="C113" s="5"/>
      <c r="D113" s="5" t="s">
        <v>68</v>
      </c>
      <c r="E113" s="5"/>
      <c r="F113" s="5"/>
      <c r="G113" s="5"/>
      <c r="H113" s="5"/>
      <c r="I113" s="5">
        <v>35</v>
      </c>
      <c r="J113" s="5">
        <v>24</v>
      </c>
      <c r="K113" s="5">
        <v>24</v>
      </c>
      <c r="L113" s="5">
        <v>23</v>
      </c>
      <c r="M113" s="5"/>
      <c r="N113" s="5"/>
      <c r="O113" s="5"/>
      <c r="P113" s="5"/>
      <c r="Q113" s="5"/>
      <c r="R113" s="5"/>
    </row>
    <row r="114" spans="1:18" x14ac:dyDescent="0.35">
      <c r="A114" s="32"/>
      <c r="B114" s="6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35">
      <c r="A115" s="32">
        <v>109517</v>
      </c>
      <c r="B115" s="32" t="s">
        <v>133</v>
      </c>
      <c r="C115" s="5"/>
      <c r="D115" s="5" t="s">
        <v>69</v>
      </c>
      <c r="E115" s="5"/>
      <c r="F115" s="5"/>
      <c r="G115" s="5"/>
      <c r="H115" s="5">
        <v>57</v>
      </c>
      <c r="I115" s="5">
        <v>34</v>
      </c>
      <c r="J115" s="5">
        <v>20</v>
      </c>
      <c r="K115" s="5"/>
      <c r="L115" s="5"/>
      <c r="M115" s="5"/>
      <c r="N115" s="5"/>
      <c r="O115" s="5"/>
      <c r="P115" s="5"/>
      <c r="Q115" s="5"/>
      <c r="R115" s="5"/>
    </row>
    <row r="116" spans="1:18" x14ac:dyDescent="0.35">
      <c r="A116" s="32">
        <v>109072</v>
      </c>
      <c r="B116" s="32" t="s">
        <v>134</v>
      </c>
      <c r="C116" s="5"/>
      <c r="D116" s="5" t="s">
        <v>68</v>
      </c>
      <c r="E116" s="5"/>
      <c r="F116" s="5"/>
      <c r="G116" s="5"/>
      <c r="H116" s="5">
        <v>9</v>
      </c>
      <c r="I116" s="5">
        <v>10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35">
      <c r="A117" s="32">
        <v>109392</v>
      </c>
      <c r="B117" s="32" t="s">
        <v>135</v>
      </c>
      <c r="C117" s="5"/>
      <c r="D117" s="5" t="s">
        <v>68</v>
      </c>
      <c r="E117" s="5"/>
      <c r="F117" s="5"/>
      <c r="G117" s="5"/>
      <c r="H117" s="5">
        <v>20</v>
      </c>
      <c r="I117" s="5">
        <v>19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35">
      <c r="A118" s="32">
        <v>109775</v>
      </c>
      <c r="B118" s="32" t="s">
        <v>136</v>
      </c>
      <c r="C118" s="5"/>
      <c r="D118" s="5" t="s">
        <v>68</v>
      </c>
      <c r="E118" s="5"/>
      <c r="F118" s="5"/>
      <c r="G118" s="5"/>
      <c r="H118" s="5">
        <v>37</v>
      </c>
      <c r="I118" s="5">
        <v>27</v>
      </c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35">
      <c r="A119" s="32">
        <v>109792</v>
      </c>
      <c r="B119" s="32" t="s">
        <v>137</v>
      </c>
      <c r="C119" s="5"/>
      <c r="D119" s="5" t="s">
        <v>69</v>
      </c>
      <c r="E119" s="5"/>
      <c r="F119" s="5"/>
      <c r="G119" s="5"/>
      <c r="H119" s="5">
        <v>24</v>
      </c>
      <c r="I119" s="5">
        <v>11</v>
      </c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35">
      <c r="A120" s="32">
        <v>109248</v>
      </c>
      <c r="B120" s="32" t="s">
        <v>138</v>
      </c>
      <c r="C120" s="5"/>
      <c r="D120" s="5" t="s">
        <v>68</v>
      </c>
      <c r="E120" s="5"/>
      <c r="F120" s="5"/>
      <c r="G120" s="5"/>
      <c r="H120" s="39">
        <v>43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35">
      <c r="A121" s="22" t="s">
        <v>24</v>
      </c>
      <c r="B121" s="34"/>
      <c r="C121" s="34"/>
      <c r="D121" s="34"/>
      <c r="E121" s="34"/>
      <c r="F121" s="34"/>
      <c r="G121" s="34"/>
      <c r="H121" s="34">
        <v>1042</v>
      </c>
      <c r="I121" s="34">
        <v>961</v>
      </c>
      <c r="J121" s="34">
        <v>895</v>
      </c>
      <c r="K121" s="34">
        <v>847</v>
      </c>
      <c r="L121" s="34">
        <v>787</v>
      </c>
      <c r="M121" s="34">
        <v>758</v>
      </c>
      <c r="N121" s="34">
        <v>716</v>
      </c>
      <c r="O121" s="34">
        <v>674</v>
      </c>
      <c r="P121" s="34">
        <v>661</v>
      </c>
      <c r="Q121" s="23">
        <v>647</v>
      </c>
      <c r="R121" s="41">
        <f>SUM(R122:R140)</f>
        <v>666</v>
      </c>
    </row>
    <row r="122" spans="1:18" x14ac:dyDescent="0.35">
      <c r="A122" s="70">
        <v>109331</v>
      </c>
      <c r="B122" s="75" t="s">
        <v>139</v>
      </c>
      <c r="C122" s="5"/>
      <c r="D122" s="5" t="s">
        <v>68</v>
      </c>
      <c r="E122" s="5"/>
      <c r="F122" s="5"/>
      <c r="G122" s="5"/>
      <c r="H122" s="5"/>
      <c r="I122" s="5"/>
      <c r="J122" s="5"/>
      <c r="K122" s="5"/>
      <c r="L122" s="5">
        <v>77</v>
      </c>
      <c r="M122" s="5">
        <v>78</v>
      </c>
      <c r="N122" s="5">
        <v>68</v>
      </c>
      <c r="O122" s="5">
        <v>62</v>
      </c>
      <c r="P122" s="5">
        <v>75</v>
      </c>
      <c r="Q122" s="5">
        <v>70</v>
      </c>
      <c r="R122" s="5">
        <v>68</v>
      </c>
    </row>
    <row r="123" spans="1:18" x14ac:dyDescent="0.35">
      <c r="A123" s="70"/>
      <c r="B123" s="75"/>
      <c r="C123" s="5"/>
      <c r="D123" s="30" t="s">
        <v>69</v>
      </c>
      <c r="E123" s="30" t="s">
        <v>59</v>
      </c>
      <c r="F123" s="30"/>
      <c r="G123" s="30"/>
      <c r="H123" s="30"/>
      <c r="I123" s="30"/>
      <c r="J123" s="30"/>
      <c r="K123" s="30"/>
      <c r="L123" s="30">
        <v>190</v>
      </c>
      <c r="M123" s="30">
        <v>196</v>
      </c>
      <c r="N123" s="30">
        <v>186</v>
      </c>
      <c r="O123" s="30">
        <v>182</v>
      </c>
      <c r="P123" s="30">
        <v>174</v>
      </c>
      <c r="Q123" s="30">
        <v>168</v>
      </c>
      <c r="R123" s="30">
        <v>174</v>
      </c>
    </row>
    <row r="124" spans="1:18" x14ac:dyDescent="0.35">
      <c r="A124" s="70"/>
      <c r="B124" s="75"/>
      <c r="C124" s="5"/>
      <c r="D124" s="25" t="s">
        <v>58</v>
      </c>
      <c r="E124" s="25" t="s">
        <v>59</v>
      </c>
      <c r="F124" s="25"/>
      <c r="G124" s="25"/>
      <c r="H124" s="25">
        <v>232</v>
      </c>
      <c r="I124" s="25">
        <v>211</v>
      </c>
      <c r="J124" s="25">
        <v>209</v>
      </c>
      <c r="K124" s="25">
        <v>182</v>
      </c>
      <c r="L124" s="25">
        <v>158</v>
      </c>
      <c r="M124" s="25">
        <v>143</v>
      </c>
      <c r="N124" s="25">
        <v>130</v>
      </c>
      <c r="O124" s="25">
        <v>144</v>
      </c>
      <c r="P124" s="25">
        <v>138</v>
      </c>
      <c r="Q124" s="25">
        <v>131</v>
      </c>
      <c r="R124" s="25">
        <v>132</v>
      </c>
    </row>
    <row r="125" spans="1:18" x14ac:dyDescent="0.35">
      <c r="A125" s="70"/>
      <c r="B125" s="75"/>
      <c r="C125" s="5"/>
      <c r="D125" s="27" t="s">
        <v>61</v>
      </c>
      <c r="E125" s="27" t="s">
        <v>59</v>
      </c>
      <c r="F125" s="27"/>
      <c r="G125" s="27"/>
      <c r="H125" s="27">
        <v>309</v>
      </c>
      <c r="I125" s="27">
        <v>324</v>
      </c>
      <c r="J125" s="27">
        <v>308</v>
      </c>
      <c r="K125" s="27">
        <v>296</v>
      </c>
      <c r="L125" s="27">
        <v>299</v>
      </c>
      <c r="M125" s="27">
        <v>274</v>
      </c>
      <c r="N125" s="27">
        <v>272</v>
      </c>
      <c r="O125" s="27">
        <v>230</v>
      </c>
      <c r="P125" s="27">
        <v>212</v>
      </c>
      <c r="Q125" s="27">
        <v>203</v>
      </c>
      <c r="R125" s="27">
        <v>219</v>
      </c>
    </row>
    <row r="126" spans="1:18" x14ac:dyDescent="0.35">
      <c r="A126" s="70"/>
      <c r="B126" s="75"/>
      <c r="C126" s="5"/>
      <c r="D126" s="5" t="s">
        <v>61</v>
      </c>
      <c r="E126" s="5" t="s">
        <v>63</v>
      </c>
      <c r="F126" s="5"/>
      <c r="G126" s="5"/>
      <c r="H126" s="5">
        <v>40</v>
      </c>
      <c r="I126" s="5">
        <v>24</v>
      </c>
      <c r="J126" s="5"/>
      <c r="K126" s="5"/>
      <c r="L126" s="5"/>
      <c r="M126" s="5"/>
      <c r="N126" s="5"/>
      <c r="O126" s="5"/>
      <c r="P126" s="5"/>
      <c r="Q126" s="39"/>
      <c r="R126" s="5"/>
    </row>
    <row r="127" spans="1:18" x14ac:dyDescent="0.35">
      <c r="A127" s="70"/>
      <c r="B127" s="75"/>
      <c r="C127" s="5"/>
      <c r="D127" s="5" t="s">
        <v>61</v>
      </c>
      <c r="E127" s="5" t="s">
        <v>62</v>
      </c>
      <c r="F127" s="5"/>
      <c r="G127" s="5"/>
      <c r="H127" s="5"/>
      <c r="I127" s="5"/>
      <c r="J127" s="5">
        <v>21</v>
      </c>
      <c r="K127" s="5">
        <v>20</v>
      </c>
      <c r="L127" s="5"/>
      <c r="M127" s="5"/>
      <c r="N127" s="5"/>
      <c r="O127" s="5"/>
      <c r="P127" s="5"/>
      <c r="Q127" s="39"/>
      <c r="R127" s="5"/>
    </row>
    <row r="128" spans="1:18" x14ac:dyDescent="0.35">
      <c r="A128" s="32">
        <v>109831</v>
      </c>
      <c r="B128" s="32" t="s">
        <v>140</v>
      </c>
      <c r="C128" s="5"/>
      <c r="D128" s="30" t="s">
        <v>69</v>
      </c>
      <c r="E128" s="30" t="s">
        <v>59</v>
      </c>
      <c r="F128" s="30"/>
      <c r="G128" s="30"/>
      <c r="H128" s="30">
        <v>65</v>
      </c>
      <c r="I128" s="30">
        <v>55</v>
      </c>
      <c r="J128" s="30">
        <v>51</v>
      </c>
      <c r="K128" s="30">
        <v>55</v>
      </c>
      <c r="L128" s="30">
        <v>38</v>
      </c>
      <c r="M128" s="30">
        <v>33</v>
      </c>
      <c r="N128" s="30">
        <v>34</v>
      </c>
      <c r="O128" s="30">
        <v>34</v>
      </c>
      <c r="P128" s="30">
        <v>38</v>
      </c>
      <c r="Q128" s="30">
        <v>39</v>
      </c>
      <c r="R128" s="30">
        <v>36</v>
      </c>
    </row>
    <row r="129" spans="1:18" x14ac:dyDescent="0.35">
      <c r="A129" s="32">
        <v>109871</v>
      </c>
      <c r="B129" s="32" t="s">
        <v>141</v>
      </c>
      <c r="C129" s="5"/>
      <c r="D129" s="5" t="s">
        <v>68</v>
      </c>
      <c r="E129" s="5"/>
      <c r="F129" s="5"/>
      <c r="G129" s="5"/>
      <c r="H129" s="5">
        <v>31</v>
      </c>
      <c r="I129" s="5">
        <v>32</v>
      </c>
      <c r="J129" s="5">
        <v>25</v>
      </c>
      <c r="K129" s="5">
        <v>24</v>
      </c>
      <c r="L129" s="5">
        <v>25</v>
      </c>
      <c r="M129" s="5">
        <v>34</v>
      </c>
      <c r="N129" s="5">
        <v>26</v>
      </c>
      <c r="O129" s="5">
        <v>22</v>
      </c>
      <c r="P129" s="5">
        <v>24</v>
      </c>
      <c r="Q129" s="5">
        <v>36</v>
      </c>
      <c r="R129" s="5">
        <v>37</v>
      </c>
    </row>
    <row r="130" spans="1:18" x14ac:dyDescent="0.35">
      <c r="A130" s="32"/>
      <c r="B130" s="32" t="s">
        <v>142</v>
      </c>
      <c r="C130" s="5"/>
      <c r="D130" s="5" t="s">
        <v>68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35">
      <c r="A131" s="32"/>
      <c r="B131" s="32" t="s">
        <v>143</v>
      </c>
      <c r="C131" s="5"/>
      <c r="D131" s="5" t="s">
        <v>69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35">
      <c r="A132" s="32">
        <v>109010</v>
      </c>
      <c r="B132" s="45" t="s">
        <v>144</v>
      </c>
      <c r="C132" s="5"/>
      <c r="D132" s="5" t="s">
        <v>69</v>
      </c>
      <c r="E132" s="5"/>
      <c r="F132" s="5"/>
      <c r="G132" s="5"/>
      <c r="H132" s="5">
        <v>164</v>
      </c>
      <c r="I132" s="5">
        <v>136</v>
      </c>
      <c r="J132" s="5">
        <v>139</v>
      </c>
      <c r="K132" s="5">
        <v>199</v>
      </c>
      <c r="L132" s="5"/>
      <c r="M132" s="5"/>
      <c r="N132" s="5"/>
      <c r="O132" s="5"/>
      <c r="P132" s="5"/>
      <c r="Q132" s="5"/>
      <c r="R132" s="5"/>
    </row>
    <row r="133" spans="1:18" x14ac:dyDescent="0.35">
      <c r="A133" s="32">
        <v>109173</v>
      </c>
      <c r="B133" s="32" t="s">
        <v>145</v>
      </c>
      <c r="C133" s="5"/>
      <c r="D133" s="5" t="s">
        <v>68</v>
      </c>
      <c r="E133" s="5"/>
      <c r="F133" s="5"/>
      <c r="G133" s="5"/>
      <c r="H133" s="5">
        <v>56</v>
      </c>
      <c r="I133" s="5">
        <v>61</v>
      </c>
      <c r="J133" s="5">
        <v>65</v>
      </c>
      <c r="K133" s="5">
        <v>71</v>
      </c>
      <c r="L133" s="5"/>
      <c r="M133" s="5"/>
      <c r="N133" s="5"/>
      <c r="O133" s="5"/>
      <c r="P133" s="5"/>
      <c r="Q133" s="5"/>
      <c r="R133" s="5"/>
    </row>
    <row r="134" spans="1:18" x14ac:dyDescent="0.35">
      <c r="A134" s="32">
        <v>109538</v>
      </c>
      <c r="B134" s="32" t="s">
        <v>146</v>
      </c>
      <c r="C134" s="5"/>
      <c r="D134" s="5" t="s">
        <v>68</v>
      </c>
      <c r="E134" s="5"/>
      <c r="F134" s="5"/>
      <c r="G134" s="5"/>
      <c r="H134" s="5">
        <v>21</v>
      </c>
      <c r="I134" s="5">
        <v>15</v>
      </c>
      <c r="J134" s="5">
        <v>10</v>
      </c>
      <c r="K134" s="5"/>
      <c r="L134" s="5"/>
      <c r="M134" s="5"/>
      <c r="N134" s="5"/>
      <c r="O134" s="5"/>
      <c r="P134" s="5"/>
      <c r="Q134" s="5"/>
      <c r="R134" s="5"/>
    </row>
    <row r="135" spans="1:18" x14ac:dyDescent="0.35">
      <c r="A135" s="70">
        <v>109918</v>
      </c>
      <c r="B135" s="65" t="s">
        <v>147</v>
      </c>
      <c r="C135" s="5"/>
      <c r="D135" s="5" t="s">
        <v>68</v>
      </c>
      <c r="E135" s="5"/>
      <c r="F135" s="5"/>
      <c r="G135" s="5"/>
      <c r="H135" s="5"/>
      <c r="I135" s="5"/>
      <c r="J135" s="5">
        <v>11</v>
      </c>
      <c r="K135" s="5"/>
      <c r="L135" s="5"/>
      <c r="M135" s="5"/>
      <c r="N135" s="5"/>
      <c r="O135" s="5"/>
      <c r="P135" s="5"/>
      <c r="Q135" s="5"/>
      <c r="R135" s="5"/>
    </row>
    <row r="136" spans="1:18" x14ac:dyDescent="0.35">
      <c r="A136" s="70"/>
      <c r="B136" s="65"/>
      <c r="C136" s="5"/>
      <c r="D136" s="5" t="s">
        <v>69</v>
      </c>
      <c r="E136" s="5"/>
      <c r="F136" s="5"/>
      <c r="G136" s="5"/>
      <c r="H136" s="5">
        <v>31</v>
      </c>
      <c r="I136" s="5">
        <v>33</v>
      </c>
      <c r="J136" s="5">
        <v>16</v>
      </c>
      <c r="K136" s="5"/>
      <c r="L136" s="5"/>
      <c r="M136" s="5"/>
      <c r="N136" s="5"/>
      <c r="O136" s="5"/>
      <c r="P136" s="5"/>
      <c r="Q136" s="5"/>
      <c r="R136" s="5"/>
    </row>
    <row r="137" spans="1:18" x14ac:dyDescent="0.35">
      <c r="A137" s="32">
        <v>109997</v>
      </c>
      <c r="B137" s="32" t="s">
        <v>148</v>
      </c>
      <c r="C137" s="5"/>
      <c r="D137" s="5" t="s">
        <v>69</v>
      </c>
      <c r="E137" s="5"/>
      <c r="F137" s="5"/>
      <c r="G137" s="5"/>
      <c r="H137" s="5">
        <v>52</v>
      </c>
      <c r="I137" s="5">
        <v>53</v>
      </c>
      <c r="J137" s="5">
        <v>40</v>
      </c>
      <c r="K137" s="5"/>
      <c r="L137" s="5"/>
      <c r="M137" s="5"/>
      <c r="N137" s="5"/>
      <c r="O137" s="5"/>
      <c r="P137" s="5"/>
      <c r="Q137" s="5"/>
      <c r="R137" s="5"/>
    </row>
    <row r="138" spans="1:18" x14ac:dyDescent="0.35">
      <c r="A138" s="32">
        <v>109896</v>
      </c>
      <c r="B138" s="32" t="s">
        <v>149</v>
      </c>
      <c r="C138" s="5"/>
      <c r="D138" s="5" t="s">
        <v>68</v>
      </c>
      <c r="E138" s="5"/>
      <c r="F138" s="5"/>
      <c r="G138" s="5"/>
      <c r="H138" s="5">
        <v>20</v>
      </c>
      <c r="I138" s="5">
        <v>17</v>
      </c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35">
      <c r="A139" s="32">
        <v>109163</v>
      </c>
      <c r="B139" s="32" t="s">
        <v>150</v>
      </c>
      <c r="C139" s="5"/>
      <c r="D139" s="5" t="s">
        <v>68</v>
      </c>
      <c r="E139" s="5"/>
      <c r="F139" s="5"/>
      <c r="G139" s="5"/>
      <c r="H139" s="5">
        <v>13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35">
      <c r="A140" s="32">
        <v>109277</v>
      </c>
      <c r="B140" s="32" t="s">
        <v>151</v>
      </c>
      <c r="C140" s="5"/>
      <c r="D140" s="5" t="s">
        <v>68</v>
      </c>
      <c r="E140" s="5"/>
      <c r="F140" s="5"/>
      <c r="G140" s="5"/>
      <c r="H140" s="5">
        <v>8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35">
      <c r="A141" s="22" t="s">
        <v>74</v>
      </c>
      <c r="B141" s="34"/>
      <c r="C141" s="34"/>
      <c r="D141" s="34"/>
      <c r="E141" s="34"/>
      <c r="F141" s="34"/>
      <c r="G141" s="34"/>
      <c r="H141" s="34">
        <v>1434</v>
      </c>
      <c r="I141" s="34">
        <v>1358</v>
      </c>
      <c r="J141" s="34">
        <v>1305</v>
      </c>
      <c r="K141" s="34">
        <v>1251</v>
      </c>
      <c r="L141" s="34">
        <v>1170</v>
      </c>
      <c r="M141" s="34">
        <v>1079</v>
      </c>
      <c r="N141" s="34">
        <v>1036</v>
      </c>
      <c r="O141" s="34">
        <v>1004</v>
      </c>
      <c r="P141" s="34">
        <v>969</v>
      </c>
      <c r="Q141" s="23">
        <v>946</v>
      </c>
      <c r="R141" s="41">
        <f>SUM(R142:R167)</f>
        <v>925</v>
      </c>
    </row>
    <row r="142" spans="1:18" x14ac:dyDescent="0.35">
      <c r="A142" s="70">
        <v>109062</v>
      </c>
      <c r="B142" s="65" t="s">
        <v>152</v>
      </c>
      <c r="C142" s="5"/>
      <c r="D142" s="5" t="s">
        <v>68</v>
      </c>
      <c r="E142" s="5"/>
      <c r="F142" s="5"/>
      <c r="G142" s="5"/>
      <c r="H142" s="5">
        <v>41</v>
      </c>
      <c r="I142" s="5">
        <v>40</v>
      </c>
      <c r="J142" s="5">
        <v>37</v>
      </c>
      <c r="K142" s="5">
        <v>41</v>
      </c>
      <c r="L142" s="5">
        <v>44</v>
      </c>
      <c r="M142" s="5">
        <v>45</v>
      </c>
      <c r="N142" s="5">
        <v>45</v>
      </c>
      <c r="O142" s="5">
        <v>45</v>
      </c>
      <c r="P142" s="5">
        <v>45</v>
      </c>
      <c r="Q142" s="5">
        <v>46</v>
      </c>
      <c r="R142" s="5">
        <v>45</v>
      </c>
    </row>
    <row r="143" spans="1:18" x14ac:dyDescent="0.35">
      <c r="A143" s="70"/>
      <c r="B143" s="65"/>
      <c r="C143" s="5"/>
      <c r="D143" s="30" t="s">
        <v>69</v>
      </c>
      <c r="E143" s="30" t="s">
        <v>59</v>
      </c>
      <c r="F143" s="30"/>
      <c r="G143" s="30"/>
      <c r="H143" s="30">
        <v>67</v>
      </c>
      <c r="I143" s="30">
        <v>65</v>
      </c>
      <c r="J143" s="30">
        <v>72</v>
      </c>
      <c r="K143" s="30">
        <v>81</v>
      </c>
      <c r="L143" s="30">
        <v>89</v>
      </c>
      <c r="M143" s="30">
        <v>77</v>
      </c>
      <c r="N143" s="30">
        <v>87</v>
      </c>
      <c r="O143" s="30">
        <v>87</v>
      </c>
      <c r="P143" s="30">
        <v>80</v>
      </c>
      <c r="Q143" s="30">
        <v>84</v>
      </c>
      <c r="R143" s="30">
        <v>80</v>
      </c>
    </row>
    <row r="144" spans="1:18" x14ac:dyDescent="0.35">
      <c r="A144" s="32">
        <v>109064</v>
      </c>
      <c r="B144" s="32" t="s">
        <v>153</v>
      </c>
      <c r="C144" s="5"/>
      <c r="D144" s="5" t="s">
        <v>68</v>
      </c>
      <c r="E144" s="5"/>
      <c r="F144" s="5"/>
      <c r="G144" s="5"/>
      <c r="H144" s="5">
        <v>42</v>
      </c>
      <c r="I144" s="5">
        <v>35</v>
      </c>
      <c r="J144" s="5">
        <v>49</v>
      </c>
      <c r="K144" s="5">
        <v>52</v>
      </c>
      <c r="L144" s="5">
        <v>50</v>
      </c>
      <c r="M144" s="5">
        <v>43</v>
      </c>
      <c r="N144" s="5">
        <v>30</v>
      </c>
      <c r="O144" s="5">
        <v>34</v>
      </c>
      <c r="P144" s="5">
        <v>26</v>
      </c>
      <c r="Q144" s="5">
        <v>31</v>
      </c>
      <c r="R144" s="5">
        <v>34</v>
      </c>
    </row>
    <row r="145" spans="1:18" x14ac:dyDescent="0.35">
      <c r="A145" s="70">
        <v>109070</v>
      </c>
      <c r="B145" s="65" t="s">
        <v>154</v>
      </c>
      <c r="C145" s="5"/>
      <c r="D145" s="25" t="s">
        <v>58</v>
      </c>
      <c r="E145" s="25"/>
      <c r="F145" s="25"/>
      <c r="G145" s="25"/>
      <c r="H145" s="25">
        <v>264</v>
      </c>
      <c r="I145" s="25">
        <v>252</v>
      </c>
      <c r="J145" s="25">
        <v>250</v>
      </c>
      <c r="K145" s="25">
        <v>222</v>
      </c>
      <c r="L145" s="25">
        <v>212</v>
      </c>
      <c r="M145" s="25">
        <v>175</v>
      </c>
      <c r="N145" s="25">
        <v>180</v>
      </c>
      <c r="O145" s="25">
        <v>184</v>
      </c>
      <c r="P145" s="25">
        <v>165</v>
      </c>
      <c r="Q145" s="25">
        <v>145</v>
      </c>
      <c r="R145" s="25">
        <v>185</v>
      </c>
    </row>
    <row r="146" spans="1:18" x14ac:dyDescent="0.35">
      <c r="A146" s="70"/>
      <c r="B146" s="65"/>
      <c r="C146" s="5"/>
      <c r="D146" s="27" t="s">
        <v>61</v>
      </c>
      <c r="E146" s="27" t="s">
        <v>59</v>
      </c>
      <c r="F146" s="27"/>
      <c r="G146" s="27"/>
      <c r="H146" s="27">
        <v>322</v>
      </c>
      <c r="I146" s="27">
        <v>375</v>
      </c>
      <c r="J146" s="27">
        <v>353</v>
      </c>
      <c r="K146" s="27">
        <v>344</v>
      </c>
      <c r="L146" s="27">
        <v>305</v>
      </c>
      <c r="M146" s="27">
        <v>316</v>
      </c>
      <c r="N146" s="27">
        <v>296</v>
      </c>
      <c r="O146" s="27">
        <v>291</v>
      </c>
      <c r="P146" s="27">
        <v>281</v>
      </c>
      <c r="Q146" s="27">
        <v>294</v>
      </c>
      <c r="R146" s="27">
        <v>251</v>
      </c>
    </row>
    <row r="147" spans="1:18" x14ac:dyDescent="0.35">
      <c r="A147" s="70"/>
      <c r="B147" s="65"/>
      <c r="C147" s="5"/>
      <c r="D147" s="5" t="s">
        <v>61</v>
      </c>
      <c r="E147" s="5" t="s">
        <v>63</v>
      </c>
      <c r="F147" s="5"/>
      <c r="G147" s="5"/>
      <c r="H147" s="5">
        <v>53</v>
      </c>
      <c r="I147" s="5">
        <v>14</v>
      </c>
      <c r="J147" s="5"/>
      <c r="K147" s="5"/>
      <c r="L147" s="5"/>
      <c r="M147" s="5"/>
      <c r="N147" s="5"/>
      <c r="O147" s="5"/>
      <c r="P147" s="5"/>
      <c r="Q147" s="39"/>
      <c r="R147" s="5"/>
    </row>
    <row r="148" spans="1:18" x14ac:dyDescent="0.35">
      <c r="A148" s="70"/>
      <c r="B148" s="65"/>
      <c r="C148" s="5"/>
      <c r="D148" s="5" t="s">
        <v>61</v>
      </c>
      <c r="E148" s="5" t="s">
        <v>62</v>
      </c>
      <c r="F148" s="5"/>
      <c r="G148" s="5"/>
      <c r="H148" s="5"/>
      <c r="I148" s="5"/>
      <c r="J148" s="5">
        <v>24</v>
      </c>
      <c r="K148" s="5">
        <v>46</v>
      </c>
      <c r="L148" s="5">
        <v>42</v>
      </c>
      <c r="M148" s="5">
        <v>18</v>
      </c>
      <c r="N148" s="5"/>
      <c r="O148" s="5"/>
      <c r="P148" s="5"/>
      <c r="Q148" s="39"/>
      <c r="R148" s="5"/>
    </row>
    <row r="149" spans="1:18" x14ac:dyDescent="0.35">
      <c r="A149" s="70"/>
      <c r="B149" s="65"/>
      <c r="C149" s="5"/>
      <c r="D149" s="5" t="s">
        <v>155</v>
      </c>
      <c r="E149" s="5" t="s">
        <v>92</v>
      </c>
      <c r="F149" s="5"/>
      <c r="G149" s="5"/>
      <c r="H149" s="5">
        <v>44</v>
      </c>
      <c r="I149" s="5">
        <v>27</v>
      </c>
      <c r="J149" s="5">
        <v>19</v>
      </c>
      <c r="K149" s="5"/>
      <c r="L149" s="5"/>
      <c r="M149" s="5"/>
      <c r="N149" s="5"/>
      <c r="O149" s="5"/>
      <c r="P149" s="5"/>
      <c r="Q149" s="39"/>
      <c r="R149" s="5"/>
    </row>
    <row r="150" spans="1:18" x14ac:dyDescent="0.35">
      <c r="A150" s="32">
        <v>109513</v>
      </c>
      <c r="B150" s="32" t="s">
        <v>156</v>
      </c>
      <c r="C150" s="5"/>
      <c r="D150" s="5" t="s">
        <v>68</v>
      </c>
      <c r="E150" s="5"/>
      <c r="F150" s="5"/>
      <c r="G150" s="5"/>
      <c r="H150" s="5">
        <v>12</v>
      </c>
      <c r="I150" s="5">
        <v>15</v>
      </c>
      <c r="J150" s="5">
        <v>21</v>
      </c>
      <c r="K150" s="5">
        <v>17</v>
      </c>
      <c r="L150" s="5">
        <v>16</v>
      </c>
      <c r="M150" s="5"/>
      <c r="N150" s="5"/>
      <c r="O150" s="5"/>
      <c r="P150" s="5"/>
      <c r="Q150" s="39"/>
      <c r="R150" s="5"/>
    </row>
    <row r="151" spans="1:18" x14ac:dyDescent="0.35">
      <c r="A151" s="70">
        <v>109552</v>
      </c>
      <c r="B151" s="65" t="s">
        <v>157</v>
      </c>
      <c r="C151" s="5"/>
      <c r="D151" s="5" t="s">
        <v>68</v>
      </c>
      <c r="E151" s="5"/>
      <c r="F151" s="5"/>
      <c r="G151" s="5"/>
      <c r="H151" s="5"/>
      <c r="I151" s="5"/>
      <c r="J151" s="5">
        <v>18</v>
      </c>
      <c r="K151" s="5">
        <v>18</v>
      </c>
      <c r="L151" s="5">
        <v>15</v>
      </c>
      <c r="M151" s="5">
        <v>25</v>
      </c>
      <c r="N151" s="5">
        <v>16</v>
      </c>
      <c r="O151" s="5">
        <v>13</v>
      </c>
      <c r="P151" s="5">
        <v>18</v>
      </c>
      <c r="Q151" s="5">
        <v>17</v>
      </c>
      <c r="R151" s="5">
        <v>17</v>
      </c>
    </row>
    <row r="152" spans="1:18" x14ac:dyDescent="0.35">
      <c r="A152" s="70"/>
      <c r="B152" s="65"/>
      <c r="C152" s="5"/>
      <c r="D152" s="30" t="s">
        <v>69</v>
      </c>
      <c r="E152" s="30"/>
      <c r="F152" s="30"/>
      <c r="G152" s="30"/>
      <c r="H152" s="30">
        <v>72</v>
      </c>
      <c r="I152" s="30">
        <v>69</v>
      </c>
      <c r="J152" s="30">
        <v>59</v>
      </c>
      <c r="K152" s="30">
        <v>56</v>
      </c>
      <c r="L152" s="30">
        <v>45</v>
      </c>
      <c r="M152" s="30">
        <v>38</v>
      </c>
      <c r="N152" s="30">
        <v>43</v>
      </c>
      <c r="O152" s="30">
        <v>33</v>
      </c>
      <c r="P152" s="30">
        <v>32</v>
      </c>
      <c r="Q152" s="30">
        <v>25</v>
      </c>
      <c r="R152" s="30">
        <v>21</v>
      </c>
    </row>
    <row r="153" spans="1:18" x14ac:dyDescent="0.35">
      <c r="A153" s="32">
        <v>109728</v>
      </c>
      <c r="B153" s="32" t="s">
        <v>158</v>
      </c>
      <c r="C153" s="5"/>
      <c r="D153" s="5" t="s">
        <v>68</v>
      </c>
      <c r="E153" s="5"/>
      <c r="F153" s="5"/>
      <c r="G153" s="5"/>
      <c r="H153" s="5">
        <v>18</v>
      </c>
      <c r="I153" s="5">
        <v>14</v>
      </c>
      <c r="J153" s="5">
        <v>19</v>
      </c>
      <c r="K153" s="5">
        <v>16</v>
      </c>
      <c r="L153" s="5">
        <v>20</v>
      </c>
      <c r="M153" s="5">
        <v>21</v>
      </c>
      <c r="N153" s="5">
        <v>20</v>
      </c>
      <c r="O153" s="5">
        <v>21</v>
      </c>
      <c r="P153" s="5">
        <v>21</v>
      </c>
      <c r="Q153" s="5">
        <v>18</v>
      </c>
      <c r="R153" s="5">
        <v>19</v>
      </c>
    </row>
    <row r="154" spans="1:18" x14ac:dyDescent="0.35">
      <c r="A154" s="32">
        <v>109840</v>
      </c>
      <c r="B154" s="32" t="s">
        <v>159</v>
      </c>
      <c r="C154" s="5"/>
      <c r="D154" s="30" t="s">
        <v>69</v>
      </c>
      <c r="E154" s="30"/>
      <c r="F154" s="30"/>
      <c r="G154" s="30"/>
      <c r="H154" s="30">
        <v>90</v>
      </c>
      <c r="I154" s="30">
        <v>87</v>
      </c>
      <c r="J154" s="30">
        <v>77</v>
      </c>
      <c r="K154" s="30">
        <v>67</v>
      </c>
      <c r="L154" s="30">
        <v>54</v>
      </c>
      <c r="M154" s="30">
        <v>55</v>
      </c>
      <c r="N154" s="30">
        <v>63</v>
      </c>
      <c r="O154" s="30">
        <v>62</v>
      </c>
      <c r="P154" s="30">
        <v>77</v>
      </c>
      <c r="Q154" s="30">
        <v>74</v>
      </c>
      <c r="R154" s="30">
        <v>75</v>
      </c>
    </row>
    <row r="155" spans="1:18" x14ac:dyDescent="0.35">
      <c r="A155" s="70">
        <v>109873</v>
      </c>
      <c r="B155" s="65" t="s">
        <v>160</v>
      </c>
      <c r="C155" s="5"/>
      <c r="D155" s="5" t="s">
        <v>68</v>
      </c>
      <c r="E155" s="5"/>
      <c r="F155" s="5"/>
      <c r="G155" s="5"/>
      <c r="H155" s="5"/>
      <c r="I155" s="5">
        <v>62</v>
      </c>
      <c r="J155" s="5">
        <v>50</v>
      </c>
      <c r="K155" s="5">
        <v>70</v>
      </c>
      <c r="L155" s="5">
        <v>64</v>
      </c>
      <c r="M155" s="5">
        <v>66</v>
      </c>
      <c r="N155" s="5">
        <v>61</v>
      </c>
      <c r="O155" s="5">
        <v>47</v>
      </c>
      <c r="P155" s="5">
        <v>50</v>
      </c>
      <c r="Q155" s="5">
        <v>49</v>
      </c>
      <c r="R155" s="5">
        <v>45</v>
      </c>
    </row>
    <row r="156" spans="1:18" x14ac:dyDescent="0.35">
      <c r="A156" s="70"/>
      <c r="B156" s="65"/>
      <c r="C156" s="5"/>
      <c r="D156" s="30" t="s">
        <v>69</v>
      </c>
      <c r="E156" s="30"/>
      <c r="F156" s="30"/>
      <c r="G156" s="30"/>
      <c r="H156" s="30">
        <v>165</v>
      </c>
      <c r="I156" s="30">
        <v>173</v>
      </c>
      <c r="J156" s="30">
        <v>184</v>
      </c>
      <c r="K156" s="30">
        <v>199</v>
      </c>
      <c r="L156" s="30">
        <v>191</v>
      </c>
      <c r="M156" s="30">
        <v>179</v>
      </c>
      <c r="N156" s="30">
        <v>180</v>
      </c>
      <c r="O156" s="30">
        <v>172</v>
      </c>
      <c r="P156" s="30">
        <v>149</v>
      </c>
      <c r="Q156" s="30">
        <v>145</v>
      </c>
      <c r="R156" s="30">
        <v>135</v>
      </c>
    </row>
    <row r="157" spans="1:18" x14ac:dyDescent="0.35">
      <c r="A157" s="70">
        <v>109944</v>
      </c>
      <c r="B157" s="65" t="s">
        <v>161</v>
      </c>
      <c r="C157" s="5"/>
      <c r="D157" s="5" t="s">
        <v>68</v>
      </c>
      <c r="E157" s="5"/>
      <c r="F157" s="5"/>
      <c r="G157" s="5"/>
      <c r="H157" s="5"/>
      <c r="I157" s="5"/>
      <c r="J157" s="5">
        <v>24</v>
      </c>
      <c r="K157" s="5">
        <v>22</v>
      </c>
      <c r="L157" s="5">
        <v>23</v>
      </c>
      <c r="M157" s="5">
        <v>21</v>
      </c>
      <c r="N157" s="5">
        <v>15</v>
      </c>
      <c r="O157" s="5">
        <v>15</v>
      </c>
      <c r="P157" s="5">
        <v>25</v>
      </c>
      <c r="Q157" s="5">
        <v>18</v>
      </c>
      <c r="R157" s="5">
        <v>18</v>
      </c>
    </row>
    <row r="158" spans="1:18" x14ac:dyDescent="0.35">
      <c r="A158" s="70"/>
      <c r="B158" s="65"/>
      <c r="C158" s="5"/>
      <c r="D158" s="5" t="s">
        <v>69</v>
      </c>
      <c r="E158" s="5"/>
      <c r="F158" s="5"/>
      <c r="G158" s="5"/>
      <c r="H158" s="5">
        <v>48</v>
      </c>
      <c r="I158" s="5">
        <v>34</v>
      </c>
      <c r="J158" s="5">
        <v>15</v>
      </c>
      <c r="K158" s="5"/>
      <c r="L158" s="5"/>
      <c r="M158" s="5"/>
      <c r="N158" s="5"/>
      <c r="O158" s="5"/>
      <c r="P158" s="5"/>
      <c r="Q158" s="5"/>
      <c r="R158" s="5"/>
    </row>
    <row r="159" spans="1:18" x14ac:dyDescent="0.35">
      <c r="A159" s="32">
        <v>109327</v>
      </c>
      <c r="B159" s="32" t="s">
        <v>162</v>
      </c>
      <c r="C159" s="5"/>
      <c r="D159" s="5" t="s">
        <v>68</v>
      </c>
      <c r="E159" s="5"/>
      <c r="F159" s="5"/>
      <c r="G159" s="5"/>
      <c r="H159" s="5">
        <v>18</v>
      </c>
      <c r="I159" s="5">
        <v>16</v>
      </c>
      <c r="J159" s="5">
        <v>19</v>
      </c>
      <c r="K159" s="5"/>
      <c r="L159" s="5"/>
      <c r="M159" s="5"/>
      <c r="N159" s="5"/>
      <c r="O159" s="5"/>
      <c r="P159" s="5"/>
      <c r="Q159" s="5"/>
      <c r="R159" s="5"/>
    </row>
    <row r="160" spans="1:18" x14ac:dyDescent="0.35">
      <c r="A160" s="32">
        <v>109456</v>
      </c>
      <c r="B160" s="32" t="s">
        <v>163</v>
      </c>
      <c r="C160" s="5"/>
      <c r="D160" s="5" t="s">
        <v>69</v>
      </c>
      <c r="E160" s="5"/>
      <c r="F160" s="5"/>
      <c r="G160" s="5"/>
      <c r="H160" s="5">
        <v>32</v>
      </c>
      <c r="I160" s="5">
        <v>26</v>
      </c>
      <c r="J160" s="5">
        <v>15</v>
      </c>
      <c r="K160" s="5"/>
      <c r="L160" s="5"/>
      <c r="M160" s="5"/>
      <c r="N160" s="5"/>
      <c r="O160" s="5"/>
      <c r="P160" s="5"/>
      <c r="Q160" s="5"/>
      <c r="R160" s="5"/>
    </row>
    <row r="161" spans="1:18" x14ac:dyDescent="0.35">
      <c r="A161" s="32">
        <v>109203</v>
      </c>
      <c r="B161" s="32" t="s">
        <v>164</v>
      </c>
      <c r="C161" s="5"/>
      <c r="D161" s="5" t="s">
        <v>68</v>
      </c>
      <c r="E161" s="5"/>
      <c r="F161" s="5"/>
      <c r="G161" s="5"/>
      <c r="H161" s="5">
        <v>9</v>
      </c>
      <c r="I161" s="5">
        <v>8</v>
      </c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35">
      <c r="A162" s="32">
        <v>109617</v>
      </c>
      <c r="B162" s="32" t="s">
        <v>165</v>
      </c>
      <c r="C162" s="5"/>
      <c r="D162" s="5" t="s">
        <v>68</v>
      </c>
      <c r="E162" s="5"/>
      <c r="F162" s="5"/>
      <c r="G162" s="5"/>
      <c r="H162" s="5">
        <v>12</v>
      </c>
      <c r="I162" s="5">
        <v>9</v>
      </c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35">
      <c r="A163" s="32">
        <v>109636</v>
      </c>
      <c r="B163" s="32" t="s">
        <v>166</v>
      </c>
      <c r="C163" s="5"/>
      <c r="D163" s="5" t="s">
        <v>68</v>
      </c>
      <c r="E163" s="5"/>
      <c r="F163" s="5"/>
      <c r="G163" s="5"/>
      <c r="H163" s="5">
        <v>29</v>
      </c>
      <c r="I163" s="5">
        <v>24</v>
      </c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35">
      <c r="A164" s="32">
        <v>109841</v>
      </c>
      <c r="B164" s="32" t="s">
        <v>167</v>
      </c>
      <c r="C164" s="5"/>
      <c r="D164" s="5" t="s">
        <v>68</v>
      </c>
      <c r="E164" s="5"/>
      <c r="F164" s="5"/>
      <c r="G164" s="5"/>
      <c r="H164" s="5">
        <v>17</v>
      </c>
      <c r="I164" s="5">
        <v>13</v>
      </c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35">
      <c r="A165" s="32">
        <v>109059</v>
      </c>
      <c r="B165" s="32" t="s">
        <v>168</v>
      </c>
      <c r="C165" s="5"/>
      <c r="D165" s="5" t="s">
        <v>68</v>
      </c>
      <c r="E165" s="5"/>
      <c r="F165" s="5"/>
      <c r="G165" s="5"/>
      <c r="H165" s="5">
        <v>10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35">
      <c r="A166" s="32">
        <v>109107</v>
      </c>
      <c r="B166" s="32" t="s">
        <v>169</v>
      </c>
      <c r="C166" s="5"/>
      <c r="D166" s="5" t="s">
        <v>69</v>
      </c>
      <c r="E166" s="5"/>
      <c r="F166" s="5"/>
      <c r="G166" s="5"/>
      <c r="H166" s="5">
        <v>15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35">
      <c r="A167" s="32">
        <v>109901</v>
      </c>
      <c r="B167" s="32" t="s">
        <v>170</v>
      </c>
      <c r="C167" s="5"/>
      <c r="D167" s="5" t="s">
        <v>68</v>
      </c>
      <c r="E167" s="5"/>
      <c r="F167" s="5"/>
      <c r="G167" s="5"/>
      <c r="H167" s="5">
        <v>54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35">
      <c r="A168" s="22" t="s">
        <v>77</v>
      </c>
      <c r="B168" s="34"/>
      <c r="C168" s="34"/>
      <c r="D168" s="34"/>
      <c r="E168" s="34"/>
      <c r="F168" s="34"/>
      <c r="G168" s="34"/>
      <c r="H168" s="34">
        <v>1626</v>
      </c>
      <c r="I168" s="34">
        <v>1611</v>
      </c>
      <c r="J168" s="34">
        <v>1552</v>
      </c>
      <c r="K168" s="34">
        <v>1438</v>
      </c>
      <c r="L168" s="34">
        <v>1345</v>
      </c>
      <c r="M168" s="34">
        <v>1371</v>
      </c>
      <c r="N168" s="34">
        <v>1508</v>
      </c>
      <c r="O168" s="34">
        <v>1491</v>
      </c>
      <c r="P168" s="34">
        <v>1441</v>
      </c>
      <c r="Q168" s="23">
        <v>1383</v>
      </c>
      <c r="R168" s="41">
        <f>SUM(R169:R191)</f>
        <v>1366</v>
      </c>
    </row>
    <row r="169" spans="1:18" x14ac:dyDescent="0.35">
      <c r="A169" s="32">
        <v>109211</v>
      </c>
      <c r="B169" s="32" t="s">
        <v>171</v>
      </c>
      <c r="C169" s="5"/>
      <c r="D169" s="30" t="s">
        <v>69</v>
      </c>
      <c r="E169" s="30"/>
      <c r="F169" s="30"/>
      <c r="G169" s="30"/>
      <c r="H169" s="30"/>
      <c r="I169" s="30"/>
      <c r="J169" s="30"/>
      <c r="K169" s="30">
        <v>120</v>
      </c>
      <c r="L169" s="30">
        <v>108</v>
      </c>
      <c r="M169" s="30">
        <v>111</v>
      </c>
      <c r="N169" s="30">
        <v>112</v>
      </c>
      <c r="O169" s="30">
        <v>104</v>
      </c>
      <c r="P169" s="30">
        <v>87</v>
      </c>
      <c r="Q169" s="30">
        <v>83</v>
      </c>
      <c r="R169" s="30">
        <v>86</v>
      </c>
    </row>
    <row r="170" spans="1:18" x14ac:dyDescent="0.35">
      <c r="A170" s="70">
        <v>109714</v>
      </c>
      <c r="B170" s="65" t="s">
        <v>172</v>
      </c>
      <c r="C170" s="5"/>
      <c r="D170" s="5" t="s">
        <v>68</v>
      </c>
      <c r="E170" s="5"/>
      <c r="F170" s="5"/>
      <c r="G170" s="5"/>
      <c r="H170" s="5"/>
      <c r="I170" s="5"/>
      <c r="J170" s="5">
        <v>50</v>
      </c>
      <c r="K170" s="5">
        <v>48</v>
      </c>
      <c r="L170" s="5">
        <v>53</v>
      </c>
      <c r="M170" s="5">
        <v>48</v>
      </c>
      <c r="N170" s="5">
        <v>40</v>
      </c>
      <c r="O170" s="5">
        <v>35</v>
      </c>
      <c r="P170" s="5">
        <v>36</v>
      </c>
      <c r="Q170" s="5">
        <v>39</v>
      </c>
      <c r="R170" s="5">
        <v>50</v>
      </c>
    </row>
    <row r="171" spans="1:18" x14ac:dyDescent="0.35">
      <c r="A171" s="70"/>
      <c r="B171" s="65"/>
      <c r="C171" s="5"/>
      <c r="D171" s="30" t="s">
        <v>69</v>
      </c>
      <c r="E171" s="30"/>
      <c r="F171" s="30"/>
      <c r="G171" s="30"/>
      <c r="H171" s="30">
        <v>86</v>
      </c>
      <c r="I171" s="30">
        <v>91</v>
      </c>
      <c r="J171" s="30">
        <v>98</v>
      </c>
      <c r="K171" s="30">
        <v>98</v>
      </c>
      <c r="L171" s="30">
        <v>104</v>
      </c>
      <c r="M171" s="30">
        <v>102</v>
      </c>
      <c r="N171" s="30">
        <v>99</v>
      </c>
      <c r="O171" s="30">
        <v>95</v>
      </c>
      <c r="P171" s="30">
        <v>92</v>
      </c>
      <c r="Q171" s="30">
        <v>84</v>
      </c>
      <c r="R171" s="30">
        <v>82</v>
      </c>
    </row>
    <row r="172" spans="1:18" x14ac:dyDescent="0.35">
      <c r="A172" s="70">
        <v>109735</v>
      </c>
      <c r="B172" s="65" t="s">
        <v>173</v>
      </c>
      <c r="C172" s="5"/>
      <c r="D172" s="5" t="s">
        <v>68</v>
      </c>
      <c r="E172" s="5"/>
      <c r="F172" s="5"/>
      <c r="G172" s="5"/>
      <c r="H172" s="5">
        <v>36</v>
      </c>
      <c r="I172" s="5">
        <v>44</v>
      </c>
      <c r="J172" s="5">
        <v>34</v>
      </c>
      <c r="K172" s="5">
        <v>27</v>
      </c>
      <c r="L172" s="5">
        <v>20</v>
      </c>
      <c r="M172" s="5">
        <v>24</v>
      </c>
      <c r="N172" s="5">
        <v>19</v>
      </c>
      <c r="O172" s="5">
        <v>16</v>
      </c>
      <c r="P172" s="5">
        <v>23</v>
      </c>
      <c r="Q172" s="5">
        <v>25</v>
      </c>
      <c r="R172" s="5">
        <v>30</v>
      </c>
    </row>
    <row r="173" spans="1:18" x14ac:dyDescent="0.35">
      <c r="A173" s="70"/>
      <c r="B173" s="65"/>
      <c r="C173" s="5"/>
      <c r="D173" s="30" t="s">
        <v>69</v>
      </c>
      <c r="E173" s="30"/>
      <c r="F173" s="30"/>
      <c r="G173" s="30"/>
      <c r="H173" s="30">
        <v>68</v>
      </c>
      <c r="I173" s="30">
        <v>68</v>
      </c>
      <c r="J173" s="30">
        <v>68</v>
      </c>
      <c r="K173" s="30">
        <v>57</v>
      </c>
      <c r="L173" s="30">
        <v>60</v>
      </c>
      <c r="M173" s="30">
        <v>48</v>
      </c>
      <c r="N173" s="30">
        <v>37</v>
      </c>
      <c r="O173" s="30">
        <v>39</v>
      </c>
      <c r="P173" s="30">
        <v>34</v>
      </c>
      <c r="Q173" s="30">
        <v>31</v>
      </c>
      <c r="R173" s="30">
        <v>30</v>
      </c>
    </row>
    <row r="174" spans="1:18" x14ac:dyDescent="0.35">
      <c r="A174" s="70">
        <v>109976</v>
      </c>
      <c r="B174" s="65" t="s">
        <v>174</v>
      </c>
      <c r="C174" s="5"/>
      <c r="D174" s="25" t="s">
        <v>58</v>
      </c>
      <c r="E174" s="25" t="s">
        <v>59</v>
      </c>
      <c r="F174" s="25"/>
      <c r="G174" s="25"/>
      <c r="H174" s="25">
        <v>240</v>
      </c>
      <c r="I174" s="25">
        <v>234</v>
      </c>
      <c r="J174" s="25">
        <v>229</v>
      </c>
      <c r="K174" s="25">
        <v>181</v>
      </c>
      <c r="L174" s="25">
        <v>144</v>
      </c>
      <c r="M174" s="25">
        <v>206</v>
      </c>
      <c r="N174" s="25">
        <v>280</v>
      </c>
      <c r="O174" s="25">
        <v>261</v>
      </c>
      <c r="P174" s="25">
        <v>260</v>
      </c>
      <c r="Q174" s="25">
        <v>272</v>
      </c>
      <c r="R174" s="25">
        <v>273</v>
      </c>
    </row>
    <row r="175" spans="1:18" x14ac:dyDescent="0.35">
      <c r="A175" s="70"/>
      <c r="B175" s="65"/>
      <c r="C175" s="5"/>
      <c r="D175" s="76" t="s">
        <v>61</v>
      </c>
      <c r="E175" s="5" t="s">
        <v>175</v>
      </c>
      <c r="F175" s="5"/>
      <c r="G175" s="5"/>
      <c r="H175" s="5"/>
      <c r="I175" s="5"/>
      <c r="J175" s="5"/>
      <c r="K175" s="5">
        <v>21</v>
      </c>
      <c r="L175" s="5">
        <v>20</v>
      </c>
      <c r="M175" s="5"/>
      <c r="N175" s="5"/>
      <c r="O175" s="5"/>
      <c r="P175" s="5"/>
      <c r="Q175" s="5"/>
      <c r="R175" s="5"/>
    </row>
    <row r="176" spans="1:18" x14ac:dyDescent="0.35">
      <c r="A176" s="70"/>
      <c r="B176" s="65"/>
      <c r="C176" s="5"/>
      <c r="D176" s="76"/>
      <c r="E176" s="27" t="s">
        <v>63</v>
      </c>
      <c r="F176" s="27"/>
      <c r="G176" s="27"/>
      <c r="H176" s="27">
        <v>37</v>
      </c>
      <c r="I176" s="27">
        <v>41</v>
      </c>
      <c r="J176" s="27">
        <v>16</v>
      </c>
      <c r="K176" s="27"/>
      <c r="L176" s="27"/>
      <c r="M176" s="27">
        <v>20</v>
      </c>
      <c r="N176" s="27">
        <v>12</v>
      </c>
      <c r="O176" s="27">
        <v>19</v>
      </c>
      <c r="P176" s="27">
        <v>34</v>
      </c>
      <c r="Q176" s="27">
        <v>35</v>
      </c>
      <c r="R176" s="27">
        <v>16</v>
      </c>
    </row>
    <row r="177" spans="1:18" x14ac:dyDescent="0.35">
      <c r="A177" s="70"/>
      <c r="B177" s="65"/>
      <c r="C177" s="5"/>
      <c r="D177" s="76"/>
      <c r="E177" s="27" t="s">
        <v>59</v>
      </c>
      <c r="F177" s="27"/>
      <c r="G177" s="27"/>
      <c r="H177" s="27">
        <v>336</v>
      </c>
      <c r="I177" s="27">
        <v>333</v>
      </c>
      <c r="J177" s="27">
        <v>349</v>
      </c>
      <c r="K177" s="27">
        <v>327</v>
      </c>
      <c r="L177" s="27">
        <v>323</v>
      </c>
      <c r="M177" s="27">
        <v>341</v>
      </c>
      <c r="N177" s="27">
        <v>434</v>
      </c>
      <c r="O177" s="27">
        <v>455</v>
      </c>
      <c r="P177" s="27">
        <v>427</v>
      </c>
      <c r="Q177" s="27">
        <v>384</v>
      </c>
      <c r="R177" s="27">
        <v>376</v>
      </c>
    </row>
    <row r="178" spans="1:18" x14ac:dyDescent="0.35">
      <c r="A178" s="32">
        <v>109195</v>
      </c>
      <c r="B178" s="32" t="s">
        <v>176</v>
      </c>
      <c r="C178" s="5"/>
      <c r="D178" s="30" t="s">
        <v>69</v>
      </c>
      <c r="E178" s="30"/>
      <c r="F178" s="30"/>
      <c r="G178" s="30"/>
      <c r="H178" s="30">
        <v>75</v>
      </c>
      <c r="I178" s="30">
        <v>84</v>
      </c>
      <c r="J178" s="30">
        <v>78</v>
      </c>
      <c r="K178" s="30">
        <v>75</v>
      </c>
      <c r="L178" s="30">
        <v>60</v>
      </c>
      <c r="M178" s="30">
        <v>61</v>
      </c>
      <c r="N178" s="30">
        <v>79</v>
      </c>
      <c r="O178" s="30">
        <v>81</v>
      </c>
      <c r="P178" s="30">
        <v>83</v>
      </c>
      <c r="Q178" s="30">
        <v>68</v>
      </c>
      <c r="R178" s="30">
        <v>65</v>
      </c>
    </row>
    <row r="179" spans="1:18" x14ac:dyDescent="0.35">
      <c r="A179" s="70">
        <v>109535</v>
      </c>
      <c r="B179" s="65" t="s">
        <v>177</v>
      </c>
      <c r="C179" s="5"/>
      <c r="D179" s="5" t="s">
        <v>68</v>
      </c>
      <c r="E179" s="5"/>
      <c r="F179" s="5"/>
      <c r="G179" s="5"/>
      <c r="H179" s="5">
        <v>40</v>
      </c>
      <c r="I179" s="5">
        <v>38</v>
      </c>
      <c r="J179" s="5">
        <v>42</v>
      </c>
      <c r="K179" s="5">
        <v>43</v>
      </c>
      <c r="L179" s="5">
        <v>39</v>
      </c>
      <c r="M179" s="5">
        <v>35</v>
      </c>
      <c r="N179" s="5">
        <v>27</v>
      </c>
      <c r="O179" s="5">
        <v>23</v>
      </c>
      <c r="P179" s="5">
        <v>22</v>
      </c>
      <c r="Q179" s="5">
        <v>34</v>
      </c>
      <c r="R179" s="5">
        <v>40</v>
      </c>
    </row>
    <row r="180" spans="1:18" x14ac:dyDescent="0.35">
      <c r="A180" s="70"/>
      <c r="B180" s="65"/>
      <c r="C180" s="5"/>
      <c r="D180" s="30" t="s">
        <v>69</v>
      </c>
      <c r="E180" s="30"/>
      <c r="F180" s="30"/>
      <c r="G180" s="30"/>
      <c r="H180" s="30">
        <v>105</v>
      </c>
      <c r="I180" s="30">
        <v>106</v>
      </c>
      <c r="J180" s="30">
        <v>108</v>
      </c>
      <c r="K180" s="30">
        <v>102</v>
      </c>
      <c r="L180" s="30">
        <v>101</v>
      </c>
      <c r="M180" s="30">
        <v>92</v>
      </c>
      <c r="N180" s="30">
        <v>107</v>
      </c>
      <c r="O180" s="30">
        <v>102</v>
      </c>
      <c r="P180" s="30">
        <v>95</v>
      </c>
      <c r="Q180" s="30">
        <v>68</v>
      </c>
      <c r="R180" s="30">
        <v>75</v>
      </c>
    </row>
    <row r="181" spans="1:18" x14ac:dyDescent="0.35">
      <c r="A181" s="32">
        <v>109352</v>
      </c>
      <c r="B181" s="32" t="s">
        <v>178</v>
      </c>
      <c r="C181" s="5"/>
      <c r="D181" s="30" t="s">
        <v>69</v>
      </c>
      <c r="E181" s="30"/>
      <c r="F181" s="30"/>
      <c r="G181" s="30"/>
      <c r="H181" s="30">
        <v>65</v>
      </c>
      <c r="I181" s="30">
        <v>63</v>
      </c>
      <c r="J181" s="30">
        <v>68</v>
      </c>
      <c r="K181" s="30">
        <v>67</v>
      </c>
      <c r="L181" s="30">
        <v>67</v>
      </c>
      <c r="M181" s="30">
        <v>70</v>
      </c>
      <c r="N181" s="30">
        <v>67</v>
      </c>
      <c r="O181" s="30">
        <v>70</v>
      </c>
      <c r="P181" s="30">
        <v>61</v>
      </c>
      <c r="Q181" s="30">
        <v>60</v>
      </c>
      <c r="R181" s="30">
        <v>57</v>
      </c>
    </row>
    <row r="182" spans="1:18" x14ac:dyDescent="0.35">
      <c r="A182" s="70">
        <v>109186</v>
      </c>
      <c r="B182" s="65" t="s">
        <v>179</v>
      </c>
      <c r="C182" s="5"/>
      <c r="D182" s="5" t="s">
        <v>68</v>
      </c>
      <c r="E182" s="5"/>
      <c r="F182" s="5"/>
      <c r="G182" s="5"/>
      <c r="H182" s="5">
        <v>48</v>
      </c>
      <c r="I182" s="5">
        <v>60</v>
      </c>
      <c r="J182" s="5">
        <v>58</v>
      </c>
      <c r="K182" s="5">
        <v>62</v>
      </c>
      <c r="L182" s="5">
        <v>53</v>
      </c>
      <c r="M182" s="5">
        <v>44</v>
      </c>
      <c r="N182" s="5">
        <v>41</v>
      </c>
      <c r="O182" s="5">
        <v>38</v>
      </c>
      <c r="P182" s="5">
        <v>40</v>
      </c>
      <c r="Q182" s="5">
        <v>58</v>
      </c>
      <c r="R182" s="5">
        <v>57</v>
      </c>
    </row>
    <row r="183" spans="1:18" x14ac:dyDescent="0.35">
      <c r="A183" s="70"/>
      <c r="B183" s="65"/>
      <c r="C183" s="5"/>
      <c r="D183" s="30" t="s">
        <v>69</v>
      </c>
      <c r="E183" s="30"/>
      <c r="F183" s="30"/>
      <c r="G183" s="30"/>
      <c r="H183" s="30">
        <v>159</v>
      </c>
      <c r="I183" s="30">
        <v>151</v>
      </c>
      <c r="J183" s="30">
        <v>127</v>
      </c>
      <c r="K183" s="30">
        <v>125</v>
      </c>
      <c r="L183" s="30">
        <v>115</v>
      </c>
      <c r="M183" s="30">
        <v>95</v>
      </c>
      <c r="N183" s="30">
        <v>88</v>
      </c>
      <c r="O183" s="30">
        <v>80</v>
      </c>
      <c r="P183" s="30">
        <v>74</v>
      </c>
      <c r="Q183" s="30">
        <v>68</v>
      </c>
      <c r="R183" s="30">
        <v>68</v>
      </c>
    </row>
    <row r="184" spans="1:18" x14ac:dyDescent="0.35">
      <c r="A184" s="32">
        <v>109826</v>
      </c>
      <c r="B184" s="32" t="s">
        <v>180</v>
      </c>
      <c r="C184" s="5"/>
      <c r="D184" s="5" t="s">
        <v>68</v>
      </c>
      <c r="E184" s="5"/>
      <c r="F184" s="5"/>
      <c r="G184" s="5"/>
      <c r="H184" s="5">
        <v>16</v>
      </c>
      <c r="I184" s="5">
        <v>16</v>
      </c>
      <c r="J184" s="5">
        <v>24</v>
      </c>
      <c r="K184" s="5">
        <v>15</v>
      </c>
      <c r="L184" s="5">
        <v>13</v>
      </c>
      <c r="M184" s="5">
        <v>14</v>
      </c>
      <c r="N184" s="5">
        <v>7</v>
      </c>
      <c r="O184" s="5">
        <v>18</v>
      </c>
      <c r="P184" s="5">
        <v>15</v>
      </c>
      <c r="Q184" s="5">
        <v>13</v>
      </c>
      <c r="R184" s="5">
        <v>12</v>
      </c>
    </row>
    <row r="185" spans="1:18" x14ac:dyDescent="0.35">
      <c r="A185" s="70">
        <v>109020</v>
      </c>
      <c r="B185" s="65" t="s">
        <v>181</v>
      </c>
      <c r="C185" s="5"/>
      <c r="D185" s="5" t="s">
        <v>68</v>
      </c>
      <c r="E185" s="5"/>
      <c r="F185" s="5"/>
      <c r="G185" s="5"/>
      <c r="H185" s="5">
        <v>20</v>
      </c>
      <c r="I185" s="5">
        <v>45</v>
      </c>
      <c r="J185" s="5">
        <v>49</v>
      </c>
      <c r="K185" s="5">
        <v>45</v>
      </c>
      <c r="L185" s="5">
        <v>38</v>
      </c>
      <c r="M185" s="5">
        <v>35</v>
      </c>
      <c r="N185" s="5">
        <v>38</v>
      </c>
      <c r="O185" s="5">
        <v>30</v>
      </c>
      <c r="P185" s="5">
        <v>34</v>
      </c>
      <c r="Q185" s="5">
        <v>40</v>
      </c>
      <c r="R185" s="5">
        <v>30</v>
      </c>
    </row>
    <row r="186" spans="1:18" x14ac:dyDescent="0.35">
      <c r="A186" s="70"/>
      <c r="B186" s="65"/>
      <c r="C186" s="5"/>
      <c r="D186" s="5" t="s">
        <v>69</v>
      </c>
      <c r="E186" s="5"/>
      <c r="F186" s="5"/>
      <c r="G186" s="5"/>
      <c r="H186" s="5">
        <v>35</v>
      </c>
      <c r="I186" s="5">
        <v>18</v>
      </c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35">
      <c r="A187" s="32">
        <v>109405</v>
      </c>
      <c r="B187" s="32" t="s">
        <v>182</v>
      </c>
      <c r="C187" s="5"/>
      <c r="D187" s="5" t="s">
        <v>68</v>
      </c>
      <c r="E187" s="5"/>
      <c r="F187" s="5"/>
      <c r="G187" s="5"/>
      <c r="H187" s="5">
        <v>35</v>
      </c>
      <c r="I187" s="5">
        <v>33</v>
      </c>
      <c r="J187" s="5">
        <v>26</v>
      </c>
      <c r="K187" s="5">
        <v>25</v>
      </c>
      <c r="L187" s="5">
        <v>27</v>
      </c>
      <c r="M187" s="5">
        <v>25</v>
      </c>
      <c r="N187" s="5">
        <v>21</v>
      </c>
      <c r="O187" s="5">
        <v>25</v>
      </c>
      <c r="P187" s="5">
        <v>24</v>
      </c>
      <c r="Q187" s="5">
        <v>21</v>
      </c>
      <c r="R187" s="5">
        <v>19</v>
      </c>
    </row>
    <row r="188" spans="1:18" x14ac:dyDescent="0.35">
      <c r="A188" s="32">
        <v>109211</v>
      </c>
      <c r="B188" s="32" t="s">
        <v>171</v>
      </c>
      <c r="C188" s="5"/>
      <c r="D188" s="5" t="s">
        <v>69</v>
      </c>
      <c r="E188" s="5"/>
      <c r="F188" s="5"/>
      <c r="G188" s="5"/>
      <c r="H188" s="5">
        <v>142</v>
      </c>
      <c r="I188" s="5">
        <v>140</v>
      </c>
      <c r="J188" s="5">
        <v>128</v>
      </c>
      <c r="K188" s="5"/>
      <c r="L188" s="5"/>
      <c r="M188" s="5"/>
      <c r="N188" s="5"/>
      <c r="O188" s="5"/>
      <c r="P188" s="5"/>
      <c r="Q188" s="5"/>
      <c r="R188" s="5"/>
    </row>
    <row r="189" spans="1:18" x14ac:dyDescent="0.35">
      <c r="A189" s="46">
        <v>109187</v>
      </c>
      <c r="B189" s="46" t="s">
        <v>183</v>
      </c>
      <c r="C189" s="5"/>
      <c r="D189" s="5" t="s">
        <v>68</v>
      </c>
      <c r="E189" s="5"/>
      <c r="F189" s="5"/>
      <c r="G189" s="5"/>
      <c r="H189" s="5">
        <v>40</v>
      </c>
      <c r="I189" s="5">
        <v>25</v>
      </c>
      <c r="J189" s="5"/>
      <c r="K189" s="5"/>
      <c r="L189" s="5"/>
      <c r="M189" s="5"/>
      <c r="N189" s="5"/>
      <c r="O189" s="5"/>
      <c r="P189" s="5"/>
      <c r="Q189" s="5"/>
      <c r="R189" s="5"/>
    </row>
    <row r="190" spans="1:18" x14ac:dyDescent="0.35">
      <c r="A190" s="32">
        <v>109850</v>
      </c>
      <c r="B190" s="32" t="s">
        <v>184</v>
      </c>
      <c r="C190" s="5"/>
      <c r="D190" s="5" t="s">
        <v>68</v>
      </c>
      <c r="E190" s="5"/>
      <c r="F190" s="5"/>
      <c r="G190" s="5"/>
      <c r="H190" s="5">
        <v>21</v>
      </c>
      <c r="I190" s="5">
        <v>21</v>
      </c>
      <c r="J190" s="5"/>
      <c r="K190" s="5"/>
      <c r="L190" s="5"/>
      <c r="M190" s="5"/>
      <c r="N190" s="5"/>
      <c r="O190" s="5"/>
      <c r="P190" s="5"/>
      <c r="Q190" s="5"/>
      <c r="R190" s="5"/>
    </row>
    <row r="191" spans="1:18" x14ac:dyDescent="0.35">
      <c r="A191" s="32">
        <v>109067</v>
      </c>
      <c r="B191" s="32" t="s">
        <v>185</v>
      </c>
      <c r="C191" s="5"/>
      <c r="D191" s="5" t="s">
        <v>68</v>
      </c>
      <c r="E191" s="5"/>
      <c r="F191" s="5"/>
      <c r="G191" s="5"/>
      <c r="H191" s="5">
        <v>22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x14ac:dyDescent="0.35">
      <c r="A192" s="22" t="s">
        <v>79</v>
      </c>
      <c r="B192" s="34"/>
      <c r="C192" s="34"/>
      <c r="D192" s="34"/>
      <c r="E192" s="34"/>
      <c r="F192" s="34"/>
      <c r="G192" s="34"/>
      <c r="H192" s="34">
        <v>3384</v>
      </c>
      <c r="I192" s="34">
        <v>3323</v>
      </c>
      <c r="J192" s="34">
        <v>3126</v>
      </c>
      <c r="K192" s="34">
        <v>3013</v>
      </c>
      <c r="L192" s="34">
        <v>2982</v>
      </c>
      <c r="M192" s="34">
        <v>2934</v>
      </c>
      <c r="N192" s="34">
        <v>2872</v>
      </c>
      <c r="O192" s="34">
        <v>2900</v>
      </c>
      <c r="P192" s="34">
        <v>2915</v>
      </c>
      <c r="Q192" s="23">
        <v>2820</v>
      </c>
      <c r="R192" s="41">
        <f>SUM(R193:R230)</f>
        <v>2659</v>
      </c>
    </row>
    <row r="193" spans="1:18" x14ac:dyDescent="0.35">
      <c r="A193" s="70">
        <v>109004</v>
      </c>
      <c r="B193" s="65" t="s">
        <v>186</v>
      </c>
      <c r="C193" s="5"/>
      <c r="D193" s="5" t="s">
        <v>68</v>
      </c>
      <c r="E193" s="5"/>
      <c r="F193" s="5"/>
      <c r="G193" s="5"/>
      <c r="H193" s="5"/>
      <c r="I193" s="5"/>
      <c r="J193" s="5">
        <v>65</v>
      </c>
      <c r="K193" s="5">
        <v>74</v>
      </c>
      <c r="L193" s="5">
        <v>69</v>
      </c>
      <c r="M193" s="5">
        <v>76</v>
      </c>
      <c r="N193" s="5">
        <v>74</v>
      </c>
      <c r="O193" s="5">
        <v>74</v>
      </c>
      <c r="P193" s="5">
        <v>93</v>
      </c>
      <c r="Q193" s="5">
        <v>99</v>
      </c>
      <c r="R193" s="5">
        <v>100</v>
      </c>
    </row>
    <row r="194" spans="1:18" x14ac:dyDescent="0.35">
      <c r="A194" s="70"/>
      <c r="B194" s="65"/>
      <c r="C194" s="5"/>
      <c r="D194" s="47" t="s">
        <v>69</v>
      </c>
      <c r="E194" s="47"/>
      <c r="F194" s="47"/>
      <c r="G194" s="47"/>
      <c r="H194" s="47"/>
      <c r="I194" s="47"/>
      <c r="J194" s="47">
        <v>167</v>
      </c>
      <c r="K194" s="47">
        <v>150</v>
      </c>
      <c r="L194" s="47">
        <v>153</v>
      </c>
      <c r="M194" s="47">
        <v>150</v>
      </c>
      <c r="N194" s="47">
        <v>159</v>
      </c>
      <c r="O194" s="47">
        <v>157</v>
      </c>
      <c r="P194" s="47">
        <v>161</v>
      </c>
      <c r="Q194" s="47">
        <v>186</v>
      </c>
      <c r="R194" s="47">
        <v>194</v>
      </c>
    </row>
    <row r="195" spans="1:18" x14ac:dyDescent="0.35">
      <c r="A195" s="70">
        <v>109233</v>
      </c>
      <c r="B195" s="65" t="s">
        <v>187</v>
      </c>
      <c r="C195" s="5"/>
      <c r="D195" s="5" t="s">
        <v>68</v>
      </c>
      <c r="E195" s="5"/>
      <c r="F195" s="5"/>
      <c r="G195" s="5"/>
      <c r="H195" s="5"/>
      <c r="I195" s="5"/>
      <c r="J195" s="5">
        <v>22</v>
      </c>
      <c r="K195" s="5">
        <v>18</v>
      </c>
      <c r="L195" s="5">
        <v>16</v>
      </c>
      <c r="M195" s="5">
        <v>12</v>
      </c>
      <c r="N195" s="5">
        <v>12</v>
      </c>
      <c r="O195" s="5">
        <v>15</v>
      </c>
      <c r="P195" s="5">
        <v>19</v>
      </c>
      <c r="Q195" s="5">
        <v>21</v>
      </c>
      <c r="R195" s="5">
        <v>11</v>
      </c>
    </row>
    <row r="196" spans="1:18" x14ac:dyDescent="0.35">
      <c r="A196" s="70"/>
      <c r="B196" s="65"/>
      <c r="C196" s="5"/>
      <c r="D196" s="47" t="s">
        <v>69</v>
      </c>
      <c r="E196" s="47"/>
      <c r="F196" s="47"/>
      <c r="G196" s="47"/>
      <c r="H196" s="47">
        <v>70</v>
      </c>
      <c r="I196" s="47">
        <v>73</v>
      </c>
      <c r="J196" s="47">
        <v>76</v>
      </c>
      <c r="K196" s="47">
        <v>77</v>
      </c>
      <c r="L196" s="47">
        <v>82</v>
      </c>
      <c r="M196" s="47">
        <v>87</v>
      </c>
      <c r="N196" s="47">
        <v>79</v>
      </c>
      <c r="O196" s="47">
        <v>74</v>
      </c>
      <c r="P196" s="47">
        <v>74</v>
      </c>
      <c r="Q196" s="47">
        <v>61</v>
      </c>
      <c r="R196" s="47">
        <v>72</v>
      </c>
    </row>
    <row r="197" spans="1:18" x14ac:dyDescent="0.35">
      <c r="A197" s="70">
        <v>109284</v>
      </c>
      <c r="B197" s="65" t="s">
        <v>188</v>
      </c>
      <c r="C197" s="5"/>
      <c r="D197" s="5" t="s">
        <v>68</v>
      </c>
      <c r="E197" s="5"/>
      <c r="F197" s="5"/>
      <c r="G197" s="5"/>
      <c r="H197" s="5"/>
      <c r="I197" s="5"/>
      <c r="J197" s="5">
        <v>25</v>
      </c>
      <c r="K197" s="5">
        <v>26</v>
      </c>
      <c r="L197" s="5">
        <v>24</v>
      </c>
      <c r="M197" s="5">
        <v>22</v>
      </c>
      <c r="N197" s="5">
        <v>14</v>
      </c>
      <c r="O197" s="5">
        <v>19</v>
      </c>
      <c r="P197" s="5">
        <v>46</v>
      </c>
      <c r="Q197" s="5">
        <v>62</v>
      </c>
      <c r="R197" s="5">
        <v>69</v>
      </c>
    </row>
    <row r="198" spans="1:18" x14ac:dyDescent="0.35">
      <c r="A198" s="70"/>
      <c r="B198" s="65"/>
      <c r="C198" s="5"/>
      <c r="D198" s="47" t="s">
        <v>69</v>
      </c>
      <c r="E198" s="47"/>
      <c r="F198" s="47"/>
      <c r="G198" s="47"/>
      <c r="H198" s="47">
        <v>50</v>
      </c>
      <c r="I198" s="47">
        <v>52</v>
      </c>
      <c r="J198" s="47">
        <v>48</v>
      </c>
      <c r="K198" s="47">
        <v>34</v>
      </c>
      <c r="L198" s="47">
        <v>27</v>
      </c>
      <c r="M198" s="47">
        <v>24</v>
      </c>
      <c r="N198" s="47">
        <v>34</v>
      </c>
      <c r="O198" s="47">
        <v>35</v>
      </c>
      <c r="P198" s="47">
        <v>68</v>
      </c>
      <c r="Q198" s="47">
        <v>70</v>
      </c>
      <c r="R198" s="47">
        <v>65</v>
      </c>
    </row>
    <row r="199" spans="1:18" x14ac:dyDescent="0.35">
      <c r="A199" s="70">
        <v>109357</v>
      </c>
      <c r="B199" s="65" t="s">
        <v>189</v>
      </c>
      <c r="C199" s="5"/>
      <c r="D199" s="48" t="s">
        <v>58</v>
      </c>
      <c r="E199" s="48"/>
      <c r="F199" s="48"/>
      <c r="G199" s="48"/>
      <c r="H199" s="48">
        <v>285</v>
      </c>
      <c r="I199" s="48">
        <v>252</v>
      </c>
      <c r="J199" s="48">
        <v>190</v>
      </c>
      <c r="K199" s="48">
        <v>84</v>
      </c>
      <c r="L199" s="48">
        <v>20</v>
      </c>
      <c r="M199" s="48">
        <v>143</v>
      </c>
      <c r="N199" s="48">
        <v>250</v>
      </c>
      <c r="O199" s="48">
        <v>236</v>
      </c>
      <c r="P199" s="48">
        <v>254</v>
      </c>
      <c r="Q199" s="48">
        <v>240</v>
      </c>
      <c r="R199" s="48">
        <v>226</v>
      </c>
    </row>
    <row r="200" spans="1:18" x14ac:dyDescent="0.35">
      <c r="A200" s="70"/>
      <c r="B200" s="65"/>
      <c r="C200" s="5"/>
      <c r="D200" s="5" t="s">
        <v>61</v>
      </c>
      <c r="E200" s="5" t="s">
        <v>63</v>
      </c>
      <c r="F200" s="5"/>
      <c r="G200" s="5"/>
      <c r="H200" s="5">
        <v>20</v>
      </c>
      <c r="I200" s="5">
        <v>17</v>
      </c>
      <c r="J200" s="5"/>
      <c r="K200" s="5">
        <v>25</v>
      </c>
      <c r="L200" s="5"/>
      <c r="M200" s="5"/>
      <c r="N200" s="5"/>
      <c r="O200" s="5"/>
      <c r="P200" s="5"/>
      <c r="Q200" s="5"/>
      <c r="R200" s="40"/>
    </row>
    <row r="201" spans="1:18" x14ac:dyDescent="0.35">
      <c r="A201" s="70"/>
      <c r="B201" s="65"/>
      <c r="C201" s="5"/>
      <c r="D201" s="49" t="s">
        <v>61</v>
      </c>
      <c r="E201" s="49" t="s">
        <v>59</v>
      </c>
      <c r="F201" s="49"/>
      <c r="G201" s="49"/>
      <c r="H201" s="49">
        <v>389</v>
      </c>
      <c r="I201" s="49">
        <v>398</v>
      </c>
      <c r="J201" s="49">
        <v>369</v>
      </c>
      <c r="K201" s="49">
        <v>323</v>
      </c>
      <c r="L201" s="49">
        <v>246</v>
      </c>
      <c r="M201" s="49">
        <v>178</v>
      </c>
      <c r="N201" s="49">
        <v>94</v>
      </c>
      <c r="O201" s="49">
        <v>115</v>
      </c>
      <c r="P201" s="49">
        <v>166</v>
      </c>
      <c r="Q201" s="49">
        <v>275</v>
      </c>
      <c r="R201" s="49">
        <v>296</v>
      </c>
    </row>
    <row r="202" spans="1:18" x14ac:dyDescent="0.35">
      <c r="A202" s="70">
        <v>109484</v>
      </c>
      <c r="B202" s="65" t="s">
        <v>190</v>
      </c>
      <c r="C202" s="5"/>
      <c r="D202" s="5" t="s">
        <v>68</v>
      </c>
      <c r="E202" s="5"/>
      <c r="F202" s="5"/>
      <c r="G202" s="5"/>
      <c r="H202" s="5"/>
      <c r="I202" s="5"/>
      <c r="J202" s="5">
        <v>40</v>
      </c>
      <c r="K202" s="5">
        <v>35</v>
      </c>
      <c r="L202" s="5">
        <v>27</v>
      </c>
      <c r="M202" s="5">
        <v>29</v>
      </c>
      <c r="N202" s="5">
        <v>24</v>
      </c>
      <c r="O202" s="5">
        <v>25</v>
      </c>
      <c r="P202" s="5">
        <v>36</v>
      </c>
      <c r="Q202" s="5">
        <v>31</v>
      </c>
      <c r="R202" s="5">
        <v>34</v>
      </c>
    </row>
    <row r="203" spans="1:18" x14ac:dyDescent="0.35">
      <c r="A203" s="70"/>
      <c r="B203" s="65"/>
      <c r="C203" s="5"/>
      <c r="D203" s="47" t="s">
        <v>69</v>
      </c>
      <c r="E203" s="47"/>
      <c r="F203" s="47"/>
      <c r="G203" s="47"/>
      <c r="H203" s="47">
        <v>87</v>
      </c>
      <c r="I203" s="47">
        <v>81</v>
      </c>
      <c r="J203" s="47">
        <v>74</v>
      </c>
      <c r="K203" s="47">
        <v>79</v>
      </c>
      <c r="L203" s="47">
        <v>86</v>
      </c>
      <c r="M203" s="47">
        <v>69</v>
      </c>
      <c r="N203" s="47">
        <v>73</v>
      </c>
      <c r="O203" s="47">
        <v>61</v>
      </c>
      <c r="P203" s="47">
        <v>52</v>
      </c>
      <c r="Q203" s="47">
        <v>58</v>
      </c>
      <c r="R203" s="47">
        <v>52</v>
      </c>
    </row>
    <row r="204" spans="1:18" x14ac:dyDescent="0.35">
      <c r="A204" s="75">
        <v>109630</v>
      </c>
      <c r="B204" s="65" t="s">
        <v>191</v>
      </c>
      <c r="C204" s="5"/>
      <c r="D204" s="5" t="s">
        <v>69</v>
      </c>
      <c r="E204" s="5" t="s">
        <v>87</v>
      </c>
      <c r="F204" s="5"/>
      <c r="G204" s="5"/>
      <c r="H204" s="5">
        <v>1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x14ac:dyDescent="0.35">
      <c r="A205" s="75"/>
      <c r="B205" s="65"/>
      <c r="C205" s="5"/>
      <c r="D205" s="66" t="s">
        <v>58</v>
      </c>
      <c r="E205" s="5" t="s">
        <v>59</v>
      </c>
      <c r="F205" s="5"/>
      <c r="G205" s="5"/>
      <c r="H205" s="5">
        <v>56</v>
      </c>
      <c r="I205" s="5">
        <v>103</v>
      </c>
      <c r="J205" s="5">
        <v>166</v>
      </c>
      <c r="K205" s="5">
        <v>256</v>
      </c>
      <c r="L205" s="5">
        <v>307</v>
      </c>
      <c r="M205" s="5">
        <v>156</v>
      </c>
      <c r="N205" s="5"/>
      <c r="O205" s="5"/>
      <c r="P205" s="5"/>
      <c r="Q205" s="5"/>
      <c r="R205" s="40"/>
    </row>
    <row r="206" spans="1:18" x14ac:dyDescent="0.35">
      <c r="A206" s="75"/>
      <c r="B206" s="65"/>
      <c r="C206" s="5"/>
      <c r="D206" s="66"/>
      <c r="E206" s="5" t="s">
        <v>87</v>
      </c>
      <c r="F206" s="5"/>
      <c r="G206" s="5"/>
      <c r="H206" s="5">
        <v>13</v>
      </c>
      <c r="I206" s="5">
        <v>9</v>
      </c>
      <c r="J206" s="5"/>
      <c r="K206" s="5"/>
      <c r="L206" s="5"/>
      <c r="M206" s="5"/>
      <c r="N206" s="5"/>
      <c r="O206" s="5"/>
      <c r="P206" s="5"/>
      <c r="Q206" s="5"/>
      <c r="R206" s="40"/>
    </row>
    <row r="207" spans="1:18" x14ac:dyDescent="0.35">
      <c r="A207" s="75"/>
      <c r="B207" s="65"/>
      <c r="C207" s="5"/>
      <c r="D207" s="49" t="s">
        <v>61</v>
      </c>
      <c r="E207" s="49" t="s">
        <v>192</v>
      </c>
      <c r="F207" s="49"/>
      <c r="G207" s="49"/>
      <c r="H207" s="49">
        <v>389</v>
      </c>
      <c r="I207" s="49">
        <v>358</v>
      </c>
      <c r="J207" s="49">
        <v>367</v>
      </c>
      <c r="K207" s="49">
        <v>354</v>
      </c>
      <c r="L207" s="49">
        <v>391</v>
      </c>
      <c r="M207" s="49">
        <v>445</v>
      </c>
      <c r="N207" s="49">
        <v>503</v>
      </c>
      <c r="O207" s="49">
        <v>500</v>
      </c>
      <c r="P207" s="49">
        <v>390</v>
      </c>
      <c r="Q207" s="49">
        <v>242</v>
      </c>
      <c r="R207" s="49">
        <v>162</v>
      </c>
    </row>
    <row r="208" spans="1:18" x14ac:dyDescent="0.35">
      <c r="A208" s="75"/>
      <c r="B208" s="65"/>
      <c r="C208" s="5"/>
      <c r="D208" s="5" t="s">
        <v>61</v>
      </c>
      <c r="E208" s="5" t="s">
        <v>64</v>
      </c>
      <c r="F208" s="5"/>
      <c r="G208" s="5"/>
      <c r="H208" s="5">
        <v>10</v>
      </c>
      <c r="I208" s="5"/>
      <c r="J208" s="5"/>
      <c r="K208" s="5"/>
      <c r="L208" s="5"/>
      <c r="M208" s="5"/>
      <c r="N208" s="5"/>
      <c r="O208" s="5"/>
      <c r="P208" s="5"/>
      <c r="Q208" s="39"/>
      <c r="R208" s="40"/>
    </row>
    <row r="209" spans="1:18" x14ac:dyDescent="0.35">
      <c r="A209" s="75"/>
      <c r="B209" s="65"/>
      <c r="C209" s="5"/>
      <c r="D209" s="66" t="s">
        <v>61</v>
      </c>
      <c r="E209" s="5" t="s">
        <v>62</v>
      </c>
      <c r="F209" s="5"/>
      <c r="G209" s="5"/>
      <c r="H209" s="5"/>
      <c r="I209" s="5"/>
      <c r="J209" s="5"/>
      <c r="K209" s="5"/>
      <c r="L209" s="5">
        <v>24</v>
      </c>
      <c r="M209" s="5">
        <v>20</v>
      </c>
      <c r="N209" s="5"/>
      <c r="O209" s="5"/>
      <c r="P209" s="5"/>
      <c r="Q209" s="39"/>
      <c r="R209" s="40"/>
    </row>
    <row r="210" spans="1:18" x14ac:dyDescent="0.35">
      <c r="A210" s="75"/>
      <c r="B210" s="65"/>
      <c r="C210" s="5"/>
      <c r="D210" s="66"/>
      <c r="E210" s="5" t="s">
        <v>94</v>
      </c>
      <c r="F210" s="5"/>
      <c r="G210" s="5"/>
      <c r="H210" s="5">
        <v>19</v>
      </c>
      <c r="I210" s="5">
        <v>6</v>
      </c>
      <c r="J210" s="5"/>
      <c r="K210" s="5"/>
      <c r="L210" s="5"/>
      <c r="M210" s="5"/>
      <c r="N210" s="5"/>
      <c r="O210" s="5"/>
      <c r="P210" s="5"/>
      <c r="Q210" s="39"/>
      <c r="R210" s="40"/>
    </row>
    <row r="211" spans="1:18" x14ac:dyDescent="0.35">
      <c r="A211" s="75"/>
      <c r="B211" s="65"/>
      <c r="C211" s="5"/>
      <c r="D211" s="66"/>
      <c r="E211" s="5" t="s">
        <v>87</v>
      </c>
      <c r="F211" s="5"/>
      <c r="G211" s="5"/>
      <c r="H211" s="5">
        <v>103</v>
      </c>
      <c r="I211" s="5">
        <v>31</v>
      </c>
      <c r="J211" s="5"/>
      <c r="K211" s="5"/>
      <c r="L211" s="5"/>
      <c r="M211" s="5"/>
      <c r="N211" s="5"/>
      <c r="O211" s="5"/>
      <c r="P211" s="5"/>
      <c r="Q211" s="39"/>
      <c r="R211" s="40"/>
    </row>
    <row r="212" spans="1:18" x14ac:dyDescent="0.35">
      <c r="A212" s="75"/>
      <c r="B212" s="65"/>
      <c r="C212" s="5"/>
      <c r="D212" s="79" t="s">
        <v>90</v>
      </c>
      <c r="E212" s="50" t="s">
        <v>193</v>
      </c>
      <c r="F212" s="50"/>
      <c r="G212" s="50"/>
      <c r="H212" s="50">
        <v>832</v>
      </c>
      <c r="I212" s="50">
        <v>944</v>
      </c>
      <c r="J212" s="50">
        <v>914</v>
      </c>
      <c r="K212" s="50">
        <v>848</v>
      </c>
      <c r="L212" s="50">
        <v>892</v>
      </c>
      <c r="M212" s="50">
        <v>905</v>
      </c>
      <c r="N212" s="50">
        <v>954</v>
      </c>
      <c r="O212" s="50">
        <v>1029</v>
      </c>
      <c r="P212" s="50">
        <v>1029</v>
      </c>
      <c r="Q212" s="50">
        <v>969</v>
      </c>
      <c r="R212" s="50">
        <v>936</v>
      </c>
    </row>
    <row r="213" spans="1:18" x14ac:dyDescent="0.35">
      <c r="A213" s="75"/>
      <c r="B213" s="65"/>
      <c r="C213" s="5"/>
      <c r="D213" s="79"/>
      <c r="E213" s="5" t="s">
        <v>87</v>
      </c>
      <c r="F213" s="5"/>
      <c r="G213" s="5"/>
      <c r="H213" s="5">
        <v>52</v>
      </c>
      <c r="I213" s="5">
        <v>13</v>
      </c>
      <c r="J213" s="5"/>
      <c r="K213" s="5"/>
      <c r="L213" s="5"/>
      <c r="M213" s="5"/>
      <c r="N213" s="5"/>
      <c r="O213" s="5"/>
      <c r="P213" s="5"/>
      <c r="Q213" s="39"/>
      <c r="R213" s="40"/>
    </row>
    <row r="214" spans="1:18" x14ac:dyDescent="0.35">
      <c r="A214" s="75"/>
      <c r="B214" s="65"/>
      <c r="C214" s="5"/>
      <c r="D214" s="79"/>
      <c r="E214" s="50" t="s">
        <v>92</v>
      </c>
      <c r="F214" s="50"/>
      <c r="G214" s="50"/>
      <c r="H214" s="50">
        <v>320</v>
      </c>
      <c r="I214" s="50">
        <v>342</v>
      </c>
      <c r="J214" s="50">
        <v>373</v>
      </c>
      <c r="K214" s="50">
        <v>410</v>
      </c>
      <c r="L214" s="50">
        <v>399</v>
      </c>
      <c r="M214" s="50">
        <v>418</v>
      </c>
      <c r="N214" s="50">
        <v>426</v>
      </c>
      <c r="O214" s="50">
        <v>397</v>
      </c>
      <c r="P214" s="50">
        <v>401</v>
      </c>
      <c r="Q214" s="50">
        <v>383</v>
      </c>
      <c r="R214" s="50">
        <v>321</v>
      </c>
    </row>
    <row r="215" spans="1:18" x14ac:dyDescent="0.35">
      <c r="A215" s="75"/>
      <c r="B215" s="65"/>
      <c r="C215" s="5"/>
      <c r="D215" s="79"/>
      <c r="E215" s="5" t="s">
        <v>88</v>
      </c>
      <c r="F215" s="5"/>
      <c r="G215" s="5"/>
      <c r="H215" s="5">
        <v>30</v>
      </c>
      <c r="I215" s="5">
        <v>47</v>
      </c>
      <c r="J215" s="5"/>
      <c r="K215" s="5"/>
      <c r="L215" s="5"/>
      <c r="M215" s="5"/>
      <c r="N215" s="5"/>
      <c r="O215" s="5"/>
      <c r="P215" s="5"/>
      <c r="Q215" s="39"/>
      <c r="R215" s="40"/>
    </row>
    <row r="216" spans="1:18" x14ac:dyDescent="0.35">
      <c r="A216" s="32">
        <v>109849</v>
      </c>
      <c r="B216" s="32" t="s">
        <v>194</v>
      </c>
      <c r="C216" s="5"/>
      <c r="D216" s="5" t="s">
        <v>68</v>
      </c>
      <c r="E216" s="5"/>
      <c r="F216" s="5"/>
      <c r="G216" s="5"/>
      <c r="H216" s="5">
        <v>20</v>
      </c>
      <c r="I216" s="5">
        <v>18</v>
      </c>
      <c r="J216" s="5">
        <v>19</v>
      </c>
      <c r="K216" s="5">
        <v>19</v>
      </c>
      <c r="L216" s="5">
        <v>19</v>
      </c>
      <c r="M216" s="5">
        <v>18</v>
      </c>
      <c r="N216" s="5">
        <v>17</v>
      </c>
      <c r="O216" s="5">
        <v>17</v>
      </c>
      <c r="P216" s="5">
        <v>15</v>
      </c>
      <c r="Q216" s="5">
        <v>20</v>
      </c>
      <c r="R216" s="5">
        <v>22</v>
      </c>
    </row>
    <row r="217" spans="1:18" x14ac:dyDescent="0.35">
      <c r="A217" s="70">
        <v>109869</v>
      </c>
      <c r="B217" s="65" t="s">
        <v>195</v>
      </c>
      <c r="C217" s="5"/>
      <c r="D217" s="5" t="s">
        <v>68</v>
      </c>
      <c r="E217" s="5"/>
      <c r="F217" s="5"/>
      <c r="G217" s="5"/>
      <c r="H217" s="5">
        <v>70</v>
      </c>
      <c r="I217" s="5">
        <v>57</v>
      </c>
      <c r="J217" s="5">
        <v>56</v>
      </c>
      <c r="K217" s="5">
        <v>50</v>
      </c>
      <c r="L217" s="5">
        <v>48</v>
      </c>
      <c r="M217" s="5">
        <v>43</v>
      </c>
      <c r="N217" s="5">
        <v>32</v>
      </c>
      <c r="O217" s="5">
        <v>36</v>
      </c>
      <c r="P217" s="5">
        <v>40</v>
      </c>
      <c r="Q217" s="5">
        <v>32</v>
      </c>
      <c r="R217" s="5">
        <v>33</v>
      </c>
    </row>
    <row r="218" spans="1:18" x14ac:dyDescent="0.35">
      <c r="A218" s="70"/>
      <c r="B218" s="65"/>
      <c r="C218" s="5"/>
      <c r="D218" s="47" t="s">
        <v>69</v>
      </c>
      <c r="E218" s="47"/>
      <c r="F218" s="47"/>
      <c r="G218" s="47"/>
      <c r="H218" s="47">
        <v>113</v>
      </c>
      <c r="I218" s="47">
        <v>106</v>
      </c>
      <c r="J218" s="47">
        <v>107</v>
      </c>
      <c r="K218" s="47">
        <v>107</v>
      </c>
      <c r="L218" s="47">
        <v>108</v>
      </c>
      <c r="M218" s="47">
        <v>103</v>
      </c>
      <c r="N218" s="47">
        <v>97</v>
      </c>
      <c r="O218" s="47">
        <v>75</v>
      </c>
      <c r="P218" s="47">
        <v>71</v>
      </c>
      <c r="Q218" s="47">
        <v>71</v>
      </c>
      <c r="R218" s="47">
        <v>66</v>
      </c>
    </row>
    <row r="219" spans="1:18" x14ac:dyDescent="0.35">
      <c r="A219" s="77">
        <v>109356</v>
      </c>
      <c r="B219" s="78" t="s">
        <v>196</v>
      </c>
      <c r="C219" s="5"/>
      <c r="D219" s="5" t="s">
        <v>68</v>
      </c>
      <c r="E219" s="5"/>
      <c r="F219" s="5"/>
      <c r="G219" s="5"/>
      <c r="H219" s="5"/>
      <c r="I219" s="5"/>
      <c r="J219" s="5">
        <v>24</v>
      </c>
      <c r="K219" s="5">
        <v>17</v>
      </c>
      <c r="L219" s="5">
        <v>16</v>
      </c>
      <c r="M219" s="5">
        <v>15</v>
      </c>
      <c r="N219" s="5">
        <v>9</v>
      </c>
      <c r="O219" s="5">
        <v>10</v>
      </c>
      <c r="P219" s="5"/>
      <c r="Q219" s="5"/>
      <c r="R219" s="5"/>
    </row>
    <row r="220" spans="1:18" x14ac:dyDescent="0.35">
      <c r="A220" s="77"/>
      <c r="B220" s="78"/>
      <c r="C220" s="5"/>
      <c r="D220" s="47" t="s">
        <v>69</v>
      </c>
      <c r="E220" s="47"/>
      <c r="F220" s="47"/>
      <c r="G220" s="47"/>
      <c r="H220" s="47">
        <v>26</v>
      </c>
      <c r="I220" s="47">
        <v>28</v>
      </c>
      <c r="J220" s="47">
        <v>24</v>
      </c>
      <c r="K220" s="47">
        <v>27</v>
      </c>
      <c r="L220" s="47">
        <v>28</v>
      </c>
      <c r="M220" s="47">
        <v>21</v>
      </c>
      <c r="N220" s="47">
        <v>21</v>
      </c>
      <c r="O220" s="47">
        <v>25</v>
      </c>
      <c r="P220" s="47"/>
      <c r="Q220" s="47"/>
      <c r="R220" s="47"/>
    </row>
    <row r="221" spans="1:18" x14ac:dyDescent="0.35">
      <c r="A221" s="32">
        <v>109023</v>
      </c>
      <c r="B221" s="32" t="s">
        <v>197</v>
      </c>
      <c r="C221" s="5"/>
      <c r="D221" s="5" t="s">
        <v>69</v>
      </c>
      <c r="E221" s="5"/>
      <c r="F221" s="5"/>
      <c r="G221" s="5"/>
      <c r="H221" s="5">
        <v>52</v>
      </c>
      <c r="I221" s="5">
        <v>43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5">
      <c r="A222" s="32">
        <v>109164</v>
      </c>
      <c r="B222" s="32" t="s">
        <v>198</v>
      </c>
      <c r="C222" s="5"/>
      <c r="D222" s="5" t="s">
        <v>68</v>
      </c>
      <c r="E222" s="5"/>
      <c r="F222" s="5"/>
      <c r="G222" s="5"/>
      <c r="H222" s="5">
        <v>17</v>
      </c>
      <c r="I222" s="5">
        <v>11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5">
      <c r="A223" s="32">
        <v>109166</v>
      </c>
      <c r="B223" s="32" t="s">
        <v>199</v>
      </c>
      <c r="C223" s="5"/>
      <c r="D223" s="5" t="s">
        <v>68</v>
      </c>
      <c r="E223" s="5"/>
      <c r="F223" s="5"/>
      <c r="G223" s="5"/>
      <c r="H223" s="5">
        <v>21</v>
      </c>
      <c r="I223" s="5">
        <v>17</v>
      </c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5">
      <c r="A224" s="32">
        <v>109243</v>
      </c>
      <c r="B224" s="32" t="s">
        <v>200</v>
      </c>
      <c r="C224" s="5"/>
      <c r="D224" s="5" t="s">
        <v>69</v>
      </c>
      <c r="E224" s="5"/>
      <c r="F224" s="5"/>
      <c r="G224" s="5"/>
      <c r="H224" s="5">
        <v>83</v>
      </c>
      <c r="I224" s="5">
        <v>80</v>
      </c>
      <c r="J224" s="5"/>
      <c r="K224" s="5"/>
      <c r="L224" s="5"/>
      <c r="M224" s="5"/>
      <c r="N224" s="5"/>
      <c r="O224" s="5"/>
      <c r="P224" s="5"/>
      <c r="Q224" s="5"/>
      <c r="R224" s="5"/>
    </row>
    <row r="225" spans="1:18" x14ac:dyDescent="0.35">
      <c r="A225" s="32">
        <v>109343</v>
      </c>
      <c r="B225" s="32" t="s">
        <v>201</v>
      </c>
      <c r="C225" s="5"/>
      <c r="D225" s="5" t="s">
        <v>68</v>
      </c>
      <c r="E225" s="5"/>
      <c r="F225" s="5"/>
      <c r="G225" s="5"/>
      <c r="H225" s="5">
        <v>20</v>
      </c>
      <c r="I225" s="5">
        <v>24</v>
      </c>
      <c r="J225" s="5"/>
      <c r="K225" s="5"/>
      <c r="L225" s="5"/>
      <c r="M225" s="5"/>
      <c r="N225" s="5"/>
      <c r="O225" s="5"/>
      <c r="P225" s="5"/>
      <c r="Q225" s="5"/>
      <c r="R225" s="5"/>
    </row>
    <row r="226" spans="1:18" x14ac:dyDescent="0.35">
      <c r="A226" s="32">
        <v>109430</v>
      </c>
      <c r="B226" s="32" t="s">
        <v>202</v>
      </c>
      <c r="C226" s="5"/>
      <c r="D226" s="5" t="s">
        <v>68</v>
      </c>
      <c r="E226" s="5"/>
      <c r="F226" s="5"/>
      <c r="G226" s="5"/>
      <c r="H226" s="5">
        <v>38</v>
      </c>
      <c r="I226" s="5">
        <v>32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35">
      <c r="A227" s="70">
        <v>109479</v>
      </c>
      <c r="B227" s="65" t="s">
        <v>203</v>
      </c>
      <c r="C227" s="5"/>
      <c r="D227" s="5" t="s">
        <v>68</v>
      </c>
      <c r="E227" s="5"/>
      <c r="F227" s="5"/>
      <c r="G227" s="5"/>
      <c r="H227" s="5">
        <v>50</v>
      </c>
      <c r="I227" s="5">
        <v>43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35">
      <c r="A228" s="70"/>
      <c r="B228" s="65"/>
      <c r="C228" s="5"/>
      <c r="D228" s="5" t="s">
        <v>69</v>
      </c>
      <c r="E228" s="5"/>
      <c r="F228" s="5"/>
      <c r="G228" s="5"/>
      <c r="H228" s="5">
        <v>87</v>
      </c>
      <c r="I228" s="5">
        <v>80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35">
      <c r="A229" s="32">
        <v>109595</v>
      </c>
      <c r="B229" s="32" t="s">
        <v>204</v>
      </c>
      <c r="C229" s="5"/>
      <c r="D229" s="5" t="s">
        <v>68</v>
      </c>
      <c r="E229" s="5"/>
      <c r="F229" s="5"/>
      <c r="G229" s="5"/>
      <c r="H229" s="5">
        <v>46</v>
      </c>
      <c r="I229" s="5">
        <v>38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35">
      <c r="A230" s="32">
        <v>109985</v>
      </c>
      <c r="B230" s="32" t="s">
        <v>205</v>
      </c>
      <c r="C230" s="5"/>
      <c r="D230" s="5" t="s">
        <v>68</v>
      </c>
      <c r="E230" s="5"/>
      <c r="F230" s="5"/>
      <c r="G230" s="5"/>
      <c r="H230" s="5">
        <v>15</v>
      </c>
      <c r="I230" s="5">
        <v>20</v>
      </c>
      <c r="J230" s="5"/>
      <c r="K230" s="5"/>
      <c r="L230" s="5"/>
      <c r="M230" s="5"/>
      <c r="N230" s="5"/>
      <c r="O230" s="5"/>
      <c r="P230" s="5"/>
      <c r="Q230" s="5"/>
      <c r="R230" s="5"/>
    </row>
    <row r="231" spans="1:18" x14ac:dyDescent="0.35">
      <c r="A231" s="22" t="s">
        <v>26</v>
      </c>
      <c r="B231" s="34"/>
      <c r="C231" s="34"/>
      <c r="D231" s="34"/>
      <c r="E231" s="34"/>
      <c r="F231" s="34"/>
      <c r="G231" s="34"/>
      <c r="H231" s="34">
        <v>2291</v>
      </c>
      <c r="I231" s="34">
        <v>2282</v>
      </c>
      <c r="J231" s="34">
        <v>2330</v>
      </c>
      <c r="K231" s="34">
        <v>2381</v>
      </c>
      <c r="L231" s="34">
        <v>2311</v>
      </c>
      <c r="M231" s="34">
        <v>2401</v>
      </c>
      <c r="N231" s="34">
        <v>2411</v>
      </c>
      <c r="O231" s="34">
        <v>2309</v>
      </c>
      <c r="P231" s="34">
        <v>2356</v>
      </c>
      <c r="Q231" s="23">
        <v>2316</v>
      </c>
      <c r="R231" s="23">
        <f>SUM(R232:R263)</f>
        <v>2343</v>
      </c>
    </row>
    <row r="232" spans="1:18" x14ac:dyDescent="0.35">
      <c r="A232" s="70">
        <v>109001</v>
      </c>
      <c r="B232" s="65" t="s">
        <v>147</v>
      </c>
      <c r="C232" s="5"/>
      <c r="D232" s="5" t="s">
        <v>68</v>
      </c>
      <c r="E232" s="5"/>
      <c r="F232" s="5"/>
      <c r="G232" s="5"/>
      <c r="H232" s="5">
        <v>72</v>
      </c>
      <c r="I232" s="5">
        <v>64</v>
      </c>
      <c r="J232" s="5">
        <v>50</v>
      </c>
      <c r="K232" s="5">
        <v>51</v>
      </c>
      <c r="L232" s="5">
        <v>50</v>
      </c>
      <c r="M232" s="5">
        <v>52</v>
      </c>
      <c r="N232" s="5">
        <v>44</v>
      </c>
      <c r="O232" s="5">
        <v>38</v>
      </c>
      <c r="P232" s="5">
        <v>50</v>
      </c>
      <c r="Q232" s="5">
        <v>50</v>
      </c>
      <c r="R232" s="5">
        <v>50</v>
      </c>
    </row>
    <row r="233" spans="1:18" x14ac:dyDescent="0.35">
      <c r="A233" s="70"/>
      <c r="B233" s="65"/>
      <c r="C233" s="5"/>
      <c r="D233" s="47" t="s">
        <v>69</v>
      </c>
      <c r="E233" s="47"/>
      <c r="F233" s="47"/>
      <c r="G233" s="47"/>
      <c r="H233" s="47">
        <v>89</v>
      </c>
      <c r="I233" s="47">
        <v>76</v>
      </c>
      <c r="J233" s="47">
        <v>83</v>
      </c>
      <c r="K233" s="47">
        <v>83</v>
      </c>
      <c r="L233" s="47">
        <v>81</v>
      </c>
      <c r="M233" s="47">
        <v>70</v>
      </c>
      <c r="N233" s="47">
        <v>76</v>
      </c>
      <c r="O233" s="47">
        <v>83</v>
      </c>
      <c r="P233" s="47">
        <v>82</v>
      </c>
      <c r="Q233" s="47">
        <v>72</v>
      </c>
      <c r="R233" s="47">
        <v>63</v>
      </c>
    </row>
    <row r="234" spans="1:18" x14ac:dyDescent="0.35">
      <c r="A234" s="70">
        <v>109003</v>
      </c>
      <c r="B234" s="65" t="s">
        <v>206</v>
      </c>
      <c r="C234" s="5"/>
      <c r="D234" s="5" t="s">
        <v>68</v>
      </c>
      <c r="E234" s="5"/>
      <c r="F234" s="5"/>
      <c r="G234" s="5"/>
      <c r="H234" s="5">
        <v>45</v>
      </c>
      <c r="I234" s="5">
        <v>48</v>
      </c>
      <c r="J234" s="5">
        <v>50</v>
      </c>
      <c r="K234" s="5">
        <v>57</v>
      </c>
      <c r="L234" s="5">
        <v>47</v>
      </c>
      <c r="M234" s="5">
        <v>52</v>
      </c>
      <c r="N234" s="5">
        <v>45</v>
      </c>
      <c r="O234" s="5">
        <v>45</v>
      </c>
      <c r="P234" s="5">
        <v>45</v>
      </c>
      <c r="Q234" s="5">
        <v>50</v>
      </c>
      <c r="R234" s="5">
        <v>45</v>
      </c>
    </row>
    <row r="235" spans="1:18" x14ac:dyDescent="0.35">
      <c r="A235" s="70"/>
      <c r="B235" s="65"/>
      <c r="C235" s="5"/>
      <c r="D235" s="47" t="s">
        <v>69</v>
      </c>
      <c r="E235" s="47"/>
      <c r="F235" s="47"/>
      <c r="G235" s="47"/>
      <c r="H235" s="47">
        <v>53</v>
      </c>
      <c r="I235" s="47">
        <v>66</v>
      </c>
      <c r="J235" s="47">
        <v>81</v>
      </c>
      <c r="K235" s="47">
        <v>89</v>
      </c>
      <c r="L235" s="47">
        <v>97</v>
      </c>
      <c r="M235" s="47">
        <v>96</v>
      </c>
      <c r="N235" s="47">
        <v>87</v>
      </c>
      <c r="O235" s="47">
        <v>87</v>
      </c>
      <c r="P235" s="47">
        <v>91</v>
      </c>
      <c r="Q235" s="47">
        <v>88</v>
      </c>
      <c r="R235" s="47">
        <v>86</v>
      </c>
    </row>
    <row r="236" spans="1:18" x14ac:dyDescent="0.35">
      <c r="A236" s="32">
        <v>109061</v>
      </c>
      <c r="B236" s="32" t="s">
        <v>207</v>
      </c>
      <c r="C236" s="5"/>
      <c r="D236" s="5" t="s">
        <v>68</v>
      </c>
      <c r="E236" s="5"/>
      <c r="F236" s="5"/>
      <c r="G236" s="5"/>
      <c r="H236" s="5">
        <v>20</v>
      </c>
      <c r="I236" s="5">
        <v>10</v>
      </c>
      <c r="J236" s="5">
        <v>14</v>
      </c>
      <c r="K236" s="5">
        <v>14</v>
      </c>
      <c r="L236" s="5">
        <v>12</v>
      </c>
      <c r="M236" s="5">
        <v>27</v>
      </c>
      <c r="N236" s="5">
        <v>24</v>
      </c>
      <c r="O236" s="5">
        <v>20</v>
      </c>
      <c r="P236" s="5">
        <v>25</v>
      </c>
      <c r="Q236" s="5">
        <v>25</v>
      </c>
      <c r="R236" s="5">
        <v>25</v>
      </c>
    </row>
    <row r="237" spans="1:18" x14ac:dyDescent="0.35">
      <c r="A237" s="70">
        <v>109082</v>
      </c>
      <c r="B237" s="65" t="s">
        <v>208</v>
      </c>
      <c r="C237" s="5"/>
      <c r="D237" s="5" t="s">
        <v>68</v>
      </c>
      <c r="E237" s="5"/>
      <c r="F237" s="5"/>
      <c r="G237" s="5"/>
      <c r="H237" s="5"/>
      <c r="I237" s="5"/>
      <c r="J237" s="5">
        <v>19</v>
      </c>
      <c r="K237" s="5">
        <v>20</v>
      </c>
      <c r="L237" s="5">
        <v>22</v>
      </c>
      <c r="M237" s="5">
        <v>18</v>
      </c>
      <c r="N237" s="5">
        <v>10</v>
      </c>
      <c r="O237" s="5">
        <v>13</v>
      </c>
      <c r="P237" s="5">
        <v>21</v>
      </c>
      <c r="Q237" s="5">
        <v>9</v>
      </c>
      <c r="R237" s="5">
        <v>24</v>
      </c>
    </row>
    <row r="238" spans="1:18" x14ac:dyDescent="0.35">
      <c r="A238" s="70"/>
      <c r="B238" s="65"/>
      <c r="C238" s="5"/>
      <c r="D238" s="47" t="s">
        <v>69</v>
      </c>
      <c r="E238" s="47"/>
      <c r="F238" s="47"/>
      <c r="G238" s="47"/>
      <c r="H238" s="47">
        <v>31</v>
      </c>
      <c r="I238" s="47">
        <v>29</v>
      </c>
      <c r="J238" s="47">
        <v>25</v>
      </c>
      <c r="K238" s="47">
        <v>20</v>
      </c>
      <c r="L238" s="47">
        <v>18</v>
      </c>
      <c r="M238" s="47">
        <v>22</v>
      </c>
      <c r="N238" s="47">
        <v>22</v>
      </c>
      <c r="O238" s="47">
        <v>25</v>
      </c>
      <c r="P238" s="47">
        <v>21</v>
      </c>
      <c r="Q238" s="47">
        <v>24</v>
      </c>
      <c r="R238" s="47">
        <v>21</v>
      </c>
    </row>
    <row r="239" spans="1:18" x14ac:dyDescent="0.35">
      <c r="A239" s="32">
        <v>109240</v>
      </c>
      <c r="B239" s="32" t="s">
        <v>209</v>
      </c>
      <c r="C239" s="5"/>
      <c r="D239" s="47" t="s">
        <v>69</v>
      </c>
      <c r="E239" s="47"/>
      <c r="F239" s="47"/>
      <c r="G239" s="47"/>
      <c r="H239" s="47">
        <v>270</v>
      </c>
      <c r="I239" s="47">
        <v>250</v>
      </c>
      <c r="J239" s="47">
        <v>227</v>
      </c>
      <c r="K239" s="47">
        <v>227</v>
      </c>
      <c r="L239" s="47">
        <v>273</v>
      </c>
      <c r="M239" s="47">
        <v>279</v>
      </c>
      <c r="N239" s="47">
        <v>277</v>
      </c>
      <c r="O239" s="47">
        <v>302</v>
      </c>
      <c r="P239" s="47">
        <v>237</v>
      </c>
      <c r="Q239" s="47">
        <v>235</v>
      </c>
      <c r="R239" s="47">
        <v>219</v>
      </c>
    </row>
    <row r="240" spans="1:18" x14ac:dyDescent="0.35">
      <c r="A240" s="70">
        <v>109258</v>
      </c>
      <c r="B240" s="65" t="s">
        <v>210</v>
      </c>
      <c r="C240" s="5"/>
      <c r="D240" s="5" t="s">
        <v>68</v>
      </c>
      <c r="E240" s="5"/>
      <c r="F240" s="5"/>
      <c r="G240" s="5"/>
      <c r="H240" s="5">
        <v>45</v>
      </c>
      <c r="I240" s="5">
        <v>37</v>
      </c>
      <c r="J240" s="5">
        <v>42</v>
      </c>
      <c r="K240" s="5">
        <v>40</v>
      </c>
      <c r="L240" s="5">
        <v>34</v>
      </c>
      <c r="M240" s="5">
        <v>44</v>
      </c>
      <c r="N240" s="5">
        <v>48</v>
      </c>
      <c r="O240" s="5">
        <v>37</v>
      </c>
      <c r="P240" s="5">
        <v>32</v>
      </c>
      <c r="Q240" s="5">
        <v>42</v>
      </c>
      <c r="R240" s="5">
        <v>50</v>
      </c>
    </row>
    <row r="241" spans="1:18" x14ac:dyDescent="0.35">
      <c r="A241" s="70"/>
      <c r="B241" s="65"/>
      <c r="C241" s="5"/>
      <c r="D241" s="47" t="s">
        <v>69</v>
      </c>
      <c r="E241" s="47"/>
      <c r="F241" s="47"/>
      <c r="G241" s="47"/>
      <c r="H241" s="47"/>
      <c r="I241" s="47">
        <v>77</v>
      </c>
      <c r="J241" s="47">
        <v>70</v>
      </c>
      <c r="K241" s="47">
        <v>74</v>
      </c>
      <c r="L241" s="47">
        <v>76</v>
      </c>
      <c r="M241" s="47">
        <v>71</v>
      </c>
      <c r="N241" s="47">
        <v>73</v>
      </c>
      <c r="O241" s="47">
        <v>67</v>
      </c>
      <c r="P241" s="47">
        <v>71</v>
      </c>
      <c r="Q241" s="47">
        <v>66</v>
      </c>
      <c r="R241" s="47">
        <v>60</v>
      </c>
    </row>
    <row r="242" spans="1:18" x14ac:dyDescent="0.35">
      <c r="A242" s="32">
        <v>109487</v>
      </c>
      <c r="B242" s="32" t="s">
        <v>211</v>
      </c>
      <c r="C242" s="5"/>
      <c r="D242" s="47" t="s">
        <v>69</v>
      </c>
      <c r="E242" s="47"/>
      <c r="F242" s="47"/>
      <c r="G242" s="47"/>
      <c r="H242" s="47">
        <v>38</v>
      </c>
      <c r="I242" s="47">
        <v>32</v>
      </c>
      <c r="J242" s="47">
        <v>35</v>
      </c>
      <c r="K242" s="47">
        <v>37</v>
      </c>
      <c r="L242" s="47">
        <v>35</v>
      </c>
      <c r="M242" s="47">
        <v>34</v>
      </c>
      <c r="N242" s="47">
        <v>35</v>
      </c>
      <c r="O242" s="47">
        <v>35</v>
      </c>
      <c r="P242" s="47">
        <v>27</v>
      </c>
      <c r="Q242" s="47">
        <v>22</v>
      </c>
      <c r="R242" s="47">
        <v>22</v>
      </c>
    </row>
    <row r="243" spans="1:18" x14ac:dyDescent="0.35">
      <c r="A243" s="32">
        <v>109489</v>
      </c>
      <c r="B243" s="32" t="s">
        <v>212</v>
      </c>
      <c r="C243" s="5"/>
      <c r="D243" s="5" t="s">
        <v>68</v>
      </c>
      <c r="E243" s="5"/>
      <c r="F243" s="5"/>
      <c r="G243" s="5"/>
      <c r="H243" s="5">
        <v>20</v>
      </c>
      <c r="I243" s="5">
        <v>22</v>
      </c>
      <c r="J243" s="5">
        <v>24</v>
      </c>
      <c r="K243" s="5">
        <v>18</v>
      </c>
      <c r="L243" s="5">
        <v>18</v>
      </c>
      <c r="M243" s="5">
        <v>18</v>
      </c>
      <c r="N243" s="5">
        <v>23</v>
      </c>
      <c r="O243" s="5">
        <v>19</v>
      </c>
      <c r="P243" s="5">
        <v>21</v>
      </c>
      <c r="Q243" s="5">
        <v>25</v>
      </c>
      <c r="R243" s="5">
        <v>24</v>
      </c>
    </row>
    <row r="244" spans="1:18" x14ac:dyDescent="0.35">
      <c r="A244" s="32">
        <v>109554</v>
      </c>
      <c r="B244" s="32" t="s">
        <v>213</v>
      </c>
      <c r="C244" s="5"/>
      <c r="D244" s="5" t="s">
        <v>68</v>
      </c>
      <c r="E244" s="5"/>
      <c r="F244" s="5"/>
      <c r="G244" s="5"/>
      <c r="H244" s="5">
        <v>25</v>
      </c>
      <c r="I244" s="5">
        <v>25</v>
      </c>
      <c r="J244" s="5">
        <v>14</v>
      </c>
      <c r="K244" s="5">
        <v>18</v>
      </c>
      <c r="L244" s="5">
        <v>20</v>
      </c>
      <c r="M244" s="5">
        <v>25</v>
      </c>
      <c r="N244" s="5">
        <v>17</v>
      </c>
      <c r="O244" s="5">
        <v>18</v>
      </c>
      <c r="P244" s="5">
        <v>20</v>
      </c>
      <c r="Q244" s="5">
        <v>25</v>
      </c>
      <c r="R244" s="5">
        <v>21</v>
      </c>
    </row>
    <row r="245" spans="1:18" x14ac:dyDescent="0.35">
      <c r="A245" s="70">
        <v>109578</v>
      </c>
      <c r="B245" s="65" t="s">
        <v>214</v>
      </c>
      <c r="C245" s="5"/>
      <c r="D245" s="5" t="s">
        <v>68</v>
      </c>
      <c r="E245" s="5"/>
      <c r="F245" s="5"/>
      <c r="G245" s="5"/>
      <c r="H245" s="5"/>
      <c r="I245" s="5"/>
      <c r="J245" s="5">
        <v>18</v>
      </c>
      <c r="K245" s="5">
        <v>16</v>
      </c>
      <c r="L245" s="5">
        <v>17</v>
      </c>
      <c r="M245" s="5">
        <v>16</v>
      </c>
      <c r="N245" s="5">
        <v>20</v>
      </c>
      <c r="O245" s="5">
        <v>13</v>
      </c>
      <c r="P245" s="5">
        <v>13</v>
      </c>
      <c r="Q245" s="5">
        <v>9</v>
      </c>
      <c r="R245" s="5">
        <v>14</v>
      </c>
    </row>
    <row r="246" spans="1:18" x14ac:dyDescent="0.35">
      <c r="A246" s="70"/>
      <c r="B246" s="65"/>
      <c r="C246" s="5"/>
      <c r="D246" s="47" t="s">
        <v>69</v>
      </c>
      <c r="E246" s="47"/>
      <c r="F246" s="47"/>
      <c r="G246" s="47"/>
      <c r="H246" s="47">
        <v>28</v>
      </c>
      <c r="I246" s="47">
        <v>29</v>
      </c>
      <c r="J246" s="47">
        <v>22</v>
      </c>
      <c r="K246" s="47">
        <v>25</v>
      </c>
      <c r="L246" s="47">
        <v>29</v>
      </c>
      <c r="M246" s="47">
        <v>29</v>
      </c>
      <c r="N246" s="47">
        <v>32</v>
      </c>
      <c r="O246" s="47">
        <v>33</v>
      </c>
      <c r="P246" s="47">
        <v>33</v>
      </c>
      <c r="Q246" s="47">
        <v>33</v>
      </c>
      <c r="R246" s="47">
        <v>28</v>
      </c>
    </row>
    <row r="247" spans="1:18" x14ac:dyDescent="0.35">
      <c r="A247" s="70">
        <v>109641</v>
      </c>
      <c r="B247" s="65" t="s">
        <v>215</v>
      </c>
      <c r="C247" s="5"/>
      <c r="D247" s="5" t="s">
        <v>68</v>
      </c>
      <c r="E247" s="5"/>
      <c r="F247" s="5"/>
      <c r="G247" s="5"/>
      <c r="H247" s="5"/>
      <c r="I247" s="5"/>
      <c r="J247" s="5">
        <v>94</v>
      </c>
      <c r="K247" s="5">
        <v>124</v>
      </c>
      <c r="L247" s="5">
        <v>98</v>
      </c>
      <c r="M247" s="5">
        <v>107</v>
      </c>
      <c r="N247" s="5">
        <v>98</v>
      </c>
      <c r="O247" s="5">
        <v>93</v>
      </c>
      <c r="P247" s="5">
        <v>98</v>
      </c>
      <c r="Q247" s="5">
        <v>100</v>
      </c>
      <c r="R247" s="5">
        <v>95</v>
      </c>
    </row>
    <row r="248" spans="1:18" x14ac:dyDescent="0.35">
      <c r="A248" s="70"/>
      <c r="B248" s="65"/>
      <c r="C248" s="5"/>
      <c r="D248" s="47" t="s">
        <v>69</v>
      </c>
      <c r="E248" s="47"/>
      <c r="F248" s="47"/>
      <c r="G248" s="47"/>
      <c r="H248" s="47">
        <v>290</v>
      </c>
      <c r="I248" s="47">
        <v>298</v>
      </c>
      <c r="J248" s="47">
        <v>293</v>
      </c>
      <c r="K248" s="47">
        <v>301</v>
      </c>
      <c r="L248" s="47">
        <v>248</v>
      </c>
      <c r="M248" s="47">
        <v>247</v>
      </c>
      <c r="N248" s="47">
        <v>250</v>
      </c>
      <c r="O248" s="47">
        <v>229</v>
      </c>
      <c r="P248" s="47">
        <v>281</v>
      </c>
      <c r="Q248" s="47">
        <v>263</v>
      </c>
      <c r="R248" s="47">
        <v>267</v>
      </c>
    </row>
    <row r="249" spans="1:18" x14ac:dyDescent="0.35">
      <c r="A249" s="70">
        <v>109663</v>
      </c>
      <c r="B249" s="65" t="s">
        <v>216</v>
      </c>
      <c r="C249" s="5"/>
      <c r="D249" s="48" t="s">
        <v>58</v>
      </c>
      <c r="E249" s="48"/>
      <c r="F249" s="48"/>
      <c r="G249" s="48"/>
      <c r="H249" s="48">
        <v>494</v>
      </c>
      <c r="I249" s="48">
        <v>492</v>
      </c>
      <c r="J249" s="48">
        <v>536</v>
      </c>
      <c r="K249" s="48">
        <v>502</v>
      </c>
      <c r="L249" s="48">
        <v>441</v>
      </c>
      <c r="M249" s="48">
        <v>489</v>
      </c>
      <c r="N249" s="48">
        <v>519</v>
      </c>
      <c r="O249" s="48">
        <v>482</v>
      </c>
      <c r="P249" s="48">
        <v>472</v>
      </c>
      <c r="Q249" s="48">
        <v>470</v>
      </c>
      <c r="R249" s="48">
        <v>464</v>
      </c>
    </row>
    <row r="250" spans="1:18" x14ac:dyDescent="0.35">
      <c r="A250" s="70"/>
      <c r="B250" s="65"/>
      <c r="C250" s="5"/>
      <c r="D250" s="5" t="s">
        <v>61</v>
      </c>
      <c r="E250" s="5" t="s">
        <v>217</v>
      </c>
      <c r="F250" s="5"/>
      <c r="G250" s="5"/>
      <c r="H250" s="5"/>
      <c r="I250" s="5"/>
      <c r="J250" s="5"/>
      <c r="K250" s="5">
        <v>25</v>
      </c>
      <c r="L250" s="5">
        <v>21</v>
      </c>
      <c r="M250" s="5"/>
      <c r="N250" s="5"/>
      <c r="O250" s="5"/>
      <c r="P250" s="5"/>
      <c r="Q250" s="5"/>
      <c r="R250" s="5"/>
    </row>
    <row r="251" spans="1:18" x14ac:dyDescent="0.35">
      <c r="A251" s="70"/>
      <c r="B251" s="65"/>
      <c r="C251" s="5"/>
      <c r="D251" s="5" t="s">
        <v>61</v>
      </c>
      <c r="E251" s="5" t="s">
        <v>63</v>
      </c>
      <c r="F251" s="5"/>
      <c r="G251" s="5"/>
      <c r="H251" s="5">
        <v>14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x14ac:dyDescent="0.35">
      <c r="A252" s="70"/>
      <c r="B252" s="65"/>
      <c r="C252" s="5"/>
      <c r="D252" s="49" t="s">
        <v>61</v>
      </c>
      <c r="E252" s="49" t="s">
        <v>59</v>
      </c>
      <c r="F252" s="49"/>
      <c r="G252" s="49"/>
      <c r="H252" s="49">
        <v>414</v>
      </c>
      <c r="I252" s="49">
        <v>489</v>
      </c>
      <c r="J252" s="49">
        <v>527</v>
      </c>
      <c r="K252" s="49">
        <v>556</v>
      </c>
      <c r="L252" s="49">
        <v>607</v>
      </c>
      <c r="M252" s="49">
        <v>652</v>
      </c>
      <c r="N252" s="49">
        <v>682</v>
      </c>
      <c r="O252" s="49">
        <v>624</v>
      </c>
      <c r="P252" s="49">
        <v>652</v>
      </c>
      <c r="Q252" s="49">
        <v>640</v>
      </c>
      <c r="R252" s="49">
        <v>682</v>
      </c>
    </row>
    <row r="253" spans="1:18" x14ac:dyDescent="0.35">
      <c r="A253" s="32">
        <v>109734</v>
      </c>
      <c r="B253" s="32" t="s">
        <v>218</v>
      </c>
      <c r="C253" s="5"/>
      <c r="D253" s="5" t="s">
        <v>68</v>
      </c>
      <c r="E253" s="5"/>
      <c r="F253" s="5"/>
      <c r="G253" s="5"/>
      <c r="H253" s="5">
        <v>25</v>
      </c>
      <c r="I253" s="5">
        <v>25</v>
      </c>
      <c r="J253" s="5">
        <v>25</v>
      </c>
      <c r="K253" s="5">
        <v>29</v>
      </c>
      <c r="L253" s="5">
        <v>27</v>
      </c>
      <c r="M253" s="5">
        <v>29</v>
      </c>
      <c r="N253" s="5">
        <v>21</v>
      </c>
      <c r="O253" s="5">
        <v>21</v>
      </c>
      <c r="P253" s="5">
        <v>26</v>
      </c>
      <c r="Q253" s="5">
        <v>25</v>
      </c>
      <c r="R253" s="5">
        <v>25</v>
      </c>
    </row>
    <row r="254" spans="1:18" x14ac:dyDescent="0.35">
      <c r="A254" s="32">
        <v>109955</v>
      </c>
      <c r="B254" s="32" t="s">
        <v>219</v>
      </c>
      <c r="C254" s="5"/>
      <c r="D254" s="47" t="s">
        <v>69</v>
      </c>
      <c r="E254" s="47"/>
      <c r="F254" s="47"/>
      <c r="G254" s="47"/>
      <c r="H254" s="47">
        <v>47</v>
      </c>
      <c r="I254" s="47">
        <v>42</v>
      </c>
      <c r="J254" s="47">
        <v>43</v>
      </c>
      <c r="K254" s="47">
        <v>36</v>
      </c>
      <c r="L254" s="47">
        <v>23</v>
      </c>
      <c r="M254" s="47">
        <v>13</v>
      </c>
      <c r="N254" s="47"/>
      <c r="O254" s="47">
        <v>17</v>
      </c>
      <c r="P254" s="47">
        <v>27</v>
      </c>
      <c r="Q254" s="47">
        <v>32</v>
      </c>
      <c r="R254" s="47">
        <v>46</v>
      </c>
    </row>
    <row r="255" spans="1:18" x14ac:dyDescent="0.35">
      <c r="A255" s="70">
        <v>109980</v>
      </c>
      <c r="B255" s="65" t="s">
        <v>220</v>
      </c>
      <c r="C255" s="5"/>
      <c r="D255" s="5" t="s">
        <v>68</v>
      </c>
      <c r="E255" s="5"/>
      <c r="F255" s="5"/>
      <c r="G255" s="5"/>
      <c r="H255" s="5"/>
      <c r="I255" s="5"/>
      <c r="J255" s="5">
        <v>16</v>
      </c>
      <c r="K255" s="5">
        <v>19</v>
      </c>
      <c r="L255" s="5">
        <v>17</v>
      </c>
      <c r="M255" s="5">
        <v>11</v>
      </c>
      <c r="N255" s="5">
        <v>8</v>
      </c>
      <c r="O255" s="5">
        <v>8</v>
      </c>
      <c r="P255" s="5">
        <v>11</v>
      </c>
      <c r="Q255" s="5">
        <v>11</v>
      </c>
      <c r="R255" s="5">
        <v>12</v>
      </c>
    </row>
    <row r="256" spans="1:18" x14ac:dyDescent="0.35">
      <c r="A256" s="70"/>
      <c r="B256" s="65"/>
      <c r="C256" s="5"/>
      <c r="D256" s="5" t="s">
        <v>69</v>
      </c>
      <c r="E256" s="5"/>
      <c r="F256" s="5"/>
      <c r="G256" s="5"/>
      <c r="H256" s="5">
        <v>35</v>
      </c>
      <c r="I256" s="5">
        <v>28</v>
      </c>
      <c r="J256" s="5">
        <v>22</v>
      </c>
      <c r="K256" s="5"/>
      <c r="L256" s="5"/>
      <c r="M256" s="5"/>
      <c r="N256" s="5"/>
      <c r="O256" s="5"/>
      <c r="P256" s="5"/>
      <c r="Q256" s="5"/>
      <c r="R256" s="5"/>
    </row>
    <row r="257" spans="1:18" x14ac:dyDescent="0.35">
      <c r="A257" s="32">
        <v>109006</v>
      </c>
      <c r="B257" s="32" t="s">
        <v>221</v>
      </c>
      <c r="C257" s="5"/>
      <c r="D257" s="5" t="s">
        <v>68</v>
      </c>
      <c r="E257" s="5"/>
      <c r="F257" s="5"/>
      <c r="G257" s="5"/>
      <c r="H257" s="5">
        <v>13</v>
      </c>
      <c r="I257" s="5">
        <v>16</v>
      </c>
      <c r="J257" s="5"/>
      <c r="K257" s="5"/>
      <c r="L257" s="5"/>
      <c r="M257" s="5"/>
      <c r="N257" s="5"/>
      <c r="O257" s="5"/>
      <c r="P257" s="5"/>
      <c r="Q257" s="5"/>
      <c r="R257" s="5"/>
    </row>
    <row r="258" spans="1:18" x14ac:dyDescent="0.35">
      <c r="A258" s="32">
        <v>109143</v>
      </c>
      <c r="B258" s="32" t="s">
        <v>222</v>
      </c>
      <c r="C258" s="5"/>
      <c r="D258" s="5" t="s">
        <v>68</v>
      </c>
      <c r="E258" s="5"/>
      <c r="F258" s="5"/>
      <c r="G258" s="5"/>
      <c r="H258" s="5">
        <v>100</v>
      </c>
      <c r="I258" s="5">
        <v>94</v>
      </c>
      <c r="J258" s="5"/>
      <c r="K258" s="5"/>
      <c r="L258" s="5"/>
      <c r="M258" s="5"/>
      <c r="N258" s="5"/>
      <c r="O258" s="5"/>
      <c r="P258" s="5"/>
      <c r="Q258" s="5"/>
      <c r="R258" s="5"/>
    </row>
    <row r="259" spans="1:18" x14ac:dyDescent="0.35">
      <c r="A259" s="32">
        <v>109451</v>
      </c>
      <c r="B259" s="32" t="s">
        <v>220</v>
      </c>
      <c r="C259" s="5"/>
      <c r="D259" s="5" t="s">
        <v>68</v>
      </c>
      <c r="E259" s="5"/>
      <c r="F259" s="5"/>
      <c r="G259" s="5"/>
      <c r="H259" s="5">
        <v>19</v>
      </c>
      <c r="I259" s="5">
        <v>14</v>
      </c>
      <c r="J259" s="5"/>
      <c r="K259" s="5"/>
      <c r="L259" s="5"/>
      <c r="M259" s="5"/>
      <c r="N259" s="5"/>
      <c r="O259" s="5"/>
      <c r="P259" s="5"/>
      <c r="Q259" s="5"/>
      <c r="R259" s="5"/>
    </row>
    <row r="260" spans="1:18" x14ac:dyDescent="0.35">
      <c r="A260" s="32">
        <v>109577</v>
      </c>
      <c r="B260" s="32" t="s">
        <v>223</v>
      </c>
      <c r="C260" s="5"/>
      <c r="D260" s="5" t="s">
        <v>68</v>
      </c>
      <c r="E260" s="5"/>
      <c r="F260" s="5"/>
      <c r="G260" s="5"/>
      <c r="H260" s="5">
        <v>23</v>
      </c>
      <c r="I260" s="5">
        <v>19</v>
      </c>
      <c r="J260" s="5"/>
      <c r="K260" s="5"/>
      <c r="L260" s="5"/>
      <c r="M260" s="5"/>
      <c r="N260" s="5"/>
      <c r="O260" s="5"/>
      <c r="P260" s="5"/>
      <c r="Q260" s="5"/>
      <c r="R260" s="5"/>
    </row>
    <row r="261" spans="1:18" x14ac:dyDescent="0.35">
      <c r="A261" s="32">
        <v>109452</v>
      </c>
      <c r="B261" s="32" t="s">
        <v>224</v>
      </c>
      <c r="C261" s="5"/>
      <c r="D261" s="5" t="s">
        <v>69</v>
      </c>
      <c r="E261" s="5"/>
      <c r="F261" s="5"/>
      <c r="G261" s="5"/>
      <c r="H261" s="5">
        <v>33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x14ac:dyDescent="0.35">
      <c r="A262" s="32">
        <v>109569</v>
      </c>
      <c r="B262" s="32" t="s">
        <v>225</v>
      </c>
      <c r="C262" s="5"/>
      <c r="D262" s="5" t="s">
        <v>68</v>
      </c>
      <c r="E262" s="5"/>
      <c r="F262" s="5"/>
      <c r="G262" s="5"/>
      <c r="H262" s="5">
        <v>25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x14ac:dyDescent="0.35">
      <c r="A263" s="32">
        <v>109718</v>
      </c>
      <c r="B263" s="32" t="s">
        <v>226</v>
      </c>
      <c r="C263" s="5"/>
      <c r="D263" s="5" t="s">
        <v>68</v>
      </c>
      <c r="E263" s="5"/>
      <c r="F263" s="5"/>
      <c r="G263" s="5"/>
      <c r="H263" s="5">
        <v>23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</row>
  </sheetData>
  <mergeCells count="123">
    <mergeCell ref="A255:A256"/>
    <mergeCell ref="B255:B256"/>
    <mergeCell ref="A245:A246"/>
    <mergeCell ref="B245:B246"/>
    <mergeCell ref="A247:A248"/>
    <mergeCell ref="B247:B248"/>
    <mergeCell ref="A249:A252"/>
    <mergeCell ref="B249:B252"/>
    <mergeCell ref="A234:A235"/>
    <mergeCell ref="B234:B235"/>
    <mergeCell ref="A237:A238"/>
    <mergeCell ref="B237:B238"/>
    <mergeCell ref="A240:A241"/>
    <mergeCell ref="B240:B241"/>
    <mergeCell ref="A219:A220"/>
    <mergeCell ref="B219:B220"/>
    <mergeCell ref="A227:A228"/>
    <mergeCell ref="B227:B228"/>
    <mergeCell ref="A232:A233"/>
    <mergeCell ref="B232:B233"/>
    <mergeCell ref="A204:A215"/>
    <mergeCell ref="B204:B215"/>
    <mergeCell ref="D205:D206"/>
    <mergeCell ref="D209:D211"/>
    <mergeCell ref="D212:D215"/>
    <mergeCell ref="A217:A218"/>
    <mergeCell ref="B217:B218"/>
    <mergeCell ref="A197:A198"/>
    <mergeCell ref="B197:B198"/>
    <mergeCell ref="A199:A201"/>
    <mergeCell ref="B199:B201"/>
    <mergeCell ref="A202:A203"/>
    <mergeCell ref="B202:B203"/>
    <mergeCell ref="A185:A186"/>
    <mergeCell ref="B185:B186"/>
    <mergeCell ref="A193:A194"/>
    <mergeCell ref="B193:B194"/>
    <mergeCell ref="A195:A196"/>
    <mergeCell ref="B195:B196"/>
    <mergeCell ref="A174:A177"/>
    <mergeCell ref="B174:B177"/>
    <mergeCell ref="D175:D177"/>
    <mergeCell ref="A179:A180"/>
    <mergeCell ref="B179:B180"/>
    <mergeCell ref="A182:A183"/>
    <mergeCell ref="B182:B183"/>
    <mergeCell ref="A157:A158"/>
    <mergeCell ref="B157:B158"/>
    <mergeCell ref="A170:A171"/>
    <mergeCell ref="B170:B171"/>
    <mergeCell ref="A172:A173"/>
    <mergeCell ref="B172:B173"/>
    <mergeCell ref="A145:A149"/>
    <mergeCell ref="B145:B149"/>
    <mergeCell ref="A151:A152"/>
    <mergeCell ref="B151:B152"/>
    <mergeCell ref="A155:A156"/>
    <mergeCell ref="B155:B156"/>
    <mergeCell ref="B113:B114"/>
    <mergeCell ref="A122:A127"/>
    <mergeCell ref="B122:B127"/>
    <mergeCell ref="A135:A136"/>
    <mergeCell ref="B135:B136"/>
    <mergeCell ref="A142:A143"/>
    <mergeCell ref="B142:B143"/>
    <mergeCell ref="A98:A106"/>
    <mergeCell ref="B98:B106"/>
    <mergeCell ref="D98:D100"/>
    <mergeCell ref="D101:D105"/>
    <mergeCell ref="A111:A112"/>
    <mergeCell ref="B111:B112"/>
    <mergeCell ref="A86:A87"/>
    <mergeCell ref="B86:B87"/>
    <mergeCell ref="A91:A92"/>
    <mergeCell ref="B91:B92"/>
    <mergeCell ref="A93:A96"/>
    <mergeCell ref="B93:B96"/>
    <mergeCell ref="A72:A73"/>
    <mergeCell ref="B72:B73"/>
    <mergeCell ref="A75:A76"/>
    <mergeCell ref="B75:B76"/>
    <mergeCell ref="A77:A78"/>
    <mergeCell ref="B77:B78"/>
    <mergeCell ref="A54:A55"/>
    <mergeCell ref="B54:B55"/>
    <mergeCell ref="A65:A69"/>
    <mergeCell ref="B65:B69"/>
    <mergeCell ref="A70:A71"/>
    <mergeCell ref="B70:B71"/>
    <mergeCell ref="U28:U31"/>
    <mergeCell ref="U32:U34"/>
    <mergeCell ref="A33:A34"/>
    <mergeCell ref="B33:B34"/>
    <mergeCell ref="A35:A52"/>
    <mergeCell ref="B35:B52"/>
    <mergeCell ref="D35:D36"/>
    <mergeCell ref="D37:D40"/>
    <mergeCell ref="D41:D45"/>
    <mergeCell ref="D46:D52"/>
    <mergeCell ref="A22:A23"/>
    <mergeCell ref="B22:B23"/>
    <mergeCell ref="U22:U24"/>
    <mergeCell ref="A25:A26"/>
    <mergeCell ref="B25:B26"/>
    <mergeCell ref="U25:U27"/>
    <mergeCell ref="U15:U18"/>
    <mergeCell ref="A16:A17"/>
    <mergeCell ref="B16:B17"/>
    <mergeCell ref="A18:A19"/>
    <mergeCell ref="B18:B19"/>
    <mergeCell ref="U19:U21"/>
    <mergeCell ref="A20:A21"/>
    <mergeCell ref="B20:B21"/>
    <mergeCell ref="U3:Z3"/>
    <mergeCell ref="U4:V4"/>
    <mergeCell ref="U5:U7"/>
    <mergeCell ref="A7:A13"/>
    <mergeCell ref="B7:B13"/>
    <mergeCell ref="C7:C8"/>
    <mergeCell ref="U8:U11"/>
    <mergeCell ref="U12:U14"/>
    <mergeCell ref="A14:A15"/>
    <mergeCell ref="B14:B15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72F9B-A5A2-4C75-961C-64AC67FD4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1CE8E3-5CAB-4360-A6A0-3D5EB8E23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PARTICIPANTES - TOTAL AE</vt:lpstr>
      <vt:lpstr>NOTAS</vt:lpstr>
      <vt:lpstr>PARTICIPANTES - TOTAL INSCRI</vt:lpstr>
      <vt:lpstr>NºINSCRITOS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Malta</dc:creator>
  <cp:lastModifiedBy>Joana Malta</cp:lastModifiedBy>
  <dcterms:created xsi:type="dcterms:W3CDTF">2015-06-05T18:19:34Z</dcterms:created>
  <dcterms:modified xsi:type="dcterms:W3CDTF">2022-10-09T17:27:32Z</dcterms:modified>
</cp:coreProperties>
</file>