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GitHubProject\Retail_Sales_Dashboard\Data\"/>
    </mc:Choice>
  </mc:AlternateContent>
  <xr:revisionPtr revIDLastSave="0" documentId="8_{ADC53AD2-D0D7-476C-A567-C7939E88129B}" xr6:coauthVersionLast="47" xr6:coauthVersionMax="47" xr10:uidLastSave="{00000000-0000-0000-0000-000000000000}"/>
  <bookViews>
    <workbookView xWindow="-108" yWindow="-108" windowWidth="23256" windowHeight="13176" xr2:uid="{E7BF523A-D8B0-4A00-910E-804BCD2C4F3F}"/>
  </bookViews>
  <sheets>
    <sheet name="Sales_Data Sheet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N2" i="2"/>
  <c r="H51" i="2"/>
  <c r="J51" i="2" s="1"/>
  <c r="K51" i="2"/>
  <c r="H4" i="2"/>
  <c r="H5" i="2"/>
  <c r="J5" i="2" s="1"/>
  <c r="H6" i="2"/>
  <c r="L6" i="2" s="1"/>
  <c r="H7" i="2"/>
  <c r="L7" i="2" s="1"/>
  <c r="H2" i="2"/>
  <c r="L2" i="2" s="1"/>
  <c r="N3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L3" i="2"/>
  <c r="L4" i="2"/>
  <c r="N4" i="2" s="1"/>
  <c r="L5" i="2"/>
  <c r="N5" i="2" s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2" i="2"/>
  <c r="J3" i="2"/>
  <c r="J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18" i="2"/>
  <c r="H19" i="2"/>
  <c r="H20" i="2"/>
  <c r="H21" i="2"/>
  <c r="H22" i="2"/>
  <c r="H10" i="2"/>
  <c r="H11" i="2"/>
  <c r="H12" i="2"/>
  <c r="H13" i="2"/>
  <c r="H14" i="2"/>
  <c r="H15" i="2"/>
  <c r="H16" i="2"/>
  <c r="H17" i="2"/>
  <c r="H9" i="2"/>
  <c r="H8" i="2"/>
  <c r="H3" i="2"/>
  <c r="L51" i="2" l="1"/>
  <c r="N7" i="2"/>
  <c r="N6" i="2"/>
  <c r="J7" i="2"/>
  <c r="J6" i="2"/>
  <c r="N51" i="2" l="1"/>
</calcChain>
</file>

<file path=xl/sharedStrings.xml><?xml version="1.0" encoding="utf-8"?>
<sst xmlns="http://schemas.openxmlformats.org/spreadsheetml/2006/main" count="214" uniqueCount="105">
  <si>
    <t>Date</t>
  </si>
  <si>
    <t>Region</t>
  </si>
  <si>
    <t>Store_ID</t>
  </si>
  <si>
    <t>West</t>
  </si>
  <si>
    <t>East</t>
  </si>
  <si>
    <t>ST101</t>
  </si>
  <si>
    <t>ST201</t>
  </si>
  <si>
    <t>Product_Category</t>
  </si>
  <si>
    <t>Electronics</t>
  </si>
  <si>
    <t>Product_Name</t>
  </si>
  <si>
    <t>Headphones</t>
  </si>
  <si>
    <t>Unit Sold</t>
  </si>
  <si>
    <t>Unit_Price</t>
  </si>
  <si>
    <t>Sales_Amount</t>
  </si>
  <si>
    <t>Cost_Amount</t>
  </si>
  <si>
    <t>North</t>
  </si>
  <si>
    <t>South</t>
  </si>
  <si>
    <t>Furniture</t>
  </si>
  <si>
    <t>ST301</t>
  </si>
  <si>
    <t>ST401</t>
  </si>
  <si>
    <t>ST501</t>
  </si>
  <si>
    <t>ST601</t>
  </si>
  <si>
    <t>ST701</t>
  </si>
  <si>
    <t>ST801</t>
  </si>
  <si>
    <t>ST901</t>
  </si>
  <si>
    <t>ST1001</t>
  </si>
  <si>
    <t>ST1101</t>
  </si>
  <si>
    <t>ST1201</t>
  </si>
  <si>
    <t>ST1301</t>
  </si>
  <si>
    <t>ST1401</t>
  </si>
  <si>
    <t>ST1501</t>
  </si>
  <si>
    <t>ST1601</t>
  </si>
  <si>
    <t>ST1701</t>
  </si>
  <si>
    <t>ST1801</t>
  </si>
  <si>
    <t>ST1901</t>
  </si>
  <si>
    <t>ST2001</t>
  </si>
  <si>
    <t>ST2101</t>
  </si>
  <si>
    <t>ST2201</t>
  </si>
  <si>
    <t>ST2301</t>
  </si>
  <si>
    <t>ST2401</t>
  </si>
  <si>
    <t>ST2501</t>
  </si>
  <si>
    <t>ST2601</t>
  </si>
  <si>
    <t>ST2701</t>
  </si>
  <si>
    <t>ST2801</t>
  </si>
  <si>
    <t>ST2901</t>
  </si>
  <si>
    <t>ST3001</t>
  </si>
  <si>
    <t>ST3101</t>
  </si>
  <si>
    <t>ST3201</t>
  </si>
  <si>
    <t>ST3301</t>
  </si>
  <si>
    <t>ST3401</t>
  </si>
  <si>
    <t>ST3501</t>
  </si>
  <si>
    <t>ST3601</t>
  </si>
  <si>
    <t>ST3701</t>
  </si>
  <si>
    <t>ST3801</t>
  </si>
  <si>
    <t>ST3901</t>
  </si>
  <si>
    <t>ST4001</t>
  </si>
  <si>
    <t>ST4101</t>
  </si>
  <si>
    <t>ST4201</t>
  </si>
  <si>
    <t>ST4301</t>
  </si>
  <si>
    <t>ST4401</t>
  </si>
  <si>
    <t>ST4501</t>
  </si>
  <si>
    <t>ST4601</t>
  </si>
  <si>
    <t>ST4701</t>
  </si>
  <si>
    <t>ST4801</t>
  </si>
  <si>
    <t>ST4901</t>
  </si>
  <si>
    <t>Games</t>
  </si>
  <si>
    <t>Chess</t>
  </si>
  <si>
    <t>Carrom</t>
  </si>
  <si>
    <t>Home Appliances</t>
  </si>
  <si>
    <t>Television</t>
  </si>
  <si>
    <t>Office Supplies</t>
  </si>
  <si>
    <t xml:space="preserve"> Total Sales</t>
  </si>
  <si>
    <t>Phones</t>
  </si>
  <si>
    <t>Speakers</t>
  </si>
  <si>
    <t>Music Systems</t>
  </si>
  <si>
    <t>Dairy Products</t>
  </si>
  <si>
    <t>Milk</t>
  </si>
  <si>
    <t>Chairs</t>
  </si>
  <si>
    <t>Laptops</t>
  </si>
  <si>
    <t>Cheese</t>
  </si>
  <si>
    <t>Bookcases</t>
  </si>
  <si>
    <t>Washing Machines</t>
  </si>
  <si>
    <t>Copiers</t>
  </si>
  <si>
    <t>Refrigerator</t>
  </si>
  <si>
    <t>Computer</t>
  </si>
  <si>
    <t>Butter</t>
  </si>
  <si>
    <t>Bat</t>
  </si>
  <si>
    <t>Desk</t>
  </si>
  <si>
    <t>Coffee Machines</t>
  </si>
  <si>
    <t>Binders</t>
  </si>
  <si>
    <t>ButterMilk</t>
  </si>
  <si>
    <t>Ball</t>
  </si>
  <si>
    <t>Papers</t>
  </si>
  <si>
    <t>Envelopes</t>
  </si>
  <si>
    <t>Tables</t>
  </si>
  <si>
    <t>Telephones</t>
  </si>
  <si>
    <t>Curtains</t>
  </si>
  <si>
    <t>Bedsheets</t>
  </si>
  <si>
    <t>Sofas</t>
  </si>
  <si>
    <t>Badminton</t>
  </si>
  <si>
    <t>Profit Margin</t>
  </si>
  <si>
    <t xml:space="preserve"> 1) Total Unit sold</t>
  </si>
  <si>
    <t>2) Profit</t>
  </si>
  <si>
    <t>3) Average Profit Margin</t>
  </si>
  <si>
    <t>ST4902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</si>
</sst>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3" fontId="0" fillId="0" borderId="0" xfId="1" applyFont="1"/>
    <xf numFmtId="43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5" fillId="0" borderId="0" xfId="0" applyFont="1"/>
    <xf numFmtId="0" fontId="0" fillId="0" borderId="1" xfId="0" applyBorder="1"/>
    <xf numFmtId="43" fontId="0" fillId="0" borderId="1" xfId="1" applyFont="1" applyBorder="1"/>
    <xf numFmtId="1" fontId="0" fillId="0" borderId="1" xfId="0" applyNumberFormat="1" applyBorder="1"/>
    <xf numFmtId="43" fontId="0" fillId="0" borderId="1" xfId="0" applyNumberFormat="1" applyBorder="1"/>
    <xf numFmtId="3" fontId="0" fillId="0" borderId="1" xfId="0" applyNumberFormat="1" applyBorder="1"/>
    <xf numFmtId="0" fontId="5" fillId="0" borderId="1" xfId="0" applyFont="1" applyBorder="1"/>
    <xf numFmtId="43" fontId="5" fillId="0" borderId="1" xfId="1" applyFont="1" applyBorder="1"/>
    <xf numFmtId="0" fontId="2" fillId="0" borderId="1" xfId="0" applyFont="1" applyBorder="1"/>
    <xf numFmtId="0" fontId="5" fillId="0" borderId="2" xfId="0" applyFont="1" applyBorder="1"/>
    <xf numFmtId="14" fontId="0" fillId="0" borderId="2" xfId="0" applyNumberFormat="1" applyBorder="1"/>
    <xf numFmtId="2" fontId="5" fillId="0" borderId="0" xfId="2" applyNumberFormat="1" applyFont="1"/>
    <xf numFmtId="2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15">
    <dxf>
      <numFmt numFmtId="2" formatCode="0.00"/>
    </dxf>
    <dxf>
      <numFmt numFmtId="2" formatCode="0.00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</dxf>
    <dxf>
      <numFmt numFmtId="35" formatCode="_-* #,##0.00_-;\-* #,##0.00_-;_-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C1952B-0D78-4059-9E35-16EFED68F57E}" name="Sales_Table" displayName="Sales_Table" ref="A1:N51" totalsRowShown="0" tableBorderDxfId="14">
  <autoFilter ref="A1:N51" xr:uid="{F7C1952B-0D78-4059-9E35-16EFED68F57E}"/>
  <tableColumns count="14">
    <tableColumn id="1" xr3:uid="{79219B32-8891-4FD2-9928-64C50FBADFB6}" name="Date" dataDxfId="13"/>
    <tableColumn id="2" xr3:uid="{F3C27B73-48E3-4B42-B3FD-24CE9B1DB1BF}" name="Region" dataDxfId="12"/>
    <tableColumn id="3" xr3:uid="{06C6348D-BE31-4BC4-8475-3491904D16F4}" name="Store_ID" dataDxfId="11"/>
    <tableColumn id="4" xr3:uid="{708FD5A9-721E-4192-8043-3D834841AF36}" name="Product_Category" dataDxfId="10"/>
    <tableColumn id="5" xr3:uid="{5C91CCDB-E885-428E-A06C-32DD7B9AF223}" name="Product_Name" dataDxfId="9"/>
    <tableColumn id="6" xr3:uid="{DE904A3E-FEC7-48BC-BD23-4B2D0F4B2CE1}" name="Unit Sold" dataDxfId="8"/>
    <tableColumn id="7" xr3:uid="{2420D220-5FEC-487A-A54B-007CA1E3D8A1}" name="Unit_Price" dataDxfId="7"/>
    <tableColumn id="8" xr3:uid="{C6A3C787-AEEC-41D6-9676-5AA59AD37AFD}" name="Sales_Amount" dataDxfId="6" dataCellStyle="Comma">
      <calculatedColumnFormula>G2*F2</calculatedColumnFormula>
    </tableColumn>
    <tableColumn id="9" xr3:uid="{428F82AA-DF94-4BBA-B358-D3CDADBDF5E6}" name="Cost_Amount" dataDxfId="5" dataCellStyle="Comma"/>
    <tableColumn id="10" xr3:uid="{B10E3270-CAEE-4A9B-AD0A-5BF4958AC57B}" name=" Total Sales" dataDxfId="4">
      <calculatedColumnFormula>SUM(H2)</calculatedColumnFormula>
    </tableColumn>
    <tableColumn id="11" xr3:uid="{4DACE2F6-F9BC-4238-8B51-03C843A5CFB3}" name=" 1) Total Unit sold" dataDxfId="3">
      <calculatedColumnFormula>SUM(F2)</calculatedColumnFormula>
    </tableColumn>
    <tableColumn id="12" xr3:uid="{A44CAF84-82A5-472C-B687-85F95D91B325}" name="2) Profit" dataDxfId="2">
      <calculatedColumnFormula>H2-I2</calculatedColumnFormula>
    </tableColumn>
    <tableColumn id="13" xr3:uid="{B6DCD8BE-71CD-48E1-A1F3-E23E0B00E099}" name="Profit Margin" dataDxfId="1" dataCellStyle="Percent">
      <calculatedColumnFormula>(L2/H2)*100</calculatedColumnFormula>
    </tableColumn>
    <tableColumn id="14" xr3:uid="{922FB6D9-B7BB-4304-B908-37E5A376CF46}" name="3) Average Profit Margin" dataDxfId="0">
      <calculatedColumnFormula>(SUM(L2)/ SUM(H2)) *100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5D741-4D44-4975-97C6-2AD329A802A0}">
  <sheetPr codeName="Sheet1"/>
  <dimension ref="A1:N51"/>
  <sheetViews>
    <sheetView tabSelected="1" workbookViewId="0">
      <selection sqref="A1:N51"/>
    </sheetView>
  </sheetViews>
  <sheetFormatPr defaultRowHeight="14.4" x14ac:dyDescent="0.3"/>
  <cols>
    <col min="1" max="1" width="10.5546875" customWidth="1"/>
    <col min="3" max="3" width="10.109375" customWidth="1"/>
    <col min="4" max="4" width="18.109375" customWidth="1"/>
    <col min="5" max="5" width="15.5546875" customWidth="1"/>
    <col min="6" max="6" width="10.5546875" customWidth="1"/>
    <col min="7" max="7" width="11.5546875" customWidth="1"/>
    <col min="8" max="8" width="15" customWidth="1"/>
    <col min="9" max="9" width="15.77734375" style="2" customWidth="1"/>
    <col min="10" max="10" width="13.44140625" customWidth="1"/>
    <col min="11" max="11" width="19.5546875" customWidth="1"/>
    <col min="12" max="12" width="12.77734375" customWidth="1"/>
    <col min="13" max="13" width="14" style="18" customWidth="1"/>
    <col min="14" max="14" width="25.5546875" customWidth="1"/>
  </cols>
  <sheetData>
    <row r="1" spans="1:14" ht="15.6" x14ac:dyDescent="0.3">
      <c r="A1" s="15" t="s">
        <v>0</v>
      </c>
      <c r="B1" s="12" t="s">
        <v>1</v>
      </c>
      <c r="C1" s="12" t="s">
        <v>2</v>
      </c>
      <c r="D1" s="12" t="s">
        <v>7</v>
      </c>
      <c r="E1" s="12" t="s">
        <v>9</v>
      </c>
      <c r="F1" s="12" t="s">
        <v>11</v>
      </c>
      <c r="G1" s="12" t="s">
        <v>12</v>
      </c>
      <c r="H1" s="12" t="s">
        <v>13</v>
      </c>
      <c r="I1" s="13" t="s">
        <v>14</v>
      </c>
      <c r="J1" s="14" t="s">
        <v>71</v>
      </c>
      <c r="K1" s="1" t="s">
        <v>101</v>
      </c>
      <c r="L1" s="6" t="s">
        <v>102</v>
      </c>
      <c r="M1" s="17" t="s">
        <v>100</v>
      </c>
      <c r="N1" s="1" t="s">
        <v>103</v>
      </c>
    </row>
    <row r="2" spans="1:14" ht="15.6" x14ac:dyDescent="0.3">
      <c r="A2" s="16">
        <v>45724</v>
      </c>
      <c r="B2" s="7" t="s">
        <v>4</v>
      </c>
      <c r="C2" s="7" t="s">
        <v>5</v>
      </c>
      <c r="D2" s="7" t="s">
        <v>8</v>
      </c>
      <c r="E2" s="7" t="s">
        <v>10</v>
      </c>
      <c r="F2" s="9">
        <v>35</v>
      </c>
      <c r="G2" s="7">
        <v>150</v>
      </c>
      <c r="H2" s="8">
        <f>G2*F2</f>
        <v>5250</v>
      </c>
      <c r="I2" s="8">
        <v>3000</v>
      </c>
      <c r="J2" s="10">
        <f>SUM(H2)</f>
        <v>5250</v>
      </c>
      <c r="K2" s="4">
        <f>SUM(F2)</f>
        <v>35</v>
      </c>
      <c r="L2" s="3">
        <f>H2-I2</f>
        <v>2250</v>
      </c>
      <c r="M2" s="18">
        <f t="shared" ref="M2:M33" si="0">(L2/H2)*100</f>
        <v>42.857142857142854</v>
      </c>
      <c r="N2" s="5">
        <f>(SUM(L2)/ SUM(H2)) *100</f>
        <v>42.857142857142854</v>
      </c>
    </row>
    <row r="3" spans="1:14" ht="15.6" x14ac:dyDescent="0.3">
      <c r="A3" s="16">
        <v>45725</v>
      </c>
      <c r="B3" s="7" t="s">
        <v>3</v>
      </c>
      <c r="C3" s="7" t="s">
        <v>6</v>
      </c>
      <c r="D3" s="7" t="s">
        <v>65</v>
      </c>
      <c r="E3" s="7" t="s">
        <v>66</v>
      </c>
      <c r="F3" s="9">
        <v>50</v>
      </c>
      <c r="G3" s="7">
        <v>200</v>
      </c>
      <c r="H3" s="8">
        <f>G3*F3</f>
        <v>10000</v>
      </c>
      <c r="I3" s="8">
        <v>8000</v>
      </c>
      <c r="J3" s="10">
        <f t="shared" ref="J3:J50" si="1">SUM(H3)</f>
        <v>10000</v>
      </c>
      <c r="K3" s="4">
        <f t="shared" ref="K3:K50" si="2">SUM(F3)</f>
        <v>50</v>
      </c>
      <c r="L3" s="3">
        <f t="shared" ref="L3:L50" si="3">H3-I3</f>
        <v>2000</v>
      </c>
      <c r="M3" s="18">
        <f t="shared" si="0"/>
        <v>20</v>
      </c>
      <c r="N3" s="5">
        <f t="shared" ref="N3:N50" si="4">(SUM(L3)/ SUM(H3)) *100</f>
        <v>20</v>
      </c>
    </row>
    <row r="4" spans="1:14" ht="15.6" x14ac:dyDescent="0.3">
      <c r="A4" s="16">
        <v>45726</v>
      </c>
      <c r="B4" s="7" t="s">
        <v>15</v>
      </c>
      <c r="C4" s="7" t="s">
        <v>18</v>
      </c>
      <c r="D4" s="7" t="s">
        <v>17</v>
      </c>
      <c r="E4" s="7" t="s">
        <v>77</v>
      </c>
      <c r="F4" s="9">
        <v>80</v>
      </c>
      <c r="G4" s="7">
        <v>500</v>
      </c>
      <c r="H4" s="8">
        <f t="shared" ref="H4:H7" si="5">G4*F4</f>
        <v>40000</v>
      </c>
      <c r="I4" s="8">
        <v>5500</v>
      </c>
      <c r="J4" s="10">
        <f t="shared" si="1"/>
        <v>40000</v>
      </c>
      <c r="K4" s="4">
        <f t="shared" si="2"/>
        <v>80</v>
      </c>
      <c r="L4" s="3">
        <f t="shared" si="3"/>
        <v>34500</v>
      </c>
      <c r="M4" s="18">
        <f t="shared" si="0"/>
        <v>86.25</v>
      </c>
      <c r="N4" s="5">
        <f t="shared" si="4"/>
        <v>86.25</v>
      </c>
    </row>
    <row r="5" spans="1:14" ht="15.6" x14ac:dyDescent="0.3">
      <c r="A5" s="16">
        <v>45727</v>
      </c>
      <c r="B5" s="7" t="s">
        <v>16</v>
      </c>
      <c r="C5" s="7" t="s">
        <v>19</v>
      </c>
      <c r="D5" s="7" t="s">
        <v>68</v>
      </c>
      <c r="E5" s="7" t="s">
        <v>69</v>
      </c>
      <c r="F5" s="9">
        <v>20</v>
      </c>
      <c r="G5" s="11">
        <v>20000</v>
      </c>
      <c r="H5" s="8">
        <f t="shared" si="5"/>
        <v>400000</v>
      </c>
      <c r="I5" s="8">
        <v>200000</v>
      </c>
      <c r="J5" s="10">
        <f t="shared" si="1"/>
        <v>400000</v>
      </c>
      <c r="K5" s="4">
        <f t="shared" si="2"/>
        <v>20</v>
      </c>
      <c r="L5" s="3">
        <f t="shared" si="3"/>
        <v>200000</v>
      </c>
      <c r="M5" s="18">
        <f t="shared" si="0"/>
        <v>50</v>
      </c>
      <c r="N5" s="5">
        <f t="shared" si="4"/>
        <v>50</v>
      </c>
    </row>
    <row r="6" spans="1:14" ht="15.6" x14ac:dyDescent="0.3">
      <c r="A6" s="16">
        <v>45728</v>
      </c>
      <c r="B6" s="7" t="s">
        <v>4</v>
      </c>
      <c r="C6" s="7" t="s">
        <v>20</v>
      </c>
      <c r="D6" s="7" t="s">
        <v>70</v>
      </c>
      <c r="E6" s="7" t="s">
        <v>78</v>
      </c>
      <c r="F6" s="9">
        <v>28</v>
      </c>
      <c r="G6" s="11">
        <v>10000</v>
      </c>
      <c r="H6" s="8">
        <f t="shared" si="5"/>
        <v>280000</v>
      </c>
      <c r="I6" s="8">
        <v>160000</v>
      </c>
      <c r="J6" s="10">
        <f t="shared" si="1"/>
        <v>280000</v>
      </c>
      <c r="K6" s="4">
        <f t="shared" si="2"/>
        <v>28</v>
      </c>
      <c r="L6" s="3">
        <f t="shared" si="3"/>
        <v>120000</v>
      </c>
      <c r="M6" s="18">
        <f t="shared" si="0"/>
        <v>42.857142857142854</v>
      </c>
      <c r="N6" s="5">
        <f t="shared" si="4"/>
        <v>42.857142857142854</v>
      </c>
    </row>
    <row r="7" spans="1:14" ht="15.6" x14ac:dyDescent="0.3">
      <c r="A7" s="16">
        <v>45729</v>
      </c>
      <c r="B7" s="7" t="s">
        <v>3</v>
      </c>
      <c r="C7" s="7" t="s">
        <v>21</v>
      </c>
      <c r="D7" s="7" t="s">
        <v>8</v>
      </c>
      <c r="E7" s="7" t="s">
        <v>72</v>
      </c>
      <c r="F7" s="9">
        <v>25</v>
      </c>
      <c r="G7" s="7">
        <v>500</v>
      </c>
      <c r="H7" s="8">
        <f t="shared" si="5"/>
        <v>12500</v>
      </c>
      <c r="I7" s="8">
        <v>10000</v>
      </c>
      <c r="J7" s="10">
        <f t="shared" si="1"/>
        <v>12500</v>
      </c>
      <c r="K7" s="4">
        <f t="shared" si="2"/>
        <v>25</v>
      </c>
      <c r="L7" s="3">
        <f t="shared" si="3"/>
        <v>2500</v>
      </c>
      <c r="M7" s="18">
        <f t="shared" si="0"/>
        <v>20</v>
      </c>
      <c r="N7" s="5">
        <f t="shared" si="4"/>
        <v>20</v>
      </c>
    </row>
    <row r="8" spans="1:14" ht="15.6" x14ac:dyDescent="0.3">
      <c r="A8" s="16">
        <v>45730</v>
      </c>
      <c r="B8" s="7" t="s">
        <v>15</v>
      </c>
      <c r="C8" s="7" t="s">
        <v>22</v>
      </c>
      <c r="D8" s="7" t="s">
        <v>75</v>
      </c>
      <c r="E8" s="7" t="s">
        <v>76</v>
      </c>
      <c r="F8" s="9">
        <v>36</v>
      </c>
      <c r="G8" s="7">
        <v>2000</v>
      </c>
      <c r="H8" s="8">
        <f>G8*F8</f>
        <v>72000</v>
      </c>
      <c r="I8" s="8">
        <v>52000</v>
      </c>
      <c r="J8" s="10">
        <f t="shared" si="1"/>
        <v>72000</v>
      </c>
      <c r="K8" s="4">
        <f t="shared" si="2"/>
        <v>36</v>
      </c>
      <c r="L8" s="3">
        <f t="shared" si="3"/>
        <v>20000</v>
      </c>
      <c r="M8" s="18">
        <f t="shared" si="0"/>
        <v>27.777777777777779</v>
      </c>
      <c r="N8" s="5">
        <f t="shared" si="4"/>
        <v>27.777777777777779</v>
      </c>
    </row>
    <row r="9" spans="1:14" ht="15.6" x14ac:dyDescent="0.3">
      <c r="A9" s="16">
        <v>45731</v>
      </c>
      <c r="B9" s="7" t="s">
        <v>16</v>
      </c>
      <c r="C9" s="7" t="s">
        <v>23</v>
      </c>
      <c r="D9" s="7" t="s">
        <v>8</v>
      </c>
      <c r="E9" s="7" t="s">
        <v>78</v>
      </c>
      <c r="F9" s="9">
        <v>25</v>
      </c>
      <c r="G9" s="7">
        <v>50000</v>
      </c>
      <c r="H9" s="8">
        <f>G9*F9</f>
        <v>1250000</v>
      </c>
      <c r="I9" s="8">
        <v>1000000</v>
      </c>
      <c r="J9" s="10">
        <f t="shared" si="1"/>
        <v>1250000</v>
      </c>
      <c r="K9" s="4">
        <f t="shared" si="2"/>
        <v>25</v>
      </c>
      <c r="L9" s="3">
        <f t="shared" si="3"/>
        <v>250000</v>
      </c>
      <c r="M9" s="18">
        <f t="shared" si="0"/>
        <v>20</v>
      </c>
      <c r="N9" s="5">
        <f t="shared" si="4"/>
        <v>20</v>
      </c>
    </row>
    <row r="10" spans="1:14" ht="15.6" x14ac:dyDescent="0.3">
      <c r="A10" s="16">
        <v>45732</v>
      </c>
      <c r="B10" s="7" t="s">
        <v>4</v>
      </c>
      <c r="C10" s="7" t="s">
        <v>24</v>
      </c>
      <c r="D10" s="7" t="s">
        <v>75</v>
      </c>
      <c r="E10" s="7" t="s">
        <v>79</v>
      </c>
      <c r="F10" s="9">
        <v>21.464285714285701</v>
      </c>
      <c r="G10" s="7">
        <v>75</v>
      </c>
      <c r="H10" s="8">
        <f t="shared" ref="H10:H50" si="6">G10*F10</f>
        <v>1609.8214285714275</v>
      </c>
      <c r="I10" s="8">
        <v>1200</v>
      </c>
      <c r="J10" s="10">
        <f t="shared" si="1"/>
        <v>1609.8214285714275</v>
      </c>
      <c r="K10" s="4">
        <f t="shared" si="2"/>
        <v>21.464285714285701</v>
      </c>
      <c r="L10" s="3">
        <f t="shared" si="3"/>
        <v>409.82142857142753</v>
      </c>
      <c r="M10" s="18">
        <f t="shared" si="0"/>
        <v>25.457570715474159</v>
      </c>
      <c r="N10" s="5">
        <f t="shared" si="4"/>
        <v>25.457570715474159</v>
      </c>
    </row>
    <row r="11" spans="1:14" ht="15.6" x14ac:dyDescent="0.3">
      <c r="A11" s="16">
        <v>45733</v>
      </c>
      <c r="B11" s="7" t="s">
        <v>3</v>
      </c>
      <c r="C11" s="7" t="s">
        <v>25</v>
      </c>
      <c r="D11" s="7" t="s">
        <v>65</v>
      </c>
      <c r="E11" s="7" t="s">
        <v>67</v>
      </c>
      <c r="F11" s="9">
        <v>17.928571428571399</v>
      </c>
      <c r="G11" s="7">
        <v>550</v>
      </c>
      <c r="H11" s="8">
        <f t="shared" si="6"/>
        <v>9860.7142857142699</v>
      </c>
      <c r="I11" s="8">
        <v>7000</v>
      </c>
      <c r="J11" s="10">
        <f t="shared" si="1"/>
        <v>9860.7142857142699</v>
      </c>
      <c r="K11" s="4">
        <f t="shared" si="2"/>
        <v>17.928571428571399</v>
      </c>
      <c r="L11" s="3">
        <f t="shared" si="3"/>
        <v>2860.7142857142699</v>
      </c>
      <c r="M11" s="18">
        <f t="shared" si="0"/>
        <v>29.011227816008578</v>
      </c>
      <c r="N11" s="5">
        <f t="shared" si="4"/>
        <v>29.011227816008578</v>
      </c>
    </row>
    <row r="12" spans="1:14" ht="15.6" x14ac:dyDescent="0.3">
      <c r="A12" s="16">
        <v>45734</v>
      </c>
      <c r="B12" s="7" t="s">
        <v>15</v>
      </c>
      <c r="C12" s="7" t="s">
        <v>26</v>
      </c>
      <c r="D12" s="7" t="s">
        <v>17</v>
      </c>
      <c r="E12" s="7" t="s">
        <v>80</v>
      </c>
      <c r="F12" s="9">
        <v>14.392857142857199</v>
      </c>
      <c r="G12" s="7">
        <v>25000</v>
      </c>
      <c r="H12" s="8">
        <f t="shared" si="6"/>
        <v>359821.42857142998</v>
      </c>
      <c r="I12" s="8">
        <v>250000</v>
      </c>
      <c r="J12" s="10">
        <f t="shared" si="1"/>
        <v>359821.42857142998</v>
      </c>
      <c r="K12" s="4">
        <f t="shared" si="2"/>
        <v>14.392857142857199</v>
      </c>
      <c r="L12" s="3">
        <f t="shared" si="3"/>
        <v>109821.42857142998</v>
      </c>
      <c r="M12" s="18">
        <f t="shared" si="0"/>
        <v>30.521091811414664</v>
      </c>
      <c r="N12" s="5">
        <f t="shared" si="4"/>
        <v>30.521091811414664</v>
      </c>
    </row>
    <row r="13" spans="1:14" ht="15.6" x14ac:dyDescent="0.3">
      <c r="A13" s="16">
        <v>45735</v>
      </c>
      <c r="B13" s="7" t="s">
        <v>16</v>
      </c>
      <c r="C13" s="7" t="s">
        <v>27</v>
      </c>
      <c r="D13" s="7" t="s">
        <v>68</v>
      </c>
      <c r="E13" s="7" t="s">
        <v>81</v>
      </c>
      <c r="F13" s="9">
        <v>10.8571428571429</v>
      </c>
      <c r="G13" s="7">
        <v>55000</v>
      </c>
      <c r="H13" s="8">
        <f t="shared" si="6"/>
        <v>597142.85714285949</v>
      </c>
      <c r="I13" s="8">
        <v>350000</v>
      </c>
      <c r="J13" s="10">
        <f t="shared" si="1"/>
        <v>597142.85714285949</v>
      </c>
      <c r="K13" s="4">
        <f t="shared" si="2"/>
        <v>10.8571428571429</v>
      </c>
      <c r="L13" s="3">
        <f t="shared" si="3"/>
        <v>247142.85714285949</v>
      </c>
      <c r="M13" s="18">
        <f t="shared" si="0"/>
        <v>41.387559808612671</v>
      </c>
      <c r="N13" s="5">
        <f t="shared" si="4"/>
        <v>41.387559808612671</v>
      </c>
    </row>
    <row r="14" spans="1:14" ht="15.6" x14ac:dyDescent="0.3">
      <c r="A14" s="16">
        <v>45736</v>
      </c>
      <c r="B14" s="7" t="s">
        <v>4</v>
      </c>
      <c r="C14" s="7" t="s">
        <v>28</v>
      </c>
      <c r="D14" s="7" t="s">
        <v>8</v>
      </c>
      <c r="E14" s="7" t="s">
        <v>73</v>
      </c>
      <c r="F14" s="9">
        <v>25</v>
      </c>
      <c r="G14" s="7">
        <v>20000</v>
      </c>
      <c r="H14" s="8">
        <f t="shared" si="6"/>
        <v>500000</v>
      </c>
      <c r="I14" s="8">
        <v>350000</v>
      </c>
      <c r="J14" s="10">
        <f t="shared" si="1"/>
        <v>500000</v>
      </c>
      <c r="K14" s="4">
        <f t="shared" si="2"/>
        <v>25</v>
      </c>
      <c r="L14" s="3">
        <f t="shared" si="3"/>
        <v>150000</v>
      </c>
      <c r="M14" s="18">
        <f t="shared" si="0"/>
        <v>30</v>
      </c>
      <c r="N14" s="5">
        <f t="shared" si="4"/>
        <v>30</v>
      </c>
    </row>
    <row r="15" spans="1:14" ht="15.6" x14ac:dyDescent="0.3">
      <c r="A15" s="16">
        <v>45737</v>
      </c>
      <c r="B15" s="7" t="s">
        <v>3</v>
      </c>
      <c r="C15" s="7" t="s">
        <v>29</v>
      </c>
      <c r="D15" s="7" t="s">
        <v>68</v>
      </c>
      <c r="E15" s="7" t="s">
        <v>83</v>
      </c>
      <c r="F15" s="9">
        <v>50</v>
      </c>
      <c r="G15" s="7">
        <v>35000</v>
      </c>
      <c r="H15" s="8">
        <f t="shared" si="6"/>
        <v>1750000</v>
      </c>
      <c r="I15" s="8">
        <v>1250000</v>
      </c>
      <c r="J15" s="10">
        <f t="shared" si="1"/>
        <v>1750000</v>
      </c>
      <c r="K15" s="4">
        <f t="shared" si="2"/>
        <v>50</v>
      </c>
      <c r="L15" s="3">
        <f t="shared" si="3"/>
        <v>500000</v>
      </c>
      <c r="M15" s="18">
        <f t="shared" si="0"/>
        <v>28.571428571428569</v>
      </c>
      <c r="N15" s="5">
        <f t="shared" si="4"/>
        <v>28.571428571428569</v>
      </c>
    </row>
    <row r="16" spans="1:14" ht="15.6" x14ac:dyDescent="0.3">
      <c r="A16" s="16">
        <v>45738</v>
      </c>
      <c r="B16" s="7" t="s">
        <v>15</v>
      </c>
      <c r="C16" s="7" t="s">
        <v>30</v>
      </c>
      <c r="D16" s="7" t="s">
        <v>8</v>
      </c>
      <c r="E16" s="7" t="s">
        <v>84</v>
      </c>
      <c r="F16" s="9">
        <v>35</v>
      </c>
      <c r="G16" s="7">
        <v>65000</v>
      </c>
      <c r="H16" s="8">
        <f t="shared" si="6"/>
        <v>2275000</v>
      </c>
      <c r="I16" s="8">
        <v>1955000</v>
      </c>
      <c r="J16" s="10">
        <f t="shared" si="1"/>
        <v>2275000</v>
      </c>
      <c r="K16" s="4">
        <f t="shared" si="2"/>
        <v>35</v>
      </c>
      <c r="L16" s="3">
        <f t="shared" si="3"/>
        <v>320000</v>
      </c>
      <c r="M16" s="18">
        <f t="shared" si="0"/>
        <v>14.065934065934066</v>
      </c>
      <c r="N16" s="5">
        <f t="shared" si="4"/>
        <v>14.065934065934066</v>
      </c>
    </row>
    <row r="17" spans="1:14" ht="15.6" x14ac:dyDescent="0.3">
      <c r="A17" s="16">
        <v>45739</v>
      </c>
      <c r="B17" s="7" t="s">
        <v>16</v>
      </c>
      <c r="C17" s="7" t="s">
        <v>31</v>
      </c>
      <c r="D17" s="7" t="s">
        <v>70</v>
      </c>
      <c r="E17" s="7" t="s">
        <v>82</v>
      </c>
      <c r="F17" s="9">
        <v>28</v>
      </c>
      <c r="G17" s="7">
        <v>40000</v>
      </c>
      <c r="H17" s="8">
        <f t="shared" si="6"/>
        <v>1120000</v>
      </c>
      <c r="I17" s="8">
        <v>800000</v>
      </c>
      <c r="J17" s="10">
        <f t="shared" si="1"/>
        <v>1120000</v>
      </c>
      <c r="K17" s="4">
        <f t="shared" si="2"/>
        <v>28</v>
      </c>
      <c r="L17" s="3">
        <f t="shared" si="3"/>
        <v>320000</v>
      </c>
      <c r="M17" s="18">
        <f t="shared" si="0"/>
        <v>28.571428571428569</v>
      </c>
      <c r="N17" s="5">
        <f t="shared" si="4"/>
        <v>28.571428571428569</v>
      </c>
    </row>
    <row r="18" spans="1:14" ht="15.6" x14ac:dyDescent="0.3">
      <c r="A18" s="16">
        <v>45740</v>
      </c>
      <c r="B18" s="7" t="s">
        <v>4</v>
      </c>
      <c r="C18" s="7" t="s">
        <v>32</v>
      </c>
      <c r="D18" s="7" t="s">
        <v>75</v>
      </c>
      <c r="E18" s="7" t="s">
        <v>85</v>
      </c>
      <c r="F18" s="9">
        <v>29</v>
      </c>
      <c r="G18" s="7">
        <v>80</v>
      </c>
      <c r="H18" s="8">
        <f t="shared" si="6"/>
        <v>2320</v>
      </c>
      <c r="I18" s="8">
        <v>1500</v>
      </c>
      <c r="J18" s="10">
        <f t="shared" si="1"/>
        <v>2320</v>
      </c>
      <c r="K18" s="4">
        <f t="shared" si="2"/>
        <v>29</v>
      </c>
      <c r="L18" s="3">
        <f t="shared" si="3"/>
        <v>820</v>
      </c>
      <c r="M18" s="18">
        <f t="shared" si="0"/>
        <v>35.344827586206897</v>
      </c>
      <c r="N18" s="5">
        <f t="shared" si="4"/>
        <v>35.344827586206897</v>
      </c>
    </row>
    <row r="19" spans="1:14" ht="15.6" x14ac:dyDescent="0.3">
      <c r="A19" s="16">
        <v>45741</v>
      </c>
      <c r="B19" s="7" t="s">
        <v>3</v>
      </c>
      <c r="C19" s="7" t="s">
        <v>33</v>
      </c>
      <c r="D19" s="7" t="s">
        <v>65</v>
      </c>
      <c r="E19" s="7" t="s">
        <v>86</v>
      </c>
      <c r="F19" s="9">
        <v>19</v>
      </c>
      <c r="G19" s="7">
        <v>650</v>
      </c>
      <c r="H19" s="8">
        <f t="shared" si="6"/>
        <v>12350</v>
      </c>
      <c r="I19" s="8">
        <v>10000</v>
      </c>
      <c r="J19" s="10">
        <f t="shared" si="1"/>
        <v>12350</v>
      </c>
      <c r="K19" s="4">
        <f t="shared" si="2"/>
        <v>19</v>
      </c>
      <c r="L19" s="3">
        <f t="shared" si="3"/>
        <v>2350</v>
      </c>
      <c r="M19" s="18">
        <f t="shared" si="0"/>
        <v>19.02834008097166</v>
      </c>
      <c r="N19" s="5">
        <f t="shared" si="4"/>
        <v>19.02834008097166</v>
      </c>
    </row>
    <row r="20" spans="1:14" ht="15.6" x14ac:dyDescent="0.3">
      <c r="A20" s="16">
        <v>45742</v>
      </c>
      <c r="B20" s="7" t="s">
        <v>15</v>
      </c>
      <c r="C20" s="7" t="s">
        <v>34</v>
      </c>
      <c r="D20" s="7" t="s">
        <v>17</v>
      </c>
      <c r="E20" s="7" t="s">
        <v>87</v>
      </c>
      <c r="F20" s="9">
        <v>32</v>
      </c>
      <c r="G20" s="7">
        <v>35000</v>
      </c>
      <c r="H20" s="8">
        <f t="shared" si="6"/>
        <v>1120000</v>
      </c>
      <c r="I20" s="8">
        <v>980000</v>
      </c>
      <c r="J20" s="10">
        <f t="shared" si="1"/>
        <v>1120000</v>
      </c>
      <c r="K20" s="4">
        <f t="shared" si="2"/>
        <v>32</v>
      </c>
      <c r="L20" s="3">
        <f t="shared" si="3"/>
        <v>140000</v>
      </c>
      <c r="M20" s="18">
        <f t="shared" si="0"/>
        <v>12.5</v>
      </c>
      <c r="N20" s="5">
        <f t="shared" si="4"/>
        <v>12.5</v>
      </c>
    </row>
    <row r="21" spans="1:14" ht="15.6" x14ac:dyDescent="0.3">
      <c r="A21" s="16">
        <v>45743</v>
      </c>
      <c r="B21" s="7" t="s">
        <v>16</v>
      </c>
      <c r="C21" s="7" t="s">
        <v>35</v>
      </c>
      <c r="D21" s="7" t="s">
        <v>8</v>
      </c>
      <c r="E21" s="7" t="s">
        <v>74</v>
      </c>
      <c r="F21" s="9">
        <v>45</v>
      </c>
      <c r="G21" s="7">
        <v>45000</v>
      </c>
      <c r="H21" s="8">
        <f t="shared" si="6"/>
        <v>2025000</v>
      </c>
      <c r="I21" s="8">
        <v>1650000</v>
      </c>
      <c r="J21" s="10">
        <f t="shared" si="1"/>
        <v>2025000</v>
      </c>
      <c r="K21" s="4">
        <f t="shared" si="2"/>
        <v>45</v>
      </c>
      <c r="L21" s="3">
        <f t="shared" si="3"/>
        <v>375000</v>
      </c>
      <c r="M21" s="18">
        <f t="shared" si="0"/>
        <v>18.518518518518519</v>
      </c>
      <c r="N21" s="5">
        <f t="shared" si="4"/>
        <v>18.518518518518519</v>
      </c>
    </row>
    <row r="22" spans="1:14" ht="15.6" x14ac:dyDescent="0.3">
      <c r="A22" s="16">
        <v>45744</v>
      </c>
      <c r="B22" s="7" t="s">
        <v>4</v>
      </c>
      <c r="C22" s="7" t="s">
        <v>36</v>
      </c>
      <c r="D22" s="7" t="s">
        <v>70</v>
      </c>
      <c r="E22" s="7" t="s">
        <v>88</v>
      </c>
      <c r="F22" s="9">
        <v>36.533333333333303</v>
      </c>
      <c r="G22" s="7">
        <v>60000</v>
      </c>
      <c r="H22" s="8">
        <f t="shared" si="6"/>
        <v>2191999.9999999981</v>
      </c>
      <c r="I22" s="8">
        <v>1975000</v>
      </c>
      <c r="J22" s="10">
        <f t="shared" si="1"/>
        <v>2191999.9999999981</v>
      </c>
      <c r="K22" s="4">
        <f t="shared" si="2"/>
        <v>36.533333333333303</v>
      </c>
      <c r="L22" s="3">
        <f t="shared" si="3"/>
        <v>216999.99999999814</v>
      </c>
      <c r="M22" s="18">
        <f t="shared" si="0"/>
        <v>9.8996350364962744</v>
      </c>
      <c r="N22" s="5">
        <f t="shared" si="4"/>
        <v>9.8996350364962744</v>
      </c>
    </row>
    <row r="23" spans="1:14" ht="15.6" x14ac:dyDescent="0.3">
      <c r="A23" s="16">
        <v>45745</v>
      </c>
      <c r="B23" s="7" t="s">
        <v>3</v>
      </c>
      <c r="C23" s="7" t="s">
        <v>37</v>
      </c>
      <c r="D23" s="7" t="s">
        <v>8</v>
      </c>
      <c r="E23" s="7" t="s">
        <v>78</v>
      </c>
      <c r="F23" s="9">
        <v>38.019047619047598</v>
      </c>
      <c r="G23" s="7">
        <v>75000</v>
      </c>
      <c r="H23" s="8">
        <f t="shared" si="6"/>
        <v>2851428.57142857</v>
      </c>
      <c r="I23" s="8">
        <v>1750000</v>
      </c>
      <c r="J23" s="10">
        <f t="shared" si="1"/>
        <v>2851428.57142857</v>
      </c>
      <c r="K23" s="4">
        <f t="shared" si="2"/>
        <v>38.019047619047598</v>
      </c>
      <c r="L23" s="3">
        <f t="shared" si="3"/>
        <v>1101428.57142857</v>
      </c>
      <c r="M23" s="18">
        <f t="shared" si="0"/>
        <v>38.627254509018002</v>
      </c>
      <c r="N23" s="5">
        <f t="shared" si="4"/>
        <v>38.627254509018002</v>
      </c>
    </row>
    <row r="24" spans="1:14" ht="15.6" x14ac:dyDescent="0.3">
      <c r="A24" s="16">
        <v>45746</v>
      </c>
      <c r="B24" s="7" t="s">
        <v>15</v>
      </c>
      <c r="C24" s="7" t="s">
        <v>38</v>
      </c>
      <c r="D24" s="7" t="s">
        <v>68</v>
      </c>
      <c r="E24" s="7" t="s">
        <v>69</v>
      </c>
      <c r="F24" s="9">
        <v>39.504761904761899</v>
      </c>
      <c r="G24" s="7">
        <v>48000</v>
      </c>
      <c r="H24" s="8">
        <f t="shared" si="6"/>
        <v>1896228.5714285711</v>
      </c>
      <c r="I24" s="8">
        <v>1550000</v>
      </c>
      <c r="J24" s="10">
        <f t="shared" si="1"/>
        <v>1896228.5714285711</v>
      </c>
      <c r="K24" s="4">
        <f t="shared" si="2"/>
        <v>39.504761904761899</v>
      </c>
      <c r="L24" s="3">
        <f t="shared" si="3"/>
        <v>346228.57142857113</v>
      </c>
      <c r="M24" s="18">
        <f t="shared" si="0"/>
        <v>18.258799421407897</v>
      </c>
      <c r="N24" s="5">
        <f t="shared" si="4"/>
        <v>18.258799421407897</v>
      </c>
    </row>
    <row r="25" spans="1:14" ht="15.6" x14ac:dyDescent="0.3">
      <c r="A25" s="16">
        <v>45747</v>
      </c>
      <c r="B25" s="7" t="s">
        <v>16</v>
      </c>
      <c r="C25" s="7" t="s">
        <v>39</v>
      </c>
      <c r="D25" s="7" t="s">
        <v>70</v>
      </c>
      <c r="E25" s="7" t="s">
        <v>89</v>
      </c>
      <c r="F25" s="9">
        <v>40.990476190476201</v>
      </c>
      <c r="G25" s="7">
        <v>90000</v>
      </c>
      <c r="H25" s="8">
        <f t="shared" si="6"/>
        <v>3689142.8571428582</v>
      </c>
      <c r="I25" s="8">
        <v>2950000</v>
      </c>
      <c r="J25" s="10">
        <f t="shared" si="1"/>
        <v>3689142.8571428582</v>
      </c>
      <c r="K25" s="4">
        <f t="shared" si="2"/>
        <v>40.990476190476201</v>
      </c>
      <c r="L25" s="3">
        <f t="shared" si="3"/>
        <v>739142.85714285821</v>
      </c>
      <c r="M25" s="18">
        <f t="shared" si="0"/>
        <v>20.035625774473381</v>
      </c>
      <c r="N25" s="5">
        <f t="shared" si="4"/>
        <v>20.035625774473381</v>
      </c>
    </row>
    <row r="26" spans="1:14" ht="15.6" x14ac:dyDescent="0.3">
      <c r="A26" s="16">
        <v>45748</v>
      </c>
      <c r="B26" s="7" t="s">
        <v>4</v>
      </c>
      <c r="C26" s="7" t="s">
        <v>40</v>
      </c>
      <c r="D26" s="7" t="s">
        <v>75</v>
      </c>
      <c r="E26" s="7" t="s">
        <v>90</v>
      </c>
      <c r="F26" s="9">
        <v>42.476190476190503</v>
      </c>
      <c r="G26" s="7">
        <v>85</v>
      </c>
      <c r="H26" s="8">
        <f t="shared" si="6"/>
        <v>3610.4761904761926</v>
      </c>
      <c r="I26" s="8">
        <v>2200</v>
      </c>
      <c r="J26" s="10">
        <f t="shared" si="1"/>
        <v>3610.4761904761926</v>
      </c>
      <c r="K26" s="4">
        <f t="shared" si="2"/>
        <v>42.476190476190503</v>
      </c>
      <c r="L26" s="3">
        <f t="shared" si="3"/>
        <v>1410.4761904761926</v>
      </c>
      <c r="M26" s="18">
        <f t="shared" si="0"/>
        <v>39.066209443418657</v>
      </c>
      <c r="N26" s="5">
        <f t="shared" si="4"/>
        <v>39.066209443418657</v>
      </c>
    </row>
    <row r="27" spans="1:14" ht="15.6" x14ac:dyDescent="0.3">
      <c r="A27" s="16">
        <v>45749</v>
      </c>
      <c r="B27" s="7" t="s">
        <v>3</v>
      </c>
      <c r="C27" s="7" t="s">
        <v>41</v>
      </c>
      <c r="D27" s="7" t="s">
        <v>65</v>
      </c>
      <c r="E27" s="7" t="s">
        <v>91</v>
      </c>
      <c r="F27" s="9">
        <v>43.961904761904698</v>
      </c>
      <c r="G27" s="7">
        <v>100</v>
      </c>
      <c r="H27" s="8">
        <f t="shared" si="6"/>
        <v>4396.1904761904698</v>
      </c>
      <c r="I27" s="8">
        <v>3500</v>
      </c>
      <c r="J27" s="10">
        <f t="shared" si="1"/>
        <v>4396.1904761904698</v>
      </c>
      <c r="K27" s="4">
        <f t="shared" si="2"/>
        <v>43.961904761904698</v>
      </c>
      <c r="L27" s="3">
        <f t="shared" si="3"/>
        <v>896.19047619046978</v>
      </c>
      <c r="M27" s="18">
        <f t="shared" si="0"/>
        <v>20.385615251299711</v>
      </c>
      <c r="N27" s="5">
        <f t="shared" si="4"/>
        <v>20.385615251299711</v>
      </c>
    </row>
    <row r="28" spans="1:14" ht="15.6" x14ac:dyDescent="0.3">
      <c r="A28" s="16">
        <v>45750</v>
      </c>
      <c r="B28" s="7" t="s">
        <v>15</v>
      </c>
      <c r="C28" s="7" t="s">
        <v>42</v>
      </c>
      <c r="D28" s="7" t="s">
        <v>8</v>
      </c>
      <c r="E28" s="7" t="s">
        <v>72</v>
      </c>
      <c r="F28" s="9">
        <v>51</v>
      </c>
      <c r="G28" s="7">
        <v>25000</v>
      </c>
      <c r="H28" s="8">
        <f t="shared" si="6"/>
        <v>1275000</v>
      </c>
      <c r="I28" s="8">
        <v>850000</v>
      </c>
      <c r="J28" s="10">
        <f t="shared" si="1"/>
        <v>1275000</v>
      </c>
      <c r="K28" s="4">
        <f t="shared" si="2"/>
        <v>51</v>
      </c>
      <c r="L28" s="3">
        <f t="shared" si="3"/>
        <v>425000</v>
      </c>
      <c r="M28" s="18">
        <f t="shared" si="0"/>
        <v>33.333333333333329</v>
      </c>
      <c r="N28" s="5">
        <f t="shared" si="4"/>
        <v>33.333333333333329</v>
      </c>
    </row>
    <row r="29" spans="1:14" ht="15.6" x14ac:dyDescent="0.3">
      <c r="A29" s="16">
        <v>45751</v>
      </c>
      <c r="B29" s="7" t="s">
        <v>16</v>
      </c>
      <c r="C29" s="7" t="s">
        <v>43</v>
      </c>
      <c r="D29" s="7" t="s">
        <v>70</v>
      </c>
      <c r="E29" s="7" t="s">
        <v>92</v>
      </c>
      <c r="F29" s="9">
        <v>37</v>
      </c>
      <c r="G29" s="7">
        <v>150</v>
      </c>
      <c r="H29" s="8">
        <f t="shared" si="6"/>
        <v>5550</v>
      </c>
      <c r="I29" s="8">
        <v>4500</v>
      </c>
      <c r="J29" s="10">
        <f t="shared" si="1"/>
        <v>5550</v>
      </c>
      <c r="K29" s="4">
        <f t="shared" si="2"/>
        <v>37</v>
      </c>
      <c r="L29" s="3">
        <f t="shared" si="3"/>
        <v>1050</v>
      </c>
      <c r="M29" s="18">
        <f t="shared" si="0"/>
        <v>18.918918918918919</v>
      </c>
      <c r="N29" s="5">
        <f t="shared" si="4"/>
        <v>18.918918918918919</v>
      </c>
    </row>
    <row r="30" spans="1:14" ht="15.6" x14ac:dyDescent="0.3">
      <c r="A30" s="16">
        <v>45752</v>
      </c>
      <c r="B30" s="7" t="s">
        <v>4</v>
      </c>
      <c r="C30" s="7" t="s">
        <v>44</v>
      </c>
      <c r="D30" s="7" t="s">
        <v>8</v>
      </c>
      <c r="E30" s="7" t="s">
        <v>78</v>
      </c>
      <c r="F30" s="9">
        <v>44</v>
      </c>
      <c r="G30" s="7">
        <v>85000</v>
      </c>
      <c r="H30" s="8">
        <f t="shared" si="6"/>
        <v>3740000</v>
      </c>
      <c r="I30" s="8">
        <v>1995000</v>
      </c>
      <c r="J30" s="10">
        <f t="shared" si="1"/>
        <v>3740000</v>
      </c>
      <c r="K30" s="4">
        <f t="shared" si="2"/>
        <v>44</v>
      </c>
      <c r="L30" s="3">
        <f t="shared" si="3"/>
        <v>1745000</v>
      </c>
      <c r="M30" s="18">
        <f t="shared" si="0"/>
        <v>46.657754010695186</v>
      </c>
      <c r="N30" s="5">
        <f t="shared" si="4"/>
        <v>46.657754010695186</v>
      </c>
    </row>
    <row r="31" spans="1:14" ht="15.6" x14ac:dyDescent="0.3">
      <c r="A31" s="16">
        <v>45753</v>
      </c>
      <c r="B31" s="7" t="s">
        <v>3</v>
      </c>
      <c r="C31" s="7" t="s">
        <v>45</v>
      </c>
      <c r="D31" s="7" t="s">
        <v>17</v>
      </c>
      <c r="E31" s="7" t="s">
        <v>87</v>
      </c>
      <c r="F31" s="9">
        <v>58</v>
      </c>
      <c r="G31" s="7">
        <v>30000</v>
      </c>
      <c r="H31" s="8">
        <f t="shared" si="6"/>
        <v>1740000</v>
      </c>
      <c r="I31" s="8">
        <v>1050000</v>
      </c>
      <c r="J31" s="10">
        <f t="shared" si="1"/>
        <v>1740000</v>
      </c>
      <c r="K31" s="4">
        <f t="shared" si="2"/>
        <v>58</v>
      </c>
      <c r="L31" s="3">
        <f t="shared" si="3"/>
        <v>690000</v>
      </c>
      <c r="M31" s="18">
        <f t="shared" si="0"/>
        <v>39.655172413793103</v>
      </c>
      <c r="N31" s="5">
        <f t="shared" si="4"/>
        <v>39.655172413793103</v>
      </c>
    </row>
    <row r="32" spans="1:14" ht="15.6" x14ac:dyDescent="0.3">
      <c r="A32" s="16">
        <v>45754</v>
      </c>
      <c r="B32" s="7" t="s">
        <v>15</v>
      </c>
      <c r="C32" s="7" t="s">
        <v>46</v>
      </c>
      <c r="D32" s="7" t="s">
        <v>68</v>
      </c>
      <c r="E32" s="7" t="s">
        <v>83</v>
      </c>
      <c r="F32" s="9">
        <v>22</v>
      </c>
      <c r="G32" s="7">
        <v>46000</v>
      </c>
      <c r="H32" s="8">
        <f t="shared" si="6"/>
        <v>1012000</v>
      </c>
      <c r="I32" s="8">
        <v>750000</v>
      </c>
      <c r="J32" s="10">
        <f t="shared" si="1"/>
        <v>1012000</v>
      </c>
      <c r="K32" s="4">
        <f t="shared" si="2"/>
        <v>22</v>
      </c>
      <c r="L32" s="3">
        <f t="shared" si="3"/>
        <v>262000</v>
      </c>
      <c r="M32" s="18">
        <f t="shared" si="0"/>
        <v>25.889328063241106</v>
      </c>
      <c r="N32" s="5">
        <f t="shared" si="4"/>
        <v>25.889328063241106</v>
      </c>
    </row>
    <row r="33" spans="1:14" ht="15.6" x14ac:dyDescent="0.3">
      <c r="A33" s="16">
        <v>45755</v>
      </c>
      <c r="B33" s="7" t="s">
        <v>16</v>
      </c>
      <c r="C33" s="7" t="s">
        <v>47</v>
      </c>
      <c r="D33" s="7" t="s">
        <v>70</v>
      </c>
      <c r="E33" s="7" t="s">
        <v>89</v>
      </c>
      <c r="F33" s="9">
        <v>31</v>
      </c>
      <c r="G33" s="7">
        <v>95000</v>
      </c>
      <c r="H33" s="8">
        <f t="shared" si="6"/>
        <v>2945000</v>
      </c>
      <c r="I33" s="8">
        <v>1850000</v>
      </c>
      <c r="J33" s="10">
        <f t="shared" si="1"/>
        <v>2945000</v>
      </c>
      <c r="K33" s="4">
        <f t="shared" si="2"/>
        <v>31</v>
      </c>
      <c r="L33" s="3">
        <f t="shared" si="3"/>
        <v>1095000</v>
      </c>
      <c r="M33" s="18">
        <f t="shared" si="0"/>
        <v>37.181663837011882</v>
      </c>
      <c r="N33" s="5">
        <f t="shared" si="4"/>
        <v>37.181663837011882</v>
      </c>
    </row>
    <row r="34" spans="1:14" ht="15.6" x14ac:dyDescent="0.3">
      <c r="A34" s="16">
        <v>45756</v>
      </c>
      <c r="B34" s="7" t="s">
        <v>4</v>
      </c>
      <c r="C34" s="7" t="s">
        <v>48</v>
      </c>
      <c r="D34" s="7" t="s">
        <v>75</v>
      </c>
      <c r="E34" s="7" t="s">
        <v>76</v>
      </c>
      <c r="F34" s="9">
        <v>40</v>
      </c>
      <c r="G34" s="7">
        <v>75</v>
      </c>
      <c r="H34" s="8">
        <f t="shared" si="6"/>
        <v>3000</v>
      </c>
      <c r="I34" s="8">
        <v>1800</v>
      </c>
      <c r="J34" s="10">
        <f t="shared" si="1"/>
        <v>3000</v>
      </c>
      <c r="K34" s="4">
        <f t="shared" si="2"/>
        <v>40</v>
      </c>
      <c r="L34" s="3">
        <f t="shared" si="3"/>
        <v>1200</v>
      </c>
      <c r="M34" s="18">
        <f t="shared" ref="M34:M51" si="7">(L34/H34)*100</f>
        <v>40</v>
      </c>
      <c r="N34" s="5">
        <f t="shared" si="4"/>
        <v>40</v>
      </c>
    </row>
    <row r="35" spans="1:14" ht="15.6" x14ac:dyDescent="0.3">
      <c r="A35" s="16">
        <v>45757</v>
      </c>
      <c r="B35" s="7" t="s">
        <v>3</v>
      </c>
      <c r="C35" s="7" t="s">
        <v>49</v>
      </c>
      <c r="D35" s="7" t="s">
        <v>8</v>
      </c>
      <c r="E35" s="7" t="s">
        <v>74</v>
      </c>
      <c r="F35" s="9">
        <v>48</v>
      </c>
      <c r="G35" s="7">
        <v>50000</v>
      </c>
      <c r="H35" s="8">
        <f t="shared" si="6"/>
        <v>2400000</v>
      </c>
      <c r="I35" s="8">
        <v>1780000</v>
      </c>
      <c r="J35" s="10">
        <f t="shared" si="1"/>
        <v>2400000</v>
      </c>
      <c r="K35" s="4">
        <f t="shared" si="2"/>
        <v>48</v>
      </c>
      <c r="L35" s="3">
        <f t="shared" si="3"/>
        <v>620000</v>
      </c>
      <c r="M35" s="18">
        <f t="shared" si="7"/>
        <v>25.833333333333336</v>
      </c>
      <c r="N35" s="5">
        <f t="shared" si="4"/>
        <v>25.833333333333336</v>
      </c>
    </row>
    <row r="36" spans="1:14" ht="15.6" x14ac:dyDescent="0.3">
      <c r="A36" s="16">
        <v>45758</v>
      </c>
      <c r="B36" s="7" t="s">
        <v>15</v>
      </c>
      <c r="C36" s="7" t="s">
        <v>50</v>
      </c>
      <c r="D36" s="7" t="s">
        <v>17</v>
      </c>
      <c r="E36" s="7" t="s">
        <v>94</v>
      </c>
      <c r="F36" s="9">
        <v>56.6666666666667</v>
      </c>
      <c r="G36" s="7">
        <v>3500</v>
      </c>
      <c r="H36" s="8">
        <f t="shared" si="6"/>
        <v>198333.33333333346</v>
      </c>
      <c r="I36" s="8">
        <v>145000</v>
      </c>
      <c r="J36" s="10">
        <f t="shared" si="1"/>
        <v>198333.33333333346</v>
      </c>
      <c r="K36" s="4">
        <f t="shared" si="2"/>
        <v>56.6666666666667</v>
      </c>
      <c r="L36" s="3">
        <f t="shared" si="3"/>
        <v>53333.333333333459</v>
      </c>
      <c r="M36" s="18">
        <f t="shared" si="7"/>
        <v>26.890756302521059</v>
      </c>
      <c r="N36" s="5">
        <f t="shared" si="4"/>
        <v>26.890756302521059</v>
      </c>
    </row>
    <row r="37" spans="1:14" ht="15.6" x14ac:dyDescent="0.3">
      <c r="A37" s="16">
        <v>45759</v>
      </c>
      <c r="B37" s="7" t="s">
        <v>16</v>
      </c>
      <c r="C37" s="7" t="s">
        <v>51</v>
      </c>
      <c r="D37" s="7" t="s">
        <v>8</v>
      </c>
      <c r="E37" s="7" t="s">
        <v>95</v>
      </c>
      <c r="F37" s="9">
        <v>65.1666666666667</v>
      </c>
      <c r="G37" s="7">
        <v>6000</v>
      </c>
      <c r="H37" s="8">
        <f t="shared" si="6"/>
        <v>391000.00000000017</v>
      </c>
      <c r="I37" s="8">
        <v>298000</v>
      </c>
      <c r="J37" s="10">
        <f t="shared" si="1"/>
        <v>391000.00000000017</v>
      </c>
      <c r="K37" s="4">
        <f t="shared" si="2"/>
        <v>65.1666666666667</v>
      </c>
      <c r="L37" s="3">
        <f t="shared" si="3"/>
        <v>93000.000000000175</v>
      </c>
      <c r="M37" s="18">
        <f t="shared" si="7"/>
        <v>23.785166240409243</v>
      </c>
      <c r="N37" s="5">
        <f t="shared" si="4"/>
        <v>23.785166240409243</v>
      </c>
    </row>
    <row r="38" spans="1:14" ht="15.6" x14ac:dyDescent="0.3">
      <c r="A38" s="16">
        <v>45760</v>
      </c>
      <c r="B38" s="7" t="s">
        <v>4</v>
      </c>
      <c r="C38" s="7" t="s">
        <v>52</v>
      </c>
      <c r="D38" s="7" t="s">
        <v>65</v>
      </c>
      <c r="E38" s="7" t="s">
        <v>99</v>
      </c>
      <c r="F38" s="9">
        <v>43</v>
      </c>
      <c r="G38" s="7">
        <v>860</v>
      </c>
      <c r="H38" s="8">
        <f t="shared" si="6"/>
        <v>36980</v>
      </c>
      <c r="I38" s="8">
        <v>25500</v>
      </c>
      <c r="J38" s="10">
        <f t="shared" si="1"/>
        <v>36980</v>
      </c>
      <c r="K38" s="4">
        <f t="shared" si="2"/>
        <v>43</v>
      </c>
      <c r="L38" s="3">
        <f t="shared" si="3"/>
        <v>11480</v>
      </c>
      <c r="M38" s="18">
        <f t="shared" si="7"/>
        <v>31.043807463493778</v>
      </c>
      <c r="N38" s="5">
        <f t="shared" si="4"/>
        <v>31.043807463493778</v>
      </c>
    </row>
    <row r="39" spans="1:14" ht="15.6" x14ac:dyDescent="0.3">
      <c r="A39" s="16">
        <v>45761</v>
      </c>
      <c r="B39" s="7" t="s">
        <v>3</v>
      </c>
      <c r="C39" s="7" t="s">
        <v>53</v>
      </c>
      <c r="D39" s="7" t="s">
        <v>17</v>
      </c>
      <c r="E39" s="7" t="s">
        <v>94</v>
      </c>
      <c r="F39" s="9">
        <v>52</v>
      </c>
      <c r="G39" s="7">
        <v>3800</v>
      </c>
      <c r="H39" s="8">
        <f t="shared" si="6"/>
        <v>197600</v>
      </c>
      <c r="I39" s="8">
        <v>125000</v>
      </c>
      <c r="J39" s="10">
        <f t="shared" si="1"/>
        <v>197600</v>
      </c>
      <c r="K39" s="4">
        <f t="shared" si="2"/>
        <v>52</v>
      </c>
      <c r="L39" s="3">
        <f t="shared" si="3"/>
        <v>72600</v>
      </c>
      <c r="M39" s="18">
        <f t="shared" si="7"/>
        <v>36.740890688259107</v>
      </c>
      <c r="N39" s="5">
        <f t="shared" si="4"/>
        <v>36.740890688259107</v>
      </c>
    </row>
    <row r="40" spans="1:14" ht="15.6" x14ac:dyDescent="0.3">
      <c r="A40" s="16">
        <v>45762</v>
      </c>
      <c r="B40" s="7" t="s">
        <v>15</v>
      </c>
      <c r="C40" s="7" t="s">
        <v>54</v>
      </c>
      <c r="D40" s="7" t="s">
        <v>68</v>
      </c>
      <c r="E40" s="7" t="s">
        <v>98</v>
      </c>
      <c r="F40" s="9">
        <v>60</v>
      </c>
      <c r="G40" s="7">
        <v>75000</v>
      </c>
      <c r="H40" s="8">
        <f t="shared" si="6"/>
        <v>4500000</v>
      </c>
      <c r="I40" s="8">
        <v>3400000</v>
      </c>
      <c r="J40" s="10">
        <f t="shared" si="1"/>
        <v>4500000</v>
      </c>
      <c r="K40" s="4">
        <f t="shared" si="2"/>
        <v>60</v>
      </c>
      <c r="L40" s="3">
        <f t="shared" si="3"/>
        <v>1100000</v>
      </c>
      <c r="M40" s="18">
        <f t="shared" si="7"/>
        <v>24.444444444444443</v>
      </c>
      <c r="N40" s="5">
        <f t="shared" si="4"/>
        <v>24.444444444444443</v>
      </c>
    </row>
    <row r="41" spans="1:14" ht="15.6" x14ac:dyDescent="0.3">
      <c r="A41" s="16">
        <v>45763</v>
      </c>
      <c r="B41" s="7" t="s">
        <v>16</v>
      </c>
      <c r="C41" s="7" t="s">
        <v>55</v>
      </c>
      <c r="D41" s="7" t="s">
        <v>70</v>
      </c>
      <c r="E41" s="7" t="s">
        <v>93</v>
      </c>
      <c r="F41" s="9">
        <v>65</v>
      </c>
      <c r="G41" s="7">
        <v>250</v>
      </c>
      <c r="H41" s="8">
        <f t="shared" si="6"/>
        <v>16250</v>
      </c>
      <c r="I41" s="8">
        <v>12500</v>
      </c>
      <c r="J41" s="10">
        <f t="shared" si="1"/>
        <v>16250</v>
      </c>
      <c r="K41" s="4">
        <f t="shared" si="2"/>
        <v>65</v>
      </c>
      <c r="L41" s="3">
        <f t="shared" si="3"/>
        <v>3750</v>
      </c>
      <c r="M41" s="18">
        <f t="shared" si="7"/>
        <v>23.076923076923077</v>
      </c>
      <c r="N41" s="5">
        <f t="shared" si="4"/>
        <v>23.076923076923077</v>
      </c>
    </row>
    <row r="42" spans="1:14" ht="15.6" x14ac:dyDescent="0.3">
      <c r="A42" s="16">
        <v>45764</v>
      </c>
      <c r="B42" s="7" t="s">
        <v>4</v>
      </c>
      <c r="C42" s="7" t="s">
        <v>56</v>
      </c>
      <c r="D42" s="7" t="s">
        <v>8</v>
      </c>
      <c r="E42" s="7" t="s">
        <v>72</v>
      </c>
      <c r="F42" s="9">
        <v>72</v>
      </c>
      <c r="G42" s="7">
        <v>22000</v>
      </c>
      <c r="H42" s="8">
        <f t="shared" si="6"/>
        <v>1584000</v>
      </c>
      <c r="I42" s="8">
        <v>1235000</v>
      </c>
      <c r="J42" s="10">
        <f t="shared" si="1"/>
        <v>1584000</v>
      </c>
      <c r="K42" s="4">
        <f t="shared" si="2"/>
        <v>72</v>
      </c>
      <c r="L42" s="3">
        <f t="shared" si="3"/>
        <v>349000</v>
      </c>
      <c r="M42" s="18">
        <f t="shared" si="7"/>
        <v>22.03282828282828</v>
      </c>
      <c r="N42" s="5">
        <f t="shared" si="4"/>
        <v>22.03282828282828</v>
      </c>
    </row>
    <row r="43" spans="1:14" ht="15.6" x14ac:dyDescent="0.3">
      <c r="A43" s="16">
        <v>45765</v>
      </c>
      <c r="B43" s="7" t="s">
        <v>3</v>
      </c>
      <c r="C43" s="7" t="s">
        <v>57</v>
      </c>
      <c r="D43" s="7" t="s">
        <v>75</v>
      </c>
      <c r="E43" s="7" t="s">
        <v>79</v>
      </c>
      <c r="F43" s="9">
        <v>27</v>
      </c>
      <c r="G43" s="7">
        <v>75</v>
      </c>
      <c r="H43" s="8">
        <f t="shared" si="6"/>
        <v>2025</v>
      </c>
      <c r="I43" s="8">
        <v>1200</v>
      </c>
      <c r="J43" s="10">
        <f t="shared" si="1"/>
        <v>2025</v>
      </c>
      <c r="K43" s="4">
        <f t="shared" si="2"/>
        <v>27</v>
      </c>
      <c r="L43" s="3">
        <f t="shared" si="3"/>
        <v>825</v>
      </c>
      <c r="M43" s="18">
        <f t="shared" si="7"/>
        <v>40.74074074074074</v>
      </c>
      <c r="N43" s="5">
        <f t="shared" si="4"/>
        <v>40.74074074074074</v>
      </c>
    </row>
    <row r="44" spans="1:14" ht="15.6" x14ac:dyDescent="0.3">
      <c r="A44" s="16">
        <v>45766</v>
      </c>
      <c r="B44" s="7" t="s">
        <v>15</v>
      </c>
      <c r="C44" s="7" t="s">
        <v>58</v>
      </c>
      <c r="D44" s="7" t="s">
        <v>8</v>
      </c>
      <c r="E44" s="7" t="s">
        <v>73</v>
      </c>
      <c r="F44" s="9">
        <v>20</v>
      </c>
      <c r="G44" s="7">
        <v>28000</v>
      </c>
      <c r="H44" s="8">
        <f t="shared" si="6"/>
        <v>560000</v>
      </c>
      <c r="I44" s="8">
        <v>399000</v>
      </c>
      <c r="J44" s="10">
        <f t="shared" si="1"/>
        <v>560000</v>
      </c>
      <c r="K44" s="4">
        <f t="shared" si="2"/>
        <v>20</v>
      </c>
      <c r="L44" s="3">
        <f t="shared" si="3"/>
        <v>161000</v>
      </c>
      <c r="M44" s="18">
        <f t="shared" si="7"/>
        <v>28.749999999999996</v>
      </c>
      <c r="N44" s="5">
        <f t="shared" si="4"/>
        <v>28.749999999999996</v>
      </c>
    </row>
    <row r="45" spans="1:14" ht="15.6" x14ac:dyDescent="0.3">
      <c r="A45" s="16">
        <v>45767</v>
      </c>
      <c r="B45" s="7" t="s">
        <v>16</v>
      </c>
      <c r="C45" s="7" t="s">
        <v>59</v>
      </c>
      <c r="D45" s="7" t="s">
        <v>75</v>
      </c>
      <c r="E45" s="7" t="s">
        <v>90</v>
      </c>
      <c r="F45" s="9">
        <v>31</v>
      </c>
      <c r="G45" s="7">
        <v>85</v>
      </c>
      <c r="H45" s="8">
        <f t="shared" si="6"/>
        <v>2635</v>
      </c>
      <c r="I45" s="8">
        <v>1555</v>
      </c>
      <c r="J45" s="10">
        <f t="shared" si="1"/>
        <v>2635</v>
      </c>
      <c r="K45" s="4">
        <f t="shared" si="2"/>
        <v>31</v>
      </c>
      <c r="L45" s="3">
        <f t="shared" si="3"/>
        <v>1080</v>
      </c>
      <c r="M45" s="18">
        <f t="shared" si="7"/>
        <v>40.98671726755218</v>
      </c>
      <c r="N45" s="5">
        <f t="shared" si="4"/>
        <v>40.98671726755218</v>
      </c>
    </row>
    <row r="46" spans="1:14" ht="15.6" x14ac:dyDescent="0.3">
      <c r="A46" s="16">
        <v>45768</v>
      </c>
      <c r="B46" s="7" t="s">
        <v>4</v>
      </c>
      <c r="C46" s="7" t="s">
        <v>60</v>
      </c>
      <c r="D46" s="7" t="s">
        <v>65</v>
      </c>
      <c r="E46" s="7" t="s">
        <v>66</v>
      </c>
      <c r="F46" s="9">
        <v>39</v>
      </c>
      <c r="G46" s="7">
        <v>550</v>
      </c>
      <c r="H46" s="8">
        <f t="shared" si="6"/>
        <v>21450</v>
      </c>
      <c r="I46" s="8">
        <v>17550</v>
      </c>
      <c r="J46" s="10">
        <f t="shared" si="1"/>
        <v>21450</v>
      </c>
      <c r="K46" s="4">
        <f t="shared" si="2"/>
        <v>39</v>
      </c>
      <c r="L46" s="3">
        <f t="shared" si="3"/>
        <v>3900</v>
      </c>
      <c r="M46" s="18">
        <f t="shared" si="7"/>
        <v>18.181818181818183</v>
      </c>
      <c r="N46" s="5">
        <f t="shared" si="4"/>
        <v>18.181818181818183</v>
      </c>
    </row>
    <row r="47" spans="1:14" ht="15.6" x14ac:dyDescent="0.3">
      <c r="A47" s="16">
        <v>45769</v>
      </c>
      <c r="B47" s="7" t="s">
        <v>3</v>
      </c>
      <c r="C47" s="7" t="s">
        <v>61</v>
      </c>
      <c r="D47" s="7" t="s">
        <v>17</v>
      </c>
      <c r="E47" s="7" t="s">
        <v>98</v>
      </c>
      <c r="F47" s="9">
        <v>29</v>
      </c>
      <c r="G47" s="7">
        <v>81000</v>
      </c>
      <c r="H47" s="8">
        <f t="shared" si="6"/>
        <v>2349000</v>
      </c>
      <c r="I47" s="8">
        <v>1987500</v>
      </c>
      <c r="J47" s="10">
        <f t="shared" si="1"/>
        <v>2349000</v>
      </c>
      <c r="K47" s="4">
        <f t="shared" si="2"/>
        <v>29</v>
      </c>
      <c r="L47" s="3">
        <f t="shared" si="3"/>
        <v>361500</v>
      </c>
      <c r="M47" s="18">
        <f t="shared" si="7"/>
        <v>15.389527458492976</v>
      </c>
      <c r="N47" s="5">
        <f t="shared" si="4"/>
        <v>15.389527458492976</v>
      </c>
    </row>
    <row r="48" spans="1:14" ht="15.6" x14ac:dyDescent="0.3">
      <c r="A48" s="16">
        <v>45770</v>
      </c>
      <c r="B48" s="7" t="s">
        <v>15</v>
      </c>
      <c r="C48" s="7" t="s">
        <v>62</v>
      </c>
      <c r="D48" s="7" t="s">
        <v>68</v>
      </c>
      <c r="E48" s="7" t="s">
        <v>97</v>
      </c>
      <c r="F48" s="9">
        <v>31</v>
      </c>
      <c r="G48" s="7">
        <v>590</v>
      </c>
      <c r="H48" s="8">
        <f t="shared" si="6"/>
        <v>18290</v>
      </c>
      <c r="I48" s="8">
        <v>12970</v>
      </c>
      <c r="J48" s="10">
        <f t="shared" si="1"/>
        <v>18290</v>
      </c>
      <c r="K48" s="4">
        <f t="shared" si="2"/>
        <v>31</v>
      </c>
      <c r="L48" s="3">
        <f t="shared" si="3"/>
        <v>5320</v>
      </c>
      <c r="M48" s="18">
        <f t="shared" si="7"/>
        <v>29.086932750136686</v>
      </c>
      <c r="N48" s="5">
        <f t="shared" si="4"/>
        <v>29.086932750136686</v>
      </c>
    </row>
    <row r="49" spans="1:14" ht="15.6" x14ac:dyDescent="0.3">
      <c r="A49" s="16">
        <v>45771</v>
      </c>
      <c r="B49" s="7" t="s">
        <v>16</v>
      </c>
      <c r="C49" s="7" t="s">
        <v>63</v>
      </c>
      <c r="D49" s="7" t="s">
        <v>8</v>
      </c>
      <c r="E49" s="7" t="s">
        <v>84</v>
      </c>
      <c r="F49" s="9">
        <v>30</v>
      </c>
      <c r="G49" s="7">
        <v>85000</v>
      </c>
      <c r="H49" s="8">
        <f t="shared" si="6"/>
        <v>2550000</v>
      </c>
      <c r="I49" s="8">
        <v>1995000</v>
      </c>
      <c r="J49" s="10">
        <f t="shared" si="1"/>
        <v>2550000</v>
      </c>
      <c r="K49" s="4">
        <f t="shared" si="2"/>
        <v>30</v>
      </c>
      <c r="L49" s="3">
        <f t="shared" si="3"/>
        <v>555000</v>
      </c>
      <c r="M49" s="18">
        <f t="shared" si="7"/>
        <v>21.764705882352942</v>
      </c>
      <c r="N49" s="5">
        <f t="shared" si="4"/>
        <v>21.764705882352942</v>
      </c>
    </row>
    <row r="50" spans="1:14" ht="15.6" x14ac:dyDescent="0.3">
      <c r="A50" s="16">
        <v>45772</v>
      </c>
      <c r="B50" s="7" t="s">
        <v>4</v>
      </c>
      <c r="C50" s="7" t="s">
        <v>64</v>
      </c>
      <c r="D50" s="7" t="s">
        <v>68</v>
      </c>
      <c r="E50" s="7" t="s">
        <v>96</v>
      </c>
      <c r="F50" s="9">
        <v>29</v>
      </c>
      <c r="G50" s="7">
        <v>650</v>
      </c>
      <c r="H50" s="8">
        <f t="shared" si="6"/>
        <v>18850</v>
      </c>
      <c r="I50" s="8">
        <v>13250</v>
      </c>
      <c r="J50" s="10">
        <f t="shared" si="1"/>
        <v>18850</v>
      </c>
      <c r="K50" s="4">
        <f t="shared" si="2"/>
        <v>29</v>
      </c>
      <c r="L50" s="3">
        <f t="shared" si="3"/>
        <v>5600</v>
      </c>
      <c r="M50" s="18">
        <f t="shared" si="7"/>
        <v>29.708222811671085</v>
      </c>
      <c r="N50" s="5">
        <f t="shared" si="4"/>
        <v>29.708222811671085</v>
      </c>
    </row>
    <row r="51" spans="1:14" ht="15.6" x14ac:dyDescent="0.3">
      <c r="A51" s="16">
        <v>45773</v>
      </c>
      <c r="B51" s="7" t="s">
        <v>3</v>
      </c>
      <c r="C51" s="7" t="s">
        <v>104</v>
      </c>
      <c r="D51" s="7" t="s">
        <v>65</v>
      </c>
      <c r="E51" s="7" t="s">
        <v>66</v>
      </c>
      <c r="F51" s="9">
        <v>32</v>
      </c>
      <c r="G51" s="7">
        <v>520</v>
      </c>
      <c r="H51" s="8">
        <f>G51*F51</f>
        <v>16640</v>
      </c>
      <c r="I51" s="8">
        <v>12360</v>
      </c>
      <c r="J51" s="10">
        <f>SUM(H51)</f>
        <v>16640</v>
      </c>
      <c r="K51" s="4">
        <f>SUM(F51)</f>
        <v>32</v>
      </c>
      <c r="L51" s="3">
        <f>H51-I51</f>
        <v>4280</v>
      </c>
      <c r="M51" s="18">
        <f t="shared" si="7"/>
        <v>25.721153846153843</v>
      </c>
      <c r="N51" s="5">
        <f>(SUM(L51)/ SUM(H51)) *100</f>
        <v>25.721153846153843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o H p W p H 2 o K + l A A A A 9 g A A A B I A H A B D b 2 5 m a W c v U G F j a 2 F n Z S 5 4 b W w g o h g A K K A U A A A A A A A A A A A A A A A A A A A A A A A A A A A A h Y 9 B C s I w F E S v U r J v 0 k Y F K b 8 p 6 M K N B U E Q t y H G N t j + S p O a 3 s 2 F R / I K V r T q z u W 8 e Y u Z + / U G W V 9 X w U W 3 1 j S Y k p h G J N C o m o P B I i W d O 4 Z z k g n Y S H W S h Q 4 G G W 3 S 2 0 N K S u f O C W P e e + o n t G k L x q M o Z v t 8 v V W l r i X 5 y O a / H B q 0 T q L S R M D u N U Z w G k 8 5 5 b N h E 7 A R Q m 7 w K / C h e 7 Y / E J Z d 5 b p W C 4 3 h a g F s j M D e H 8 Q D U E s D B B Q A A g A I A P a B 6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g e l a K I p H u A 4 A A A A R A A A A E w A c A E Z v c m 1 1 b G F z L 1 N l Y 3 R p b 2 4 x L m 0 g o h g A K K A U A A A A A A A A A A A A A A A A A A A A A A A A A A A A K 0 5 N L s n M z 1 M I h t C G 1 g B Q S w E C L Q A U A A I A C A D 2 g e l a k f a g r 6 U A A A D 2 A A A A E g A A A A A A A A A A A A A A A A A A A A A A Q 2 9 u Z m l n L 1 B h Y 2 t h Z 2 U u e G 1 s U E s B A i 0 A F A A C A A g A 9 o H p W g / K 6 a u k A A A A 6 Q A A A B M A A A A A A A A A A A A A A A A A 8 Q A A A F t D b 2 5 0 Z W 5 0 X 1 R 5 c G V z X S 5 4 b W x Q S w E C L Q A U A A I A C A D 2 g e l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d R Q f P 7 I l E e A Y q 2 w L U A c j w A A A A A C A A A A A A A Q Z g A A A A E A A C A A A A B T j N T 7 3 H m H q z J 0 1 / 7 m Q F j / 7 L 1 l X i n N g G q v g i B 2 Q B P A A Q A A A A A O g A A A A A I A A C A A A A C p Q E / L r z Q z X X o R e P e k Y 5 C e e D e + j u 2 Y 7 E D G P / 3 2 G 9 l + 3 l A A A A B / o D 4 V N 9 N W s u T H b K / N v l O N 9 0 0 T / F 9 t + q x Y h / A s q n c a q u R r 4 r g M d z i f 0 e v k 7 I 5 h I w o w G F H y N S 0 o l f h 0 W k G 4 x 4 j P b u P 9 O t n 4 U 7 i O f j 7 / e 4 Q + i U A A A A C l a c X a v x 3 U J 2 1 q s s Z K q 5 m Y 2 a 4 C v X o 6 f 5 1 A 1 t P 9 e f v 1 e 7 p 8 R j W G b Y S x k M L o k 6 M d n c L i k L J R s p 4 l 0 2 l 7 9 i h o R j f d < / D a t a M a s h u p > 
</file>

<file path=customXml/itemProps1.xml><?xml version="1.0" encoding="utf-8"?>
<ds:datastoreItem xmlns:ds="http://schemas.openxmlformats.org/officeDocument/2006/customXml" ds:itemID="{35E987BD-960C-43D5-957D-8C32E79881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 Kasekar</dc:creator>
  <cp:lastModifiedBy>Nupur Kasekar</cp:lastModifiedBy>
  <dcterms:created xsi:type="dcterms:W3CDTF">2025-07-08T17:40:03Z</dcterms:created>
  <dcterms:modified xsi:type="dcterms:W3CDTF">2025-08-02T17:09:58Z</dcterms:modified>
</cp:coreProperties>
</file>