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/Desktop/PhD/gnn-matlang/"/>
    </mc:Choice>
  </mc:AlternateContent>
  <xr:revisionPtr revIDLastSave="0" documentId="8_{D5CCE197-13E1-D345-A3F3-2B74D9F069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U-Graphs" sheetId="1" r:id="rId1"/>
    <sheet name="Similarity" sheetId="4" r:id="rId2"/>
    <sheet name="Counting" sheetId="6" r:id="rId3"/>
  </sheets>
  <definedNames>
    <definedName name="best_results" localSheetId="2">Counting!$A$1:$P$36</definedName>
    <definedName name="experiment_stat_results" localSheetId="1">Similarity!$A$1:$N$106</definedName>
  </definedNames>
  <calcPr calcId="191029"/>
  <pivotCaches>
    <pivotCache cacheId="0" r:id="rId4"/>
    <pivotCache cacheId="1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8" i="1" l="1"/>
  <c r="H37" i="1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2" i="6"/>
  <c r="P3" i="6"/>
  <c r="Q3" i="6" s="1"/>
  <c r="P4" i="6"/>
  <c r="P5" i="6"/>
  <c r="P6" i="6"/>
  <c r="P7" i="6"/>
  <c r="P8" i="6"/>
  <c r="P9" i="6"/>
  <c r="P10" i="6"/>
  <c r="P11" i="6"/>
  <c r="Q11" i="6" s="1"/>
  <c r="P12" i="6"/>
  <c r="P13" i="6"/>
  <c r="P14" i="6"/>
  <c r="P15" i="6"/>
  <c r="P16" i="6"/>
  <c r="P17" i="6"/>
  <c r="P18" i="6"/>
  <c r="P19" i="6"/>
  <c r="Q19" i="6" s="1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2" i="6"/>
  <c r="Q8" i="6"/>
  <c r="Q16" i="6"/>
  <c r="Q31" i="6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  <c r="O3" i="1"/>
  <c r="O4" i="1"/>
  <c r="P4" i="1" s="1"/>
  <c r="O5" i="1"/>
  <c r="O6" i="1"/>
  <c r="O7" i="1"/>
  <c r="O8" i="1"/>
  <c r="P8" i="1" s="1"/>
  <c r="O9" i="1"/>
  <c r="P9" i="1" s="1"/>
  <c r="O10" i="1"/>
  <c r="P10" i="1" s="1"/>
  <c r="O11" i="1"/>
  <c r="O12" i="1"/>
  <c r="O13" i="1"/>
  <c r="O14" i="1"/>
  <c r="O15" i="1"/>
  <c r="P15" i="1" s="1"/>
  <c r="O16" i="1"/>
  <c r="O17" i="1"/>
  <c r="P17" i="1" s="1"/>
  <c r="O18" i="1"/>
  <c r="P18" i="1" s="1"/>
  <c r="O19" i="1"/>
  <c r="O20" i="1"/>
  <c r="P20" i="1" s="1"/>
  <c r="O21" i="1"/>
  <c r="O22" i="1"/>
  <c r="O23" i="1"/>
  <c r="O24" i="1"/>
  <c r="O25" i="1"/>
  <c r="P25" i="1" s="1"/>
  <c r="O26" i="1"/>
  <c r="P26" i="1" s="1"/>
  <c r="O27" i="1"/>
  <c r="O28" i="1"/>
  <c r="O29" i="1"/>
  <c r="P29" i="1" s="1"/>
  <c r="O30" i="1"/>
  <c r="O31" i="1"/>
  <c r="O32" i="1"/>
  <c r="P32" i="1" s="1"/>
  <c r="O33" i="1"/>
  <c r="P33" i="1" s="1"/>
  <c r="O34" i="1"/>
  <c r="P34" i="1" s="1"/>
  <c r="O35" i="1"/>
  <c r="O2" i="1"/>
  <c r="P2" i="1" s="1"/>
  <c r="P23" i="1"/>
  <c r="P31" i="1"/>
  <c r="P3" i="1"/>
  <c r="P30" i="1"/>
  <c r="Q5" i="6"/>
  <c r="Q15" i="6"/>
  <c r="Q3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2" i="6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2" i="1"/>
  <c r="Q4" i="6"/>
  <c r="Q6" i="6"/>
  <c r="Q12" i="6"/>
  <c r="Q13" i="6"/>
  <c r="Q20" i="6"/>
  <c r="Q21" i="6"/>
  <c r="Q28" i="6"/>
  <c r="Q29" i="6"/>
  <c r="Q36" i="6"/>
  <c r="Q7" i="6"/>
  <c r="Q14" i="6"/>
  <c r="Q22" i="6"/>
  <c r="Q23" i="6"/>
  <c r="Q24" i="6"/>
  <c r="Q30" i="6"/>
  <c r="Q2" i="6"/>
  <c r="M38" i="4" a="1"/>
  <c r="M38" i="4" s="1"/>
  <c r="M39" i="4" a="1"/>
  <c r="M39" i="4" s="1"/>
  <c r="M40" i="4" a="1"/>
  <c r="M40" i="4" s="1"/>
  <c r="M41" i="4" a="1"/>
  <c r="M41" i="4"/>
  <c r="M43" i="4" a="1"/>
  <c r="M43" i="4" s="1"/>
  <c r="M44" i="4" a="1"/>
  <c r="M44" i="4" s="1"/>
  <c r="M46" i="4" a="1"/>
  <c r="M46" i="4" s="1"/>
  <c r="M48" i="4" a="1"/>
  <c r="M48" i="4"/>
  <c r="M49" i="4" a="1"/>
  <c r="M49" i="4" s="1"/>
  <c r="M51" i="4" a="1"/>
  <c r="M51" i="4" s="1"/>
  <c r="M63" i="4" a="1"/>
  <c r="M63" i="4" s="1"/>
  <c r="M64" i="4" a="1"/>
  <c r="M64" i="4"/>
  <c r="M65" i="4" a="1"/>
  <c r="M65" i="4" s="1"/>
  <c r="M66" i="4" a="1"/>
  <c r="M66" i="4" s="1"/>
  <c r="M68" i="4" a="1"/>
  <c r="M68" i="4" s="1"/>
  <c r="M69" i="4" a="1"/>
  <c r="M69" i="4" s="1"/>
  <c r="M70" i="4" a="1"/>
  <c r="M70" i="4" s="1"/>
  <c r="M71" i="4" a="1"/>
  <c r="M71" i="4" s="1"/>
  <c r="P5" i="1"/>
  <c r="P6" i="1"/>
  <c r="P7" i="1"/>
  <c r="P11" i="1"/>
  <c r="P12" i="1"/>
  <c r="P13" i="1"/>
  <c r="P14" i="1"/>
  <c r="P16" i="1"/>
  <c r="P19" i="1"/>
  <c r="P21" i="1"/>
  <c r="P22" i="1"/>
  <c r="P24" i="1"/>
  <c r="P27" i="1"/>
  <c r="P28" i="1"/>
  <c r="P35" i="1"/>
  <c r="Q35" i="6" l="1"/>
  <c r="Q27" i="6"/>
  <c r="Q26" i="6"/>
  <c r="Q18" i="6"/>
  <c r="Q10" i="6"/>
  <c r="Q34" i="6"/>
  <c r="Q33" i="6"/>
  <c r="Q25" i="6"/>
  <c r="Q17" i="6"/>
  <c r="Q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est_results" type="6" refreshedVersion="7" background="1" saveData="1">
    <textPr sourceFile="/Users/nur/Desktop/PhD/gnn-matlang/gnn-results/counting/best_results.csv" thousands="_x0000_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experiment_stat_results" type="6" refreshedVersion="7" background="1" saveData="1">
    <textPr sourceFile="/Users/nur/Desktop/PhD/gnn-matlang/gnn-results/similarity/experiment_stat_results.csv" thousands="_x0000_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<sst xmlns="http://schemas.openxmlformats.org/spreadsheetml/2006/main" count="769" uniqueCount="58">
  <si>
    <t>experiment</t>
  </si>
  <si>
    <t>distance</t>
  </si>
  <si>
    <t>vector_length</t>
  </si>
  <si>
    <t>model</t>
  </si>
  <si>
    <t>device</t>
  </si>
  <si>
    <t>mean</t>
  </si>
  <si>
    <t>std</t>
  </si>
  <si>
    <t>count</t>
  </si>
  <si>
    <t>mean_control</t>
  </si>
  <si>
    <t>std_control</t>
  </si>
  <si>
    <t>count_control</t>
  </si>
  <si>
    <t>t_stat</t>
  </si>
  <si>
    <t>p_value</t>
  </si>
  <si>
    <t>is_significative_diff</t>
  </si>
  <si>
    <t>enzymes</t>
  </si>
  <si>
    <t>Encoding</t>
  </si>
  <si>
    <t>chebnet</t>
  </si>
  <si>
    <t>cpu</t>
  </si>
  <si>
    <t>gatnet</t>
  </si>
  <si>
    <t>gcnnet</t>
  </si>
  <si>
    <t>ginnet</t>
  </si>
  <si>
    <t>gnnml3</t>
  </si>
  <si>
    <t>mlpnet</t>
  </si>
  <si>
    <t>enzymes_contfeat</t>
  </si>
  <si>
    <t>linearnet</t>
  </si>
  <si>
    <t>mutag</t>
  </si>
  <si>
    <t>proteins</t>
  </si>
  <si>
    <t>ptc</t>
  </si>
  <si>
    <t>Row Labels</t>
  </si>
  <si>
    <t>Grand Total</t>
  </si>
  <si>
    <t>Column Labels</t>
  </si>
  <si>
    <t>Exp. Mean</t>
  </si>
  <si>
    <t>Total Exp. Mean</t>
  </si>
  <si>
    <t>Total Control Mean</t>
  </si>
  <si>
    <t>Control Mean</t>
  </si>
  <si>
    <t>Sign_flag</t>
  </si>
  <si>
    <t>Total Sum of Sign_flag</t>
  </si>
  <si>
    <t>Sum of Sign_flag</t>
  </si>
  <si>
    <t>exp_classify</t>
  </si>
  <si>
    <t>cpu.txt</t>
  </si>
  <si>
    <t>inf</t>
  </si>
  <si>
    <t>graph8c</t>
  </si>
  <si>
    <t>sr25</t>
  </si>
  <si>
    <t>Total Average of mean</t>
  </si>
  <si>
    <t>Average of mean</t>
  </si>
  <si>
    <t>Total Average of mean_control</t>
  </si>
  <si>
    <t>Average of mean_control</t>
  </si>
  <si>
    <t>task</t>
  </si>
  <si>
    <t>counting</t>
  </si>
  <si>
    <t>4-Cycle</t>
  </si>
  <si>
    <t>Custom</t>
  </si>
  <si>
    <t>Star</t>
  </si>
  <si>
    <t>Tailed Triangle</t>
  </si>
  <si>
    <t>Triangle</t>
  </si>
  <si>
    <t>p-value ceil</t>
  </si>
  <si>
    <t>is_significative_e5</t>
  </si>
  <si>
    <t>Max std.</t>
  </si>
  <si>
    <t>Median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</si>
</sst>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5" formatCode="0.00E+00"/>
    </dxf>
    <dxf>
      <numFmt numFmtId="164" formatCode="0.0000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4.528553009259" createdVersion="7" refreshedVersion="7" minRefreshableVersion="3" recordCount="34" xr:uid="{00000000-000A-0000-FFFF-FFFF09000000}">
  <cacheSource type="worksheet">
    <worksheetSource ref="B1:P35" sheet="TU-Graphs"/>
  </cacheSource>
  <cacheFields count="15">
    <cacheField name="experiment" numFmtId="0">
      <sharedItems count="5">
        <s v="enzymes"/>
        <s v="enzymes_contfeat"/>
        <s v="mutag"/>
        <s v="proteins"/>
        <s v="ptc"/>
      </sharedItems>
    </cacheField>
    <cacheField name="distance" numFmtId="0">
      <sharedItems containsSemiMixedTypes="0" containsString="0" containsNumber="1" containsInteger="1" minValue="0" maxValue="2"/>
    </cacheField>
    <cacheField name="vector_length" numFmtId="0">
      <sharedItems containsMixedTypes="1" containsNumber="1" containsInteger="1" minValue="0" maxValue="10"/>
    </cacheField>
    <cacheField name="model" numFmtId="0">
      <sharedItems count="7">
        <s v="chebnet"/>
        <s v="gatnet"/>
        <s v="gcnnet"/>
        <s v="ginnet"/>
        <s v="gnnml3"/>
        <s v="mlpnet"/>
        <s v="linearnet"/>
      </sharedItems>
    </cacheField>
    <cacheField name="device" numFmtId="0">
      <sharedItems/>
    </cacheField>
    <cacheField name="mean" numFmtId="0">
      <sharedItems containsSemiMixedTypes="0" containsString="0" containsNumber="1" minValue="0.27055555555555499" maxValue="92.5"/>
    </cacheField>
    <cacheField name="std" numFmtId="0">
      <sharedItems containsSemiMixedTypes="0" containsString="0" containsNumber="1" minValue="0" maxValue="1.4169973832036999"/>
    </cacheField>
    <cacheField name="count" numFmtId="0">
      <sharedItems containsSemiMixedTypes="0" containsString="0" containsNumber="1" containsInteger="1" minValue="2" maxValue="20"/>
    </cacheField>
    <cacheField name="mean_control" numFmtId="0">
      <sharedItems containsSemiMixedTypes="0" containsString="0" containsNumber="1" minValue="0.17194444444444401" maxValue="91.4722222222222"/>
    </cacheField>
    <cacheField name="std_control" numFmtId="0">
      <sharedItems containsSemiMixedTypes="0" containsString="0" containsNumber="1" minValue="2.9298421725086499E-3" maxValue="2.3326022246412998"/>
    </cacheField>
    <cacheField name="count_control" numFmtId="0">
      <sharedItems containsSemiMixedTypes="0" containsString="0" containsNumber="1" containsInteger="1" minValue="3" maxValue="20"/>
    </cacheField>
    <cacheField name="t_stat" numFmtId="0">
      <sharedItems containsSemiMixedTypes="0" containsString="0" containsNumber="1" minValue="-5.21366999037732" maxValue="70.077318026433801"/>
    </cacheField>
    <cacheField name="p_value" numFmtId="0">
      <sharedItems containsSemiMixedTypes="0" containsString="0" containsNumber="1" minValue="5.3102022178743202E-33" maxValue="1"/>
    </cacheField>
    <cacheField name="is_significative_diff" numFmtId="0">
      <sharedItems/>
    </cacheField>
    <cacheField name="Sign_flag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4.571989236108" createdVersion="7" refreshedVersion="7" minRefreshableVersion="3" recordCount="35" xr:uid="{00000000-000A-0000-FFFF-FFFF17000000}">
  <cacheSource type="worksheet">
    <worksheetSource ref="B1:Q36" sheet="Counting"/>
  </cacheSource>
  <cacheFields count="16">
    <cacheField name="experiment" numFmtId="0">
      <sharedItems/>
    </cacheField>
    <cacheField name="distance" numFmtId="0">
      <sharedItems containsSemiMixedTypes="0" containsString="0" containsNumber="1" containsInteger="1" minValue="1" maxValue="2"/>
    </cacheField>
    <cacheField name="vector_length" numFmtId="0">
      <sharedItems containsMixedTypes="1" containsNumber="1" containsInteger="1" minValue="10" maxValue="10"/>
    </cacheField>
    <cacheField name="model" numFmtId="0">
      <sharedItems count="7">
        <s v="chebnet"/>
        <s v="gatnet"/>
        <s v="gcnnet"/>
        <s v="ginnet"/>
        <s v="gnnml3"/>
        <s v="linearnet"/>
        <s v="mlpnet"/>
      </sharedItems>
    </cacheField>
    <cacheField name="device" numFmtId="0">
      <sharedItems/>
    </cacheField>
    <cacheField name="task" numFmtId="0">
      <sharedItems count="5">
        <s v="4-Cycle"/>
        <s v="Custom"/>
        <s v="Star"/>
        <s v="Tailed Triangle"/>
        <s v="Triangle"/>
      </sharedItems>
    </cacheField>
    <cacheField name="mean" numFmtId="0">
      <sharedItems containsSemiMixedTypes="0" containsString="0" containsNumber="1" minValue="5.5749962562113597E-5" maxValue="0.13582249175139099" count="35">
        <n v="7.9000879380978606E-2"/>
        <n v="7.33354574956043E-2"/>
        <n v="7.3236024115471393E-2"/>
        <n v="6.9818253386085896E-2"/>
        <n v="6.9838685279005001E-4"/>
        <n v="0.13582249175139099"/>
        <n v="7.6436331868477397E-2"/>
        <n v="2.0493075302409698E-3"/>
        <n v="6.6550866964897005E-4"/>
        <n v="1.16681615724398E-3"/>
        <n v="2.1761013351619001E-3"/>
        <n v="4.1684516121839898E-4"/>
        <n v="5.2527737209295502E-2"/>
        <n v="2.3407379476745501E-4"/>
        <n v="3.8132654934760202E-3"/>
        <n v="4.5166621082373898E-4"/>
        <n v="8.2566267230335904E-4"/>
        <n v="6.0943863838524995E-4"/>
        <n v="9.2880303295892895E-4"/>
        <n v="4.2295850059249499E-3"/>
        <n v="8.31291632415269E-5"/>
        <n v="2.0989276574051698E-3"/>
        <n v="7.7654306588718002E-4"/>
        <n v="4.1467637539951401E-3"/>
        <n v="2.72065781749059E-3"/>
        <n v="4.2332988091645899E-4"/>
        <n v="1.8528157677244798E-2"/>
        <n v="5.5749962562113597E-5"/>
        <n v="7.8785090949708896E-4"/>
        <n v="6.2201240144221998E-4"/>
        <n v="1.2457838116746E-3"/>
        <n v="1.03122338247568E-3"/>
        <n v="2.1927165243451499E-4"/>
        <n v="4.3765381175088196E-3"/>
        <n v="5.6899814187434702E-5"/>
      </sharedItems>
    </cacheField>
    <cacheField name="std" numFmtId="0">
      <sharedItems containsSemiMixedTypes="0" containsString="0" containsNumber="1" minValue="2.33329394905777E-5" maxValue="4.0204693574415699E-3"/>
    </cacheField>
    <cacheField name="count" numFmtId="0">
      <sharedItems containsSemiMixedTypes="0" containsString="0" containsNumber="1" containsInteger="1" minValue="10" maxValue="10"/>
    </cacheField>
    <cacheField name="mean_control" numFmtId="0">
      <sharedItems containsSemiMixedTypes="0" containsString="0" containsNumber="1" minValue="2.6601929713949202E-6" maxValue="0.51103492192688904" count="35">
        <n v="8.9498099943499596E-2"/>
        <n v="0.110585525621167"/>
        <n v="0.110532410086345"/>
        <n v="0.110670388646479"/>
        <n v="6.8195783544783999E-4"/>
        <n v="0.20282700786628799"/>
        <n v="0.11754193008116399"/>
        <n v="2.06363449061652E-3"/>
        <n v="2.8511118450643301E-3"/>
        <n v="1.5378746393184301E-3"/>
        <n v="2.6905808293960598E-3"/>
        <n v="9.8641855362597902E-4"/>
        <n v="0.51103492192688904"/>
        <n v="0.453754776553974"/>
        <n v="5.7909084791877001E-4"/>
        <n v="4.1469729884229998E-4"/>
        <n v="4.7172801630615899E-4"/>
        <n v="3.1725779776384E-4"/>
        <n v="8.8962445877283005E-5"/>
        <n v="0.15956904975788799"/>
        <n v="2.6601929713949202E-6"/>
        <n v="0.111913276276724"/>
        <n v="0.12753788407376099"/>
        <n v="0.13535819869233801"/>
        <n v="0.122058897865726"/>
        <n v="2.9123046457119999E-4"/>
        <n v="0.28235450713432703"/>
        <n v="0.15980789493977601"/>
        <n v="0.17079413777645699"/>
        <n v="0.235153857628041"/>
        <n v="0.24181873840096599"/>
        <n v="0.22597023387357101"/>
        <n v="2.3624024494212E-4"/>
        <n v="0.34110536001055197"/>
        <n v="0.25603545580083598"/>
      </sharedItems>
    </cacheField>
    <cacheField name="std_control" numFmtId="0">
      <sharedItems containsSemiMixedTypes="0" containsString="0" containsNumber="1" minValue="2.74158533500894E-6" maxValue="1.5699721917873301E-2"/>
    </cacheField>
    <cacheField name="count_control" numFmtId="0">
      <sharedItems containsSemiMixedTypes="0" containsString="0" containsNumber="1" containsInteger="1" minValue="10" maxValue="10"/>
    </cacheField>
    <cacheField name="t_stat" numFmtId="0">
      <sharedItems containsSemiMixedTypes="0" containsString="0" containsNumber="1" minValue="-12399.007483952801" maxValue="4.6972631962309599"/>
    </cacheField>
    <cacheField name="p_value" numFmtId="0">
      <sharedItems containsSemiMixedTypes="0" containsString="0" containsNumber="1" minValue="7.6694204162061604E-64" maxValue="0.97147705823245201"/>
    </cacheField>
    <cacheField name="is_significative_diff" numFmtId="0">
      <sharedItems count="2">
        <b v="1"/>
        <b v="0"/>
      </sharedItems>
    </cacheField>
    <cacheField name="Sign_fla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n v="1"/>
    <s v="Encoding"/>
    <x v="0"/>
    <s v="cpu"/>
    <n v="61.883333333333297"/>
    <n v="0.78587059532252801"/>
    <n v="10"/>
    <n v="62.225000000000001"/>
    <n v="0.519432326218219"/>
    <n v="20"/>
    <n v="-1.4280860564590101"/>
    <n v="0.16432701409146"/>
    <b v="0"/>
    <x v="0"/>
  </r>
  <r>
    <x v="0"/>
    <n v="2"/>
    <s v="Encoding"/>
    <x v="1"/>
    <s v="cpu"/>
    <n v="54.883333333333297"/>
    <n v="1.2645450067411901"/>
    <n v="10"/>
    <n v="54.95"/>
    <n v="1.6579597128268"/>
    <n v="20"/>
    <n v="-0.11159420015178199"/>
    <n v="0.91194131099911302"/>
    <b v="0"/>
    <x v="0"/>
  </r>
  <r>
    <x v="0"/>
    <n v="2"/>
    <s v="Encoding"/>
    <x v="2"/>
    <s v="cpu"/>
    <n v="54.483333333333299"/>
    <n v="0.73050802549228699"/>
    <n v="10"/>
    <n v="48.6"/>
    <n v="0.736277979541623"/>
    <n v="20"/>
    <n v="20.683709285524699"/>
    <n v="1.6767510015063199E-18"/>
    <b v="1"/>
    <x v="1"/>
  </r>
  <r>
    <x v="0"/>
    <n v="1"/>
    <s v="Encoding"/>
    <x v="3"/>
    <s v="cpu"/>
    <n v="54.766666666666602"/>
    <n v="0.87559503577091202"/>
    <n v="10"/>
    <n v="53.441666666666599"/>
    <n v="1.1203526491598601"/>
    <n v="20"/>
    <n v="3.2646491331673499"/>
    <n v="2.8896805605182299E-3"/>
    <b v="1"/>
    <x v="1"/>
  </r>
  <r>
    <x v="0"/>
    <n v="2"/>
    <s v="Encoding"/>
    <x v="4"/>
    <s v="cpu"/>
    <n v="61.4166666666666"/>
    <n v="0.74224384532707699"/>
    <n v="10"/>
    <n v="62.7916666666666"/>
    <n v="0.66858277271898703"/>
    <n v="20"/>
    <n v="-5.1221526837495404"/>
    <n v="1.9859681969604399E-5"/>
    <b v="1"/>
    <x v="1"/>
  </r>
  <r>
    <x v="0"/>
    <n v="2"/>
    <s v="Encoding"/>
    <x v="5"/>
    <s v="cpu"/>
    <n v="41.1"/>
    <n v="0.73366995640973898"/>
    <n v="10"/>
    <n v="26.183333333333302"/>
    <n v="0.45531301488148401"/>
    <n v="20"/>
    <n v="68.766273254694099"/>
    <n v="8.9842960693584801E-33"/>
    <b v="1"/>
    <x v="1"/>
  </r>
  <r>
    <x v="1"/>
    <n v="1"/>
    <s v="Encoding"/>
    <x v="0"/>
    <s v="cpu"/>
    <n v="0.58716666666666595"/>
    <n v="1.18907059878246E-2"/>
    <n v="10"/>
    <n v="0.488416666666666"/>
    <n v="9.0073881306221397E-3"/>
    <n v="20"/>
    <n v="25.433510025351602"/>
    <n v="6.8273352561384702E-21"/>
    <b v="1"/>
    <x v="1"/>
  </r>
  <r>
    <x v="1"/>
    <n v="2"/>
    <s v="Encoding"/>
    <x v="1"/>
    <s v="cpu"/>
    <n v="0.54833333333333301"/>
    <n v="1.05993244601882E-2"/>
    <n v="10"/>
    <n v="0.45508333333333301"/>
    <n v="8.7271003604722404E-3"/>
    <n v="20"/>
    <n v="25.696508051064299"/>
    <n v="5.1775124053883603E-21"/>
    <b v="1"/>
    <x v="1"/>
  </r>
  <r>
    <x v="1"/>
    <n v="1"/>
    <s v="Encoding"/>
    <x v="2"/>
    <s v="cpu"/>
    <n v="0.56966666666666599"/>
    <n v="8.3813431847316096E-3"/>
    <n v="10"/>
    <n v="0.53049999999999997"/>
    <n v="5.6221158947946702E-3"/>
    <n v="20"/>
    <n v="15.240794225449701"/>
    <n v="4.3799430557388E-15"/>
    <b v="1"/>
    <x v="1"/>
  </r>
  <r>
    <x v="1"/>
    <n v="1"/>
    <s v="Encoding"/>
    <x v="3"/>
    <s v="cpu"/>
    <n v="0.55216666666666603"/>
    <n v="7.0294793723940903E-3"/>
    <n v="10"/>
    <n v="0.42949999999999999"/>
    <n v="5.9750945085383003E-3"/>
    <n v="20"/>
    <n v="50.010285033367303"/>
    <n v="6.2459700589173903E-29"/>
    <b v="1"/>
    <x v="1"/>
  </r>
  <r>
    <x v="1"/>
    <n v="1"/>
    <s v="Encoding"/>
    <x v="6"/>
    <s v="cpu"/>
    <n v="0.27055555555555499"/>
    <n v="4.1943524640393401E-3"/>
    <n v="3"/>
    <n v="0.17194444444444401"/>
    <n v="1.1991509341875799E-2"/>
    <n v="6"/>
    <n v="13.4355733280255"/>
    <n v="2.9686420251371801E-6"/>
    <b v="1"/>
    <x v="1"/>
  </r>
  <r>
    <x v="1"/>
    <n v="1"/>
    <s v="Encoding"/>
    <x v="5"/>
    <s v="cpu"/>
    <n v="0.39483333333333298"/>
    <n v="7.3050802549228799E-3"/>
    <n v="10"/>
    <n v="0.25883333333333303"/>
    <n v="3.4242000816001399E-3"/>
    <n v="20"/>
    <n v="70.077318026433801"/>
    <n v="5.3102022178743202E-33"/>
    <b v="1"/>
    <x v="1"/>
  </r>
  <r>
    <x v="2"/>
    <n v="1"/>
    <s v="Encoding"/>
    <x v="0"/>
    <s v="cpu"/>
    <n v="91.4444444444444"/>
    <n v="0.597204277651737"/>
    <n v="10"/>
    <n v="88.3333333333333"/>
    <n v="1.2997725597013301"/>
    <n v="20"/>
    <n v="7.1533323122977004"/>
    <n v="8.7497670953043105E-8"/>
    <b v="1"/>
    <x v="1"/>
  </r>
  <r>
    <x v="2"/>
    <n v="1"/>
    <n v="5"/>
    <x v="1"/>
    <s v="cpu"/>
    <n v="90"/>
    <n v="0.78567420131838805"/>
    <n v="10"/>
    <n v="86.1388888888888"/>
    <n v="2.3326022246412998"/>
    <n v="20"/>
    <n v="5.0543067680081499"/>
    <n v="2.3906584656883699E-5"/>
    <b v="1"/>
    <x v="1"/>
  </r>
  <r>
    <x v="2"/>
    <n v="1"/>
    <s v="Encoding"/>
    <x v="2"/>
    <s v="cpu"/>
    <n v="89.6111111111111"/>
    <n v="0.78785360689565298"/>
    <n v="10"/>
    <n v="85.4166666666666"/>
    <n v="1.5803681067480799"/>
    <n v="20"/>
    <n v="7.8687467764337198"/>
    <n v="1.4308145016608E-8"/>
    <b v="1"/>
    <x v="1"/>
  </r>
  <r>
    <x v="2"/>
    <n v="1"/>
    <s v="Encoding"/>
    <x v="3"/>
    <s v="cpu"/>
    <n v="89.5555555555555"/>
    <n v="1.04099772759667"/>
    <n v="10"/>
    <n v="88.3333333333333"/>
    <n v="1.2745318548364399"/>
    <n v="20"/>
    <n v="2.6201618703718101"/>
    <n v="1.40379575890642E-2"/>
    <b v="0"/>
    <x v="0"/>
  </r>
  <r>
    <x v="2"/>
    <n v="1"/>
    <s v="Encoding"/>
    <x v="4"/>
    <s v="cpu"/>
    <n v="92.5"/>
    <n v="1.1785113019775699"/>
    <n v="10"/>
    <n v="91.4722222222222"/>
    <n v="0.48616332217522301"/>
    <n v="20"/>
    <n v="3.4066416581765702"/>
    <n v="2.0078273560448202E-3"/>
    <b v="1"/>
    <x v="1"/>
  </r>
  <r>
    <x v="2"/>
    <n v="1"/>
    <n v="5"/>
    <x v="6"/>
    <s v="cpu"/>
    <n v="75.2777777777777"/>
    <n v="0.96225044864937204"/>
    <n v="4"/>
    <n v="71.7777777777777"/>
    <n v="1.4380199006160801"/>
    <n v="5"/>
    <n v="4.1528074908266497"/>
    <n v="4.2800467936759696E-3"/>
    <b v="1"/>
    <x v="1"/>
  </r>
  <r>
    <x v="2"/>
    <n v="2"/>
    <s v="Encoding"/>
    <x v="5"/>
    <s v="cpu"/>
    <n v="87.6111111111111"/>
    <n v="1.2573514960568799"/>
    <n v="10"/>
    <n v="84.6111111111111"/>
    <n v="1.55158222708543"/>
    <n v="20"/>
    <n v="5.2928641306097299"/>
    <n v="1.2458640890060001E-5"/>
    <b v="1"/>
    <x v="1"/>
  </r>
  <r>
    <x v="3"/>
    <n v="2"/>
    <n v="10"/>
    <x v="0"/>
    <s v="cpu"/>
    <n v="0.74297297297297304"/>
    <n v="1.2965532845931001E-2"/>
    <n v="10"/>
    <n v="0.66936936936936897"/>
    <n v="1.2171378416273301E-2"/>
    <n v="20"/>
    <n v="15.286438021562899"/>
    <n v="4.0632837714063198E-15"/>
    <b v="1"/>
    <x v="1"/>
  </r>
  <r>
    <x v="3"/>
    <n v="2"/>
    <s v="Encoding"/>
    <x v="1"/>
    <s v="cpu"/>
    <n v="0.73441441441441402"/>
    <n v="7.1418457639374003E-3"/>
    <n v="10"/>
    <n v="0.70513513513513504"/>
    <n v="6.2832335490412604E-3"/>
    <n v="20"/>
    <n v="11.5041030189705"/>
    <n v="4.0050125267031301E-12"/>
    <b v="1"/>
    <x v="1"/>
  </r>
  <r>
    <x v="3"/>
    <n v="2"/>
    <s v="Encoding"/>
    <x v="2"/>
    <s v="cpu"/>
    <n v="0.75666666666666604"/>
    <n v="3.4619297986677698E-3"/>
    <n v="10"/>
    <n v="0.745"/>
    <n v="2.9298421725086499E-3"/>
    <n v="20"/>
    <n v="9.6833909095812594"/>
    <n v="1.94868295386063E-10"/>
    <b v="1"/>
    <x v="1"/>
  </r>
  <r>
    <x v="3"/>
    <n v="1"/>
    <n v="5"/>
    <x v="3"/>
    <s v="cpu"/>
    <n v="0.73324324324324297"/>
    <n v="7.0867053391357399E-3"/>
    <n v="10"/>
    <n v="0.72045045045044998"/>
    <n v="6.0617767808514899E-3"/>
    <n v="20"/>
    <n v="5.1537278527519597"/>
    <n v="1.8217833287246701E-5"/>
    <b v="1"/>
    <x v="1"/>
  </r>
  <r>
    <x v="3"/>
    <n v="2"/>
    <s v="Encoding"/>
    <x v="4"/>
    <s v="cpu"/>
    <n v="0.75540540540540502"/>
    <n v="4.4994967158473497E-3"/>
    <n v="10"/>
    <n v="0.62324324324324298"/>
    <n v="1.51473228717512E-2"/>
    <n v="20"/>
    <n v="26.793921989680999"/>
    <n v="1.6780203354915001E-21"/>
    <b v="1"/>
    <x v="1"/>
  </r>
  <r>
    <x v="3"/>
    <n v="1"/>
    <s v="Encoding"/>
    <x v="6"/>
    <s v="cpu"/>
    <n v="0.715315315315315"/>
    <n v="7.6443976344491198E-3"/>
    <n v="2"/>
    <n v="0.62004504504504498"/>
    <n v="1.7381785028445701E-2"/>
    <n v="4"/>
    <n v="7.0832810661769301"/>
    <n v="2.09702124197589E-3"/>
    <b v="1"/>
    <x v="1"/>
  </r>
  <r>
    <x v="3"/>
    <n v="1"/>
    <s v="Encoding"/>
    <x v="5"/>
    <s v="cpu"/>
    <n v="0.75432432432432395"/>
    <n v="2.8186666739356799E-3"/>
    <n v="10"/>
    <n v="0.75013513513513497"/>
    <n v="4.70647265816314E-3"/>
    <n v="20"/>
    <n v="2.5793913438904399"/>
    <n v="1.5440386977622801E-2"/>
    <b v="0"/>
    <x v="0"/>
  </r>
  <r>
    <x v="4"/>
    <n v="1"/>
    <s v="Encoding"/>
    <x v="0"/>
    <s v="cpu"/>
    <n v="64.794117647058798"/>
    <n v="0.83246783197466101"/>
    <n v="10"/>
    <n v="63.867647058823501"/>
    <n v="1.0377811037869"/>
    <n v="20"/>
    <n v="2.4496881382593498"/>
    <n v="2.0811275977780899E-2"/>
    <b v="0"/>
    <x v="0"/>
  </r>
  <r>
    <x v="4"/>
    <n v="0"/>
    <n v="0"/>
    <x v="1"/>
    <s v="cpu"/>
    <n v="66.294117647058798"/>
    <n v="1.0728347130929301"/>
    <n v="20"/>
    <n v="66.294117647058798"/>
    <n v="1.0728347130929301"/>
    <n v="20"/>
    <n v="0"/>
    <n v="1"/>
    <b v="0"/>
    <x v="0"/>
  </r>
  <r>
    <x v="4"/>
    <n v="1"/>
    <n v="5"/>
    <x v="1"/>
    <s v="cpu"/>
    <n v="66.294117647058798"/>
    <n v="1.26466788208604"/>
    <n v="10"/>
    <n v="66.294117647058798"/>
    <n v="1.0728347130929301"/>
    <n v="20"/>
    <n v="0"/>
    <n v="1"/>
    <b v="0"/>
    <x v="0"/>
  </r>
  <r>
    <x v="4"/>
    <n v="2"/>
    <n v="5"/>
    <x v="2"/>
    <s v="cpu"/>
    <n v="65.764705882352899"/>
    <n v="0.65326789211599601"/>
    <n v="10"/>
    <n v="65.205882352941103"/>
    <n v="0.52353115107374504"/>
    <n v="20"/>
    <n v="2.5381725609209602"/>
    <n v="1.69894147221296E-2"/>
    <b v="0"/>
    <x v="0"/>
  </r>
  <r>
    <x v="4"/>
    <n v="1"/>
    <s v="Encoding"/>
    <x v="3"/>
    <s v="cpu"/>
    <n v="61.441176470588204"/>
    <n v="1.4169973832036999"/>
    <n v="10"/>
    <n v="60.205882352941103"/>
    <n v="1.06302914341626"/>
    <n v="20"/>
    <n v="2.6839663456466201"/>
    <n v="1.20790081995599E-2"/>
    <b v="0"/>
    <x v="0"/>
  </r>
  <r>
    <x v="4"/>
    <n v="1"/>
    <s v="Encoding"/>
    <x v="4"/>
    <s v="cpu"/>
    <n v="64.264705882352899"/>
    <n v="1.0490654195604201"/>
    <n v="10"/>
    <n v="66.102941176470495"/>
    <n v="0.83666546827839305"/>
    <n v="20"/>
    <n v="-5.21366999037732"/>
    <n v="1.5465931637657701E-5"/>
    <b v="1"/>
    <x v="1"/>
  </r>
  <r>
    <x v="4"/>
    <n v="2"/>
    <s v="Encoding"/>
    <x v="6"/>
    <s v="cpu"/>
    <n v="60.8823529411764"/>
    <n v="0"/>
    <n v="2"/>
    <n v="59.901960784313701"/>
    <n v="0.44927212695645002"/>
    <n v="3"/>
    <n v="2.9277002188456298"/>
    <n v="6.1114169194892098E-2"/>
    <b v="0"/>
    <x v="0"/>
  </r>
  <r>
    <x v="4"/>
    <n v="2"/>
    <s v="Encoding"/>
    <x v="5"/>
    <s v="cpu"/>
    <n v="64.588235294117595"/>
    <n v="0.78676088814662004"/>
    <n v="10"/>
    <n v="62.794117647058798"/>
    <n v="0.71727138317047001"/>
    <n v="20"/>
    <n v="6.2572918755587796"/>
    <n v="9.1840148932964698E-7"/>
    <b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s v="counting"/>
    <n v="2"/>
    <s v="Encoding"/>
    <x v="0"/>
    <s v="cpu"/>
    <x v="0"/>
    <x v="0"/>
    <n v="4.0204693574415699E-3"/>
    <n v="10"/>
    <x v="0"/>
    <n v="5.5192507591395401E-3"/>
    <n v="10"/>
    <n v="-4.86137174669991"/>
    <n v="1.25440682868408E-4"/>
    <x v="0"/>
    <n v="1"/>
  </r>
  <r>
    <s v="counting"/>
    <n v="1"/>
    <s v="Encoding"/>
    <x v="1"/>
    <s v="cpu"/>
    <x v="0"/>
    <x v="1"/>
    <n v="2.4030435366148599E-3"/>
    <n v="10"/>
    <x v="1"/>
    <n v="1.9673612355478299E-3"/>
    <n v="10"/>
    <n v="-37.929145880341501"/>
    <n v="1.2532555686292999E-18"/>
    <x v="0"/>
    <n v="1"/>
  </r>
  <r>
    <s v="counting"/>
    <n v="1"/>
    <s v="Encoding"/>
    <x v="2"/>
    <s v="cpu"/>
    <x v="0"/>
    <x v="2"/>
    <n v="1.6437160680837701E-3"/>
    <n v="10"/>
    <x v="2"/>
    <n v="3.3996816827486301E-3"/>
    <n v="10"/>
    <n v="-31.232913577310299"/>
    <n v="3.9337548672680198E-17"/>
    <x v="0"/>
    <n v="1"/>
  </r>
  <r>
    <s v="counting"/>
    <n v="1"/>
    <s v="Encoding"/>
    <x v="3"/>
    <s v="cpu"/>
    <x v="0"/>
    <x v="3"/>
    <n v="2.5476404858878702E-3"/>
    <n v="10"/>
    <x v="3"/>
    <n v="7.7066429589014301E-4"/>
    <n v="10"/>
    <n v="-48.535930699884403"/>
    <n v="1.5428439913987801E-20"/>
    <x v="0"/>
    <n v="1"/>
  </r>
  <r>
    <s v="counting"/>
    <n v="1"/>
    <s v="Encoding"/>
    <x v="4"/>
    <s v="cpu"/>
    <x v="0"/>
    <x v="4"/>
    <n v="6.4558180338691599E-5"/>
    <n v="10"/>
    <x v="4"/>
    <n v="1.8301210022346199E-4"/>
    <n v="10"/>
    <n v="0.26770999338665802"/>
    <n v="0.79196610212472296"/>
    <x v="1"/>
    <n v="0"/>
  </r>
  <r>
    <s v="counting"/>
    <n v="1"/>
    <s v="Encoding"/>
    <x v="5"/>
    <s v="cpu"/>
    <x v="0"/>
    <x v="5"/>
    <n v="2.4672486036788602E-4"/>
    <n v="10"/>
    <x v="5"/>
    <n v="1.10891053713742E-4"/>
    <n v="10"/>
    <n v="-783.31708588045899"/>
    <n v="2.9836086511982301E-42"/>
    <x v="0"/>
    <n v="1"/>
  </r>
  <r>
    <s v="counting"/>
    <n v="1"/>
    <s v="Encoding"/>
    <x v="6"/>
    <s v="cpu"/>
    <x v="0"/>
    <x v="6"/>
    <n v="1.2325061047633501E-3"/>
    <n v="10"/>
    <x v="6"/>
    <n v="5.7583781614155695E-4"/>
    <n v="10"/>
    <n v="-95.551519202091995"/>
    <n v="8.2061112251244802E-26"/>
    <x v="0"/>
    <n v="1"/>
  </r>
  <r>
    <s v="counting"/>
    <n v="2"/>
    <s v="Encoding"/>
    <x v="0"/>
    <s v="cpu"/>
    <x v="1"/>
    <x v="7"/>
    <n v="6.5219896310862995E-4"/>
    <n v="10"/>
    <x v="7"/>
    <n v="1.0658957395658301E-3"/>
    <n v="10"/>
    <n v="-3.6256297579875002E-2"/>
    <n v="0.97147705823245201"/>
    <x v="1"/>
    <n v="0"/>
  </r>
  <r>
    <s v="counting"/>
    <n v="1"/>
    <s v="Encoding"/>
    <x v="1"/>
    <s v="cpu"/>
    <x v="1"/>
    <x v="8"/>
    <n v="3.5524354192400902E-4"/>
    <n v="10"/>
    <x v="8"/>
    <n v="2.4484108085452701E-3"/>
    <n v="10"/>
    <n v="-2.7935933825518902"/>
    <n v="1.2000298638718199E-2"/>
    <x v="1"/>
    <n v="0"/>
  </r>
  <r>
    <s v="counting"/>
    <n v="1"/>
    <s v="Encoding"/>
    <x v="2"/>
    <s v="cpu"/>
    <x v="1"/>
    <x v="9"/>
    <n v="5.8576727114792405E-4"/>
    <n v="10"/>
    <x v="9"/>
    <n v="6.4862711077279202E-4"/>
    <n v="10"/>
    <n v="-1.34258269220209"/>
    <n v="0.19609495295250301"/>
    <x v="1"/>
    <n v="0"/>
  </r>
  <r>
    <s v="counting"/>
    <n v="1"/>
    <s v="Encoding"/>
    <x v="3"/>
    <s v="cpu"/>
    <x v="1"/>
    <x v="10"/>
    <n v="8.0785204366499704E-4"/>
    <n v="10"/>
    <x v="10"/>
    <n v="1.41203282755823E-3"/>
    <n v="10"/>
    <n v="-1.0000812125630101"/>
    <n v="0.33052669756693698"/>
    <x v="1"/>
    <n v="0"/>
  </r>
  <r>
    <s v="counting"/>
    <n v="2"/>
    <s v="Encoding"/>
    <x v="4"/>
    <s v="cpu"/>
    <x v="1"/>
    <x v="11"/>
    <n v="3.2421182198225898E-4"/>
    <n v="10"/>
    <x v="11"/>
    <n v="4.3417177398883799E-4"/>
    <n v="10"/>
    <n v="-3.3239771787644701"/>
    <n v="3.7759832770624798E-3"/>
    <x v="0"/>
    <n v="1"/>
  </r>
  <r>
    <s v="counting"/>
    <n v="2"/>
    <s v="Encoding"/>
    <x v="5"/>
    <s v="cpu"/>
    <x v="1"/>
    <x v="12"/>
    <n v="3.2025325112384898E-4"/>
    <n v="10"/>
    <x v="12"/>
    <n v="5.9429787045581E-4"/>
    <n v="10"/>
    <n v="-2147.7404884585599"/>
    <n v="3.8908152544195302E-50"/>
    <x v="0"/>
    <n v="1"/>
  </r>
  <r>
    <s v="counting"/>
    <n v="2"/>
    <s v="Encoding"/>
    <x v="6"/>
    <s v="cpu"/>
    <x v="1"/>
    <x v="13"/>
    <n v="1.58780352032797E-4"/>
    <n v="10"/>
    <x v="13"/>
    <n v="1.9662097013110899E-3"/>
    <n v="10"/>
    <n v="-727.03580334225899"/>
    <n v="1.14181767088585E-41"/>
    <x v="0"/>
    <n v="1"/>
  </r>
  <r>
    <s v="counting"/>
    <n v="2"/>
    <n v="10"/>
    <x v="0"/>
    <s v="cpu"/>
    <x v="2"/>
    <x v="14"/>
    <n v="2.9133534818238699E-3"/>
    <n v="10"/>
    <x v="14"/>
    <n v="2.44474258189489E-4"/>
    <n v="10"/>
    <n v="3.4982154304590298"/>
    <n v="2.5668780342553198E-3"/>
    <x v="0"/>
    <n v="1"/>
  </r>
  <r>
    <s v="counting"/>
    <n v="1"/>
    <s v="Encoding"/>
    <x v="1"/>
    <s v="cpu"/>
    <x v="2"/>
    <x v="15"/>
    <n v="2.7619688142902898E-4"/>
    <n v="10"/>
    <x v="15"/>
    <n v="6.6642720078999794E-5"/>
    <n v="10"/>
    <n v="0.41146228597645601"/>
    <n v="0.68559138945950104"/>
    <x v="1"/>
    <n v="0"/>
  </r>
  <r>
    <s v="counting"/>
    <n v="2"/>
    <s v="Encoding"/>
    <x v="2"/>
    <s v="cpu"/>
    <x v="2"/>
    <x v="16"/>
    <n v="1.19827751599518E-4"/>
    <n v="10"/>
    <x v="16"/>
    <n v="4.1965179910241802E-4"/>
    <n v="10"/>
    <n v="2.5645666534551701"/>
    <n v="1.94963526776975E-2"/>
    <x v="1"/>
    <n v="0"/>
  </r>
  <r>
    <s v="counting"/>
    <n v="1"/>
    <n v="10"/>
    <x v="3"/>
    <s v="cpu"/>
    <x v="2"/>
    <x v="17"/>
    <n v="5.8291043382904003E-4"/>
    <n v="10"/>
    <x v="17"/>
    <n v="1.55760770984651E-4"/>
    <n v="10"/>
    <n v="1.53134698371615"/>
    <n v="0.143069801663331"/>
    <x v="1"/>
    <n v="0"/>
  </r>
  <r>
    <s v="counting"/>
    <n v="1"/>
    <n v="10"/>
    <x v="4"/>
    <s v="cpu"/>
    <x v="2"/>
    <x v="18"/>
    <n v="5.6309267164979704E-4"/>
    <n v="10"/>
    <x v="18"/>
    <n v="5.0972047164380399E-5"/>
    <n v="10"/>
    <n v="4.6972631962309599"/>
    <n v="1.79523674283151E-4"/>
    <x v="0"/>
    <n v="1"/>
  </r>
  <r>
    <s v="counting"/>
    <n v="2"/>
    <s v="Encoding"/>
    <x v="5"/>
    <s v="cpu"/>
    <x v="2"/>
    <x v="19"/>
    <n v="1.05382826233454E-4"/>
    <n v="10"/>
    <x v="19"/>
    <n v="2.1811753943765E-4"/>
    <n v="10"/>
    <n v="-2027.8404761326501"/>
    <n v="1.09421622755245E-49"/>
    <x v="0"/>
    <n v="1"/>
  </r>
  <r>
    <s v="counting"/>
    <n v="1"/>
    <n v="10"/>
    <x v="6"/>
    <s v="cpu"/>
    <x v="2"/>
    <x v="20"/>
    <n v="6.2354052246239703E-5"/>
    <n v="10"/>
    <x v="20"/>
    <n v="2.74158533500894E-6"/>
    <n v="10"/>
    <n v="4.0770344397015901"/>
    <n v="7.0746596526552203E-4"/>
    <x v="0"/>
    <n v="1"/>
  </r>
  <r>
    <s v="counting"/>
    <n v="1"/>
    <s v="Encoding"/>
    <x v="0"/>
    <s v="cpu"/>
    <x v="3"/>
    <x v="21"/>
    <n v="2.8002421432500802E-4"/>
    <n v="10"/>
    <x v="21"/>
    <n v="7.8885878320129992E-3"/>
    <n v="10"/>
    <n v="-43.993283491198298"/>
    <n v="8.9206685423122597E-20"/>
    <x v="0"/>
    <n v="1"/>
  </r>
  <r>
    <s v="counting"/>
    <n v="1"/>
    <s v="Encoding"/>
    <x v="1"/>
    <s v="cpu"/>
    <x v="3"/>
    <x v="22"/>
    <n v="2.3832298973127099E-4"/>
    <n v="10"/>
    <x v="22"/>
    <n v="6.3581882883397504E-3"/>
    <n v="10"/>
    <n v="-63.001163538632703"/>
    <n v="1.44761088483288E-22"/>
    <x v="0"/>
    <n v="1"/>
  </r>
  <r>
    <s v="counting"/>
    <n v="1"/>
    <s v="Encoding"/>
    <x v="2"/>
    <s v="cpu"/>
    <x v="3"/>
    <x v="23"/>
    <n v="6.1223558432572402E-4"/>
    <n v="10"/>
    <x v="23"/>
    <n v="1.5699721917873301E-2"/>
    <n v="10"/>
    <n v="-26.4088659822315"/>
    <n v="7.5789233155269801E-16"/>
    <x v="0"/>
    <n v="1"/>
  </r>
  <r>
    <s v="counting"/>
    <n v="1"/>
    <s v="Encoding"/>
    <x v="3"/>
    <s v="cpu"/>
    <x v="3"/>
    <x v="24"/>
    <n v="8.3938392065803502E-4"/>
    <n v="10"/>
    <x v="24"/>
    <n v="2.9644593437337598E-3"/>
    <n v="10"/>
    <n v="-122.48626486632401"/>
    <n v="9.4558851383264205E-28"/>
    <x v="0"/>
    <n v="1"/>
  </r>
  <r>
    <s v="counting"/>
    <n v="2"/>
    <s v="Encoding"/>
    <x v="4"/>
    <s v="cpu"/>
    <x v="3"/>
    <x v="25"/>
    <n v="1.21967919878017E-4"/>
    <n v="10"/>
    <x v="25"/>
    <n v="1.4148034823634301E-4"/>
    <n v="10"/>
    <n v="2.2363130584472302"/>
    <n v="3.82308301350908E-2"/>
    <x v="1"/>
    <n v="0"/>
  </r>
  <r>
    <s v="counting"/>
    <n v="1"/>
    <s v="Encoding"/>
    <x v="5"/>
    <s v="cpu"/>
    <x v="3"/>
    <x v="26"/>
    <n v="4.32085531931142E-4"/>
    <n v="10"/>
    <x v="26"/>
    <n v="9.4881505844478299E-5"/>
    <n v="10"/>
    <n v="-1885.9158204770499"/>
    <n v="4.0393112529439497E-49"/>
    <x v="0"/>
    <n v="1"/>
  </r>
  <r>
    <s v="counting"/>
    <n v="1"/>
    <s v="Encoding"/>
    <x v="6"/>
    <s v="cpu"/>
    <x v="3"/>
    <x v="27"/>
    <n v="2.33329394905777E-5"/>
    <n v="10"/>
    <x v="27"/>
    <n v="1.41858939123044E-3"/>
    <n v="10"/>
    <n v="-356.06661192295502"/>
    <n v="4.3414809062780903E-36"/>
    <x v="0"/>
    <n v="1"/>
  </r>
  <r>
    <s v="counting"/>
    <n v="1"/>
    <s v="Encoding"/>
    <x v="0"/>
    <s v="cpu"/>
    <x v="4"/>
    <x v="28"/>
    <n v="1.17205992957108E-4"/>
    <n v="10"/>
    <x v="28"/>
    <n v="1.06130649278271E-2"/>
    <n v="10"/>
    <n v="-50.652126070840403"/>
    <n v="7.1946340745301693E-21"/>
    <x v="0"/>
    <n v="1"/>
  </r>
  <r>
    <s v="counting"/>
    <n v="1"/>
    <s v="Encoding"/>
    <x v="1"/>
    <s v="cpu"/>
    <x v="4"/>
    <x v="29"/>
    <n v="1.61121505951349E-4"/>
    <n v="10"/>
    <x v="29"/>
    <n v="1.43490460351529E-2"/>
    <n v="10"/>
    <n v="-51.683440268637199"/>
    <n v="5.0172273091670603E-21"/>
    <x v="0"/>
    <n v="1"/>
  </r>
  <r>
    <s v="counting"/>
    <n v="1"/>
    <s v="Encoding"/>
    <x v="2"/>
    <s v="cpu"/>
    <x v="4"/>
    <x v="30"/>
    <n v="2.1156998508860999E-4"/>
    <n v="10"/>
    <x v="30"/>
    <n v="6.5304733585701902E-3"/>
    <n v="10"/>
    <n v="-116.432532646925"/>
    <n v="2.3521354383249301E-27"/>
    <x v="0"/>
    <n v="1"/>
  </r>
  <r>
    <s v="counting"/>
    <n v="1"/>
    <s v="Encoding"/>
    <x v="3"/>
    <s v="cpu"/>
    <x v="4"/>
    <x v="31"/>
    <n v="1.01814492029726E-4"/>
    <n v="10"/>
    <x v="31"/>
    <n v="4.5364130814712304E-3"/>
    <n v="10"/>
    <n v="-156.76273472398699"/>
    <n v="1.11850468430777E-29"/>
    <x v="0"/>
    <n v="1"/>
  </r>
  <r>
    <s v="counting"/>
    <n v="1"/>
    <s v="Encoding"/>
    <x v="4"/>
    <s v="cpu"/>
    <x v="4"/>
    <x v="32"/>
    <n v="1.7351225557559301E-4"/>
    <n v="10"/>
    <x v="32"/>
    <n v="9.4918445028841606E-5"/>
    <n v="10"/>
    <n v="-0.27131170071121102"/>
    <n v="0.78923835573513901"/>
    <x v="1"/>
    <n v="0"/>
  </r>
  <r>
    <s v="counting"/>
    <n v="1"/>
    <s v="Encoding"/>
    <x v="5"/>
    <s v="cpu"/>
    <x v="4"/>
    <x v="33"/>
    <n v="6.0826417819873199E-5"/>
    <n v="10"/>
    <x v="33"/>
    <n v="6.0626451074746001E-5"/>
    <n v="10"/>
    <n v="-12399.007483952801"/>
    <n v="7.6694204162061604E-64"/>
    <x v="0"/>
    <n v="1"/>
  </r>
  <r>
    <s v="counting"/>
    <n v="1"/>
    <s v="Encoding"/>
    <x v="6"/>
    <s v="cpu"/>
    <x v="4"/>
    <x v="34"/>
    <n v="5.6752441779867498E-5"/>
    <n v="10"/>
    <x v="34"/>
    <n v="1.52144423020974E-3"/>
    <n v="10"/>
    <n v="-531.67423528294898"/>
    <n v="3.19058315894931E-39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U-Pivot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23:AH32" firstHeaderRow="1" firstDataRow="3" firstDataCol="1"/>
  <pivotFields count="15">
    <pivotField axis="axisCol" showAll="0">
      <items count="6">
        <item x="0"/>
        <item h="1" x="1"/>
        <item x="2"/>
        <item x="3"/>
        <item x="4"/>
        <item t="default"/>
      </items>
    </pivotField>
    <pivotField showAll="0"/>
    <pivotField showAll="0"/>
    <pivotField axis="axisRow" showAll="0">
      <items count="8">
        <item x="0"/>
        <item x="1"/>
        <item x="2"/>
        <item x="3"/>
        <item x="4"/>
        <item h="1" x="6"/>
        <item x="5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2">
    <field x="0"/>
    <field x="-2"/>
  </colFields>
  <colItems count="15">
    <i>
      <x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Exp. Mean" fld="5" subtotal="average" baseField="0" baseItem="0"/>
    <dataField name="Control Mean" fld="8" subtotal="average" baseField="0" baseItem="0"/>
    <dataField name="Sum of Sign_flag" fld="14" baseField="0" baseItem="0"/>
  </dataFields>
  <formats count="7">
    <format dxfId="7">
      <pivotArea outline="0" collapsedLevelsAreSubtotals="1" fieldPosition="0"/>
    </format>
    <format dxfId="6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format>
    <format dxfId="5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format>
    <format dxfId="4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format>
    <format dxfId="3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format>
    <format dxfId="2">
      <pivotArea field="0" grandCol="1" outline="0" collapsedLevelsAreSubtotals="1" axis="axisCol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6:AF16" firstHeaderRow="1" firstDataRow="3" firstDataCol="1"/>
  <pivotFields count="16"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>
      <items count="36">
        <item x="27"/>
        <item x="34"/>
        <item x="20"/>
        <item x="32"/>
        <item x="13"/>
        <item x="11"/>
        <item x="25"/>
        <item x="15"/>
        <item x="17"/>
        <item x="29"/>
        <item x="8"/>
        <item x="4"/>
        <item x="22"/>
        <item x="28"/>
        <item x="16"/>
        <item x="18"/>
        <item x="31"/>
        <item x="9"/>
        <item x="30"/>
        <item x="7"/>
        <item x="21"/>
        <item x="10"/>
        <item x="24"/>
        <item x="14"/>
        <item x="23"/>
        <item x="19"/>
        <item x="33"/>
        <item x="26"/>
        <item x="12"/>
        <item x="3"/>
        <item x="2"/>
        <item x="1"/>
        <item x="6"/>
        <item x="0"/>
        <item x="5"/>
        <item t="default"/>
      </items>
    </pivotField>
    <pivotField showAll="0"/>
    <pivotField showAll="0"/>
    <pivotField dataField="1" showAll="0">
      <items count="36">
        <item x="20"/>
        <item x="18"/>
        <item x="32"/>
        <item x="25"/>
        <item x="17"/>
        <item x="15"/>
        <item x="16"/>
        <item x="14"/>
        <item x="4"/>
        <item x="11"/>
        <item x="9"/>
        <item x="7"/>
        <item x="10"/>
        <item x="8"/>
        <item x="0"/>
        <item x="2"/>
        <item x="1"/>
        <item x="3"/>
        <item x="21"/>
        <item x="6"/>
        <item x="24"/>
        <item x="22"/>
        <item x="23"/>
        <item x="19"/>
        <item x="27"/>
        <item x="28"/>
        <item x="5"/>
        <item x="31"/>
        <item x="29"/>
        <item x="30"/>
        <item x="34"/>
        <item x="26"/>
        <item x="33"/>
        <item x="13"/>
        <item x="12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5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Average of mean" fld="6" subtotal="average" baseField="0" baseItem="0"/>
    <dataField name="Average of mean_control" fld="9" subtotal="average" baseField="0" baseItem="0"/>
  </dataFields>
  <formats count="1">
    <format dxfId="0">
      <pivotArea collapsedLevelsAreSubtotals="1" fieldPosition="0">
        <references count="3">
          <reference field="4294967294" count="2" selected="0">
            <x v="0"/>
            <x v="1"/>
          </reference>
          <reference field="3" count="0"/>
          <reference field="5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_stat_result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_results" connectionId="1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topLeftCell="A7" workbookViewId="0">
      <selection activeCell="H39" sqref="H39"/>
    </sheetView>
  </sheetViews>
  <sheetFormatPr baseColWidth="10" defaultRowHeight="16" x14ac:dyDescent="0.2"/>
  <cols>
    <col min="19" max="19" width="13" bestFit="1" customWidth="1"/>
    <col min="20" max="20" width="15.5" bestFit="1" customWidth="1"/>
    <col min="21" max="21" width="12.1640625" bestFit="1" customWidth="1"/>
    <col min="22" max="22" width="15.1640625" bestFit="1" customWidth="1"/>
    <col min="23" max="23" width="9.83203125" bestFit="1" customWidth="1"/>
    <col min="24" max="24" width="12.1640625" bestFit="1" customWidth="1"/>
    <col min="25" max="25" width="15.1640625" bestFit="1" customWidth="1"/>
    <col min="26" max="26" width="9.83203125" bestFit="1" customWidth="1"/>
    <col min="27" max="27" width="12.1640625" bestFit="1" customWidth="1"/>
    <col min="28" max="28" width="15.1640625" bestFit="1" customWidth="1"/>
    <col min="29" max="29" width="9.83203125" bestFit="1" customWidth="1"/>
    <col min="30" max="30" width="12.1640625" bestFit="1" customWidth="1"/>
    <col min="31" max="31" width="15.1640625" bestFit="1" customWidth="1"/>
    <col min="32" max="32" width="14.5" bestFit="1" customWidth="1"/>
    <col min="33" max="33" width="17" bestFit="1" customWidth="1"/>
    <col min="34" max="34" width="20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  <c r="Q1" t="s">
        <v>54</v>
      </c>
      <c r="R1" t="s">
        <v>55</v>
      </c>
    </row>
    <row r="2" spans="1:18" x14ac:dyDescent="0.2">
      <c r="A2">
        <v>0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>
        <v>61.883333333333297</v>
      </c>
      <c r="H2">
        <v>0.78587059532252801</v>
      </c>
      <c r="I2">
        <v>10</v>
      </c>
      <c r="J2">
        <v>62.225000000000001</v>
      </c>
      <c r="K2">
        <v>0.519432326218219</v>
      </c>
      <c r="L2">
        <v>20</v>
      </c>
      <c r="M2">
        <v>-1.4280860564590101</v>
      </c>
      <c r="N2">
        <v>0.16432701409146</v>
      </c>
      <c r="O2" t="b">
        <f>Q2&lt;=0.01</f>
        <v>0</v>
      </c>
      <c r="P2">
        <f>IF(O2, 1, 0)</f>
        <v>0</v>
      </c>
      <c r="Q2">
        <f>MAX(0.0001, POWER(10, _xlfn.CEILING.MATH(LOG10(N2))))</f>
        <v>1</v>
      </c>
      <c r="R2" t="str">
        <f>IF(N2&lt;=0.0001, "Yes", "")</f>
        <v/>
      </c>
    </row>
    <row r="3" spans="1:18" x14ac:dyDescent="0.2">
      <c r="A3">
        <v>1</v>
      </c>
      <c r="B3" t="s">
        <v>14</v>
      </c>
      <c r="C3">
        <v>2</v>
      </c>
      <c r="D3" t="s">
        <v>15</v>
      </c>
      <c r="E3" t="s">
        <v>18</v>
      </c>
      <c r="F3" t="s">
        <v>17</v>
      </c>
      <c r="G3">
        <v>54.883333333333297</v>
      </c>
      <c r="H3">
        <v>1.2645450067411901</v>
      </c>
      <c r="I3">
        <v>10</v>
      </c>
      <c r="J3">
        <v>54.95</v>
      </c>
      <c r="K3">
        <v>1.6579597128268</v>
      </c>
      <c r="L3">
        <v>20</v>
      </c>
      <c r="M3">
        <v>-0.11159420015178199</v>
      </c>
      <c r="N3">
        <v>0.91194131099911302</v>
      </c>
      <c r="O3" t="b">
        <f t="shared" ref="O3:O35" si="0">Q3&lt;=0.01</f>
        <v>0</v>
      </c>
      <c r="P3">
        <f t="shared" ref="P3:P35" si="1">IF(O3, 1, 0)</f>
        <v>0</v>
      </c>
      <c r="Q3">
        <f t="shared" ref="Q3:Q35" si="2">MAX(0.0001, POWER(10, _xlfn.CEILING.MATH(LOG10(N3))))</f>
        <v>1</v>
      </c>
      <c r="R3" t="str">
        <f t="shared" ref="R3:R35" si="3">IF(N3&lt;=0.0001, "Yes", "")</f>
        <v/>
      </c>
    </row>
    <row r="4" spans="1:18" x14ac:dyDescent="0.2">
      <c r="A4">
        <v>2</v>
      </c>
      <c r="B4" t="s">
        <v>14</v>
      </c>
      <c r="C4">
        <v>2</v>
      </c>
      <c r="D4" t="s">
        <v>15</v>
      </c>
      <c r="E4" t="s">
        <v>19</v>
      </c>
      <c r="F4" t="s">
        <v>17</v>
      </c>
      <c r="G4">
        <v>54.483333333333299</v>
      </c>
      <c r="H4">
        <v>0.73050802549228699</v>
      </c>
      <c r="I4">
        <v>10</v>
      </c>
      <c r="J4">
        <v>48.6</v>
      </c>
      <c r="K4">
        <v>0.736277979541623</v>
      </c>
      <c r="L4">
        <v>20</v>
      </c>
      <c r="M4">
        <v>20.683709285524699</v>
      </c>
      <c r="N4" s="1">
        <v>1.6767510015063199E-18</v>
      </c>
      <c r="O4" t="b">
        <f t="shared" si="0"/>
        <v>1</v>
      </c>
      <c r="P4">
        <f t="shared" si="1"/>
        <v>1</v>
      </c>
      <c r="Q4">
        <f t="shared" si="2"/>
        <v>1E-4</v>
      </c>
      <c r="R4" t="str">
        <f t="shared" si="3"/>
        <v>Yes</v>
      </c>
    </row>
    <row r="5" spans="1:18" x14ac:dyDescent="0.2">
      <c r="A5">
        <v>3</v>
      </c>
      <c r="B5" t="s">
        <v>14</v>
      </c>
      <c r="C5">
        <v>1</v>
      </c>
      <c r="D5" t="s">
        <v>15</v>
      </c>
      <c r="E5" t="s">
        <v>20</v>
      </c>
      <c r="F5" t="s">
        <v>17</v>
      </c>
      <c r="G5">
        <v>54.766666666666602</v>
      </c>
      <c r="H5">
        <v>0.87559503577091202</v>
      </c>
      <c r="I5">
        <v>10</v>
      </c>
      <c r="J5">
        <v>53.441666666666599</v>
      </c>
      <c r="K5">
        <v>1.1203526491598601</v>
      </c>
      <c r="L5">
        <v>20</v>
      </c>
      <c r="M5">
        <v>3.2646491331673499</v>
      </c>
      <c r="N5">
        <v>2.8896805605182299E-3</v>
      </c>
      <c r="O5" t="b">
        <f t="shared" si="0"/>
        <v>1</v>
      </c>
      <c r="P5">
        <f t="shared" si="1"/>
        <v>1</v>
      </c>
      <c r="Q5">
        <f t="shared" si="2"/>
        <v>0.01</v>
      </c>
      <c r="R5" t="str">
        <f t="shared" si="3"/>
        <v/>
      </c>
    </row>
    <row r="6" spans="1:18" x14ac:dyDescent="0.2">
      <c r="A6">
        <v>4</v>
      </c>
      <c r="B6" t="s">
        <v>14</v>
      </c>
      <c r="C6">
        <v>2</v>
      </c>
      <c r="D6" t="s">
        <v>15</v>
      </c>
      <c r="E6" t="s">
        <v>21</v>
      </c>
      <c r="F6" t="s">
        <v>17</v>
      </c>
      <c r="G6">
        <v>61.4166666666666</v>
      </c>
      <c r="H6">
        <v>0.74224384532707699</v>
      </c>
      <c r="I6">
        <v>10</v>
      </c>
      <c r="J6">
        <v>62.7916666666666</v>
      </c>
      <c r="K6">
        <v>0.66858277271898703</v>
      </c>
      <c r="L6">
        <v>20</v>
      </c>
      <c r="M6">
        <v>-5.1221526837495404</v>
      </c>
      <c r="N6" s="1">
        <v>1.9859681969604399E-5</v>
      </c>
      <c r="O6" t="b">
        <f t="shared" si="0"/>
        <v>1</v>
      </c>
      <c r="P6">
        <f t="shared" si="1"/>
        <v>1</v>
      </c>
      <c r="Q6">
        <f t="shared" si="2"/>
        <v>1E-4</v>
      </c>
      <c r="R6" t="str">
        <f t="shared" si="3"/>
        <v>Yes</v>
      </c>
    </row>
    <row r="7" spans="1:18" x14ac:dyDescent="0.2">
      <c r="A7">
        <v>5</v>
      </c>
      <c r="B7" t="s">
        <v>14</v>
      </c>
      <c r="C7">
        <v>2</v>
      </c>
      <c r="D7" t="s">
        <v>15</v>
      </c>
      <c r="E7" t="s">
        <v>22</v>
      </c>
      <c r="F7" t="s">
        <v>17</v>
      </c>
      <c r="G7">
        <v>41.1</v>
      </c>
      <c r="H7">
        <v>0.73366995640973898</v>
      </c>
      <c r="I7">
        <v>10</v>
      </c>
      <c r="J7">
        <v>26.183333333333302</v>
      </c>
      <c r="K7">
        <v>0.45531301488148401</v>
      </c>
      <c r="L7">
        <v>20</v>
      </c>
      <c r="M7">
        <v>68.766273254694099</v>
      </c>
      <c r="N7" s="1">
        <v>8.9842960693584801E-33</v>
      </c>
      <c r="O7" t="b">
        <f t="shared" si="0"/>
        <v>1</v>
      </c>
      <c r="P7">
        <f t="shared" si="1"/>
        <v>1</v>
      </c>
      <c r="Q7">
        <f t="shared" si="2"/>
        <v>1E-4</v>
      </c>
      <c r="R7" t="str">
        <f t="shared" si="3"/>
        <v>Yes</v>
      </c>
    </row>
    <row r="8" spans="1:18" x14ac:dyDescent="0.2">
      <c r="A8">
        <v>6</v>
      </c>
      <c r="B8" t="s">
        <v>23</v>
      </c>
      <c r="C8">
        <v>1</v>
      </c>
      <c r="D8" t="s">
        <v>15</v>
      </c>
      <c r="E8" t="s">
        <v>16</v>
      </c>
      <c r="F8" t="s">
        <v>17</v>
      </c>
      <c r="G8">
        <v>0.58716666666666595</v>
      </c>
      <c r="H8">
        <v>1.18907059878246E-2</v>
      </c>
      <c r="I8">
        <v>10</v>
      </c>
      <c r="J8">
        <v>0.488416666666666</v>
      </c>
      <c r="K8">
        <v>9.0073881306221397E-3</v>
      </c>
      <c r="L8">
        <v>20</v>
      </c>
      <c r="M8">
        <v>25.433510025351602</v>
      </c>
      <c r="N8" s="1">
        <v>6.8273352561384702E-21</v>
      </c>
      <c r="O8" t="b">
        <f t="shared" si="0"/>
        <v>1</v>
      </c>
      <c r="P8">
        <f t="shared" si="1"/>
        <v>1</v>
      </c>
      <c r="Q8">
        <f t="shared" si="2"/>
        <v>1E-4</v>
      </c>
      <c r="R8" t="str">
        <f t="shared" si="3"/>
        <v>Yes</v>
      </c>
    </row>
    <row r="9" spans="1:18" x14ac:dyDescent="0.2">
      <c r="A9">
        <v>7</v>
      </c>
      <c r="B9" t="s">
        <v>23</v>
      </c>
      <c r="C9">
        <v>2</v>
      </c>
      <c r="D9" t="s">
        <v>15</v>
      </c>
      <c r="E9" t="s">
        <v>18</v>
      </c>
      <c r="F9" t="s">
        <v>17</v>
      </c>
      <c r="G9">
        <v>0.54833333333333301</v>
      </c>
      <c r="H9">
        <v>1.05993244601882E-2</v>
      </c>
      <c r="I9">
        <v>10</v>
      </c>
      <c r="J9">
        <v>0.45508333333333301</v>
      </c>
      <c r="K9">
        <v>8.7271003604722404E-3</v>
      </c>
      <c r="L9">
        <v>20</v>
      </c>
      <c r="M9">
        <v>25.696508051064299</v>
      </c>
      <c r="N9" s="1">
        <v>5.1775124053883603E-21</v>
      </c>
      <c r="O9" t="b">
        <f t="shared" si="0"/>
        <v>1</v>
      </c>
      <c r="P9">
        <f t="shared" si="1"/>
        <v>1</v>
      </c>
      <c r="Q9">
        <f t="shared" si="2"/>
        <v>1E-4</v>
      </c>
      <c r="R9" t="str">
        <f t="shared" si="3"/>
        <v>Yes</v>
      </c>
    </row>
    <row r="10" spans="1:18" x14ac:dyDescent="0.2">
      <c r="A10">
        <v>8</v>
      </c>
      <c r="B10" t="s">
        <v>23</v>
      </c>
      <c r="C10">
        <v>1</v>
      </c>
      <c r="D10" t="s">
        <v>15</v>
      </c>
      <c r="E10" t="s">
        <v>19</v>
      </c>
      <c r="F10" t="s">
        <v>17</v>
      </c>
      <c r="G10">
        <v>0.56966666666666599</v>
      </c>
      <c r="H10">
        <v>8.3813431847316096E-3</v>
      </c>
      <c r="I10">
        <v>10</v>
      </c>
      <c r="J10">
        <v>0.53049999999999997</v>
      </c>
      <c r="K10">
        <v>5.6221158947946702E-3</v>
      </c>
      <c r="L10">
        <v>20</v>
      </c>
      <c r="M10">
        <v>15.240794225449701</v>
      </c>
      <c r="N10" s="1">
        <v>4.3799430557388E-15</v>
      </c>
      <c r="O10" t="b">
        <f t="shared" si="0"/>
        <v>1</v>
      </c>
      <c r="P10">
        <f t="shared" si="1"/>
        <v>1</v>
      </c>
      <c r="Q10">
        <f t="shared" si="2"/>
        <v>1E-4</v>
      </c>
      <c r="R10" t="str">
        <f t="shared" si="3"/>
        <v>Yes</v>
      </c>
    </row>
    <row r="11" spans="1:18" x14ac:dyDescent="0.2">
      <c r="A11">
        <v>9</v>
      </c>
      <c r="B11" t="s">
        <v>23</v>
      </c>
      <c r="C11">
        <v>1</v>
      </c>
      <c r="D11" t="s">
        <v>15</v>
      </c>
      <c r="E11" t="s">
        <v>20</v>
      </c>
      <c r="F11" t="s">
        <v>17</v>
      </c>
      <c r="G11">
        <v>0.55216666666666603</v>
      </c>
      <c r="H11">
        <v>7.0294793723940903E-3</v>
      </c>
      <c r="I11">
        <v>10</v>
      </c>
      <c r="J11">
        <v>0.42949999999999999</v>
      </c>
      <c r="K11">
        <v>5.9750945085383003E-3</v>
      </c>
      <c r="L11">
        <v>20</v>
      </c>
      <c r="M11">
        <v>50.010285033367303</v>
      </c>
      <c r="N11" s="1">
        <v>6.2459700589173903E-29</v>
      </c>
      <c r="O11" t="b">
        <f t="shared" si="0"/>
        <v>1</v>
      </c>
      <c r="P11">
        <f t="shared" si="1"/>
        <v>1</v>
      </c>
      <c r="Q11">
        <f t="shared" si="2"/>
        <v>1E-4</v>
      </c>
      <c r="R11" t="str">
        <f t="shared" si="3"/>
        <v>Yes</v>
      </c>
    </row>
    <row r="12" spans="1:18" x14ac:dyDescent="0.2">
      <c r="A12">
        <v>10</v>
      </c>
      <c r="B12" t="s">
        <v>23</v>
      </c>
      <c r="C12">
        <v>1</v>
      </c>
      <c r="D12" t="s">
        <v>15</v>
      </c>
      <c r="E12" t="s">
        <v>24</v>
      </c>
      <c r="F12" t="s">
        <v>17</v>
      </c>
      <c r="G12">
        <v>0.27055555555555499</v>
      </c>
      <c r="H12">
        <v>4.1943524640393401E-3</v>
      </c>
      <c r="I12">
        <v>3</v>
      </c>
      <c r="J12">
        <v>0.17194444444444401</v>
      </c>
      <c r="K12">
        <v>1.1991509341875799E-2</v>
      </c>
      <c r="L12">
        <v>6</v>
      </c>
      <c r="M12">
        <v>13.4355733280255</v>
      </c>
      <c r="N12" s="1">
        <v>2.9686420251371801E-6</v>
      </c>
      <c r="O12" t="b">
        <f t="shared" si="0"/>
        <v>1</v>
      </c>
      <c r="P12">
        <f t="shared" si="1"/>
        <v>1</v>
      </c>
      <c r="Q12">
        <f t="shared" si="2"/>
        <v>1E-4</v>
      </c>
      <c r="R12" t="str">
        <f t="shared" si="3"/>
        <v>Yes</v>
      </c>
    </row>
    <row r="13" spans="1:18" x14ac:dyDescent="0.2">
      <c r="A13">
        <v>11</v>
      </c>
      <c r="B13" t="s">
        <v>23</v>
      </c>
      <c r="C13">
        <v>1</v>
      </c>
      <c r="D13" t="s">
        <v>15</v>
      </c>
      <c r="E13" t="s">
        <v>22</v>
      </c>
      <c r="F13" t="s">
        <v>17</v>
      </c>
      <c r="G13">
        <v>0.39483333333333298</v>
      </c>
      <c r="H13">
        <v>7.3050802549228799E-3</v>
      </c>
      <c r="I13">
        <v>10</v>
      </c>
      <c r="J13">
        <v>0.25883333333333303</v>
      </c>
      <c r="K13">
        <v>3.4242000816001399E-3</v>
      </c>
      <c r="L13">
        <v>20</v>
      </c>
      <c r="M13">
        <v>70.077318026433801</v>
      </c>
      <c r="N13" s="1">
        <v>5.3102022178743202E-33</v>
      </c>
      <c r="O13" t="b">
        <f t="shared" si="0"/>
        <v>1</v>
      </c>
      <c r="P13">
        <f t="shared" si="1"/>
        <v>1</v>
      </c>
      <c r="Q13">
        <f t="shared" si="2"/>
        <v>1E-4</v>
      </c>
      <c r="R13" t="str">
        <f t="shared" si="3"/>
        <v>Yes</v>
      </c>
    </row>
    <row r="14" spans="1:18" x14ac:dyDescent="0.2">
      <c r="A14">
        <v>12</v>
      </c>
      <c r="B14" t="s">
        <v>25</v>
      </c>
      <c r="C14">
        <v>1</v>
      </c>
      <c r="D14" t="s">
        <v>15</v>
      </c>
      <c r="E14" t="s">
        <v>16</v>
      </c>
      <c r="F14" t="s">
        <v>17</v>
      </c>
      <c r="G14">
        <v>91.4444444444444</v>
      </c>
      <c r="H14">
        <v>0.597204277651737</v>
      </c>
      <c r="I14">
        <v>10</v>
      </c>
      <c r="J14">
        <v>88.3333333333333</v>
      </c>
      <c r="K14">
        <v>1.2997725597013301</v>
      </c>
      <c r="L14">
        <v>20</v>
      </c>
      <c r="M14">
        <v>7.1533323122977004</v>
      </c>
      <c r="N14" s="1">
        <v>8.7497670953043105E-8</v>
      </c>
      <c r="O14" t="b">
        <f t="shared" si="0"/>
        <v>1</v>
      </c>
      <c r="P14">
        <f t="shared" si="1"/>
        <v>1</v>
      </c>
      <c r="Q14">
        <f t="shared" si="2"/>
        <v>1E-4</v>
      </c>
      <c r="R14" t="str">
        <f t="shared" si="3"/>
        <v>Yes</v>
      </c>
    </row>
    <row r="15" spans="1:18" x14ac:dyDescent="0.2">
      <c r="A15">
        <v>13</v>
      </c>
      <c r="B15" t="s">
        <v>25</v>
      </c>
      <c r="C15">
        <v>1</v>
      </c>
      <c r="D15">
        <v>5</v>
      </c>
      <c r="E15" t="s">
        <v>18</v>
      </c>
      <c r="F15" t="s">
        <v>17</v>
      </c>
      <c r="G15">
        <v>90</v>
      </c>
      <c r="H15">
        <v>0.78567420131838805</v>
      </c>
      <c r="I15">
        <v>10</v>
      </c>
      <c r="J15">
        <v>86.1388888888888</v>
      </c>
      <c r="K15">
        <v>2.3326022246412998</v>
      </c>
      <c r="L15">
        <v>20</v>
      </c>
      <c r="M15">
        <v>5.0543067680081499</v>
      </c>
      <c r="N15" s="1">
        <v>2.3906584656883699E-5</v>
      </c>
      <c r="O15" t="b">
        <f t="shared" si="0"/>
        <v>1</v>
      </c>
      <c r="P15">
        <f t="shared" si="1"/>
        <v>1</v>
      </c>
      <c r="Q15">
        <f t="shared" si="2"/>
        <v>1E-4</v>
      </c>
      <c r="R15" t="str">
        <f t="shared" si="3"/>
        <v>Yes</v>
      </c>
    </row>
    <row r="16" spans="1:18" x14ac:dyDescent="0.2">
      <c r="A16">
        <v>14</v>
      </c>
      <c r="B16" t="s">
        <v>25</v>
      </c>
      <c r="C16">
        <v>1</v>
      </c>
      <c r="D16" t="s">
        <v>15</v>
      </c>
      <c r="E16" t="s">
        <v>19</v>
      </c>
      <c r="F16" t="s">
        <v>17</v>
      </c>
      <c r="G16">
        <v>89.6111111111111</v>
      </c>
      <c r="H16">
        <v>0.78785360689565298</v>
      </c>
      <c r="I16">
        <v>10</v>
      </c>
      <c r="J16">
        <v>85.4166666666666</v>
      </c>
      <c r="K16">
        <v>1.5803681067480799</v>
      </c>
      <c r="L16">
        <v>20</v>
      </c>
      <c r="M16">
        <v>7.8687467764337198</v>
      </c>
      <c r="N16" s="1">
        <v>1.4308145016608E-8</v>
      </c>
      <c r="O16" t="b">
        <f t="shared" si="0"/>
        <v>1</v>
      </c>
      <c r="P16">
        <f t="shared" si="1"/>
        <v>1</v>
      </c>
      <c r="Q16">
        <f t="shared" si="2"/>
        <v>1E-4</v>
      </c>
      <c r="R16" t="str">
        <f t="shared" si="3"/>
        <v>Yes</v>
      </c>
    </row>
    <row r="17" spans="1:34" x14ac:dyDescent="0.2">
      <c r="A17">
        <v>15</v>
      </c>
      <c r="B17" t="s">
        <v>25</v>
      </c>
      <c r="C17">
        <v>1</v>
      </c>
      <c r="D17" t="s">
        <v>15</v>
      </c>
      <c r="E17" t="s">
        <v>20</v>
      </c>
      <c r="F17" t="s">
        <v>17</v>
      </c>
      <c r="G17">
        <v>89.5555555555555</v>
      </c>
      <c r="H17">
        <v>1.04099772759667</v>
      </c>
      <c r="I17">
        <v>10</v>
      </c>
      <c r="J17">
        <v>88.3333333333333</v>
      </c>
      <c r="K17">
        <v>1.2745318548364399</v>
      </c>
      <c r="L17">
        <v>20</v>
      </c>
      <c r="M17">
        <v>2.6201618703718101</v>
      </c>
      <c r="N17">
        <v>1.40379575890642E-2</v>
      </c>
      <c r="O17" t="b">
        <f t="shared" si="0"/>
        <v>0</v>
      </c>
      <c r="P17">
        <f t="shared" si="1"/>
        <v>0</v>
      </c>
      <c r="Q17">
        <f t="shared" si="2"/>
        <v>0.1</v>
      </c>
      <c r="R17" t="str">
        <f t="shared" si="3"/>
        <v/>
      </c>
    </row>
    <row r="18" spans="1:34" x14ac:dyDescent="0.2">
      <c r="A18">
        <v>16</v>
      </c>
      <c r="B18" t="s">
        <v>25</v>
      </c>
      <c r="C18">
        <v>1</v>
      </c>
      <c r="D18" t="s">
        <v>15</v>
      </c>
      <c r="E18" t="s">
        <v>21</v>
      </c>
      <c r="F18" t="s">
        <v>17</v>
      </c>
      <c r="G18">
        <v>92.5</v>
      </c>
      <c r="H18">
        <v>1.1785113019775699</v>
      </c>
      <c r="I18">
        <v>10</v>
      </c>
      <c r="J18">
        <v>91.4722222222222</v>
      </c>
      <c r="K18">
        <v>0.48616332217522301</v>
      </c>
      <c r="L18">
        <v>20</v>
      </c>
      <c r="M18">
        <v>3.4066416581765702</v>
      </c>
      <c r="N18">
        <v>2.0078273560448202E-3</v>
      </c>
      <c r="O18" t="b">
        <f t="shared" si="0"/>
        <v>1</v>
      </c>
      <c r="P18">
        <f t="shared" si="1"/>
        <v>1</v>
      </c>
      <c r="Q18">
        <f t="shared" si="2"/>
        <v>0.01</v>
      </c>
      <c r="R18" t="str">
        <f t="shared" si="3"/>
        <v/>
      </c>
    </row>
    <row r="19" spans="1:34" x14ac:dyDescent="0.2">
      <c r="A19">
        <v>17</v>
      </c>
      <c r="B19" t="s">
        <v>25</v>
      </c>
      <c r="C19">
        <v>1</v>
      </c>
      <c r="D19">
        <v>5</v>
      </c>
      <c r="E19" t="s">
        <v>24</v>
      </c>
      <c r="F19" t="s">
        <v>17</v>
      </c>
      <c r="G19">
        <v>75.2777777777777</v>
      </c>
      <c r="H19">
        <v>0.96225044864937204</v>
      </c>
      <c r="I19">
        <v>4</v>
      </c>
      <c r="J19">
        <v>71.7777777777777</v>
      </c>
      <c r="K19">
        <v>1.4380199006160801</v>
      </c>
      <c r="L19">
        <v>5</v>
      </c>
      <c r="M19">
        <v>4.1528074908266497</v>
      </c>
      <c r="N19">
        <v>4.2800467936759696E-3</v>
      </c>
      <c r="O19" t="b">
        <f t="shared" si="0"/>
        <v>1</v>
      </c>
      <c r="P19">
        <f t="shared" si="1"/>
        <v>1</v>
      </c>
      <c r="Q19">
        <f t="shared" si="2"/>
        <v>0.01</v>
      </c>
      <c r="R19" t="str">
        <f t="shared" si="3"/>
        <v/>
      </c>
    </row>
    <row r="20" spans="1:34" x14ac:dyDescent="0.2">
      <c r="A20">
        <v>18</v>
      </c>
      <c r="B20" t="s">
        <v>25</v>
      </c>
      <c r="C20">
        <v>2</v>
      </c>
      <c r="D20" t="s">
        <v>15</v>
      </c>
      <c r="E20" t="s">
        <v>22</v>
      </c>
      <c r="F20" t="s">
        <v>17</v>
      </c>
      <c r="G20">
        <v>87.6111111111111</v>
      </c>
      <c r="H20">
        <v>1.2573514960568799</v>
      </c>
      <c r="I20">
        <v>10</v>
      </c>
      <c r="J20">
        <v>84.6111111111111</v>
      </c>
      <c r="K20">
        <v>1.55158222708543</v>
      </c>
      <c r="L20">
        <v>20</v>
      </c>
      <c r="M20">
        <v>5.2928641306097299</v>
      </c>
      <c r="N20" s="1">
        <v>1.2458640890060001E-5</v>
      </c>
      <c r="O20" t="b">
        <f t="shared" si="0"/>
        <v>1</v>
      </c>
      <c r="P20">
        <f t="shared" si="1"/>
        <v>1</v>
      </c>
      <c r="Q20">
        <f t="shared" si="2"/>
        <v>1E-4</v>
      </c>
      <c r="R20" t="str">
        <f t="shared" si="3"/>
        <v>Yes</v>
      </c>
    </row>
    <row r="21" spans="1:34" x14ac:dyDescent="0.2">
      <c r="A21">
        <v>19</v>
      </c>
      <c r="B21" t="s">
        <v>26</v>
      </c>
      <c r="C21">
        <v>2</v>
      </c>
      <c r="D21">
        <v>10</v>
      </c>
      <c r="E21" t="s">
        <v>16</v>
      </c>
      <c r="F21" t="s">
        <v>17</v>
      </c>
      <c r="G21">
        <v>0.74297297297297304</v>
      </c>
      <c r="H21">
        <v>1.2965532845931001E-2</v>
      </c>
      <c r="I21">
        <v>10</v>
      </c>
      <c r="J21">
        <v>0.66936936936936897</v>
      </c>
      <c r="K21">
        <v>1.2171378416273301E-2</v>
      </c>
      <c r="L21">
        <v>20</v>
      </c>
      <c r="M21">
        <v>15.286438021562899</v>
      </c>
      <c r="N21" s="1">
        <v>4.0632837714063198E-15</v>
      </c>
      <c r="O21" t="b">
        <f t="shared" si="0"/>
        <v>1</v>
      </c>
      <c r="P21">
        <f t="shared" si="1"/>
        <v>1</v>
      </c>
      <c r="Q21">
        <f t="shared" si="2"/>
        <v>1E-4</v>
      </c>
      <c r="R21" t="str">
        <f t="shared" si="3"/>
        <v>Yes</v>
      </c>
    </row>
    <row r="22" spans="1:34" x14ac:dyDescent="0.2">
      <c r="A22">
        <v>20</v>
      </c>
      <c r="B22" t="s">
        <v>26</v>
      </c>
      <c r="C22">
        <v>2</v>
      </c>
      <c r="D22" t="s">
        <v>15</v>
      </c>
      <c r="E22" t="s">
        <v>18</v>
      </c>
      <c r="F22" t="s">
        <v>17</v>
      </c>
      <c r="G22">
        <v>0.73441441441441402</v>
      </c>
      <c r="H22">
        <v>7.1418457639374003E-3</v>
      </c>
      <c r="I22">
        <v>10</v>
      </c>
      <c r="J22">
        <v>0.70513513513513504</v>
      </c>
      <c r="K22">
        <v>6.2832335490412604E-3</v>
      </c>
      <c r="L22">
        <v>20</v>
      </c>
      <c r="M22">
        <v>11.5041030189705</v>
      </c>
      <c r="N22" s="1">
        <v>4.0050125267031301E-12</v>
      </c>
      <c r="O22" t="b">
        <f t="shared" si="0"/>
        <v>1</v>
      </c>
      <c r="P22">
        <f t="shared" si="1"/>
        <v>1</v>
      </c>
      <c r="Q22">
        <f t="shared" si="2"/>
        <v>1E-4</v>
      </c>
      <c r="R22" t="str">
        <f t="shared" si="3"/>
        <v>Yes</v>
      </c>
    </row>
    <row r="23" spans="1:34" x14ac:dyDescent="0.2">
      <c r="A23">
        <v>21</v>
      </c>
      <c r="B23" t="s">
        <v>26</v>
      </c>
      <c r="C23">
        <v>2</v>
      </c>
      <c r="D23" t="s">
        <v>15</v>
      </c>
      <c r="E23" t="s">
        <v>19</v>
      </c>
      <c r="F23" t="s">
        <v>17</v>
      </c>
      <c r="G23">
        <v>0.75666666666666604</v>
      </c>
      <c r="H23">
        <v>3.4619297986677698E-3</v>
      </c>
      <c r="I23">
        <v>10</v>
      </c>
      <c r="J23">
        <v>0.745</v>
      </c>
      <c r="K23">
        <v>2.9298421725086499E-3</v>
      </c>
      <c r="L23">
        <v>20</v>
      </c>
      <c r="M23">
        <v>9.6833909095812594</v>
      </c>
      <c r="N23" s="1">
        <v>1.94868295386063E-10</v>
      </c>
      <c r="O23" t="b">
        <f t="shared" si="0"/>
        <v>1</v>
      </c>
      <c r="P23">
        <f t="shared" si="1"/>
        <v>1</v>
      </c>
      <c r="Q23">
        <f t="shared" si="2"/>
        <v>1E-4</v>
      </c>
      <c r="R23" t="str">
        <f t="shared" si="3"/>
        <v>Yes</v>
      </c>
      <c r="T23" s="3" t="s">
        <v>30</v>
      </c>
    </row>
    <row r="24" spans="1:34" x14ac:dyDescent="0.2">
      <c r="A24">
        <v>22</v>
      </c>
      <c r="B24" t="s">
        <v>26</v>
      </c>
      <c r="C24">
        <v>1</v>
      </c>
      <c r="D24">
        <v>5</v>
      </c>
      <c r="E24" t="s">
        <v>20</v>
      </c>
      <c r="F24" t="s">
        <v>17</v>
      </c>
      <c r="G24">
        <v>0.73324324324324297</v>
      </c>
      <c r="H24">
        <v>7.0867053391357399E-3</v>
      </c>
      <c r="I24">
        <v>10</v>
      </c>
      <c r="J24">
        <v>0.72045045045044998</v>
      </c>
      <c r="K24">
        <v>6.0617767808514899E-3</v>
      </c>
      <c r="L24">
        <v>20</v>
      </c>
      <c r="M24">
        <v>5.1537278527519597</v>
      </c>
      <c r="N24" s="1">
        <v>1.8217833287246701E-5</v>
      </c>
      <c r="O24" t="b">
        <f t="shared" si="0"/>
        <v>1</v>
      </c>
      <c r="P24">
        <f t="shared" si="1"/>
        <v>1</v>
      </c>
      <c r="Q24">
        <f t="shared" si="2"/>
        <v>1E-4</v>
      </c>
      <c r="R24" t="str">
        <f t="shared" si="3"/>
        <v>Yes</v>
      </c>
      <c r="T24" t="s">
        <v>14</v>
      </c>
      <c r="W24" t="s">
        <v>25</v>
      </c>
      <c r="Z24" t="s">
        <v>26</v>
      </c>
      <c r="AC24" t="s">
        <v>27</v>
      </c>
      <c r="AF24" t="s">
        <v>32</v>
      </c>
      <c r="AG24" t="s">
        <v>33</v>
      </c>
      <c r="AH24" t="s">
        <v>36</v>
      </c>
    </row>
    <row r="25" spans="1:34" x14ac:dyDescent="0.2">
      <c r="A25">
        <v>23</v>
      </c>
      <c r="B25" t="s">
        <v>26</v>
      </c>
      <c r="C25">
        <v>2</v>
      </c>
      <c r="D25" t="s">
        <v>15</v>
      </c>
      <c r="E25" t="s">
        <v>21</v>
      </c>
      <c r="F25" t="s">
        <v>17</v>
      </c>
      <c r="G25">
        <v>0.75540540540540502</v>
      </c>
      <c r="H25">
        <v>4.4994967158473497E-3</v>
      </c>
      <c r="I25">
        <v>10</v>
      </c>
      <c r="J25">
        <v>0.62324324324324298</v>
      </c>
      <c r="K25">
        <v>1.51473228717512E-2</v>
      </c>
      <c r="L25">
        <v>20</v>
      </c>
      <c r="M25">
        <v>26.793921989680999</v>
      </c>
      <c r="N25" s="1">
        <v>1.6780203354915001E-21</v>
      </c>
      <c r="O25" t="b">
        <f t="shared" si="0"/>
        <v>1</v>
      </c>
      <c r="P25">
        <f t="shared" si="1"/>
        <v>1</v>
      </c>
      <c r="Q25">
        <f t="shared" si="2"/>
        <v>1E-4</v>
      </c>
      <c r="R25" t="str">
        <f t="shared" si="3"/>
        <v>Yes</v>
      </c>
      <c r="S25" s="3" t="s">
        <v>28</v>
      </c>
      <c r="T25" t="s">
        <v>31</v>
      </c>
      <c r="U25" t="s">
        <v>34</v>
      </c>
      <c r="V25" t="s">
        <v>37</v>
      </c>
      <c r="W25" t="s">
        <v>31</v>
      </c>
      <c r="X25" t="s">
        <v>34</v>
      </c>
      <c r="Y25" t="s">
        <v>37</v>
      </c>
      <c r="Z25" t="s">
        <v>31</v>
      </c>
      <c r="AA25" t="s">
        <v>34</v>
      </c>
      <c r="AB25" t="s">
        <v>37</v>
      </c>
      <c r="AC25" t="s">
        <v>31</v>
      </c>
      <c r="AD25" t="s">
        <v>34</v>
      </c>
      <c r="AE25" t="s">
        <v>37</v>
      </c>
    </row>
    <row r="26" spans="1:34" x14ac:dyDescent="0.2">
      <c r="A26">
        <v>24</v>
      </c>
      <c r="B26" t="s">
        <v>26</v>
      </c>
      <c r="C26">
        <v>1</v>
      </c>
      <c r="D26" t="s">
        <v>15</v>
      </c>
      <c r="E26" t="s">
        <v>24</v>
      </c>
      <c r="F26" t="s">
        <v>17</v>
      </c>
      <c r="G26">
        <v>0.715315315315315</v>
      </c>
      <c r="H26">
        <v>7.6443976344491198E-3</v>
      </c>
      <c r="I26">
        <v>2</v>
      </c>
      <c r="J26">
        <v>0.62004504504504498</v>
      </c>
      <c r="K26">
        <v>1.7381785028445701E-2</v>
      </c>
      <c r="L26">
        <v>4</v>
      </c>
      <c r="M26">
        <v>7.0832810661769301</v>
      </c>
      <c r="N26">
        <v>2.09702124197589E-3</v>
      </c>
      <c r="O26" t="b">
        <f t="shared" si="0"/>
        <v>1</v>
      </c>
      <c r="P26">
        <f t="shared" si="1"/>
        <v>1</v>
      </c>
      <c r="Q26">
        <f t="shared" si="2"/>
        <v>0.01</v>
      </c>
      <c r="R26" t="str">
        <f t="shared" si="3"/>
        <v/>
      </c>
      <c r="S26" s="4" t="s">
        <v>16</v>
      </c>
      <c r="T26" s="5">
        <v>61.883333333333297</v>
      </c>
      <c r="U26" s="5">
        <v>62.225000000000001</v>
      </c>
      <c r="V26" s="6">
        <v>0</v>
      </c>
      <c r="W26" s="5">
        <v>91.4444444444444</v>
      </c>
      <c r="X26" s="5">
        <v>88.3333333333333</v>
      </c>
      <c r="Y26" s="6">
        <v>1</v>
      </c>
      <c r="Z26" s="7">
        <v>0.74297297297297304</v>
      </c>
      <c r="AA26" s="7">
        <v>0.66936936936936897</v>
      </c>
      <c r="AB26" s="6">
        <v>1</v>
      </c>
      <c r="AC26" s="5">
        <v>64.794117647058798</v>
      </c>
      <c r="AD26" s="5">
        <v>63.867647058823501</v>
      </c>
      <c r="AE26" s="6">
        <v>0</v>
      </c>
      <c r="AF26" s="5">
        <v>54.716217099452365</v>
      </c>
      <c r="AG26" s="5">
        <v>53.773837440381548</v>
      </c>
      <c r="AH26" s="6">
        <v>2</v>
      </c>
    </row>
    <row r="27" spans="1:34" x14ac:dyDescent="0.2">
      <c r="A27">
        <v>25</v>
      </c>
      <c r="B27" t="s">
        <v>26</v>
      </c>
      <c r="C27">
        <v>1</v>
      </c>
      <c r="D27" t="s">
        <v>15</v>
      </c>
      <c r="E27" t="s">
        <v>22</v>
      </c>
      <c r="F27" t="s">
        <v>17</v>
      </c>
      <c r="G27">
        <v>0.75432432432432395</v>
      </c>
      <c r="H27">
        <v>2.8186666739356799E-3</v>
      </c>
      <c r="I27">
        <v>10</v>
      </c>
      <c r="J27">
        <v>0.75013513513513497</v>
      </c>
      <c r="K27">
        <v>4.70647265816314E-3</v>
      </c>
      <c r="L27">
        <v>20</v>
      </c>
      <c r="M27">
        <v>2.5793913438904399</v>
      </c>
      <c r="N27">
        <v>1.5440386977622801E-2</v>
      </c>
      <c r="O27" t="b">
        <f t="shared" si="0"/>
        <v>0</v>
      </c>
      <c r="P27">
        <f t="shared" si="1"/>
        <v>0</v>
      </c>
      <c r="Q27">
        <f t="shared" si="2"/>
        <v>0.1</v>
      </c>
      <c r="R27" t="str">
        <f t="shared" si="3"/>
        <v/>
      </c>
      <c r="S27" s="4" t="s">
        <v>18</v>
      </c>
      <c r="T27" s="5">
        <v>54.883333333333297</v>
      </c>
      <c r="U27" s="5">
        <v>54.95</v>
      </c>
      <c r="V27" s="6">
        <v>0</v>
      </c>
      <c r="W27" s="5">
        <v>90</v>
      </c>
      <c r="X27" s="5">
        <v>86.1388888888888</v>
      </c>
      <c r="Y27" s="6">
        <v>1</v>
      </c>
      <c r="Z27" s="7">
        <v>0.73441441441441402</v>
      </c>
      <c r="AA27" s="7">
        <v>0.70513513513513504</v>
      </c>
      <c r="AB27" s="6">
        <v>1</v>
      </c>
      <c r="AC27" s="5">
        <v>66.294117647058798</v>
      </c>
      <c r="AD27" s="5">
        <v>66.294117647058798</v>
      </c>
      <c r="AE27" s="6">
        <v>0</v>
      </c>
      <c r="AF27" s="5">
        <v>55.641196608373058</v>
      </c>
      <c r="AG27" s="5">
        <v>54.876451863628304</v>
      </c>
      <c r="AH27" s="6">
        <v>2</v>
      </c>
    </row>
    <row r="28" spans="1:34" x14ac:dyDescent="0.2">
      <c r="A28">
        <v>26</v>
      </c>
      <c r="B28" t="s">
        <v>27</v>
      </c>
      <c r="C28">
        <v>1</v>
      </c>
      <c r="D28" t="s">
        <v>15</v>
      </c>
      <c r="E28" t="s">
        <v>16</v>
      </c>
      <c r="F28" t="s">
        <v>17</v>
      </c>
      <c r="G28">
        <v>64.794117647058798</v>
      </c>
      <c r="H28">
        <v>0.83246783197466101</v>
      </c>
      <c r="I28">
        <v>10</v>
      </c>
      <c r="J28">
        <v>63.867647058823501</v>
      </c>
      <c r="K28">
        <v>1.0377811037869</v>
      </c>
      <c r="L28">
        <v>20</v>
      </c>
      <c r="M28">
        <v>2.4496881382593498</v>
      </c>
      <c r="N28">
        <v>2.0811275977780899E-2</v>
      </c>
      <c r="O28" t="b">
        <f t="shared" si="0"/>
        <v>0</v>
      </c>
      <c r="P28">
        <f t="shared" si="1"/>
        <v>0</v>
      </c>
      <c r="Q28">
        <f t="shared" si="2"/>
        <v>0.1</v>
      </c>
      <c r="R28" t="str">
        <f t="shared" si="3"/>
        <v/>
      </c>
      <c r="S28" s="4" t="s">
        <v>19</v>
      </c>
      <c r="T28" s="5">
        <v>54.483333333333299</v>
      </c>
      <c r="U28" s="5">
        <v>48.6</v>
      </c>
      <c r="V28" s="6">
        <v>1</v>
      </c>
      <c r="W28" s="5">
        <v>89.6111111111111</v>
      </c>
      <c r="X28" s="5">
        <v>85.4166666666666</v>
      </c>
      <c r="Y28" s="6">
        <v>1</v>
      </c>
      <c r="Z28" s="7">
        <v>0.75666666666666604</v>
      </c>
      <c r="AA28" s="7">
        <v>0.745</v>
      </c>
      <c r="AB28" s="6">
        <v>1</v>
      </c>
      <c r="AC28" s="5">
        <v>65.764705882352899</v>
      </c>
      <c r="AD28" s="5">
        <v>65.205882352941103</v>
      </c>
      <c r="AE28" s="6">
        <v>0</v>
      </c>
      <c r="AF28" s="5">
        <v>52.653954248365991</v>
      </c>
      <c r="AG28" s="5">
        <v>49.991887254901926</v>
      </c>
      <c r="AH28" s="6">
        <v>3</v>
      </c>
    </row>
    <row r="29" spans="1:34" x14ac:dyDescent="0.2">
      <c r="A29">
        <v>27</v>
      </c>
      <c r="B29" t="s">
        <v>27</v>
      </c>
      <c r="C29">
        <v>0</v>
      </c>
      <c r="D29">
        <v>0</v>
      </c>
      <c r="E29" t="s">
        <v>18</v>
      </c>
      <c r="F29" t="s">
        <v>17</v>
      </c>
      <c r="G29">
        <v>66.294117647058798</v>
      </c>
      <c r="H29">
        <v>1.0728347130929301</v>
      </c>
      <c r="I29">
        <v>20</v>
      </c>
      <c r="J29">
        <v>66.294117647058798</v>
      </c>
      <c r="K29">
        <v>1.0728347130929301</v>
      </c>
      <c r="L29">
        <v>20</v>
      </c>
      <c r="M29">
        <v>0</v>
      </c>
      <c r="N29">
        <v>1</v>
      </c>
      <c r="O29" t="b">
        <f t="shared" si="0"/>
        <v>0</v>
      </c>
      <c r="P29">
        <f t="shared" si="1"/>
        <v>0</v>
      </c>
      <c r="Q29">
        <f t="shared" si="2"/>
        <v>1</v>
      </c>
      <c r="R29" t="str">
        <f t="shared" si="3"/>
        <v/>
      </c>
      <c r="S29" s="4" t="s">
        <v>20</v>
      </c>
      <c r="T29" s="5">
        <v>54.766666666666602</v>
      </c>
      <c r="U29" s="5">
        <v>53.441666666666599</v>
      </c>
      <c r="V29" s="6">
        <v>1</v>
      </c>
      <c r="W29" s="5">
        <v>89.5555555555555</v>
      </c>
      <c r="X29" s="5">
        <v>88.3333333333333</v>
      </c>
      <c r="Y29" s="6">
        <v>0</v>
      </c>
      <c r="Z29" s="7">
        <v>0.73324324324324297</v>
      </c>
      <c r="AA29" s="7">
        <v>0.72045045045044998</v>
      </c>
      <c r="AB29" s="6">
        <v>1</v>
      </c>
      <c r="AC29" s="5">
        <v>61.441176470588204</v>
      </c>
      <c r="AD29" s="5">
        <v>60.205882352941103</v>
      </c>
      <c r="AE29" s="6">
        <v>0</v>
      </c>
      <c r="AF29" s="5">
        <v>51.624160484013387</v>
      </c>
      <c r="AG29" s="5">
        <v>50.675333200847859</v>
      </c>
      <c r="AH29" s="6">
        <v>2</v>
      </c>
    </row>
    <row r="30" spans="1:34" x14ac:dyDescent="0.2">
      <c r="A30">
        <v>28</v>
      </c>
      <c r="B30" t="s">
        <v>27</v>
      </c>
      <c r="C30">
        <v>1</v>
      </c>
      <c r="D30">
        <v>5</v>
      </c>
      <c r="E30" t="s">
        <v>18</v>
      </c>
      <c r="F30" t="s">
        <v>17</v>
      </c>
      <c r="G30">
        <v>66.294117647058798</v>
      </c>
      <c r="H30">
        <v>1.26466788208604</v>
      </c>
      <c r="I30">
        <v>10</v>
      </c>
      <c r="J30">
        <v>66.294117647058798</v>
      </c>
      <c r="K30">
        <v>1.0728347130929301</v>
      </c>
      <c r="L30">
        <v>20</v>
      </c>
      <c r="M30">
        <v>0</v>
      </c>
      <c r="N30">
        <v>1</v>
      </c>
      <c r="O30" t="b">
        <f t="shared" si="0"/>
        <v>0</v>
      </c>
      <c r="P30">
        <f t="shared" si="1"/>
        <v>0</v>
      </c>
      <c r="Q30">
        <f t="shared" si="2"/>
        <v>1</v>
      </c>
      <c r="R30" t="str">
        <f t="shared" si="3"/>
        <v/>
      </c>
      <c r="S30" s="4" t="s">
        <v>21</v>
      </c>
      <c r="T30" s="5">
        <v>61.4166666666666</v>
      </c>
      <c r="U30" s="5">
        <v>62.7916666666666</v>
      </c>
      <c r="V30" s="6">
        <v>1</v>
      </c>
      <c r="W30" s="5">
        <v>92.5</v>
      </c>
      <c r="X30" s="5">
        <v>91.4722222222222</v>
      </c>
      <c r="Y30" s="6">
        <v>1</v>
      </c>
      <c r="Z30" s="7">
        <v>0.75540540540540502</v>
      </c>
      <c r="AA30" s="7">
        <v>0.62324324324324298</v>
      </c>
      <c r="AB30" s="6">
        <v>1</v>
      </c>
      <c r="AC30" s="5">
        <v>64.264705882352899</v>
      </c>
      <c r="AD30" s="5">
        <v>66.102941176470495</v>
      </c>
      <c r="AE30" s="6">
        <v>1</v>
      </c>
      <c r="AF30" s="5">
        <v>54.734194488606228</v>
      </c>
      <c r="AG30" s="5">
        <v>55.247518327150637</v>
      </c>
      <c r="AH30" s="6">
        <v>4</v>
      </c>
    </row>
    <row r="31" spans="1:34" x14ac:dyDescent="0.2">
      <c r="A31">
        <v>29</v>
      </c>
      <c r="B31" t="s">
        <v>27</v>
      </c>
      <c r="C31">
        <v>2</v>
      </c>
      <c r="D31">
        <v>5</v>
      </c>
      <c r="E31" t="s">
        <v>19</v>
      </c>
      <c r="F31" t="s">
        <v>17</v>
      </c>
      <c r="G31">
        <v>65.764705882352899</v>
      </c>
      <c r="H31">
        <v>0.65326789211599601</v>
      </c>
      <c r="I31">
        <v>10</v>
      </c>
      <c r="J31">
        <v>65.205882352941103</v>
      </c>
      <c r="K31">
        <v>0.52353115107374504</v>
      </c>
      <c r="L31">
        <v>20</v>
      </c>
      <c r="M31">
        <v>2.5381725609209602</v>
      </c>
      <c r="N31">
        <v>1.69894147221296E-2</v>
      </c>
      <c r="O31" t="b">
        <f t="shared" si="0"/>
        <v>0</v>
      </c>
      <c r="P31">
        <f t="shared" si="1"/>
        <v>0</v>
      </c>
      <c r="Q31">
        <f t="shared" si="2"/>
        <v>0.1</v>
      </c>
      <c r="R31" t="str">
        <f t="shared" si="3"/>
        <v/>
      </c>
      <c r="S31" s="4" t="s">
        <v>22</v>
      </c>
      <c r="T31" s="5">
        <v>41.1</v>
      </c>
      <c r="U31" s="5">
        <v>26.183333333333302</v>
      </c>
      <c r="V31" s="6">
        <v>1</v>
      </c>
      <c r="W31" s="5">
        <v>87.6111111111111</v>
      </c>
      <c r="X31" s="5">
        <v>84.6111111111111</v>
      </c>
      <c r="Y31" s="6">
        <v>1</v>
      </c>
      <c r="Z31" s="7">
        <v>0.75432432432432395</v>
      </c>
      <c r="AA31" s="7">
        <v>0.75013513513513497</v>
      </c>
      <c r="AB31" s="6">
        <v>0</v>
      </c>
      <c r="AC31" s="5">
        <v>64.588235294117595</v>
      </c>
      <c r="AD31" s="5">
        <v>62.794117647058798</v>
      </c>
      <c r="AE31" s="6">
        <v>1</v>
      </c>
      <c r="AF31" s="5">
        <v>48.513417682388258</v>
      </c>
      <c r="AG31" s="5">
        <v>43.584674306659579</v>
      </c>
      <c r="AH31" s="6">
        <v>3</v>
      </c>
    </row>
    <row r="32" spans="1:34" x14ac:dyDescent="0.2">
      <c r="A32">
        <v>30</v>
      </c>
      <c r="B32" t="s">
        <v>27</v>
      </c>
      <c r="C32">
        <v>1</v>
      </c>
      <c r="D32" t="s">
        <v>15</v>
      </c>
      <c r="E32" t="s">
        <v>20</v>
      </c>
      <c r="F32" t="s">
        <v>17</v>
      </c>
      <c r="G32">
        <v>61.441176470588204</v>
      </c>
      <c r="H32">
        <v>1.4169973832036999</v>
      </c>
      <c r="I32">
        <v>10</v>
      </c>
      <c r="J32">
        <v>60.205882352941103</v>
      </c>
      <c r="K32">
        <v>1.06302914341626</v>
      </c>
      <c r="L32">
        <v>20</v>
      </c>
      <c r="M32">
        <v>2.6839663456466201</v>
      </c>
      <c r="N32">
        <v>1.20790081995599E-2</v>
      </c>
      <c r="O32" t="b">
        <f t="shared" si="0"/>
        <v>0</v>
      </c>
      <c r="P32">
        <f t="shared" si="1"/>
        <v>0</v>
      </c>
      <c r="Q32">
        <f t="shared" si="2"/>
        <v>0.1</v>
      </c>
      <c r="R32" t="str">
        <f t="shared" si="3"/>
        <v/>
      </c>
      <c r="S32" s="4" t="s">
        <v>29</v>
      </c>
      <c r="T32" s="5">
        <v>54.75555555555551</v>
      </c>
      <c r="U32" s="5">
        <v>51.365277777777749</v>
      </c>
      <c r="V32" s="6">
        <v>4</v>
      </c>
      <c r="W32" s="5">
        <v>90.120370370370338</v>
      </c>
      <c r="X32" s="5">
        <v>87.384259259259224</v>
      </c>
      <c r="Y32" s="6">
        <v>5</v>
      </c>
      <c r="Z32" s="7">
        <v>0.74617117117117093</v>
      </c>
      <c r="AA32" s="7">
        <v>0.70222222222222197</v>
      </c>
      <c r="AB32" s="6">
        <v>5</v>
      </c>
      <c r="AC32" s="5">
        <v>64.777310924369701</v>
      </c>
      <c r="AD32" s="5">
        <v>64.394957983193223</v>
      </c>
      <c r="AE32" s="6">
        <v>2</v>
      </c>
      <c r="AF32" s="5">
        <v>53.086950362126807</v>
      </c>
      <c r="AG32" s="5">
        <v>51.499010457516306</v>
      </c>
      <c r="AH32" s="6">
        <v>16</v>
      </c>
    </row>
    <row r="33" spans="1:18" x14ac:dyDescent="0.2">
      <c r="A33">
        <v>31</v>
      </c>
      <c r="B33" t="s">
        <v>27</v>
      </c>
      <c r="C33">
        <v>1</v>
      </c>
      <c r="D33" t="s">
        <v>15</v>
      </c>
      <c r="E33" t="s">
        <v>21</v>
      </c>
      <c r="F33" t="s">
        <v>17</v>
      </c>
      <c r="G33">
        <v>64.264705882352899</v>
      </c>
      <c r="H33">
        <v>1.0490654195604201</v>
      </c>
      <c r="I33">
        <v>10</v>
      </c>
      <c r="J33">
        <v>66.102941176470495</v>
      </c>
      <c r="K33">
        <v>0.83666546827839305</v>
      </c>
      <c r="L33">
        <v>20</v>
      </c>
      <c r="M33">
        <v>-5.21366999037732</v>
      </c>
      <c r="N33" s="1">
        <v>1.5465931637657701E-5</v>
      </c>
      <c r="O33" t="b">
        <f t="shared" si="0"/>
        <v>1</v>
      </c>
      <c r="P33">
        <f t="shared" si="1"/>
        <v>1</v>
      </c>
      <c r="Q33">
        <f t="shared" si="2"/>
        <v>1E-4</v>
      </c>
      <c r="R33" t="str">
        <f t="shared" si="3"/>
        <v>Yes</v>
      </c>
    </row>
    <row r="34" spans="1:18" x14ac:dyDescent="0.2">
      <c r="A34">
        <v>32</v>
      </c>
      <c r="B34" t="s">
        <v>27</v>
      </c>
      <c r="C34">
        <v>2</v>
      </c>
      <c r="D34" t="s">
        <v>15</v>
      </c>
      <c r="E34" t="s">
        <v>24</v>
      </c>
      <c r="F34" t="s">
        <v>17</v>
      </c>
      <c r="G34">
        <v>60.8823529411764</v>
      </c>
      <c r="H34">
        <v>0</v>
      </c>
      <c r="I34">
        <v>2</v>
      </c>
      <c r="J34">
        <v>59.901960784313701</v>
      </c>
      <c r="K34">
        <v>0.44927212695645002</v>
      </c>
      <c r="L34">
        <v>3</v>
      </c>
      <c r="M34">
        <v>2.9277002188456298</v>
      </c>
      <c r="N34">
        <v>6.1114169194892098E-2</v>
      </c>
      <c r="O34" t="b">
        <f t="shared" si="0"/>
        <v>0</v>
      </c>
      <c r="P34">
        <f t="shared" si="1"/>
        <v>0</v>
      </c>
      <c r="Q34">
        <f t="shared" si="2"/>
        <v>0.1</v>
      </c>
      <c r="R34" t="str">
        <f t="shared" si="3"/>
        <v/>
      </c>
    </row>
    <row r="35" spans="1:18" x14ac:dyDescent="0.2">
      <c r="A35">
        <v>33</v>
      </c>
      <c r="B35" t="s">
        <v>27</v>
      </c>
      <c r="C35">
        <v>2</v>
      </c>
      <c r="D35" t="s">
        <v>15</v>
      </c>
      <c r="E35" t="s">
        <v>22</v>
      </c>
      <c r="F35" t="s">
        <v>17</v>
      </c>
      <c r="G35">
        <v>64.588235294117595</v>
      </c>
      <c r="H35">
        <v>0.78676088814662004</v>
      </c>
      <c r="I35">
        <v>10</v>
      </c>
      <c r="J35">
        <v>62.794117647058798</v>
      </c>
      <c r="K35">
        <v>0.71727138317047001</v>
      </c>
      <c r="L35">
        <v>20</v>
      </c>
      <c r="M35">
        <v>6.2572918755587796</v>
      </c>
      <c r="N35" s="1">
        <v>9.1840148932964698E-7</v>
      </c>
      <c r="O35" t="b">
        <f t="shared" si="0"/>
        <v>1</v>
      </c>
      <c r="P35">
        <f t="shared" si="1"/>
        <v>1</v>
      </c>
      <c r="Q35">
        <f t="shared" si="2"/>
        <v>1E-4</v>
      </c>
      <c r="R35" t="str">
        <f t="shared" si="3"/>
        <v>Yes</v>
      </c>
    </row>
    <row r="37" spans="1:18" x14ac:dyDescent="0.2">
      <c r="G37" t="s">
        <v>56</v>
      </c>
      <c r="H37">
        <f>MAX(H2:H35)</f>
        <v>1.4169973832036999</v>
      </c>
    </row>
    <row r="38" spans="1:18" x14ac:dyDescent="0.2">
      <c r="G38" t="s">
        <v>57</v>
      </c>
      <c r="H38">
        <f>MEDIAN(H2:H35)</f>
        <v>0.73208899095101299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"/>
  <sheetViews>
    <sheetView workbookViewId="0">
      <selection activeCell="O2" sqref="O2"/>
    </sheetView>
  </sheetViews>
  <sheetFormatPr baseColWidth="10" defaultRowHeight="16" x14ac:dyDescent="0.2"/>
  <cols>
    <col min="1" max="1" width="4.1640625" bestFit="1" customWidth="1"/>
    <col min="2" max="2" width="11" bestFit="1" customWidth="1"/>
    <col min="3" max="3" width="8" bestFit="1" customWidth="1"/>
    <col min="4" max="4" width="12.33203125" bestFit="1" customWidth="1"/>
    <col min="5" max="5" width="8.5" bestFit="1" customWidth="1"/>
    <col min="6" max="6" width="6.6640625" bestFit="1" customWidth="1"/>
    <col min="7" max="7" width="8.1640625" bestFit="1" customWidth="1"/>
    <col min="8" max="8" width="12.1640625" bestFit="1" customWidth="1"/>
    <col min="9" max="9" width="5.6640625" bestFit="1" customWidth="1"/>
    <col min="10" max="10" width="12.5" bestFit="1" customWidth="1"/>
    <col min="11" max="11" width="12.1640625" bestFit="1" customWidth="1"/>
    <col min="12" max="12" width="12.33203125" bestFit="1" customWidth="1"/>
    <col min="13" max="13" width="12.83203125" bestFit="1" customWidth="1"/>
    <col min="14" max="14" width="12.1640625" bestFit="1" customWidth="1"/>
    <col min="15" max="15" width="17.3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54</v>
      </c>
    </row>
    <row r="2" spans="1:15" x14ac:dyDescent="0.2">
      <c r="A2">
        <v>0</v>
      </c>
      <c r="B2" t="s">
        <v>38</v>
      </c>
      <c r="C2">
        <v>0</v>
      </c>
      <c r="D2">
        <v>0</v>
      </c>
      <c r="E2" t="s">
        <v>16</v>
      </c>
      <c r="F2" t="s">
        <v>39</v>
      </c>
      <c r="G2">
        <v>0.85350000000000004</v>
      </c>
      <c r="H2">
        <v>0.13416511386264901</v>
      </c>
      <c r="I2">
        <v>10</v>
      </c>
      <c r="J2">
        <v>0.85350000000000004</v>
      </c>
      <c r="K2">
        <v>0.13416511386264901</v>
      </c>
      <c r="L2">
        <v>10</v>
      </c>
      <c r="M2">
        <v>0</v>
      </c>
      <c r="N2">
        <v>1</v>
      </c>
      <c r="O2">
        <f>MAX(0.0001, POWER(10, IF(M2 &gt; 0, _xlfn.CEILING.MATH(LOG10(M2)), -1000)))</f>
        <v>1E-4</v>
      </c>
    </row>
    <row r="3" spans="1:15" x14ac:dyDescent="0.2">
      <c r="A3">
        <v>1</v>
      </c>
      <c r="B3" t="s">
        <v>38</v>
      </c>
      <c r="C3">
        <v>1</v>
      </c>
      <c r="D3">
        <v>10</v>
      </c>
      <c r="E3" t="s">
        <v>16</v>
      </c>
      <c r="F3" t="s">
        <v>39</v>
      </c>
      <c r="G3">
        <v>0.78400000000000003</v>
      </c>
      <c r="H3">
        <v>0.20089798406156301</v>
      </c>
      <c r="I3">
        <v>10</v>
      </c>
      <c r="J3">
        <v>0.85350000000000004</v>
      </c>
      <c r="K3">
        <v>0.13416511386264901</v>
      </c>
      <c r="L3">
        <v>10</v>
      </c>
      <c r="M3">
        <v>-0.90975851564601096</v>
      </c>
      <c r="N3">
        <v>0.37497148943995001</v>
      </c>
      <c r="O3">
        <f t="shared" ref="O3:O66" si="0">MAX(0.0001, POWER(10, IF(M3 &gt; 0, _xlfn.CEILING.MATH(LOG10(M3)), -1000)))</f>
        <v>1E-4</v>
      </c>
    </row>
    <row r="4" spans="1:15" x14ac:dyDescent="0.2">
      <c r="A4">
        <v>2</v>
      </c>
      <c r="B4" t="s">
        <v>38</v>
      </c>
      <c r="C4">
        <v>1</v>
      </c>
      <c r="D4" t="s">
        <v>15</v>
      </c>
      <c r="E4" t="s">
        <v>16</v>
      </c>
      <c r="F4" t="s">
        <v>39</v>
      </c>
      <c r="G4">
        <v>0.79299999999999904</v>
      </c>
      <c r="H4">
        <v>0.15927265232229201</v>
      </c>
      <c r="I4">
        <v>10</v>
      </c>
      <c r="J4">
        <v>0.85350000000000004</v>
      </c>
      <c r="K4">
        <v>0.13416511386264901</v>
      </c>
      <c r="L4">
        <v>10</v>
      </c>
      <c r="M4">
        <v>-0.91869298323104298</v>
      </c>
      <c r="N4">
        <v>0.37040357371837601</v>
      </c>
      <c r="O4">
        <f t="shared" si="0"/>
        <v>1E-4</v>
      </c>
    </row>
    <row r="5" spans="1:15" x14ac:dyDescent="0.2">
      <c r="A5">
        <v>3</v>
      </c>
      <c r="B5" t="s">
        <v>38</v>
      </c>
      <c r="C5">
        <v>2</v>
      </c>
      <c r="D5">
        <v>10</v>
      </c>
      <c r="E5" t="s">
        <v>16</v>
      </c>
      <c r="F5" t="s">
        <v>39</v>
      </c>
      <c r="G5">
        <v>1</v>
      </c>
      <c r="H5">
        <v>0</v>
      </c>
      <c r="I5">
        <v>10</v>
      </c>
      <c r="J5">
        <v>0.85350000000000004</v>
      </c>
      <c r="K5">
        <v>0.13416511386264901</v>
      </c>
      <c r="L5">
        <v>10</v>
      </c>
      <c r="M5">
        <v>3.4530114712900599</v>
      </c>
      <c r="N5">
        <v>2.8377262621717501E-3</v>
      </c>
      <c r="O5">
        <f t="shared" si="0"/>
        <v>10</v>
      </c>
    </row>
    <row r="6" spans="1:15" x14ac:dyDescent="0.2">
      <c r="A6">
        <v>4</v>
      </c>
      <c r="B6" t="s">
        <v>38</v>
      </c>
      <c r="C6">
        <v>2</v>
      </c>
      <c r="D6" t="s">
        <v>15</v>
      </c>
      <c r="E6" t="s">
        <v>16</v>
      </c>
      <c r="F6" t="s">
        <v>39</v>
      </c>
      <c r="G6">
        <v>1</v>
      </c>
      <c r="H6">
        <v>0</v>
      </c>
      <c r="I6">
        <v>10</v>
      </c>
      <c r="J6">
        <v>0.85350000000000004</v>
      </c>
      <c r="K6">
        <v>0.13416511386264901</v>
      </c>
      <c r="L6">
        <v>10</v>
      </c>
      <c r="M6">
        <v>3.4530114712900599</v>
      </c>
      <c r="N6">
        <v>2.8377262621717501E-3</v>
      </c>
      <c r="O6">
        <f t="shared" si="0"/>
        <v>10</v>
      </c>
    </row>
    <row r="7" spans="1:15" x14ac:dyDescent="0.2">
      <c r="A7">
        <v>5</v>
      </c>
      <c r="B7" t="s">
        <v>38</v>
      </c>
      <c r="C7">
        <v>0</v>
      </c>
      <c r="D7">
        <v>0</v>
      </c>
      <c r="E7" t="s">
        <v>18</v>
      </c>
      <c r="F7" t="s">
        <v>39</v>
      </c>
      <c r="G7">
        <v>0.5</v>
      </c>
      <c r="H7">
        <v>0</v>
      </c>
      <c r="I7">
        <v>10</v>
      </c>
      <c r="J7">
        <v>0.5</v>
      </c>
      <c r="K7">
        <v>0</v>
      </c>
      <c r="L7">
        <v>10</v>
      </c>
      <c r="O7">
        <f t="shared" si="0"/>
        <v>1E-4</v>
      </c>
    </row>
    <row r="8" spans="1:15" x14ac:dyDescent="0.2">
      <c r="A8">
        <v>6</v>
      </c>
      <c r="B8" t="s">
        <v>38</v>
      </c>
      <c r="C8">
        <v>1</v>
      </c>
      <c r="D8">
        <v>10</v>
      </c>
      <c r="E8" t="s">
        <v>18</v>
      </c>
      <c r="F8" t="s">
        <v>39</v>
      </c>
      <c r="G8">
        <v>0.5</v>
      </c>
      <c r="H8">
        <v>0</v>
      </c>
      <c r="I8">
        <v>10</v>
      </c>
      <c r="J8">
        <v>0.5</v>
      </c>
      <c r="K8">
        <v>0</v>
      </c>
      <c r="L8">
        <v>10</v>
      </c>
      <c r="O8">
        <f t="shared" si="0"/>
        <v>1E-4</v>
      </c>
    </row>
    <row r="9" spans="1:15" x14ac:dyDescent="0.2">
      <c r="A9">
        <v>7</v>
      </c>
      <c r="B9" t="s">
        <v>38</v>
      </c>
      <c r="C9">
        <v>1</v>
      </c>
      <c r="D9" t="s">
        <v>15</v>
      </c>
      <c r="E9" t="s">
        <v>18</v>
      </c>
      <c r="F9" t="s">
        <v>39</v>
      </c>
      <c r="G9">
        <v>0.5</v>
      </c>
      <c r="H9">
        <v>0</v>
      </c>
      <c r="I9">
        <v>10</v>
      </c>
      <c r="J9">
        <v>0.5</v>
      </c>
      <c r="K9">
        <v>0</v>
      </c>
      <c r="L9">
        <v>10</v>
      </c>
      <c r="O9">
        <f t="shared" si="0"/>
        <v>1E-4</v>
      </c>
    </row>
    <row r="10" spans="1:15" x14ac:dyDescent="0.2">
      <c r="A10">
        <v>8</v>
      </c>
      <c r="B10" t="s">
        <v>38</v>
      </c>
      <c r="C10">
        <v>2</v>
      </c>
      <c r="D10">
        <v>10</v>
      </c>
      <c r="E10" t="s">
        <v>18</v>
      </c>
      <c r="F10" t="s">
        <v>39</v>
      </c>
      <c r="G10">
        <v>1</v>
      </c>
      <c r="H10">
        <v>0</v>
      </c>
      <c r="I10">
        <v>10</v>
      </c>
      <c r="J10">
        <v>0.5</v>
      </c>
      <c r="K10">
        <v>0</v>
      </c>
      <c r="L10">
        <v>10</v>
      </c>
      <c r="M10" t="s">
        <v>40</v>
      </c>
      <c r="N10">
        <v>0</v>
      </c>
      <c r="O10" t="e">
        <f t="shared" si="0"/>
        <v>#VALUE!</v>
      </c>
    </row>
    <row r="11" spans="1:15" x14ac:dyDescent="0.2">
      <c r="A11">
        <v>9</v>
      </c>
      <c r="B11" t="s">
        <v>38</v>
      </c>
      <c r="C11">
        <v>2</v>
      </c>
      <c r="D11" t="s">
        <v>15</v>
      </c>
      <c r="E11" t="s">
        <v>18</v>
      </c>
      <c r="F11" t="s">
        <v>39</v>
      </c>
      <c r="G11">
        <v>1</v>
      </c>
      <c r="H11">
        <v>0</v>
      </c>
      <c r="I11">
        <v>10</v>
      </c>
      <c r="J11">
        <v>0.5</v>
      </c>
      <c r="K11">
        <v>0</v>
      </c>
      <c r="L11">
        <v>10</v>
      </c>
      <c r="M11" t="s">
        <v>40</v>
      </c>
      <c r="N11" s="1">
        <v>0</v>
      </c>
      <c r="O11" t="e">
        <f t="shared" si="0"/>
        <v>#VALUE!</v>
      </c>
    </row>
    <row r="12" spans="1:15" x14ac:dyDescent="0.2">
      <c r="A12">
        <v>10</v>
      </c>
      <c r="B12" t="s">
        <v>38</v>
      </c>
      <c r="C12">
        <v>0</v>
      </c>
      <c r="D12">
        <v>0</v>
      </c>
      <c r="E12" t="s">
        <v>19</v>
      </c>
      <c r="F12" t="s">
        <v>39</v>
      </c>
      <c r="G12">
        <v>0.5</v>
      </c>
      <c r="H12">
        <v>0</v>
      </c>
      <c r="I12">
        <v>10</v>
      </c>
      <c r="J12">
        <v>0.5</v>
      </c>
      <c r="K12">
        <v>0</v>
      </c>
      <c r="L12">
        <v>10</v>
      </c>
      <c r="O12">
        <f t="shared" si="0"/>
        <v>1E-4</v>
      </c>
    </row>
    <row r="13" spans="1:15" x14ac:dyDescent="0.2">
      <c r="A13">
        <v>11</v>
      </c>
      <c r="B13" t="s">
        <v>38</v>
      </c>
      <c r="C13">
        <v>1</v>
      </c>
      <c r="D13">
        <v>10</v>
      </c>
      <c r="E13" t="s">
        <v>19</v>
      </c>
      <c r="F13" t="s">
        <v>39</v>
      </c>
      <c r="G13">
        <v>0.5</v>
      </c>
      <c r="H13">
        <v>0</v>
      </c>
      <c r="I13">
        <v>10</v>
      </c>
      <c r="J13">
        <v>0.5</v>
      </c>
      <c r="K13">
        <v>0</v>
      </c>
      <c r="L13">
        <v>10</v>
      </c>
      <c r="O13">
        <f t="shared" si="0"/>
        <v>1E-4</v>
      </c>
    </row>
    <row r="14" spans="1:15" x14ac:dyDescent="0.2">
      <c r="A14">
        <v>12</v>
      </c>
      <c r="B14" t="s">
        <v>38</v>
      </c>
      <c r="C14">
        <v>1</v>
      </c>
      <c r="D14" t="s">
        <v>15</v>
      </c>
      <c r="E14" t="s">
        <v>19</v>
      </c>
      <c r="F14" t="s">
        <v>39</v>
      </c>
      <c r="G14">
        <v>0.5</v>
      </c>
      <c r="H14">
        <v>0</v>
      </c>
      <c r="I14">
        <v>10</v>
      </c>
      <c r="J14">
        <v>0.5</v>
      </c>
      <c r="K14">
        <v>0</v>
      </c>
      <c r="L14">
        <v>10</v>
      </c>
      <c r="O14">
        <f t="shared" si="0"/>
        <v>1E-4</v>
      </c>
    </row>
    <row r="15" spans="1:15" x14ac:dyDescent="0.2">
      <c r="A15">
        <v>13</v>
      </c>
      <c r="B15" t="s">
        <v>38</v>
      </c>
      <c r="C15">
        <v>2</v>
      </c>
      <c r="D15">
        <v>10</v>
      </c>
      <c r="E15" t="s">
        <v>19</v>
      </c>
      <c r="F15" t="s">
        <v>39</v>
      </c>
      <c r="G15">
        <v>1</v>
      </c>
      <c r="H15">
        <v>0</v>
      </c>
      <c r="I15">
        <v>10</v>
      </c>
      <c r="J15">
        <v>0.5</v>
      </c>
      <c r="K15">
        <v>0</v>
      </c>
      <c r="L15">
        <v>10</v>
      </c>
      <c r="M15" t="s">
        <v>40</v>
      </c>
      <c r="N15">
        <v>0</v>
      </c>
      <c r="O15" t="e">
        <f t="shared" si="0"/>
        <v>#VALUE!</v>
      </c>
    </row>
    <row r="16" spans="1:15" x14ac:dyDescent="0.2">
      <c r="A16">
        <v>14</v>
      </c>
      <c r="B16" t="s">
        <v>38</v>
      </c>
      <c r="C16">
        <v>2</v>
      </c>
      <c r="D16" t="s">
        <v>15</v>
      </c>
      <c r="E16" t="s">
        <v>19</v>
      </c>
      <c r="F16" t="s">
        <v>39</v>
      </c>
      <c r="G16">
        <v>1</v>
      </c>
      <c r="H16">
        <v>0</v>
      </c>
      <c r="I16">
        <v>10</v>
      </c>
      <c r="J16">
        <v>0.5</v>
      </c>
      <c r="K16">
        <v>0</v>
      </c>
      <c r="L16">
        <v>10</v>
      </c>
      <c r="M16" t="s">
        <v>40</v>
      </c>
      <c r="N16">
        <v>0</v>
      </c>
      <c r="O16" t="e">
        <f t="shared" si="0"/>
        <v>#VALUE!</v>
      </c>
    </row>
    <row r="17" spans="1:15" x14ac:dyDescent="0.2">
      <c r="A17">
        <v>15</v>
      </c>
      <c r="B17" t="s">
        <v>38</v>
      </c>
      <c r="C17">
        <v>0</v>
      </c>
      <c r="D17">
        <v>0</v>
      </c>
      <c r="E17" t="s">
        <v>20</v>
      </c>
      <c r="F17" t="s">
        <v>39</v>
      </c>
      <c r="G17">
        <v>0.5</v>
      </c>
      <c r="H17">
        <v>0</v>
      </c>
      <c r="I17">
        <v>10</v>
      </c>
      <c r="J17">
        <v>0.5</v>
      </c>
      <c r="K17">
        <v>0</v>
      </c>
      <c r="L17">
        <v>10</v>
      </c>
      <c r="O17">
        <f t="shared" si="0"/>
        <v>1E-4</v>
      </c>
    </row>
    <row r="18" spans="1:15" x14ac:dyDescent="0.2">
      <c r="A18">
        <v>16</v>
      </c>
      <c r="B18" t="s">
        <v>38</v>
      </c>
      <c r="C18">
        <v>1</v>
      </c>
      <c r="D18">
        <v>10</v>
      </c>
      <c r="E18" t="s">
        <v>20</v>
      </c>
      <c r="F18" t="s">
        <v>39</v>
      </c>
      <c r="G18">
        <v>0.5</v>
      </c>
      <c r="H18">
        <v>0</v>
      </c>
      <c r="I18">
        <v>10</v>
      </c>
      <c r="J18">
        <v>0.5</v>
      </c>
      <c r="K18">
        <v>0</v>
      </c>
      <c r="L18">
        <v>10</v>
      </c>
      <c r="O18">
        <f t="shared" si="0"/>
        <v>1E-4</v>
      </c>
    </row>
    <row r="19" spans="1:15" x14ac:dyDescent="0.2">
      <c r="A19">
        <v>17</v>
      </c>
      <c r="B19" t="s">
        <v>38</v>
      </c>
      <c r="C19">
        <v>1</v>
      </c>
      <c r="D19" t="s">
        <v>15</v>
      </c>
      <c r="E19" t="s">
        <v>20</v>
      </c>
      <c r="F19" t="s">
        <v>39</v>
      </c>
      <c r="G19">
        <v>0.5</v>
      </c>
      <c r="H19">
        <v>0</v>
      </c>
      <c r="I19">
        <v>10</v>
      </c>
      <c r="J19">
        <v>0.5</v>
      </c>
      <c r="K19">
        <v>0</v>
      </c>
      <c r="L19">
        <v>10</v>
      </c>
      <c r="O19">
        <f t="shared" si="0"/>
        <v>1E-4</v>
      </c>
    </row>
    <row r="20" spans="1:15" x14ac:dyDescent="0.2">
      <c r="A20">
        <v>18</v>
      </c>
      <c r="B20" t="s">
        <v>38</v>
      </c>
      <c r="C20">
        <v>2</v>
      </c>
      <c r="D20">
        <v>10</v>
      </c>
      <c r="E20" t="s">
        <v>20</v>
      </c>
      <c r="F20" t="s">
        <v>39</v>
      </c>
      <c r="G20">
        <v>1</v>
      </c>
      <c r="H20">
        <v>0</v>
      </c>
      <c r="I20">
        <v>10</v>
      </c>
      <c r="J20">
        <v>0.5</v>
      </c>
      <c r="K20">
        <v>0</v>
      </c>
      <c r="L20">
        <v>10</v>
      </c>
      <c r="M20" t="s">
        <v>40</v>
      </c>
      <c r="N20">
        <v>0</v>
      </c>
      <c r="O20" t="e">
        <f t="shared" si="0"/>
        <v>#VALUE!</v>
      </c>
    </row>
    <row r="21" spans="1:15" x14ac:dyDescent="0.2">
      <c r="A21">
        <v>19</v>
      </c>
      <c r="B21" t="s">
        <v>38</v>
      </c>
      <c r="C21">
        <v>2</v>
      </c>
      <c r="D21" t="s">
        <v>15</v>
      </c>
      <c r="E21" t="s">
        <v>20</v>
      </c>
      <c r="F21" t="s">
        <v>39</v>
      </c>
      <c r="G21">
        <v>1</v>
      </c>
      <c r="H21">
        <v>0</v>
      </c>
      <c r="I21">
        <v>10</v>
      </c>
      <c r="J21">
        <v>0.5</v>
      </c>
      <c r="K21">
        <v>0</v>
      </c>
      <c r="L21">
        <v>10</v>
      </c>
      <c r="M21" t="s">
        <v>40</v>
      </c>
      <c r="N21">
        <v>0</v>
      </c>
      <c r="O21" t="e">
        <f t="shared" si="0"/>
        <v>#VALUE!</v>
      </c>
    </row>
    <row r="22" spans="1:15" x14ac:dyDescent="0.2">
      <c r="A22">
        <v>20</v>
      </c>
      <c r="B22" t="s">
        <v>38</v>
      </c>
      <c r="C22">
        <v>0</v>
      </c>
      <c r="D22">
        <v>0</v>
      </c>
      <c r="E22" t="s">
        <v>21</v>
      </c>
      <c r="F22" t="s">
        <v>39</v>
      </c>
      <c r="G22">
        <v>1</v>
      </c>
      <c r="H22">
        <v>0</v>
      </c>
      <c r="I22">
        <v>10</v>
      </c>
      <c r="J22">
        <v>1</v>
      </c>
      <c r="K22">
        <v>0</v>
      </c>
      <c r="L22">
        <v>10</v>
      </c>
      <c r="O22">
        <f t="shared" si="0"/>
        <v>1E-4</v>
      </c>
    </row>
    <row r="23" spans="1:15" x14ac:dyDescent="0.2">
      <c r="A23">
        <v>21</v>
      </c>
      <c r="B23" t="s">
        <v>38</v>
      </c>
      <c r="C23">
        <v>1</v>
      </c>
      <c r="D23">
        <v>10</v>
      </c>
      <c r="E23" t="s">
        <v>21</v>
      </c>
      <c r="F23" t="s">
        <v>39</v>
      </c>
      <c r="G23">
        <v>0.86099999999999999</v>
      </c>
      <c r="H23">
        <v>0.22346762131856501</v>
      </c>
      <c r="I23">
        <v>10</v>
      </c>
      <c r="J23">
        <v>1</v>
      </c>
      <c r="K23">
        <v>0</v>
      </c>
      <c r="L23">
        <v>10</v>
      </c>
      <c r="M23">
        <v>-1.96698113207547</v>
      </c>
      <c r="N23" s="1">
        <v>6.4794715722427496E-2</v>
      </c>
      <c r="O23">
        <f t="shared" si="0"/>
        <v>1E-4</v>
      </c>
    </row>
    <row r="24" spans="1:15" x14ac:dyDescent="0.2">
      <c r="A24">
        <v>22</v>
      </c>
      <c r="B24" t="s">
        <v>38</v>
      </c>
      <c r="C24">
        <v>1</v>
      </c>
      <c r="D24" t="s">
        <v>15</v>
      </c>
      <c r="E24" t="s">
        <v>21</v>
      </c>
      <c r="F24" t="s">
        <v>39</v>
      </c>
      <c r="G24">
        <v>0.998</v>
      </c>
      <c r="H24">
        <v>2.5819888974716E-3</v>
      </c>
      <c r="I24">
        <v>10</v>
      </c>
      <c r="J24">
        <v>1</v>
      </c>
      <c r="K24">
        <v>0</v>
      </c>
      <c r="L24">
        <v>10</v>
      </c>
      <c r="M24">
        <v>-2.4494897427831801</v>
      </c>
      <c r="N24" s="1">
        <v>2.4769558804109099E-2</v>
      </c>
      <c r="O24">
        <f t="shared" si="0"/>
        <v>1E-4</v>
      </c>
    </row>
    <row r="25" spans="1:15" x14ac:dyDescent="0.2">
      <c r="A25">
        <v>23</v>
      </c>
      <c r="B25" t="s">
        <v>38</v>
      </c>
      <c r="C25">
        <v>2</v>
      </c>
      <c r="D25">
        <v>10</v>
      </c>
      <c r="E25" t="s">
        <v>21</v>
      </c>
      <c r="F25" t="s">
        <v>39</v>
      </c>
      <c r="G25">
        <v>1</v>
      </c>
      <c r="H25">
        <v>0</v>
      </c>
      <c r="I25">
        <v>10</v>
      </c>
      <c r="J25">
        <v>1</v>
      </c>
      <c r="K25">
        <v>0</v>
      </c>
      <c r="L25">
        <v>10</v>
      </c>
      <c r="O25">
        <f t="shared" si="0"/>
        <v>1E-4</v>
      </c>
    </row>
    <row r="26" spans="1:15" x14ac:dyDescent="0.2">
      <c r="A26">
        <v>24</v>
      </c>
      <c r="B26" t="s">
        <v>38</v>
      </c>
      <c r="C26">
        <v>2</v>
      </c>
      <c r="D26" t="s">
        <v>15</v>
      </c>
      <c r="E26" t="s">
        <v>21</v>
      </c>
      <c r="F26" t="s">
        <v>39</v>
      </c>
      <c r="G26">
        <v>1</v>
      </c>
      <c r="H26">
        <v>0</v>
      </c>
      <c r="I26">
        <v>10</v>
      </c>
      <c r="J26">
        <v>1</v>
      </c>
      <c r="K26">
        <v>0</v>
      </c>
      <c r="L26">
        <v>10</v>
      </c>
      <c r="O26">
        <f t="shared" si="0"/>
        <v>1E-4</v>
      </c>
    </row>
    <row r="27" spans="1:15" x14ac:dyDescent="0.2">
      <c r="A27">
        <v>25</v>
      </c>
      <c r="B27" t="s">
        <v>38</v>
      </c>
      <c r="C27">
        <v>0</v>
      </c>
      <c r="D27">
        <v>0</v>
      </c>
      <c r="E27" t="s">
        <v>24</v>
      </c>
      <c r="F27" t="s">
        <v>39</v>
      </c>
      <c r="G27">
        <v>0.5</v>
      </c>
      <c r="H27">
        <v>0</v>
      </c>
      <c r="I27">
        <v>10</v>
      </c>
      <c r="J27">
        <v>0.5</v>
      </c>
      <c r="K27">
        <v>0</v>
      </c>
      <c r="L27">
        <v>10</v>
      </c>
      <c r="O27">
        <f t="shared" si="0"/>
        <v>1E-4</v>
      </c>
    </row>
    <row r="28" spans="1:15" x14ac:dyDescent="0.2">
      <c r="A28">
        <v>26</v>
      </c>
      <c r="B28" t="s">
        <v>38</v>
      </c>
      <c r="C28">
        <v>1</v>
      </c>
      <c r="D28">
        <v>10</v>
      </c>
      <c r="E28" t="s">
        <v>24</v>
      </c>
      <c r="F28" t="s">
        <v>39</v>
      </c>
      <c r="G28">
        <v>0.5</v>
      </c>
      <c r="H28">
        <v>0</v>
      </c>
      <c r="I28">
        <v>10</v>
      </c>
      <c r="J28">
        <v>0.5</v>
      </c>
      <c r="K28">
        <v>0</v>
      </c>
      <c r="L28">
        <v>10</v>
      </c>
      <c r="O28">
        <f t="shared" si="0"/>
        <v>1E-4</v>
      </c>
    </row>
    <row r="29" spans="1:15" x14ac:dyDescent="0.2">
      <c r="A29">
        <v>27</v>
      </c>
      <c r="B29" t="s">
        <v>38</v>
      </c>
      <c r="C29">
        <v>1</v>
      </c>
      <c r="D29" t="s">
        <v>15</v>
      </c>
      <c r="E29" t="s">
        <v>24</v>
      </c>
      <c r="F29" t="s">
        <v>39</v>
      </c>
      <c r="G29">
        <v>0.5</v>
      </c>
      <c r="H29">
        <v>0</v>
      </c>
      <c r="I29">
        <v>10</v>
      </c>
      <c r="J29">
        <v>0.5</v>
      </c>
      <c r="K29">
        <v>0</v>
      </c>
      <c r="L29">
        <v>10</v>
      </c>
      <c r="O29">
        <f t="shared" si="0"/>
        <v>1E-4</v>
      </c>
    </row>
    <row r="30" spans="1:15" x14ac:dyDescent="0.2">
      <c r="A30">
        <v>28</v>
      </c>
      <c r="B30" t="s">
        <v>38</v>
      </c>
      <c r="C30">
        <v>2</v>
      </c>
      <c r="D30">
        <v>10</v>
      </c>
      <c r="E30" t="s">
        <v>24</v>
      </c>
      <c r="F30" t="s">
        <v>39</v>
      </c>
      <c r="G30">
        <v>0.815499999999999</v>
      </c>
      <c r="H30">
        <v>0.21777217963326301</v>
      </c>
      <c r="I30">
        <v>10</v>
      </c>
      <c r="J30">
        <v>0.5</v>
      </c>
      <c r="K30">
        <v>0</v>
      </c>
      <c r="L30">
        <v>10</v>
      </c>
      <c r="M30">
        <v>4.5813868578772796</v>
      </c>
      <c r="N30">
        <v>2.3153571863224301E-4</v>
      </c>
      <c r="O30">
        <f t="shared" si="0"/>
        <v>10</v>
      </c>
    </row>
    <row r="31" spans="1:15" x14ac:dyDescent="0.2">
      <c r="A31">
        <v>29</v>
      </c>
      <c r="B31" t="s">
        <v>38</v>
      </c>
      <c r="C31">
        <v>2</v>
      </c>
      <c r="D31" t="s">
        <v>15</v>
      </c>
      <c r="E31" t="s">
        <v>24</v>
      </c>
      <c r="F31" t="s">
        <v>39</v>
      </c>
      <c r="G31">
        <v>0.97249999999999903</v>
      </c>
      <c r="H31">
        <v>3.5355339059327299E-3</v>
      </c>
      <c r="I31">
        <v>10</v>
      </c>
      <c r="J31">
        <v>0.5</v>
      </c>
      <c r="K31">
        <v>0</v>
      </c>
      <c r="L31">
        <v>10</v>
      </c>
      <c r="M31">
        <v>422.61684774745999</v>
      </c>
      <c r="N31" s="1">
        <v>1.9875170415441199E-37</v>
      </c>
      <c r="O31">
        <f t="shared" si="0"/>
        <v>1000</v>
      </c>
    </row>
    <row r="32" spans="1:15" x14ac:dyDescent="0.2">
      <c r="A32">
        <v>30</v>
      </c>
      <c r="B32" t="s">
        <v>38</v>
      </c>
      <c r="C32">
        <v>0</v>
      </c>
      <c r="D32">
        <v>0</v>
      </c>
      <c r="E32" t="s">
        <v>22</v>
      </c>
      <c r="F32" t="s">
        <v>39</v>
      </c>
      <c r="G32">
        <v>0.5</v>
      </c>
      <c r="H32">
        <v>0</v>
      </c>
      <c r="I32">
        <v>10</v>
      </c>
      <c r="J32">
        <v>0.5</v>
      </c>
      <c r="K32">
        <v>0</v>
      </c>
      <c r="L32">
        <v>10</v>
      </c>
      <c r="O32">
        <f t="shared" si="0"/>
        <v>1E-4</v>
      </c>
    </row>
    <row r="33" spans="1:15" x14ac:dyDescent="0.2">
      <c r="A33">
        <v>31</v>
      </c>
      <c r="B33" t="s">
        <v>38</v>
      </c>
      <c r="C33">
        <v>1</v>
      </c>
      <c r="D33">
        <v>10</v>
      </c>
      <c r="E33" t="s">
        <v>22</v>
      </c>
      <c r="F33" t="s">
        <v>39</v>
      </c>
      <c r="G33">
        <v>0.5</v>
      </c>
      <c r="H33">
        <v>0</v>
      </c>
      <c r="I33">
        <v>10</v>
      </c>
      <c r="J33">
        <v>0.5</v>
      </c>
      <c r="K33">
        <v>0</v>
      </c>
      <c r="L33">
        <v>10</v>
      </c>
      <c r="O33">
        <f t="shared" si="0"/>
        <v>1E-4</v>
      </c>
    </row>
    <row r="34" spans="1:15" x14ac:dyDescent="0.2">
      <c r="A34">
        <v>32</v>
      </c>
      <c r="B34" t="s">
        <v>38</v>
      </c>
      <c r="C34">
        <v>1</v>
      </c>
      <c r="D34" t="s">
        <v>15</v>
      </c>
      <c r="E34" t="s">
        <v>22</v>
      </c>
      <c r="F34" t="s">
        <v>39</v>
      </c>
      <c r="G34">
        <v>0.5</v>
      </c>
      <c r="H34">
        <v>0</v>
      </c>
      <c r="I34">
        <v>10</v>
      </c>
      <c r="J34">
        <v>0.5</v>
      </c>
      <c r="K34">
        <v>0</v>
      </c>
      <c r="L34">
        <v>10</v>
      </c>
      <c r="O34">
        <f t="shared" si="0"/>
        <v>1E-4</v>
      </c>
    </row>
    <row r="35" spans="1:15" x14ac:dyDescent="0.2">
      <c r="A35">
        <v>33</v>
      </c>
      <c r="B35" t="s">
        <v>38</v>
      </c>
      <c r="C35">
        <v>2</v>
      </c>
      <c r="D35">
        <v>10</v>
      </c>
      <c r="E35" t="s">
        <v>22</v>
      </c>
      <c r="F35" t="s">
        <v>39</v>
      </c>
      <c r="G35">
        <v>1</v>
      </c>
      <c r="H35">
        <v>0</v>
      </c>
      <c r="I35">
        <v>10</v>
      </c>
      <c r="J35">
        <v>0.5</v>
      </c>
      <c r="K35">
        <v>0</v>
      </c>
      <c r="L35">
        <v>10</v>
      </c>
      <c r="M35" t="s">
        <v>40</v>
      </c>
      <c r="N35">
        <v>0</v>
      </c>
      <c r="O35" t="e">
        <f t="shared" si="0"/>
        <v>#VALUE!</v>
      </c>
    </row>
    <row r="36" spans="1:15" x14ac:dyDescent="0.2">
      <c r="A36">
        <v>34</v>
      </c>
      <c r="B36" t="s">
        <v>38</v>
      </c>
      <c r="C36">
        <v>2</v>
      </c>
      <c r="D36" t="s">
        <v>15</v>
      </c>
      <c r="E36" t="s">
        <v>22</v>
      </c>
      <c r="F36" t="s">
        <v>39</v>
      </c>
      <c r="G36">
        <v>0.999</v>
      </c>
      <c r="H36">
        <v>2.1081851067788998E-3</v>
      </c>
      <c r="I36">
        <v>10</v>
      </c>
      <c r="J36">
        <v>0.5</v>
      </c>
      <c r="K36">
        <v>0</v>
      </c>
      <c r="L36">
        <v>10</v>
      </c>
      <c r="M36">
        <v>748.50000000000398</v>
      </c>
      <c r="N36" s="1">
        <v>6.7632555328793496E-42</v>
      </c>
      <c r="O36">
        <f t="shared" si="0"/>
        <v>1000</v>
      </c>
    </row>
    <row r="37" spans="1:15" x14ac:dyDescent="0.2">
      <c r="A37">
        <v>35</v>
      </c>
      <c r="B37" t="s">
        <v>41</v>
      </c>
      <c r="C37">
        <v>0</v>
      </c>
      <c r="D37">
        <v>0</v>
      </c>
      <c r="E37" t="s">
        <v>16</v>
      </c>
      <c r="F37" t="s">
        <v>39</v>
      </c>
      <c r="G37">
        <v>44</v>
      </c>
      <c r="H37">
        <v>0</v>
      </c>
      <c r="I37">
        <v>10</v>
      </c>
      <c r="J37">
        <v>44</v>
      </c>
      <c r="K37">
        <v>0</v>
      </c>
      <c r="L37">
        <v>10</v>
      </c>
      <c r="O37">
        <f t="shared" si="0"/>
        <v>1E-4</v>
      </c>
    </row>
    <row r="38" spans="1:15" x14ac:dyDescent="0.2">
      <c r="A38">
        <v>36</v>
      </c>
      <c r="B38" t="s">
        <v>41</v>
      </c>
      <c r="C38">
        <v>1</v>
      </c>
      <c r="D38">
        <v>10</v>
      </c>
      <c r="E38" t="s">
        <v>16</v>
      </c>
      <c r="F38" t="s">
        <v>39</v>
      </c>
      <c r="G38">
        <v>1</v>
      </c>
      <c r="H38">
        <v>0</v>
      </c>
      <c r="I38">
        <v>10</v>
      </c>
      <c r="J38">
        <v>44</v>
      </c>
      <c r="K38">
        <v>0</v>
      </c>
      <c r="L38">
        <v>10</v>
      </c>
      <c r="M38" t="e" cm="1">
        <f t="array" ref="M38">-inf</f>
        <v>#NAME?</v>
      </c>
      <c r="N38">
        <v>0</v>
      </c>
      <c r="O38" t="e">
        <f t="shared" si="0"/>
        <v>#NAME?</v>
      </c>
    </row>
    <row r="39" spans="1:15" x14ac:dyDescent="0.2">
      <c r="A39">
        <v>37</v>
      </c>
      <c r="B39" t="s">
        <v>41</v>
      </c>
      <c r="C39">
        <v>1</v>
      </c>
      <c r="D39" t="s">
        <v>15</v>
      </c>
      <c r="E39" t="s">
        <v>16</v>
      </c>
      <c r="F39" t="s">
        <v>39</v>
      </c>
      <c r="G39">
        <v>1</v>
      </c>
      <c r="H39">
        <v>0</v>
      </c>
      <c r="I39">
        <v>10</v>
      </c>
      <c r="J39">
        <v>44</v>
      </c>
      <c r="K39">
        <v>0</v>
      </c>
      <c r="L39">
        <v>10</v>
      </c>
      <c r="M39" t="e" cm="1">
        <f t="array" ref="M39">-inf</f>
        <v>#NAME?</v>
      </c>
      <c r="N39">
        <v>0</v>
      </c>
      <c r="O39" t="e">
        <f t="shared" si="0"/>
        <v>#NAME?</v>
      </c>
    </row>
    <row r="40" spans="1:15" x14ac:dyDescent="0.2">
      <c r="A40">
        <v>38</v>
      </c>
      <c r="B40" t="s">
        <v>41</v>
      </c>
      <c r="C40">
        <v>2</v>
      </c>
      <c r="D40">
        <v>10</v>
      </c>
      <c r="E40" t="s">
        <v>16</v>
      </c>
      <c r="F40" t="s">
        <v>39</v>
      </c>
      <c r="G40">
        <v>22</v>
      </c>
      <c r="H40">
        <v>0</v>
      </c>
      <c r="I40">
        <v>10</v>
      </c>
      <c r="J40">
        <v>44</v>
      </c>
      <c r="K40">
        <v>0</v>
      </c>
      <c r="L40">
        <v>10</v>
      </c>
      <c r="M40" t="e" cm="1">
        <f t="array" ref="M40">-inf</f>
        <v>#NAME?</v>
      </c>
      <c r="N40">
        <v>0</v>
      </c>
      <c r="O40" t="e">
        <f t="shared" si="0"/>
        <v>#NAME?</v>
      </c>
    </row>
    <row r="41" spans="1:15" x14ac:dyDescent="0.2">
      <c r="A41">
        <v>39</v>
      </c>
      <c r="B41" t="s">
        <v>41</v>
      </c>
      <c r="C41">
        <v>2</v>
      </c>
      <c r="D41" t="s">
        <v>15</v>
      </c>
      <c r="E41" t="s">
        <v>16</v>
      </c>
      <c r="F41" t="s">
        <v>39</v>
      </c>
      <c r="G41">
        <v>22</v>
      </c>
      <c r="H41">
        <v>0</v>
      </c>
      <c r="I41">
        <v>10</v>
      </c>
      <c r="J41">
        <v>44</v>
      </c>
      <c r="K41">
        <v>0</v>
      </c>
      <c r="L41">
        <v>10</v>
      </c>
      <c r="M41" t="e" cm="1">
        <f t="array" ref="M41">-inf</f>
        <v>#NAME?</v>
      </c>
      <c r="N41">
        <v>0</v>
      </c>
      <c r="O41" t="e">
        <f t="shared" si="0"/>
        <v>#NAME?</v>
      </c>
    </row>
    <row r="42" spans="1:15" x14ac:dyDescent="0.2">
      <c r="A42">
        <v>40</v>
      </c>
      <c r="B42" t="s">
        <v>41</v>
      </c>
      <c r="C42">
        <v>0</v>
      </c>
      <c r="D42">
        <v>0</v>
      </c>
      <c r="E42" t="s">
        <v>18</v>
      </c>
      <c r="F42" t="s">
        <v>39</v>
      </c>
      <c r="G42">
        <v>1827</v>
      </c>
      <c r="H42">
        <v>0</v>
      </c>
      <c r="I42">
        <v>10</v>
      </c>
      <c r="J42">
        <v>1827</v>
      </c>
      <c r="K42">
        <v>0</v>
      </c>
      <c r="L42">
        <v>10</v>
      </c>
      <c r="O42">
        <f t="shared" si="0"/>
        <v>1E-4</v>
      </c>
    </row>
    <row r="43" spans="1:15" x14ac:dyDescent="0.2">
      <c r="A43">
        <v>41</v>
      </c>
      <c r="B43" t="s">
        <v>41</v>
      </c>
      <c r="C43">
        <v>1</v>
      </c>
      <c r="D43">
        <v>10</v>
      </c>
      <c r="E43" t="s">
        <v>18</v>
      </c>
      <c r="F43" t="s">
        <v>39</v>
      </c>
      <c r="G43">
        <v>5</v>
      </c>
      <c r="H43">
        <v>0</v>
      </c>
      <c r="I43">
        <v>10</v>
      </c>
      <c r="J43">
        <v>1827</v>
      </c>
      <c r="K43">
        <v>0</v>
      </c>
      <c r="L43">
        <v>10</v>
      </c>
      <c r="M43" t="e" cm="1">
        <f t="array" ref="M43">-inf</f>
        <v>#NAME?</v>
      </c>
      <c r="N43">
        <v>0</v>
      </c>
      <c r="O43" t="e">
        <f t="shared" si="0"/>
        <v>#NAME?</v>
      </c>
    </row>
    <row r="44" spans="1:15" x14ac:dyDescent="0.2">
      <c r="A44">
        <v>42</v>
      </c>
      <c r="B44" t="s">
        <v>41</v>
      </c>
      <c r="C44">
        <v>1</v>
      </c>
      <c r="D44" t="s">
        <v>15</v>
      </c>
      <c r="E44" t="s">
        <v>18</v>
      </c>
      <c r="F44" t="s">
        <v>39</v>
      </c>
      <c r="G44">
        <v>5</v>
      </c>
      <c r="H44">
        <v>0</v>
      </c>
      <c r="I44">
        <v>10</v>
      </c>
      <c r="J44">
        <v>1827</v>
      </c>
      <c r="K44">
        <v>0</v>
      </c>
      <c r="L44">
        <v>10</v>
      </c>
      <c r="M44" t="e" cm="1">
        <f t="array" ref="M44">-inf</f>
        <v>#NAME?</v>
      </c>
      <c r="N44">
        <v>0</v>
      </c>
      <c r="O44" t="e">
        <f t="shared" si="0"/>
        <v>#NAME?</v>
      </c>
    </row>
    <row r="45" spans="1:15" x14ac:dyDescent="0.2">
      <c r="A45">
        <v>43</v>
      </c>
      <c r="B45" t="s">
        <v>41</v>
      </c>
      <c r="C45">
        <v>2</v>
      </c>
      <c r="D45">
        <v>10</v>
      </c>
      <c r="E45" t="s">
        <v>18</v>
      </c>
      <c r="F45" t="s">
        <v>39</v>
      </c>
      <c r="G45">
        <v>274.2</v>
      </c>
      <c r="H45">
        <v>14.474498648005399</v>
      </c>
      <c r="I45">
        <v>10</v>
      </c>
      <c r="J45">
        <v>1827</v>
      </c>
      <c r="K45">
        <v>0</v>
      </c>
      <c r="L45">
        <v>10</v>
      </c>
      <c r="M45">
        <v>-339.24385708420402</v>
      </c>
      <c r="N45" s="1">
        <v>1.03736358457461E-35</v>
      </c>
      <c r="O45">
        <f t="shared" si="0"/>
        <v>1E-4</v>
      </c>
    </row>
    <row r="46" spans="1:15" x14ac:dyDescent="0.2">
      <c r="A46">
        <v>44</v>
      </c>
      <c r="B46" t="s">
        <v>41</v>
      </c>
      <c r="C46">
        <v>2</v>
      </c>
      <c r="D46" t="s">
        <v>15</v>
      </c>
      <c r="E46" t="s">
        <v>18</v>
      </c>
      <c r="F46" t="s">
        <v>39</v>
      </c>
      <c r="G46">
        <v>531</v>
      </c>
      <c r="H46">
        <v>0</v>
      </c>
      <c r="I46">
        <v>10</v>
      </c>
      <c r="J46">
        <v>1827</v>
      </c>
      <c r="K46">
        <v>0</v>
      </c>
      <c r="L46">
        <v>10</v>
      </c>
      <c r="M46" t="e" cm="1">
        <f t="array" ref="M46">-inf</f>
        <v>#NAME?</v>
      </c>
      <c r="N46">
        <v>0</v>
      </c>
      <c r="O46" t="e">
        <f t="shared" si="0"/>
        <v>#NAME?</v>
      </c>
    </row>
    <row r="47" spans="1:15" x14ac:dyDescent="0.2">
      <c r="A47">
        <v>45</v>
      </c>
      <c r="B47" t="s">
        <v>41</v>
      </c>
      <c r="C47">
        <v>0</v>
      </c>
      <c r="D47">
        <v>0</v>
      </c>
      <c r="E47" t="s">
        <v>19</v>
      </c>
      <c r="F47" t="s">
        <v>39</v>
      </c>
      <c r="G47">
        <v>4196</v>
      </c>
      <c r="H47">
        <v>0</v>
      </c>
      <c r="I47">
        <v>10</v>
      </c>
      <c r="J47">
        <v>4196</v>
      </c>
      <c r="K47">
        <v>0</v>
      </c>
      <c r="L47">
        <v>10</v>
      </c>
      <c r="O47">
        <f t="shared" si="0"/>
        <v>1E-4</v>
      </c>
    </row>
    <row r="48" spans="1:15" x14ac:dyDescent="0.2">
      <c r="A48">
        <v>46</v>
      </c>
      <c r="B48" t="s">
        <v>41</v>
      </c>
      <c r="C48">
        <v>1</v>
      </c>
      <c r="D48">
        <v>10</v>
      </c>
      <c r="E48" t="s">
        <v>19</v>
      </c>
      <c r="F48" t="s">
        <v>39</v>
      </c>
      <c r="G48">
        <v>5</v>
      </c>
      <c r="H48">
        <v>0</v>
      </c>
      <c r="I48">
        <v>10</v>
      </c>
      <c r="J48">
        <v>4196</v>
      </c>
      <c r="K48">
        <v>0</v>
      </c>
      <c r="L48">
        <v>10</v>
      </c>
      <c r="M48" t="e" cm="1">
        <f t="array" ref="M48">-inf</f>
        <v>#NAME?</v>
      </c>
      <c r="N48">
        <v>0</v>
      </c>
      <c r="O48" t="e">
        <f t="shared" si="0"/>
        <v>#NAME?</v>
      </c>
    </row>
    <row r="49" spans="1:15" x14ac:dyDescent="0.2">
      <c r="A49">
        <v>47</v>
      </c>
      <c r="B49" t="s">
        <v>41</v>
      </c>
      <c r="C49">
        <v>1</v>
      </c>
      <c r="D49" t="s">
        <v>15</v>
      </c>
      <c r="E49" t="s">
        <v>19</v>
      </c>
      <c r="F49" t="s">
        <v>39</v>
      </c>
      <c r="G49">
        <v>7</v>
      </c>
      <c r="H49">
        <v>0</v>
      </c>
      <c r="I49">
        <v>10</v>
      </c>
      <c r="J49">
        <v>4196</v>
      </c>
      <c r="K49">
        <v>0</v>
      </c>
      <c r="L49">
        <v>10</v>
      </c>
      <c r="M49" t="e" cm="1">
        <f t="array" ref="M49">-inf</f>
        <v>#NAME?</v>
      </c>
      <c r="N49">
        <v>0</v>
      </c>
      <c r="O49" t="e">
        <f t="shared" si="0"/>
        <v>#NAME?</v>
      </c>
    </row>
    <row r="50" spans="1:15" x14ac:dyDescent="0.2">
      <c r="A50">
        <v>48</v>
      </c>
      <c r="B50" t="s">
        <v>41</v>
      </c>
      <c r="C50">
        <v>2</v>
      </c>
      <c r="D50">
        <v>10</v>
      </c>
      <c r="E50" t="s">
        <v>19</v>
      </c>
      <c r="F50" t="s">
        <v>39</v>
      </c>
      <c r="G50">
        <v>315.7</v>
      </c>
      <c r="H50">
        <v>34.673236556937297</v>
      </c>
      <c r="I50">
        <v>10</v>
      </c>
      <c r="J50">
        <v>4196</v>
      </c>
      <c r="K50">
        <v>0</v>
      </c>
      <c r="L50">
        <v>10</v>
      </c>
      <c r="M50">
        <v>-353.89214342888602</v>
      </c>
      <c r="N50" s="1">
        <v>4.84749483254419E-36</v>
      </c>
      <c r="O50">
        <f t="shared" si="0"/>
        <v>1E-4</v>
      </c>
    </row>
    <row r="51" spans="1:15" x14ac:dyDescent="0.2">
      <c r="A51">
        <v>49</v>
      </c>
      <c r="B51" t="s">
        <v>41</v>
      </c>
      <c r="C51">
        <v>2</v>
      </c>
      <c r="D51" t="s">
        <v>15</v>
      </c>
      <c r="E51" t="s">
        <v>19</v>
      </c>
      <c r="F51" t="s">
        <v>39</v>
      </c>
      <c r="G51">
        <v>858</v>
      </c>
      <c r="H51">
        <v>0</v>
      </c>
      <c r="I51">
        <v>10</v>
      </c>
      <c r="J51">
        <v>4196</v>
      </c>
      <c r="K51">
        <v>0</v>
      </c>
      <c r="L51">
        <v>10</v>
      </c>
      <c r="M51" t="e" cm="1">
        <f t="array" ref="M51">-inf</f>
        <v>#NAME?</v>
      </c>
      <c r="N51">
        <v>0</v>
      </c>
      <c r="O51" t="e">
        <f t="shared" si="0"/>
        <v>#NAME?</v>
      </c>
    </row>
    <row r="52" spans="1:15" x14ac:dyDescent="0.2">
      <c r="A52">
        <v>50</v>
      </c>
      <c r="B52" t="s">
        <v>41</v>
      </c>
      <c r="C52">
        <v>0</v>
      </c>
      <c r="D52">
        <v>0</v>
      </c>
      <c r="E52" t="s">
        <v>20</v>
      </c>
      <c r="F52" t="s">
        <v>39</v>
      </c>
      <c r="G52">
        <v>570.5</v>
      </c>
      <c r="H52">
        <v>13.184586961043999</v>
      </c>
      <c r="I52">
        <v>10</v>
      </c>
      <c r="J52">
        <v>570.5</v>
      </c>
      <c r="K52">
        <v>13.184586961043999</v>
      </c>
      <c r="L52">
        <v>10</v>
      </c>
      <c r="M52">
        <v>0</v>
      </c>
      <c r="N52">
        <v>1</v>
      </c>
      <c r="O52">
        <f t="shared" si="0"/>
        <v>1E-4</v>
      </c>
    </row>
    <row r="53" spans="1:15" x14ac:dyDescent="0.2">
      <c r="A53">
        <v>51</v>
      </c>
      <c r="B53" t="s">
        <v>41</v>
      </c>
      <c r="C53">
        <v>1</v>
      </c>
      <c r="D53">
        <v>10</v>
      </c>
      <c r="E53" t="s">
        <v>20</v>
      </c>
      <c r="F53" t="s">
        <v>39</v>
      </c>
      <c r="G53">
        <v>5</v>
      </c>
      <c r="H53">
        <v>0</v>
      </c>
      <c r="I53">
        <v>10</v>
      </c>
      <c r="J53">
        <v>570.5</v>
      </c>
      <c r="K53">
        <v>13.184586961043999</v>
      </c>
      <c r="L53">
        <v>10</v>
      </c>
      <c r="M53">
        <v>-135.63322249752099</v>
      </c>
      <c r="N53" s="1">
        <v>1.51184298854822E-28</v>
      </c>
      <c r="O53">
        <f t="shared" si="0"/>
        <v>1E-4</v>
      </c>
    </row>
    <row r="54" spans="1:15" x14ac:dyDescent="0.2">
      <c r="A54">
        <v>52</v>
      </c>
      <c r="B54" t="s">
        <v>41</v>
      </c>
      <c r="C54">
        <v>1</v>
      </c>
      <c r="D54" t="s">
        <v>15</v>
      </c>
      <c r="E54" t="s">
        <v>20</v>
      </c>
      <c r="F54" t="s">
        <v>39</v>
      </c>
      <c r="G54">
        <v>5</v>
      </c>
      <c r="H54">
        <v>0</v>
      </c>
      <c r="I54">
        <v>10</v>
      </c>
      <c r="J54">
        <v>570.5</v>
      </c>
      <c r="K54">
        <v>13.184586961043999</v>
      </c>
      <c r="L54">
        <v>10</v>
      </c>
      <c r="M54">
        <v>-135.63322249752099</v>
      </c>
      <c r="N54" s="1">
        <v>1.51184298854822E-28</v>
      </c>
      <c r="O54">
        <f t="shared" si="0"/>
        <v>1E-4</v>
      </c>
    </row>
    <row r="55" spans="1:15" x14ac:dyDescent="0.2">
      <c r="A55">
        <v>53</v>
      </c>
      <c r="B55" t="s">
        <v>41</v>
      </c>
      <c r="C55">
        <v>2</v>
      </c>
      <c r="D55">
        <v>10</v>
      </c>
      <c r="E55" t="s">
        <v>20</v>
      </c>
      <c r="F55" t="s">
        <v>39</v>
      </c>
      <c r="G55">
        <v>184.3</v>
      </c>
      <c r="H55">
        <v>3.3015148038438298</v>
      </c>
      <c r="I55">
        <v>10</v>
      </c>
      <c r="J55">
        <v>570.5</v>
      </c>
      <c r="K55">
        <v>13.184586961043999</v>
      </c>
      <c r="L55">
        <v>10</v>
      </c>
      <c r="M55">
        <v>-89.854459490290694</v>
      </c>
      <c r="N55" s="1">
        <v>2.47596758033635E-25</v>
      </c>
      <c r="O55">
        <f t="shared" si="0"/>
        <v>1E-4</v>
      </c>
    </row>
    <row r="56" spans="1:15" x14ac:dyDescent="0.2">
      <c r="A56">
        <v>54</v>
      </c>
      <c r="B56" t="s">
        <v>41</v>
      </c>
      <c r="C56">
        <v>2</v>
      </c>
      <c r="D56" t="s">
        <v>15</v>
      </c>
      <c r="E56" t="s">
        <v>20</v>
      </c>
      <c r="F56" t="s">
        <v>39</v>
      </c>
      <c r="G56">
        <v>244.3</v>
      </c>
      <c r="H56">
        <v>3.2335051500740701</v>
      </c>
      <c r="I56">
        <v>10</v>
      </c>
      <c r="J56">
        <v>570.5</v>
      </c>
      <c r="K56">
        <v>13.184586961043999</v>
      </c>
      <c r="L56">
        <v>10</v>
      </c>
      <c r="M56">
        <v>-75.9861395523928</v>
      </c>
      <c r="N56" s="1">
        <v>5.0228564069281497E-24</v>
      </c>
      <c r="O56">
        <f t="shared" si="0"/>
        <v>1E-4</v>
      </c>
    </row>
    <row r="57" spans="1:15" x14ac:dyDescent="0.2">
      <c r="A57">
        <v>55</v>
      </c>
      <c r="B57" t="s">
        <v>41</v>
      </c>
      <c r="C57">
        <v>0</v>
      </c>
      <c r="D57">
        <v>0</v>
      </c>
      <c r="E57" t="s">
        <v>21</v>
      </c>
      <c r="F57" t="s">
        <v>39</v>
      </c>
      <c r="G57">
        <v>0</v>
      </c>
      <c r="H57">
        <v>0</v>
      </c>
      <c r="I57">
        <v>10</v>
      </c>
      <c r="J57">
        <v>0</v>
      </c>
      <c r="K57">
        <v>0</v>
      </c>
      <c r="L57">
        <v>10</v>
      </c>
      <c r="O57">
        <f t="shared" si="0"/>
        <v>1E-4</v>
      </c>
    </row>
    <row r="58" spans="1:15" x14ac:dyDescent="0.2">
      <c r="A58">
        <v>56</v>
      </c>
      <c r="B58" t="s">
        <v>41</v>
      </c>
      <c r="C58">
        <v>1</v>
      </c>
      <c r="D58">
        <v>10</v>
      </c>
      <c r="E58" t="s">
        <v>21</v>
      </c>
      <c r="F58" t="s">
        <v>39</v>
      </c>
      <c r="G58">
        <v>0</v>
      </c>
      <c r="H58">
        <v>0</v>
      </c>
      <c r="I58">
        <v>10</v>
      </c>
      <c r="J58">
        <v>0</v>
      </c>
      <c r="K58">
        <v>0</v>
      </c>
      <c r="L58">
        <v>10</v>
      </c>
      <c r="O58">
        <f t="shared" si="0"/>
        <v>1E-4</v>
      </c>
    </row>
    <row r="59" spans="1:15" x14ac:dyDescent="0.2">
      <c r="A59">
        <v>57</v>
      </c>
      <c r="B59" t="s">
        <v>41</v>
      </c>
      <c r="C59">
        <v>1</v>
      </c>
      <c r="D59" t="s">
        <v>15</v>
      </c>
      <c r="E59" t="s">
        <v>21</v>
      </c>
      <c r="F59" t="s">
        <v>39</v>
      </c>
      <c r="G59">
        <v>0</v>
      </c>
      <c r="H59">
        <v>0</v>
      </c>
      <c r="I59">
        <v>10</v>
      </c>
      <c r="J59">
        <v>0</v>
      </c>
      <c r="K59">
        <v>0</v>
      </c>
      <c r="L59">
        <v>10</v>
      </c>
      <c r="O59">
        <f t="shared" si="0"/>
        <v>1E-4</v>
      </c>
    </row>
    <row r="60" spans="1:15" x14ac:dyDescent="0.2">
      <c r="A60">
        <v>58</v>
      </c>
      <c r="B60" t="s">
        <v>41</v>
      </c>
      <c r="C60">
        <v>2</v>
      </c>
      <c r="D60">
        <v>10</v>
      </c>
      <c r="E60" t="s">
        <v>21</v>
      </c>
      <c r="F60" t="s">
        <v>39</v>
      </c>
      <c r="G60">
        <v>0</v>
      </c>
      <c r="H60">
        <v>0</v>
      </c>
      <c r="I60">
        <v>10</v>
      </c>
      <c r="J60">
        <v>0</v>
      </c>
      <c r="K60">
        <v>0</v>
      </c>
      <c r="L60">
        <v>10</v>
      </c>
      <c r="O60">
        <f t="shared" si="0"/>
        <v>1E-4</v>
      </c>
    </row>
    <row r="61" spans="1:15" x14ac:dyDescent="0.2">
      <c r="A61">
        <v>59</v>
      </c>
      <c r="B61" t="s">
        <v>41</v>
      </c>
      <c r="C61">
        <v>2</v>
      </c>
      <c r="D61" t="s">
        <v>15</v>
      </c>
      <c r="E61" t="s">
        <v>21</v>
      </c>
      <c r="F61" t="s">
        <v>39</v>
      </c>
      <c r="G61">
        <v>0</v>
      </c>
      <c r="H61">
        <v>0</v>
      </c>
      <c r="I61">
        <v>10</v>
      </c>
      <c r="J61">
        <v>0</v>
      </c>
      <c r="K61">
        <v>0</v>
      </c>
      <c r="L61">
        <v>10</v>
      </c>
      <c r="O61">
        <f t="shared" si="0"/>
        <v>1E-4</v>
      </c>
    </row>
    <row r="62" spans="1:15" x14ac:dyDescent="0.2">
      <c r="A62">
        <v>60</v>
      </c>
      <c r="B62" t="s">
        <v>41</v>
      </c>
      <c r="C62">
        <v>0</v>
      </c>
      <c r="D62">
        <v>0</v>
      </c>
      <c r="E62" t="s">
        <v>24</v>
      </c>
      <c r="F62" t="s">
        <v>39</v>
      </c>
      <c r="G62">
        <v>6242094</v>
      </c>
      <c r="H62">
        <v>0</v>
      </c>
      <c r="I62">
        <v>10</v>
      </c>
      <c r="J62">
        <v>6242094</v>
      </c>
      <c r="K62">
        <v>0</v>
      </c>
      <c r="L62">
        <v>10</v>
      </c>
      <c r="O62">
        <f t="shared" si="0"/>
        <v>1E-4</v>
      </c>
    </row>
    <row r="63" spans="1:15" x14ac:dyDescent="0.2">
      <c r="A63">
        <v>61</v>
      </c>
      <c r="B63" t="s">
        <v>41</v>
      </c>
      <c r="C63">
        <v>1</v>
      </c>
      <c r="D63">
        <v>10</v>
      </c>
      <c r="E63" t="s">
        <v>24</v>
      </c>
      <c r="F63" t="s">
        <v>39</v>
      </c>
      <c r="G63">
        <v>3484</v>
      </c>
      <c r="H63">
        <v>0</v>
      </c>
      <c r="I63">
        <v>10</v>
      </c>
      <c r="J63">
        <v>6242094</v>
      </c>
      <c r="K63">
        <v>0</v>
      </c>
      <c r="L63">
        <v>10</v>
      </c>
      <c r="M63" t="e" cm="1">
        <f t="array" ref="M63">-inf</f>
        <v>#NAME?</v>
      </c>
      <c r="N63">
        <v>0</v>
      </c>
      <c r="O63" t="e">
        <f t="shared" si="0"/>
        <v>#NAME?</v>
      </c>
    </row>
    <row r="64" spans="1:15" x14ac:dyDescent="0.2">
      <c r="A64">
        <v>62</v>
      </c>
      <c r="B64" t="s">
        <v>41</v>
      </c>
      <c r="C64">
        <v>1</v>
      </c>
      <c r="D64" t="s">
        <v>15</v>
      </c>
      <c r="E64" t="s">
        <v>24</v>
      </c>
      <c r="F64" t="s">
        <v>39</v>
      </c>
      <c r="G64">
        <v>3484</v>
      </c>
      <c r="H64">
        <v>0</v>
      </c>
      <c r="I64">
        <v>10</v>
      </c>
      <c r="J64">
        <v>6242094</v>
      </c>
      <c r="K64">
        <v>0</v>
      </c>
      <c r="L64">
        <v>10</v>
      </c>
      <c r="M64" t="e" cm="1">
        <f t="array" ref="M64">-inf</f>
        <v>#NAME?</v>
      </c>
      <c r="N64">
        <v>0</v>
      </c>
      <c r="O64" t="e">
        <f t="shared" si="0"/>
        <v>#NAME?</v>
      </c>
    </row>
    <row r="65" spans="1:15" x14ac:dyDescent="0.2">
      <c r="A65">
        <v>63</v>
      </c>
      <c r="B65" t="s">
        <v>41</v>
      </c>
      <c r="C65">
        <v>2</v>
      </c>
      <c r="D65">
        <v>10</v>
      </c>
      <c r="E65" t="s">
        <v>24</v>
      </c>
      <c r="F65" t="s">
        <v>39</v>
      </c>
      <c r="G65">
        <v>1571</v>
      </c>
      <c r="H65">
        <v>0</v>
      </c>
      <c r="I65">
        <v>10</v>
      </c>
      <c r="J65">
        <v>6242094</v>
      </c>
      <c r="K65">
        <v>0</v>
      </c>
      <c r="L65">
        <v>10</v>
      </c>
      <c r="M65" t="e" cm="1">
        <f t="array" ref="M65">-inf</f>
        <v>#NAME?</v>
      </c>
      <c r="N65">
        <v>0</v>
      </c>
      <c r="O65" t="e">
        <f t="shared" si="0"/>
        <v>#NAME?</v>
      </c>
    </row>
    <row r="66" spans="1:15" x14ac:dyDescent="0.2">
      <c r="A66">
        <v>64</v>
      </c>
      <c r="B66" t="s">
        <v>41</v>
      </c>
      <c r="C66">
        <v>2</v>
      </c>
      <c r="D66" t="s">
        <v>15</v>
      </c>
      <c r="E66" t="s">
        <v>24</v>
      </c>
      <c r="F66" t="s">
        <v>39</v>
      </c>
      <c r="G66">
        <v>1571</v>
      </c>
      <c r="H66">
        <v>0</v>
      </c>
      <c r="I66">
        <v>10</v>
      </c>
      <c r="J66">
        <v>6242094</v>
      </c>
      <c r="K66">
        <v>0</v>
      </c>
      <c r="L66">
        <v>10</v>
      </c>
      <c r="M66" t="e" cm="1">
        <f t="array" ref="M66">-inf</f>
        <v>#NAME?</v>
      </c>
      <c r="N66">
        <v>0</v>
      </c>
      <c r="O66" t="e">
        <f t="shared" si="0"/>
        <v>#NAME?</v>
      </c>
    </row>
    <row r="67" spans="1:15" x14ac:dyDescent="0.2">
      <c r="A67">
        <v>65</v>
      </c>
      <c r="B67" t="s">
        <v>41</v>
      </c>
      <c r="C67">
        <v>0</v>
      </c>
      <c r="D67">
        <v>0</v>
      </c>
      <c r="E67" t="s">
        <v>22</v>
      </c>
      <c r="F67" t="s">
        <v>39</v>
      </c>
      <c r="G67">
        <v>293364</v>
      </c>
      <c r="H67">
        <v>0</v>
      </c>
      <c r="I67">
        <v>10</v>
      </c>
      <c r="J67">
        <v>293364</v>
      </c>
      <c r="K67">
        <v>0</v>
      </c>
      <c r="L67">
        <v>10</v>
      </c>
      <c r="O67">
        <f t="shared" ref="O67:O106" si="1">MAX(0.0001, POWER(10, IF(M67 &gt; 0, _xlfn.CEILING.MATH(LOG10(M67)), -1000)))</f>
        <v>1E-4</v>
      </c>
    </row>
    <row r="68" spans="1:15" x14ac:dyDescent="0.2">
      <c r="A68">
        <v>66</v>
      </c>
      <c r="B68" t="s">
        <v>41</v>
      </c>
      <c r="C68">
        <v>1</v>
      </c>
      <c r="D68">
        <v>10</v>
      </c>
      <c r="E68" t="s">
        <v>22</v>
      </c>
      <c r="F68" t="s">
        <v>39</v>
      </c>
      <c r="G68">
        <v>3484</v>
      </c>
      <c r="H68">
        <v>0</v>
      </c>
      <c r="I68">
        <v>10</v>
      </c>
      <c r="J68">
        <v>293364</v>
      </c>
      <c r="K68">
        <v>0</v>
      </c>
      <c r="L68">
        <v>10</v>
      </c>
      <c r="M68" t="e" cm="1">
        <f t="array" ref="M68">-inf</f>
        <v>#NAME?</v>
      </c>
      <c r="N68">
        <v>0</v>
      </c>
      <c r="O68" t="e">
        <f t="shared" si="1"/>
        <v>#NAME?</v>
      </c>
    </row>
    <row r="69" spans="1:15" x14ac:dyDescent="0.2">
      <c r="A69">
        <v>67</v>
      </c>
      <c r="B69" t="s">
        <v>41</v>
      </c>
      <c r="C69">
        <v>1</v>
      </c>
      <c r="D69" t="s">
        <v>15</v>
      </c>
      <c r="E69" t="s">
        <v>22</v>
      </c>
      <c r="F69" t="s">
        <v>39</v>
      </c>
      <c r="G69">
        <v>3484</v>
      </c>
      <c r="H69">
        <v>0</v>
      </c>
      <c r="I69">
        <v>10</v>
      </c>
      <c r="J69">
        <v>293364</v>
      </c>
      <c r="K69">
        <v>0</v>
      </c>
      <c r="L69">
        <v>10</v>
      </c>
      <c r="M69" t="e" cm="1">
        <f t="array" ref="M69">-inf</f>
        <v>#NAME?</v>
      </c>
      <c r="N69">
        <v>0</v>
      </c>
      <c r="O69" t="e">
        <f t="shared" si="1"/>
        <v>#NAME?</v>
      </c>
    </row>
    <row r="70" spans="1:15" x14ac:dyDescent="0.2">
      <c r="A70">
        <v>68</v>
      </c>
      <c r="B70" t="s">
        <v>41</v>
      </c>
      <c r="C70">
        <v>2</v>
      </c>
      <c r="D70">
        <v>10</v>
      </c>
      <c r="E70" t="s">
        <v>22</v>
      </c>
      <c r="F70" t="s">
        <v>39</v>
      </c>
      <c r="G70">
        <v>1487</v>
      </c>
      <c r="H70">
        <v>0</v>
      </c>
      <c r="I70">
        <v>10</v>
      </c>
      <c r="J70">
        <v>293364</v>
      </c>
      <c r="K70">
        <v>0</v>
      </c>
      <c r="L70">
        <v>10</v>
      </c>
      <c r="M70" t="e" cm="1">
        <f t="array" ref="M70">-inf</f>
        <v>#NAME?</v>
      </c>
      <c r="N70">
        <v>0</v>
      </c>
      <c r="O70" t="e">
        <f t="shared" si="1"/>
        <v>#NAME?</v>
      </c>
    </row>
    <row r="71" spans="1:15" x14ac:dyDescent="0.2">
      <c r="A71">
        <v>69</v>
      </c>
      <c r="B71" t="s">
        <v>41</v>
      </c>
      <c r="C71">
        <v>2</v>
      </c>
      <c r="D71" t="s">
        <v>15</v>
      </c>
      <c r="E71" t="s">
        <v>22</v>
      </c>
      <c r="F71" t="s">
        <v>39</v>
      </c>
      <c r="G71">
        <v>1561</v>
      </c>
      <c r="H71">
        <v>0</v>
      </c>
      <c r="I71">
        <v>10</v>
      </c>
      <c r="J71">
        <v>293364</v>
      </c>
      <c r="K71">
        <v>0</v>
      </c>
      <c r="L71">
        <v>10</v>
      </c>
      <c r="M71" t="e" cm="1">
        <f t="array" ref="M71">-inf</f>
        <v>#NAME?</v>
      </c>
      <c r="N71">
        <v>0</v>
      </c>
      <c r="O71" t="e">
        <f t="shared" si="1"/>
        <v>#NAME?</v>
      </c>
    </row>
    <row r="72" spans="1:15" x14ac:dyDescent="0.2">
      <c r="A72">
        <v>70</v>
      </c>
      <c r="B72" t="s">
        <v>42</v>
      </c>
      <c r="C72">
        <v>0</v>
      </c>
      <c r="D72">
        <v>0</v>
      </c>
      <c r="E72" t="s">
        <v>16</v>
      </c>
      <c r="F72" t="s">
        <v>39</v>
      </c>
      <c r="G72">
        <v>105</v>
      </c>
      <c r="H72">
        <v>0</v>
      </c>
      <c r="I72">
        <v>10</v>
      </c>
      <c r="J72">
        <v>105</v>
      </c>
      <c r="K72">
        <v>0</v>
      </c>
      <c r="L72">
        <v>10</v>
      </c>
      <c r="O72">
        <f t="shared" si="1"/>
        <v>1E-4</v>
      </c>
    </row>
    <row r="73" spans="1:15" x14ac:dyDescent="0.2">
      <c r="A73">
        <v>71</v>
      </c>
      <c r="B73" t="s">
        <v>42</v>
      </c>
      <c r="C73">
        <v>1</v>
      </c>
      <c r="D73">
        <v>10</v>
      </c>
      <c r="E73" t="s">
        <v>16</v>
      </c>
      <c r="F73" t="s">
        <v>39</v>
      </c>
      <c r="G73">
        <v>105</v>
      </c>
      <c r="H73">
        <v>0</v>
      </c>
      <c r="I73">
        <v>10</v>
      </c>
      <c r="J73">
        <v>105</v>
      </c>
      <c r="K73">
        <v>0</v>
      </c>
      <c r="L73">
        <v>10</v>
      </c>
      <c r="O73">
        <f t="shared" si="1"/>
        <v>1E-4</v>
      </c>
    </row>
    <row r="74" spans="1:15" x14ac:dyDescent="0.2">
      <c r="A74">
        <v>72</v>
      </c>
      <c r="B74" t="s">
        <v>42</v>
      </c>
      <c r="C74">
        <v>1</v>
      </c>
      <c r="D74" t="s">
        <v>15</v>
      </c>
      <c r="E74" t="s">
        <v>16</v>
      </c>
      <c r="F74" t="s">
        <v>39</v>
      </c>
      <c r="G74">
        <v>105</v>
      </c>
      <c r="H74">
        <v>0</v>
      </c>
      <c r="I74">
        <v>10</v>
      </c>
      <c r="J74">
        <v>105</v>
      </c>
      <c r="K74">
        <v>0</v>
      </c>
      <c r="L74">
        <v>10</v>
      </c>
      <c r="O74">
        <f t="shared" si="1"/>
        <v>1E-4</v>
      </c>
    </row>
    <row r="75" spans="1:15" x14ac:dyDescent="0.2">
      <c r="A75">
        <v>73</v>
      </c>
      <c r="B75" t="s">
        <v>42</v>
      </c>
      <c r="C75">
        <v>2</v>
      </c>
      <c r="D75">
        <v>10</v>
      </c>
      <c r="E75" t="s">
        <v>16</v>
      </c>
      <c r="F75" t="s">
        <v>39</v>
      </c>
      <c r="G75">
        <v>105</v>
      </c>
      <c r="H75">
        <v>0</v>
      </c>
      <c r="I75">
        <v>10</v>
      </c>
      <c r="J75">
        <v>105</v>
      </c>
      <c r="K75">
        <v>0</v>
      </c>
      <c r="L75">
        <v>10</v>
      </c>
      <c r="O75">
        <f t="shared" si="1"/>
        <v>1E-4</v>
      </c>
    </row>
    <row r="76" spans="1:15" x14ac:dyDescent="0.2">
      <c r="A76">
        <v>74</v>
      </c>
      <c r="B76" t="s">
        <v>42</v>
      </c>
      <c r="C76">
        <v>2</v>
      </c>
      <c r="D76" t="s">
        <v>15</v>
      </c>
      <c r="E76" t="s">
        <v>16</v>
      </c>
      <c r="F76" t="s">
        <v>39</v>
      </c>
      <c r="G76">
        <v>105</v>
      </c>
      <c r="H76">
        <v>0</v>
      </c>
      <c r="I76">
        <v>10</v>
      </c>
      <c r="J76">
        <v>105</v>
      </c>
      <c r="K76">
        <v>0</v>
      </c>
      <c r="L76">
        <v>10</v>
      </c>
      <c r="O76">
        <f t="shared" si="1"/>
        <v>1E-4</v>
      </c>
    </row>
    <row r="77" spans="1:15" x14ac:dyDescent="0.2">
      <c r="A77">
        <v>75</v>
      </c>
      <c r="B77" t="s">
        <v>42</v>
      </c>
      <c r="C77">
        <v>0</v>
      </c>
      <c r="D77">
        <v>0</v>
      </c>
      <c r="E77" t="s">
        <v>18</v>
      </c>
      <c r="F77" t="s">
        <v>39</v>
      </c>
      <c r="G77">
        <v>105</v>
      </c>
      <c r="H77">
        <v>0</v>
      </c>
      <c r="I77">
        <v>10</v>
      </c>
      <c r="J77">
        <v>105</v>
      </c>
      <c r="K77">
        <v>0</v>
      </c>
      <c r="L77">
        <v>10</v>
      </c>
      <c r="O77">
        <f t="shared" si="1"/>
        <v>1E-4</v>
      </c>
    </row>
    <row r="78" spans="1:15" x14ac:dyDescent="0.2">
      <c r="A78">
        <v>76</v>
      </c>
      <c r="B78" t="s">
        <v>42</v>
      </c>
      <c r="C78">
        <v>1</v>
      </c>
      <c r="D78">
        <v>10</v>
      </c>
      <c r="E78" t="s">
        <v>18</v>
      </c>
      <c r="F78" t="s">
        <v>39</v>
      </c>
      <c r="G78">
        <v>105</v>
      </c>
      <c r="H78">
        <v>0</v>
      </c>
      <c r="I78">
        <v>10</v>
      </c>
      <c r="J78">
        <v>105</v>
      </c>
      <c r="K78">
        <v>0</v>
      </c>
      <c r="L78">
        <v>10</v>
      </c>
      <c r="O78">
        <f t="shared" si="1"/>
        <v>1E-4</v>
      </c>
    </row>
    <row r="79" spans="1:15" x14ac:dyDescent="0.2">
      <c r="A79">
        <v>77</v>
      </c>
      <c r="B79" t="s">
        <v>42</v>
      </c>
      <c r="C79">
        <v>1</v>
      </c>
      <c r="D79" t="s">
        <v>15</v>
      </c>
      <c r="E79" t="s">
        <v>18</v>
      </c>
      <c r="F79" t="s">
        <v>39</v>
      </c>
      <c r="G79">
        <v>105</v>
      </c>
      <c r="H79">
        <v>0</v>
      </c>
      <c r="I79">
        <v>10</v>
      </c>
      <c r="J79">
        <v>105</v>
      </c>
      <c r="K79">
        <v>0</v>
      </c>
      <c r="L79">
        <v>10</v>
      </c>
      <c r="O79">
        <f t="shared" si="1"/>
        <v>1E-4</v>
      </c>
    </row>
    <row r="80" spans="1:15" x14ac:dyDescent="0.2">
      <c r="A80">
        <v>78</v>
      </c>
      <c r="B80" t="s">
        <v>42</v>
      </c>
      <c r="C80">
        <v>2</v>
      </c>
      <c r="D80">
        <v>10</v>
      </c>
      <c r="E80" t="s">
        <v>18</v>
      </c>
      <c r="F80" t="s">
        <v>39</v>
      </c>
      <c r="G80">
        <v>105</v>
      </c>
      <c r="H80">
        <v>0</v>
      </c>
      <c r="I80">
        <v>10</v>
      </c>
      <c r="J80">
        <v>105</v>
      </c>
      <c r="K80">
        <v>0</v>
      </c>
      <c r="L80">
        <v>10</v>
      </c>
      <c r="O80">
        <f t="shared" si="1"/>
        <v>1E-4</v>
      </c>
    </row>
    <row r="81" spans="1:15" x14ac:dyDescent="0.2">
      <c r="A81">
        <v>79</v>
      </c>
      <c r="B81" t="s">
        <v>42</v>
      </c>
      <c r="C81">
        <v>2</v>
      </c>
      <c r="D81" t="s">
        <v>15</v>
      </c>
      <c r="E81" t="s">
        <v>18</v>
      </c>
      <c r="F81" t="s">
        <v>39</v>
      </c>
      <c r="G81">
        <v>105</v>
      </c>
      <c r="H81">
        <v>0</v>
      </c>
      <c r="I81">
        <v>10</v>
      </c>
      <c r="J81">
        <v>105</v>
      </c>
      <c r="K81">
        <v>0</v>
      </c>
      <c r="L81">
        <v>10</v>
      </c>
      <c r="O81">
        <f t="shared" si="1"/>
        <v>1E-4</v>
      </c>
    </row>
    <row r="82" spans="1:15" x14ac:dyDescent="0.2">
      <c r="A82">
        <v>80</v>
      </c>
      <c r="B82" t="s">
        <v>42</v>
      </c>
      <c r="C82">
        <v>0</v>
      </c>
      <c r="D82">
        <v>0</v>
      </c>
      <c r="E82" t="s">
        <v>19</v>
      </c>
      <c r="F82" t="s">
        <v>39</v>
      </c>
      <c r="G82">
        <v>105</v>
      </c>
      <c r="H82">
        <v>0</v>
      </c>
      <c r="I82">
        <v>10</v>
      </c>
      <c r="J82">
        <v>105</v>
      </c>
      <c r="K82">
        <v>0</v>
      </c>
      <c r="L82">
        <v>10</v>
      </c>
      <c r="O82">
        <f t="shared" si="1"/>
        <v>1E-4</v>
      </c>
    </row>
    <row r="83" spans="1:15" x14ac:dyDescent="0.2">
      <c r="A83">
        <v>81</v>
      </c>
      <c r="B83" t="s">
        <v>42</v>
      </c>
      <c r="C83">
        <v>1</v>
      </c>
      <c r="D83">
        <v>10</v>
      </c>
      <c r="E83" t="s">
        <v>19</v>
      </c>
      <c r="F83" t="s">
        <v>39</v>
      </c>
      <c r="G83">
        <v>105</v>
      </c>
      <c r="H83">
        <v>0</v>
      </c>
      <c r="I83">
        <v>10</v>
      </c>
      <c r="J83">
        <v>105</v>
      </c>
      <c r="K83">
        <v>0</v>
      </c>
      <c r="L83">
        <v>10</v>
      </c>
      <c r="O83">
        <f t="shared" si="1"/>
        <v>1E-4</v>
      </c>
    </row>
    <row r="84" spans="1:15" x14ac:dyDescent="0.2">
      <c r="A84">
        <v>82</v>
      </c>
      <c r="B84" t="s">
        <v>42</v>
      </c>
      <c r="C84">
        <v>1</v>
      </c>
      <c r="D84" t="s">
        <v>15</v>
      </c>
      <c r="E84" t="s">
        <v>19</v>
      </c>
      <c r="F84" t="s">
        <v>39</v>
      </c>
      <c r="G84">
        <v>105</v>
      </c>
      <c r="H84">
        <v>0</v>
      </c>
      <c r="I84">
        <v>10</v>
      </c>
      <c r="J84">
        <v>105</v>
      </c>
      <c r="K84">
        <v>0</v>
      </c>
      <c r="L84">
        <v>10</v>
      </c>
      <c r="O84">
        <f t="shared" si="1"/>
        <v>1E-4</v>
      </c>
    </row>
    <row r="85" spans="1:15" x14ac:dyDescent="0.2">
      <c r="A85">
        <v>83</v>
      </c>
      <c r="B85" t="s">
        <v>42</v>
      </c>
      <c r="C85">
        <v>2</v>
      </c>
      <c r="D85">
        <v>10</v>
      </c>
      <c r="E85" t="s">
        <v>19</v>
      </c>
      <c r="F85" t="s">
        <v>39</v>
      </c>
      <c r="G85">
        <v>105</v>
      </c>
      <c r="H85">
        <v>0</v>
      </c>
      <c r="I85">
        <v>10</v>
      </c>
      <c r="J85">
        <v>105</v>
      </c>
      <c r="K85">
        <v>0</v>
      </c>
      <c r="L85">
        <v>10</v>
      </c>
      <c r="O85">
        <f t="shared" si="1"/>
        <v>1E-4</v>
      </c>
    </row>
    <row r="86" spans="1:15" x14ac:dyDescent="0.2">
      <c r="A86">
        <v>84</v>
      </c>
      <c r="B86" t="s">
        <v>42</v>
      </c>
      <c r="C86">
        <v>2</v>
      </c>
      <c r="D86" t="s">
        <v>15</v>
      </c>
      <c r="E86" t="s">
        <v>19</v>
      </c>
      <c r="F86" t="s">
        <v>39</v>
      </c>
      <c r="G86">
        <v>105</v>
      </c>
      <c r="H86">
        <v>0</v>
      </c>
      <c r="I86">
        <v>10</v>
      </c>
      <c r="J86">
        <v>105</v>
      </c>
      <c r="K86">
        <v>0</v>
      </c>
      <c r="L86">
        <v>10</v>
      </c>
      <c r="O86">
        <f t="shared" si="1"/>
        <v>1E-4</v>
      </c>
    </row>
    <row r="87" spans="1:15" x14ac:dyDescent="0.2">
      <c r="A87">
        <v>85</v>
      </c>
      <c r="B87" t="s">
        <v>42</v>
      </c>
      <c r="C87">
        <v>0</v>
      </c>
      <c r="D87">
        <v>0</v>
      </c>
      <c r="E87" t="s">
        <v>20</v>
      </c>
      <c r="F87" t="s">
        <v>39</v>
      </c>
      <c r="G87">
        <v>105</v>
      </c>
      <c r="H87">
        <v>0</v>
      </c>
      <c r="I87">
        <v>10</v>
      </c>
      <c r="J87">
        <v>105</v>
      </c>
      <c r="K87">
        <v>0</v>
      </c>
      <c r="L87">
        <v>10</v>
      </c>
      <c r="O87">
        <f t="shared" si="1"/>
        <v>1E-4</v>
      </c>
    </row>
    <row r="88" spans="1:15" x14ac:dyDescent="0.2">
      <c r="A88">
        <v>86</v>
      </c>
      <c r="B88" t="s">
        <v>42</v>
      </c>
      <c r="C88">
        <v>1</v>
      </c>
      <c r="D88">
        <v>10</v>
      </c>
      <c r="E88" t="s">
        <v>20</v>
      </c>
      <c r="F88" t="s">
        <v>39</v>
      </c>
      <c r="G88">
        <v>105</v>
      </c>
      <c r="H88">
        <v>0</v>
      </c>
      <c r="I88">
        <v>10</v>
      </c>
      <c r="J88">
        <v>105</v>
      </c>
      <c r="K88">
        <v>0</v>
      </c>
      <c r="L88">
        <v>10</v>
      </c>
      <c r="O88">
        <f t="shared" si="1"/>
        <v>1E-4</v>
      </c>
    </row>
    <row r="89" spans="1:15" x14ac:dyDescent="0.2">
      <c r="A89">
        <v>87</v>
      </c>
      <c r="B89" t="s">
        <v>42</v>
      </c>
      <c r="C89">
        <v>1</v>
      </c>
      <c r="D89" t="s">
        <v>15</v>
      </c>
      <c r="E89" t="s">
        <v>20</v>
      </c>
      <c r="F89" t="s">
        <v>39</v>
      </c>
      <c r="G89">
        <v>105</v>
      </c>
      <c r="H89">
        <v>0</v>
      </c>
      <c r="I89">
        <v>10</v>
      </c>
      <c r="J89">
        <v>105</v>
      </c>
      <c r="K89">
        <v>0</v>
      </c>
      <c r="L89">
        <v>10</v>
      </c>
      <c r="O89">
        <f t="shared" si="1"/>
        <v>1E-4</v>
      </c>
    </row>
    <row r="90" spans="1:15" x14ac:dyDescent="0.2">
      <c r="A90">
        <v>88</v>
      </c>
      <c r="B90" t="s">
        <v>42</v>
      </c>
      <c r="C90">
        <v>2</v>
      </c>
      <c r="D90">
        <v>10</v>
      </c>
      <c r="E90" t="s">
        <v>20</v>
      </c>
      <c r="F90" t="s">
        <v>39</v>
      </c>
      <c r="G90">
        <v>105</v>
      </c>
      <c r="H90">
        <v>0</v>
      </c>
      <c r="I90">
        <v>10</v>
      </c>
      <c r="J90">
        <v>105</v>
      </c>
      <c r="K90">
        <v>0</v>
      </c>
      <c r="L90">
        <v>10</v>
      </c>
      <c r="O90">
        <f t="shared" si="1"/>
        <v>1E-4</v>
      </c>
    </row>
    <row r="91" spans="1:15" x14ac:dyDescent="0.2">
      <c r="A91">
        <v>89</v>
      </c>
      <c r="B91" t="s">
        <v>42</v>
      </c>
      <c r="C91">
        <v>2</v>
      </c>
      <c r="D91" t="s">
        <v>15</v>
      </c>
      <c r="E91" t="s">
        <v>20</v>
      </c>
      <c r="F91" t="s">
        <v>39</v>
      </c>
      <c r="G91">
        <v>105</v>
      </c>
      <c r="H91">
        <v>0</v>
      </c>
      <c r="I91">
        <v>10</v>
      </c>
      <c r="J91">
        <v>105</v>
      </c>
      <c r="K91">
        <v>0</v>
      </c>
      <c r="L91">
        <v>10</v>
      </c>
      <c r="O91">
        <f t="shared" si="1"/>
        <v>1E-4</v>
      </c>
    </row>
    <row r="92" spans="1:15" x14ac:dyDescent="0.2">
      <c r="A92">
        <v>90</v>
      </c>
      <c r="B92" t="s">
        <v>42</v>
      </c>
      <c r="C92">
        <v>0</v>
      </c>
      <c r="D92">
        <v>0</v>
      </c>
      <c r="E92" t="s">
        <v>21</v>
      </c>
      <c r="F92" t="s">
        <v>39</v>
      </c>
      <c r="G92">
        <v>105</v>
      </c>
      <c r="H92">
        <v>0</v>
      </c>
      <c r="I92">
        <v>10</v>
      </c>
      <c r="J92">
        <v>105</v>
      </c>
      <c r="K92">
        <v>0</v>
      </c>
      <c r="L92">
        <v>10</v>
      </c>
      <c r="O92">
        <f t="shared" si="1"/>
        <v>1E-4</v>
      </c>
    </row>
    <row r="93" spans="1:15" x14ac:dyDescent="0.2">
      <c r="A93">
        <v>91</v>
      </c>
      <c r="B93" t="s">
        <v>42</v>
      </c>
      <c r="C93">
        <v>1</v>
      </c>
      <c r="D93">
        <v>10</v>
      </c>
      <c r="E93" t="s">
        <v>21</v>
      </c>
      <c r="F93" t="s">
        <v>39</v>
      </c>
      <c r="G93">
        <v>105</v>
      </c>
      <c r="H93">
        <v>0</v>
      </c>
      <c r="I93">
        <v>10</v>
      </c>
      <c r="J93">
        <v>105</v>
      </c>
      <c r="K93">
        <v>0</v>
      </c>
      <c r="L93">
        <v>10</v>
      </c>
      <c r="O93">
        <f t="shared" si="1"/>
        <v>1E-4</v>
      </c>
    </row>
    <row r="94" spans="1:15" x14ac:dyDescent="0.2">
      <c r="A94">
        <v>92</v>
      </c>
      <c r="B94" t="s">
        <v>42</v>
      </c>
      <c r="C94">
        <v>1</v>
      </c>
      <c r="D94" t="s">
        <v>15</v>
      </c>
      <c r="E94" t="s">
        <v>21</v>
      </c>
      <c r="F94" t="s">
        <v>39</v>
      </c>
      <c r="G94">
        <v>105</v>
      </c>
      <c r="H94">
        <v>0</v>
      </c>
      <c r="I94">
        <v>10</v>
      </c>
      <c r="J94">
        <v>105</v>
      </c>
      <c r="K94">
        <v>0</v>
      </c>
      <c r="L94">
        <v>10</v>
      </c>
      <c r="O94">
        <f t="shared" si="1"/>
        <v>1E-4</v>
      </c>
    </row>
    <row r="95" spans="1:15" x14ac:dyDescent="0.2">
      <c r="A95">
        <v>93</v>
      </c>
      <c r="B95" t="s">
        <v>42</v>
      </c>
      <c r="C95">
        <v>2</v>
      </c>
      <c r="D95">
        <v>10</v>
      </c>
      <c r="E95" t="s">
        <v>21</v>
      </c>
      <c r="F95" t="s">
        <v>39</v>
      </c>
      <c r="G95">
        <v>105</v>
      </c>
      <c r="H95">
        <v>0</v>
      </c>
      <c r="I95">
        <v>9</v>
      </c>
      <c r="J95">
        <v>105</v>
      </c>
      <c r="K95">
        <v>0</v>
      </c>
      <c r="L95">
        <v>10</v>
      </c>
      <c r="O95">
        <f t="shared" si="1"/>
        <v>1E-4</v>
      </c>
    </row>
    <row r="96" spans="1:15" x14ac:dyDescent="0.2">
      <c r="A96">
        <v>94</v>
      </c>
      <c r="B96" t="s">
        <v>42</v>
      </c>
      <c r="C96">
        <v>2</v>
      </c>
      <c r="D96" t="s">
        <v>15</v>
      </c>
      <c r="E96" t="s">
        <v>21</v>
      </c>
      <c r="F96" t="s">
        <v>39</v>
      </c>
      <c r="G96">
        <v>105</v>
      </c>
      <c r="H96">
        <v>0</v>
      </c>
      <c r="I96">
        <v>10</v>
      </c>
      <c r="J96">
        <v>105</v>
      </c>
      <c r="K96">
        <v>0</v>
      </c>
      <c r="L96">
        <v>10</v>
      </c>
      <c r="O96">
        <f t="shared" si="1"/>
        <v>1E-4</v>
      </c>
    </row>
    <row r="97" spans="1:15" x14ac:dyDescent="0.2">
      <c r="A97">
        <v>95</v>
      </c>
      <c r="B97" t="s">
        <v>42</v>
      </c>
      <c r="C97">
        <v>0</v>
      </c>
      <c r="D97">
        <v>0</v>
      </c>
      <c r="E97" t="s">
        <v>24</v>
      </c>
      <c r="F97" t="s">
        <v>39</v>
      </c>
      <c r="G97">
        <v>105</v>
      </c>
      <c r="H97">
        <v>0</v>
      </c>
      <c r="I97">
        <v>10</v>
      </c>
      <c r="J97">
        <v>105</v>
      </c>
      <c r="K97">
        <v>0</v>
      </c>
      <c r="L97">
        <v>10</v>
      </c>
      <c r="O97">
        <f t="shared" si="1"/>
        <v>1E-4</v>
      </c>
    </row>
    <row r="98" spans="1:15" x14ac:dyDescent="0.2">
      <c r="A98">
        <v>96</v>
      </c>
      <c r="B98" t="s">
        <v>42</v>
      </c>
      <c r="C98">
        <v>1</v>
      </c>
      <c r="D98">
        <v>10</v>
      </c>
      <c r="E98" t="s">
        <v>24</v>
      </c>
      <c r="F98" t="s">
        <v>39</v>
      </c>
      <c r="G98">
        <v>105</v>
      </c>
      <c r="H98">
        <v>0</v>
      </c>
      <c r="I98">
        <v>10</v>
      </c>
      <c r="J98">
        <v>105</v>
      </c>
      <c r="K98">
        <v>0</v>
      </c>
      <c r="L98">
        <v>10</v>
      </c>
      <c r="O98">
        <f t="shared" si="1"/>
        <v>1E-4</v>
      </c>
    </row>
    <row r="99" spans="1:15" x14ac:dyDescent="0.2">
      <c r="A99">
        <v>97</v>
      </c>
      <c r="B99" t="s">
        <v>42</v>
      </c>
      <c r="C99">
        <v>1</v>
      </c>
      <c r="D99" t="s">
        <v>15</v>
      </c>
      <c r="E99" t="s">
        <v>24</v>
      </c>
      <c r="F99" t="s">
        <v>39</v>
      </c>
      <c r="G99">
        <v>105</v>
      </c>
      <c r="H99">
        <v>0</v>
      </c>
      <c r="I99">
        <v>10</v>
      </c>
      <c r="J99">
        <v>105</v>
      </c>
      <c r="K99">
        <v>0</v>
      </c>
      <c r="L99">
        <v>10</v>
      </c>
      <c r="O99">
        <f t="shared" si="1"/>
        <v>1E-4</v>
      </c>
    </row>
    <row r="100" spans="1:15" x14ac:dyDescent="0.2">
      <c r="A100">
        <v>98</v>
      </c>
      <c r="B100" t="s">
        <v>42</v>
      </c>
      <c r="C100">
        <v>2</v>
      </c>
      <c r="D100">
        <v>10</v>
      </c>
      <c r="E100" t="s">
        <v>24</v>
      </c>
      <c r="F100" t="s">
        <v>39</v>
      </c>
      <c r="G100">
        <v>105</v>
      </c>
      <c r="H100">
        <v>0</v>
      </c>
      <c r="I100">
        <v>10</v>
      </c>
      <c r="J100">
        <v>105</v>
      </c>
      <c r="K100">
        <v>0</v>
      </c>
      <c r="L100">
        <v>10</v>
      </c>
      <c r="O100">
        <f t="shared" si="1"/>
        <v>1E-4</v>
      </c>
    </row>
    <row r="101" spans="1:15" x14ac:dyDescent="0.2">
      <c r="A101">
        <v>99</v>
      </c>
      <c r="B101" t="s">
        <v>42</v>
      </c>
      <c r="C101">
        <v>2</v>
      </c>
      <c r="D101" t="s">
        <v>15</v>
      </c>
      <c r="E101" t="s">
        <v>24</v>
      </c>
      <c r="F101" t="s">
        <v>39</v>
      </c>
      <c r="G101">
        <v>105</v>
      </c>
      <c r="H101">
        <v>0</v>
      </c>
      <c r="I101">
        <v>10</v>
      </c>
      <c r="J101">
        <v>105</v>
      </c>
      <c r="K101">
        <v>0</v>
      </c>
      <c r="L101">
        <v>10</v>
      </c>
      <c r="O101">
        <f t="shared" si="1"/>
        <v>1E-4</v>
      </c>
    </row>
    <row r="102" spans="1:15" x14ac:dyDescent="0.2">
      <c r="A102">
        <v>100</v>
      </c>
      <c r="B102" t="s">
        <v>42</v>
      </c>
      <c r="C102">
        <v>0</v>
      </c>
      <c r="D102">
        <v>0</v>
      </c>
      <c r="E102" t="s">
        <v>22</v>
      </c>
      <c r="F102" t="s">
        <v>39</v>
      </c>
      <c r="G102">
        <v>105</v>
      </c>
      <c r="H102">
        <v>0</v>
      </c>
      <c r="I102">
        <v>10</v>
      </c>
      <c r="J102">
        <v>105</v>
      </c>
      <c r="K102">
        <v>0</v>
      </c>
      <c r="L102">
        <v>10</v>
      </c>
      <c r="O102">
        <f t="shared" si="1"/>
        <v>1E-4</v>
      </c>
    </row>
    <row r="103" spans="1:15" x14ac:dyDescent="0.2">
      <c r="A103">
        <v>101</v>
      </c>
      <c r="B103" t="s">
        <v>42</v>
      </c>
      <c r="C103">
        <v>1</v>
      </c>
      <c r="D103">
        <v>10</v>
      </c>
      <c r="E103" t="s">
        <v>22</v>
      </c>
      <c r="F103" t="s">
        <v>39</v>
      </c>
      <c r="G103">
        <v>105</v>
      </c>
      <c r="H103">
        <v>0</v>
      </c>
      <c r="I103">
        <v>10</v>
      </c>
      <c r="J103">
        <v>105</v>
      </c>
      <c r="K103">
        <v>0</v>
      </c>
      <c r="L103">
        <v>10</v>
      </c>
      <c r="O103">
        <f t="shared" si="1"/>
        <v>1E-4</v>
      </c>
    </row>
    <row r="104" spans="1:15" x14ac:dyDescent="0.2">
      <c r="A104">
        <v>102</v>
      </c>
      <c r="B104" t="s">
        <v>42</v>
      </c>
      <c r="C104">
        <v>1</v>
      </c>
      <c r="D104" t="s">
        <v>15</v>
      </c>
      <c r="E104" t="s">
        <v>22</v>
      </c>
      <c r="F104" t="s">
        <v>39</v>
      </c>
      <c r="G104">
        <v>105</v>
      </c>
      <c r="H104">
        <v>0</v>
      </c>
      <c r="I104">
        <v>10</v>
      </c>
      <c r="J104">
        <v>105</v>
      </c>
      <c r="K104">
        <v>0</v>
      </c>
      <c r="L104">
        <v>10</v>
      </c>
      <c r="O104">
        <f t="shared" si="1"/>
        <v>1E-4</v>
      </c>
    </row>
    <row r="105" spans="1:15" x14ac:dyDescent="0.2">
      <c r="A105">
        <v>103</v>
      </c>
      <c r="B105" t="s">
        <v>42</v>
      </c>
      <c r="C105">
        <v>2</v>
      </c>
      <c r="D105">
        <v>10</v>
      </c>
      <c r="E105" t="s">
        <v>22</v>
      </c>
      <c r="F105" t="s">
        <v>39</v>
      </c>
      <c r="G105">
        <v>105</v>
      </c>
      <c r="H105">
        <v>0</v>
      </c>
      <c r="I105">
        <v>10</v>
      </c>
      <c r="J105">
        <v>105</v>
      </c>
      <c r="K105">
        <v>0</v>
      </c>
      <c r="L105">
        <v>10</v>
      </c>
      <c r="O105">
        <f t="shared" si="1"/>
        <v>1E-4</v>
      </c>
    </row>
    <row r="106" spans="1:15" x14ac:dyDescent="0.2">
      <c r="A106">
        <v>104</v>
      </c>
      <c r="B106" t="s">
        <v>42</v>
      </c>
      <c r="C106">
        <v>2</v>
      </c>
      <c r="D106" t="s">
        <v>15</v>
      </c>
      <c r="E106" t="s">
        <v>22</v>
      </c>
      <c r="F106" t="s">
        <v>39</v>
      </c>
      <c r="G106">
        <v>105</v>
      </c>
      <c r="H106">
        <v>0</v>
      </c>
      <c r="I106">
        <v>10</v>
      </c>
      <c r="J106">
        <v>105</v>
      </c>
      <c r="K106">
        <v>0</v>
      </c>
      <c r="L106">
        <v>10</v>
      </c>
      <c r="O106">
        <f t="shared" si="1"/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6"/>
  <sheetViews>
    <sheetView workbookViewId="0">
      <selection activeCell="K27" sqref="K27"/>
    </sheetView>
  </sheetViews>
  <sheetFormatPr baseColWidth="10" defaultRowHeight="16" x14ac:dyDescent="0.2"/>
  <cols>
    <col min="1" max="1" width="3.1640625" bestFit="1" customWidth="1"/>
    <col min="2" max="2" width="10.5" bestFit="1" customWidth="1"/>
    <col min="3" max="3" width="8" bestFit="1" customWidth="1"/>
    <col min="4" max="4" width="12.33203125" bestFit="1" customWidth="1"/>
    <col min="5" max="5" width="8.5" bestFit="1" customWidth="1"/>
    <col min="6" max="6" width="6.33203125" bestFit="1" customWidth="1"/>
    <col min="7" max="7" width="13.33203125" bestFit="1" customWidth="1"/>
    <col min="8" max="9" width="12.1640625" bestFit="1" customWidth="1"/>
    <col min="10" max="10" width="5.6640625" bestFit="1" customWidth="1"/>
    <col min="11" max="11" width="12.5" bestFit="1" customWidth="1"/>
    <col min="12" max="12" width="12.1640625" bestFit="1" customWidth="1"/>
    <col min="13" max="13" width="12.33203125" bestFit="1" customWidth="1"/>
    <col min="14" max="14" width="12.83203125" bestFit="1" customWidth="1"/>
    <col min="15" max="15" width="12.1640625" bestFit="1" customWidth="1"/>
    <col min="16" max="16" width="17.33203125" bestFit="1" customWidth="1"/>
    <col min="20" max="20" width="13" bestFit="1" customWidth="1"/>
    <col min="21" max="21" width="15.5" bestFit="1" customWidth="1"/>
    <col min="22" max="22" width="22.33203125" bestFit="1" customWidth="1"/>
    <col min="23" max="23" width="15.33203125" bestFit="1" customWidth="1"/>
    <col min="24" max="24" width="22.33203125" bestFit="1" customWidth="1"/>
    <col min="25" max="25" width="15.33203125" bestFit="1" customWidth="1"/>
    <col min="26" max="26" width="22.33203125" bestFit="1" customWidth="1"/>
    <col min="27" max="27" width="15.33203125" bestFit="1" customWidth="1"/>
    <col min="28" max="28" width="22.33203125" bestFit="1" customWidth="1"/>
    <col min="29" max="29" width="15.33203125" bestFit="1" customWidth="1"/>
    <col min="30" max="30" width="22.33203125" bestFit="1" customWidth="1"/>
    <col min="31" max="31" width="20.1640625" bestFit="1" customWidth="1"/>
    <col min="32" max="32" width="27.1640625" bestFit="1" customWidth="1"/>
    <col min="33" max="33" width="15.33203125" bestFit="1" customWidth="1"/>
    <col min="34" max="34" width="22.33203125" bestFit="1" customWidth="1"/>
    <col min="35" max="35" width="25" bestFit="1" customWidth="1"/>
    <col min="36" max="36" width="20.1640625" bestFit="1" customWidth="1"/>
    <col min="37" max="37" width="27.1640625" bestFit="1" customWidth="1"/>
    <col min="38" max="38" width="29.83203125" bestFit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35</v>
      </c>
      <c r="R1" t="s">
        <v>54</v>
      </c>
    </row>
    <row r="2" spans="1:32" x14ac:dyDescent="0.2">
      <c r="A2">
        <v>0</v>
      </c>
      <c r="B2" t="s">
        <v>48</v>
      </c>
      <c r="C2">
        <v>2</v>
      </c>
      <c r="D2" t="s">
        <v>15</v>
      </c>
      <c r="E2" t="s">
        <v>16</v>
      </c>
      <c r="F2" t="s">
        <v>17</v>
      </c>
      <c r="G2" t="s">
        <v>49</v>
      </c>
      <c r="H2">
        <v>7.9000879380978606E-2</v>
      </c>
      <c r="I2">
        <v>4.0204693574415699E-3</v>
      </c>
      <c r="J2">
        <v>10</v>
      </c>
      <c r="K2">
        <v>8.9498099943499596E-2</v>
      </c>
      <c r="L2">
        <v>5.5192507591395401E-3</v>
      </c>
      <c r="M2">
        <v>10</v>
      </c>
      <c r="N2">
        <v>-4.86137174669991</v>
      </c>
      <c r="O2">
        <v>1.25440682868408E-4</v>
      </c>
      <c r="P2" t="b">
        <f>O2&lt;=0.01</f>
        <v>1</v>
      </c>
      <c r="Q2">
        <f>IF(P2, 1, 0)</f>
        <v>1</v>
      </c>
      <c r="R2">
        <f>MAX(0.0001, POWER(10, _xlfn.CEILING.MATH(LOG10(O2))))</f>
        <v>1E-3</v>
      </c>
      <c r="S2" t="str">
        <f>IF(AND(O2&gt;0.0001, Q2=1), "Yes", "")</f>
        <v>Yes</v>
      </c>
    </row>
    <row r="3" spans="1:32" x14ac:dyDescent="0.2">
      <c r="A3">
        <v>1</v>
      </c>
      <c r="B3" t="s">
        <v>48</v>
      </c>
      <c r="C3">
        <v>1</v>
      </c>
      <c r="D3" t="s">
        <v>15</v>
      </c>
      <c r="E3" t="s">
        <v>18</v>
      </c>
      <c r="F3" t="s">
        <v>17</v>
      </c>
      <c r="G3" t="s">
        <v>49</v>
      </c>
      <c r="H3">
        <v>7.33354574956043E-2</v>
      </c>
      <c r="I3">
        <v>2.4030435366148599E-3</v>
      </c>
      <c r="J3">
        <v>10</v>
      </c>
      <c r="K3">
        <v>0.110585525621167</v>
      </c>
      <c r="L3">
        <v>1.9673612355478299E-3</v>
      </c>
      <c r="M3">
        <v>10</v>
      </c>
      <c r="N3">
        <v>-37.929145880341501</v>
      </c>
      <c r="O3" s="1">
        <v>1.2532555686292999E-18</v>
      </c>
      <c r="P3" t="b">
        <f t="shared" ref="P3:P36" si="0">O3&lt;=0.01</f>
        <v>1</v>
      </c>
      <c r="Q3">
        <f t="shared" ref="Q3:Q36" si="1">IF(P3, 1, 0)</f>
        <v>1</v>
      </c>
      <c r="R3">
        <f t="shared" ref="R3:R36" si="2">MAX(0.0001, POWER(10, _xlfn.CEILING.MATH(LOG10(O3))))</f>
        <v>1E-4</v>
      </c>
      <c r="S3" t="str">
        <f t="shared" ref="S3:S36" si="3">IF(AND(O3&gt;0.0001, Q3=1), "Yes", "")</f>
        <v/>
      </c>
    </row>
    <row r="4" spans="1:32" x14ac:dyDescent="0.2">
      <c r="A4">
        <v>2</v>
      </c>
      <c r="B4" t="s">
        <v>48</v>
      </c>
      <c r="C4">
        <v>1</v>
      </c>
      <c r="D4" t="s">
        <v>15</v>
      </c>
      <c r="E4" t="s">
        <v>19</v>
      </c>
      <c r="F4" t="s">
        <v>17</v>
      </c>
      <c r="G4" t="s">
        <v>49</v>
      </c>
      <c r="H4">
        <v>7.3236024115471393E-2</v>
      </c>
      <c r="I4">
        <v>1.6437160680837701E-3</v>
      </c>
      <c r="J4">
        <v>10</v>
      </c>
      <c r="K4">
        <v>0.110532410086345</v>
      </c>
      <c r="L4">
        <v>3.3996816827486301E-3</v>
      </c>
      <c r="M4">
        <v>10</v>
      </c>
      <c r="N4">
        <v>-31.232913577310299</v>
      </c>
      <c r="O4" s="1">
        <v>3.9337548672680198E-17</v>
      </c>
      <c r="P4" t="b">
        <f t="shared" si="0"/>
        <v>1</v>
      </c>
      <c r="Q4">
        <f t="shared" si="1"/>
        <v>1</v>
      </c>
      <c r="R4">
        <f t="shared" si="2"/>
        <v>1E-4</v>
      </c>
      <c r="S4" t="str">
        <f t="shared" si="3"/>
        <v/>
      </c>
    </row>
    <row r="5" spans="1:32" x14ac:dyDescent="0.2">
      <c r="A5">
        <v>3</v>
      </c>
      <c r="B5" t="s">
        <v>48</v>
      </c>
      <c r="C5">
        <v>1</v>
      </c>
      <c r="D5" t="s">
        <v>15</v>
      </c>
      <c r="E5" t="s">
        <v>20</v>
      </c>
      <c r="F5" t="s">
        <v>17</v>
      </c>
      <c r="G5" t="s">
        <v>49</v>
      </c>
      <c r="H5">
        <v>6.9818253386085896E-2</v>
      </c>
      <c r="I5">
        <v>2.5476404858878702E-3</v>
      </c>
      <c r="J5">
        <v>10</v>
      </c>
      <c r="K5">
        <v>0.110670388646479</v>
      </c>
      <c r="L5">
        <v>7.7066429589014301E-4</v>
      </c>
      <c r="M5">
        <v>10</v>
      </c>
      <c r="N5">
        <v>-48.535930699884403</v>
      </c>
      <c r="O5" s="1">
        <v>1.5428439913987801E-20</v>
      </c>
      <c r="P5" t="b">
        <f t="shared" si="0"/>
        <v>1</v>
      </c>
      <c r="Q5">
        <f t="shared" si="1"/>
        <v>1</v>
      </c>
      <c r="R5">
        <f t="shared" si="2"/>
        <v>1E-4</v>
      </c>
      <c r="S5" t="str">
        <f t="shared" si="3"/>
        <v/>
      </c>
    </row>
    <row r="6" spans="1:32" x14ac:dyDescent="0.2">
      <c r="A6">
        <v>4</v>
      </c>
      <c r="B6" t="s">
        <v>48</v>
      </c>
      <c r="C6">
        <v>1</v>
      </c>
      <c r="D6" t="s">
        <v>15</v>
      </c>
      <c r="E6" t="s">
        <v>21</v>
      </c>
      <c r="F6" t="s">
        <v>17</v>
      </c>
      <c r="G6" t="s">
        <v>49</v>
      </c>
      <c r="H6">
        <v>6.9838685279005001E-4</v>
      </c>
      <c r="I6" s="1">
        <v>6.4558180338691599E-5</v>
      </c>
      <c r="J6">
        <v>10</v>
      </c>
      <c r="K6">
        <v>6.8195783544783999E-4</v>
      </c>
      <c r="L6">
        <v>1.8301210022346199E-4</v>
      </c>
      <c r="M6">
        <v>10</v>
      </c>
      <c r="N6">
        <v>0.26770999338665802</v>
      </c>
      <c r="O6">
        <v>0.79196610212472296</v>
      </c>
      <c r="P6" t="b">
        <f t="shared" si="0"/>
        <v>0</v>
      </c>
      <c r="Q6">
        <f t="shared" si="1"/>
        <v>0</v>
      </c>
      <c r="R6">
        <f t="shared" si="2"/>
        <v>1</v>
      </c>
      <c r="S6" t="str">
        <f t="shared" si="3"/>
        <v/>
      </c>
      <c r="U6" s="3" t="s">
        <v>30</v>
      </c>
    </row>
    <row r="7" spans="1:32" x14ac:dyDescent="0.2">
      <c r="A7">
        <v>5</v>
      </c>
      <c r="B7" t="s">
        <v>48</v>
      </c>
      <c r="C7">
        <v>1</v>
      </c>
      <c r="D7" t="s">
        <v>15</v>
      </c>
      <c r="E7" t="s">
        <v>24</v>
      </c>
      <c r="F7" t="s">
        <v>17</v>
      </c>
      <c r="G7" t="s">
        <v>49</v>
      </c>
      <c r="H7">
        <v>0.13582249175139099</v>
      </c>
      <c r="I7">
        <v>2.4672486036788602E-4</v>
      </c>
      <c r="J7">
        <v>10</v>
      </c>
      <c r="K7">
        <v>0.20282700786628799</v>
      </c>
      <c r="L7">
        <v>1.10891053713742E-4</v>
      </c>
      <c r="M7">
        <v>10</v>
      </c>
      <c r="N7">
        <v>-783.31708588045899</v>
      </c>
      <c r="O7" s="1">
        <v>2.9836086511982301E-42</v>
      </c>
      <c r="P7" t="b">
        <f t="shared" si="0"/>
        <v>1</v>
      </c>
      <c r="Q7">
        <f t="shared" si="1"/>
        <v>1</v>
      </c>
      <c r="R7">
        <f t="shared" si="2"/>
        <v>1E-4</v>
      </c>
      <c r="S7" t="str">
        <f t="shared" si="3"/>
        <v/>
      </c>
      <c r="U7" t="s">
        <v>49</v>
      </c>
      <c r="W7" t="s">
        <v>50</v>
      </c>
      <c r="Y7" t="s">
        <v>51</v>
      </c>
      <c r="AA7" t="s">
        <v>52</v>
      </c>
      <c r="AC7" t="s">
        <v>53</v>
      </c>
      <c r="AE7" t="s">
        <v>43</v>
      </c>
      <c r="AF7" t="s">
        <v>45</v>
      </c>
    </row>
    <row r="8" spans="1:32" x14ac:dyDescent="0.2">
      <c r="A8">
        <v>6</v>
      </c>
      <c r="B8" t="s">
        <v>48</v>
      </c>
      <c r="C8">
        <v>1</v>
      </c>
      <c r="D8" t="s">
        <v>15</v>
      </c>
      <c r="E8" t="s">
        <v>22</v>
      </c>
      <c r="F8" t="s">
        <v>17</v>
      </c>
      <c r="G8" t="s">
        <v>49</v>
      </c>
      <c r="H8">
        <v>7.6436331868477397E-2</v>
      </c>
      <c r="I8">
        <v>1.2325061047633501E-3</v>
      </c>
      <c r="J8">
        <v>10</v>
      </c>
      <c r="K8">
        <v>0.11754193008116399</v>
      </c>
      <c r="L8">
        <v>5.7583781614155695E-4</v>
      </c>
      <c r="M8">
        <v>10</v>
      </c>
      <c r="N8">
        <v>-95.551519202091995</v>
      </c>
      <c r="O8" s="1">
        <v>8.2061112251244802E-26</v>
      </c>
      <c r="P8" t="b">
        <f t="shared" si="0"/>
        <v>1</v>
      </c>
      <c r="Q8">
        <f t="shared" si="1"/>
        <v>1</v>
      </c>
      <c r="R8">
        <f t="shared" si="2"/>
        <v>1E-4</v>
      </c>
      <c r="S8" t="str">
        <f t="shared" si="3"/>
        <v/>
      </c>
      <c r="T8" s="3" t="s">
        <v>28</v>
      </c>
      <c r="U8" t="s">
        <v>44</v>
      </c>
      <c r="V8" t="s">
        <v>46</v>
      </c>
      <c r="W8" t="s">
        <v>44</v>
      </c>
      <c r="X8" t="s">
        <v>46</v>
      </c>
      <c r="Y8" t="s">
        <v>44</v>
      </c>
      <c r="Z8" t="s">
        <v>46</v>
      </c>
      <c r="AA8" t="s">
        <v>44</v>
      </c>
      <c r="AB8" t="s">
        <v>46</v>
      </c>
      <c r="AC8" t="s">
        <v>44</v>
      </c>
      <c r="AD8" t="s">
        <v>46</v>
      </c>
    </row>
    <row r="9" spans="1:32" x14ac:dyDescent="0.2">
      <c r="A9">
        <v>7</v>
      </c>
      <c r="B9" t="s">
        <v>48</v>
      </c>
      <c r="C9">
        <v>2</v>
      </c>
      <c r="D9" t="s">
        <v>15</v>
      </c>
      <c r="E9" t="s">
        <v>16</v>
      </c>
      <c r="F9" t="s">
        <v>17</v>
      </c>
      <c r="G9" t="s">
        <v>50</v>
      </c>
      <c r="H9">
        <v>2.0493075302409698E-3</v>
      </c>
      <c r="I9">
        <v>6.5219896310862995E-4</v>
      </c>
      <c r="J9">
        <v>10</v>
      </c>
      <c r="K9">
        <v>2.06363449061652E-3</v>
      </c>
      <c r="L9">
        <v>1.0658957395658301E-3</v>
      </c>
      <c r="M9">
        <v>10</v>
      </c>
      <c r="N9">
        <v>-3.6256297579875002E-2</v>
      </c>
      <c r="O9">
        <v>0.97147705823245201</v>
      </c>
      <c r="P9" t="b">
        <f t="shared" si="0"/>
        <v>0</v>
      </c>
      <c r="Q9">
        <f t="shared" si="1"/>
        <v>0</v>
      </c>
      <c r="R9">
        <f t="shared" si="2"/>
        <v>1</v>
      </c>
      <c r="S9" t="str">
        <f t="shared" si="3"/>
        <v/>
      </c>
      <c r="T9" s="4" t="s">
        <v>16</v>
      </c>
      <c r="U9" s="1">
        <v>7.9000879380978606E-2</v>
      </c>
      <c r="V9" s="1">
        <v>8.9498099943499596E-2</v>
      </c>
      <c r="W9" s="1">
        <v>2.0493075302409698E-3</v>
      </c>
      <c r="X9" s="1">
        <v>2.06363449061652E-3</v>
      </c>
      <c r="Y9" s="1">
        <v>3.8132654934760202E-3</v>
      </c>
      <c r="Z9" s="1">
        <v>5.7909084791877001E-4</v>
      </c>
      <c r="AA9" s="1">
        <v>2.0989276574051698E-3</v>
      </c>
      <c r="AB9" s="1">
        <v>0.111913276276724</v>
      </c>
      <c r="AC9" s="1">
        <v>7.8785090949708896E-4</v>
      </c>
      <c r="AD9" s="1">
        <v>0.17079413777645699</v>
      </c>
      <c r="AE9" s="2">
        <v>1.7550046194319574E-2</v>
      </c>
      <c r="AF9" s="2">
        <v>7.496964786704316E-2</v>
      </c>
    </row>
    <row r="10" spans="1:32" x14ac:dyDescent="0.2">
      <c r="A10">
        <v>8</v>
      </c>
      <c r="B10" t="s">
        <v>48</v>
      </c>
      <c r="C10">
        <v>1</v>
      </c>
      <c r="D10" t="s">
        <v>15</v>
      </c>
      <c r="E10" t="s">
        <v>18</v>
      </c>
      <c r="F10" t="s">
        <v>17</v>
      </c>
      <c r="G10" t="s">
        <v>50</v>
      </c>
      <c r="H10">
        <v>6.6550866964897005E-4</v>
      </c>
      <c r="I10">
        <v>3.5524354192400902E-4</v>
      </c>
      <c r="J10">
        <v>10</v>
      </c>
      <c r="K10">
        <v>2.8511118450643301E-3</v>
      </c>
      <c r="L10">
        <v>2.4484108085452701E-3</v>
      </c>
      <c r="M10">
        <v>10</v>
      </c>
      <c r="N10">
        <v>-2.7935933825518902</v>
      </c>
      <c r="O10">
        <v>1.2000298638718199E-2</v>
      </c>
      <c r="P10" t="b">
        <f t="shared" si="0"/>
        <v>0</v>
      </c>
      <c r="Q10">
        <f t="shared" si="1"/>
        <v>0</v>
      </c>
      <c r="R10">
        <f t="shared" si="2"/>
        <v>0.1</v>
      </c>
      <c r="S10" t="str">
        <f t="shared" si="3"/>
        <v/>
      </c>
      <c r="T10" s="4" t="s">
        <v>18</v>
      </c>
      <c r="U10" s="1">
        <v>7.33354574956043E-2</v>
      </c>
      <c r="V10" s="1">
        <v>0.110585525621167</v>
      </c>
      <c r="W10" s="1">
        <v>6.6550866964897005E-4</v>
      </c>
      <c r="X10" s="1">
        <v>2.8511118450643301E-3</v>
      </c>
      <c r="Y10" s="1">
        <v>4.5166621082373898E-4</v>
      </c>
      <c r="Z10" s="1">
        <v>4.1469729884229998E-4</v>
      </c>
      <c r="AA10" s="1">
        <v>7.7654306588718002E-4</v>
      </c>
      <c r="AB10" s="1">
        <v>0.12753788407376099</v>
      </c>
      <c r="AC10" s="1">
        <v>6.2201240144221998E-4</v>
      </c>
      <c r="AD10" s="1">
        <v>0.235153857628041</v>
      </c>
      <c r="AE10" s="2">
        <v>1.517023756868128E-2</v>
      </c>
      <c r="AF10" s="2">
        <v>9.5308615293375129E-2</v>
      </c>
    </row>
    <row r="11" spans="1:32" x14ac:dyDescent="0.2">
      <c r="A11">
        <v>9</v>
      </c>
      <c r="B11" t="s">
        <v>48</v>
      </c>
      <c r="C11">
        <v>1</v>
      </c>
      <c r="D11" t="s">
        <v>15</v>
      </c>
      <c r="E11" t="s">
        <v>19</v>
      </c>
      <c r="F11" t="s">
        <v>17</v>
      </c>
      <c r="G11" t="s">
        <v>50</v>
      </c>
      <c r="H11">
        <v>1.16681615724398E-3</v>
      </c>
      <c r="I11">
        <v>5.8576727114792405E-4</v>
      </c>
      <c r="J11">
        <v>10</v>
      </c>
      <c r="K11">
        <v>1.5378746393184301E-3</v>
      </c>
      <c r="L11">
        <v>6.4862711077279202E-4</v>
      </c>
      <c r="M11">
        <v>10</v>
      </c>
      <c r="N11">
        <v>-1.34258269220209</v>
      </c>
      <c r="O11">
        <v>0.19609495295250301</v>
      </c>
      <c r="P11" t="b">
        <f t="shared" si="0"/>
        <v>0</v>
      </c>
      <c r="Q11">
        <f t="shared" si="1"/>
        <v>0</v>
      </c>
      <c r="R11">
        <f t="shared" si="2"/>
        <v>1</v>
      </c>
      <c r="S11" t="str">
        <f t="shared" si="3"/>
        <v/>
      </c>
      <c r="T11" s="4" t="s">
        <v>19</v>
      </c>
      <c r="U11" s="1">
        <v>7.3236024115471393E-2</v>
      </c>
      <c r="V11" s="1">
        <v>0.110532410086345</v>
      </c>
      <c r="W11" s="1">
        <v>1.16681615724398E-3</v>
      </c>
      <c r="X11" s="1">
        <v>1.5378746393184301E-3</v>
      </c>
      <c r="Y11" s="1">
        <v>8.2566267230335904E-4</v>
      </c>
      <c r="Z11" s="1">
        <v>4.7172801630615899E-4</v>
      </c>
      <c r="AA11" s="1">
        <v>4.1467637539951401E-3</v>
      </c>
      <c r="AB11" s="1">
        <v>0.13535819869233801</v>
      </c>
      <c r="AC11" s="1">
        <v>1.2457838116746E-3</v>
      </c>
      <c r="AD11" s="1">
        <v>0.24181873840096599</v>
      </c>
      <c r="AE11" s="2">
        <v>1.6124210102137694E-2</v>
      </c>
      <c r="AF11" s="2">
        <v>9.7943789967054704E-2</v>
      </c>
    </row>
    <row r="12" spans="1:32" x14ac:dyDescent="0.2">
      <c r="A12">
        <v>10</v>
      </c>
      <c r="B12" t="s">
        <v>48</v>
      </c>
      <c r="C12">
        <v>1</v>
      </c>
      <c r="D12" t="s">
        <v>15</v>
      </c>
      <c r="E12" t="s">
        <v>20</v>
      </c>
      <c r="F12" t="s">
        <v>17</v>
      </c>
      <c r="G12" t="s">
        <v>50</v>
      </c>
      <c r="H12">
        <v>2.1761013351619001E-3</v>
      </c>
      <c r="I12">
        <v>8.0785204366499704E-4</v>
      </c>
      <c r="J12">
        <v>10</v>
      </c>
      <c r="K12">
        <v>2.6905808293960598E-3</v>
      </c>
      <c r="L12">
        <v>1.41203282755823E-3</v>
      </c>
      <c r="M12">
        <v>10</v>
      </c>
      <c r="N12">
        <v>-1.0000812125630101</v>
      </c>
      <c r="O12">
        <v>0.33052669756693698</v>
      </c>
      <c r="P12" t="b">
        <f t="shared" si="0"/>
        <v>0</v>
      </c>
      <c r="Q12">
        <f t="shared" si="1"/>
        <v>0</v>
      </c>
      <c r="R12">
        <f t="shared" si="2"/>
        <v>1</v>
      </c>
      <c r="S12" t="str">
        <f t="shared" si="3"/>
        <v/>
      </c>
      <c r="T12" s="4" t="s">
        <v>20</v>
      </c>
      <c r="U12" s="1">
        <v>6.9818253386085896E-2</v>
      </c>
      <c r="V12" s="1">
        <v>0.110670388646479</v>
      </c>
      <c r="W12" s="1">
        <v>2.1761013351619001E-3</v>
      </c>
      <c r="X12" s="1">
        <v>2.6905808293960598E-3</v>
      </c>
      <c r="Y12" s="1">
        <v>6.0943863838524995E-4</v>
      </c>
      <c r="Z12" s="1">
        <v>3.1725779776384E-4</v>
      </c>
      <c r="AA12" s="1">
        <v>2.72065781749059E-3</v>
      </c>
      <c r="AB12" s="1">
        <v>0.122058897865726</v>
      </c>
      <c r="AC12" s="1">
        <v>1.03122338247568E-3</v>
      </c>
      <c r="AD12" s="1">
        <v>0.22597023387357101</v>
      </c>
      <c r="AE12" s="2">
        <v>1.5271134911919861E-2</v>
      </c>
      <c r="AF12" s="2">
        <v>9.2341471802587186E-2</v>
      </c>
    </row>
    <row r="13" spans="1:32" x14ac:dyDescent="0.2">
      <c r="A13">
        <v>11</v>
      </c>
      <c r="B13" t="s">
        <v>48</v>
      </c>
      <c r="C13">
        <v>2</v>
      </c>
      <c r="D13" t="s">
        <v>15</v>
      </c>
      <c r="E13" t="s">
        <v>21</v>
      </c>
      <c r="F13" t="s">
        <v>17</v>
      </c>
      <c r="G13" t="s">
        <v>50</v>
      </c>
      <c r="H13">
        <v>4.1684516121839898E-4</v>
      </c>
      <c r="I13">
        <v>3.2421182198225898E-4</v>
      </c>
      <c r="J13">
        <v>10</v>
      </c>
      <c r="K13">
        <v>9.8641855362597902E-4</v>
      </c>
      <c r="L13">
        <v>4.3417177398883799E-4</v>
      </c>
      <c r="M13">
        <v>10</v>
      </c>
      <c r="N13">
        <v>-3.3239771787644701</v>
      </c>
      <c r="O13">
        <v>3.7759832770624798E-3</v>
      </c>
      <c r="P13" t="b">
        <f t="shared" si="0"/>
        <v>1</v>
      </c>
      <c r="Q13">
        <f t="shared" si="1"/>
        <v>1</v>
      </c>
      <c r="R13">
        <f t="shared" si="2"/>
        <v>0.01</v>
      </c>
      <c r="S13" t="str">
        <f t="shared" si="3"/>
        <v>Yes</v>
      </c>
      <c r="T13" s="4" t="s">
        <v>21</v>
      </c>
      <c r="U13" s="1">
        <v>6.9838685279005001E-4</v>
      </c>
      <c r="V13" s="1">
        <v>6.8195783544783999E-4</v>
      </c>
      <c r="W13" s="1">
        <v>4.1684516121839898E-4</v>
      </c>
      <c r="X13" s="1">
        <v>9.8641855362597902E-4</v>
      </c>
      <c r="Y13" s="1">
        <v>9.2880303295892895E-4</v>
      </c>
      <c r="Z13" s="1">
        <v>8.8962445877283005E-5</v>
      </c>
      <c r="AA13" s="1">
        <v>4.2332988091645899E-4</v>
      </c>
      <c r="AB13" s="1">
        <v>2.9123046457119999E-4</v>
      </c>
      <c r="AC13" s="1">
        <v>2.1927165243451499E-4</v>
      </c>
      <c r="AD13" s="1">
        <v>2.3624024494212E-4</v>
      </c>
      <c r="AE13" s="2">
        <v>5.3732731606367045E-4</v>
      </c>
      <c r="AF13" s="2">
        <v>4.5696190889288438E-4</v>
      </c>
    </row>
    <row r="14" spans="1:32" x14ac:dyDescent="0.2">
      <c r="A14">
        <v>12</v>
      </c>
      <c r="B14" t="s">
        <v>48</v>
      </c>
      <c r="C14">
        <v>2</v>
      </c>
      <c r="D14" t="s">
        <v>15</v>
      </c>
      <c r="E14" t="s">
        <v>24</v>
      </c>
      <c r="F14" t="s">
        <v>17</v>
      </c>
      <c r="G14" t="s">
        <v>50</v>
      </c>
      <c r="H14">
        <v>5.2527737209295502E-2</v>
      </c>
      <c r="I14">
        <v>3.2025325112384898E-4</v>
      </c>
      <c r="J14">
        <v>10</v>
      </c>
      <c r="K14">
        <v>0.51103492192688904</v>
      </c>
      <c r="L14">
        <v>5.9429787045581E-4</v>
      </c>
      <c r="M14">
        <v>10</v>
      </c>
      <c r="N14">
        <v>-2147.7404884585599</v>
      </c>
      <c r="O14" s="1">
        <v>3.8908152544195302E-50</v>
      </c>
      <c r="P14" t="b">
        <f t="shared" si="0"/>
        <v>1</v>
      </c>
      <c r="Q14">
        <f t="shared" si="1"/>
        <v>1</v>
      </c>
      <c r="R14">
        <f t="shared" si="2"/>
        <v>1E-4</v>
      </c>
      <c r="S14" t="str">
        <f t="shared" si="3"/>
        <v/>
      </c>
      <c r="T14" s="4" t="s">
        <v>24</v>
      </c>
      <c r="U14" s="1">
        <v>0.13582249175139099</v>
      </c>
      <c r="V14" s="1">
        <v>0.20282700786628799</v>
      </c>
      <c r="W14" s="1">
        <v>5.2527737209295502E-2</v>
      </c>
      <c r="X14" s="1">
        <v>0.51103492192688904</v>
      </c>
      <c r="Y14" s="1">
        <v>4.2295850059249499E-3</v>
      </c>
      <c r="Z14" s="1">
        <v>0.15956904975788799</v>
      </c>
      <c r="AA14" s="1">
        <v>1.8528157677244798E-2</v>
      </c>
      <c r="AB14" s="1">
        <v>0.28235450713432703</v>
      </c>
      <c r="AC14" s="1">
        <v>4.3765381175088196E-3</v>
      </c>
      <c r="AD14" s="1">
        <v>0.34110536001055197</v>
      </c>
      <c r="AE14" s="2">
        <v>4.3096901952273017E-2</v>
      </c>
      <c r="AF14" s="2">
        <v>0.29937816933918882</v>
      </c>
    </row>
    <row r="15" spans="1:32" x14ac:dyDescent="0.2">
      <c r="A15">
        <v>13</v>
      </c>
      <c r="B15" t="s">
        <v>48</v>
      </c>
      <c r="C15">
        <v>2</v>
      </c>
      <c r="D15" t="s">
        <v>15</v>
      </c>
      <c r="E15" t="s">
        <v>22</v>
      </c>
      <c r="F15" t="s">
        <v>17</v>
      </c>
      <c r="G15" t="s">
        <v>50</v>
      </c>
      <c r="H15">
        <v>2.3407379476745501E-4</v>
      </c>
      <c r="I15">
        <v>1.58780352032797E-4</v>
      </c>
      <c r="J15">
        <v>10</v>
      </c>
      <c r="K15">
        <v>0.453754776553974</v>
      </c>
      <c r="L15">
        <v>1.9662097013110899E-3</v>
      </c>
      <c r="M15">
        <v>10</v>
      </c>
      <c r="N15">
        <v>-727.03580334225899</v>
      </c>
      <c r="O15" s="1">
        <v>1.14181767088585E-41</v>
      </c>
      <c r="P15" t="b">
        <f t="shared" si="0"/>
        <v>1</v>
      </c>
      <c r="Q15">
        <f t="shared" si="1"/>
        <v>1</v>
      </c>
      <c r="R15">
        <f t="shared" si="2"/>
        <v>1E-4</v>
      </c>
      <c r="S15" t="str">
        <f t="shared" si="3"/>
        <v/>
      </c>
      <c r="T15" s="4" t="s">
        <v>22</v>
      </c>
      <c r="U15" s="1">
        <v>7.6436331868477397E-2</v>
      </c>
      <c r="V15" s="1">
        <v>0.11754193008116399</v>
      </c>
      <c r="W15" s="1">
        <v>2.3407379476745501E-4</v>
      </c>
      <c r="X15" s="1">
        <v>0.453754776553974</v>
      </c>
      <c r="Y15" s="1">
        <v>8.31291632415269E-5</v>
      </c>
      <c r="Z15" s="1">
        <v>2.6601929713949202E-6</v>
      </c>
      <c r="AA15" s="1">
        <v>5.5749962562113597E-5</v>
      </c>
      <c r="AB15" s="1">
        <v>0.15980789493977601</v>
      </c>
      <c r="AC15" s="1">
        <v>5.6899814187434702E-5</v>
      </c>
      <c r="AD15" s="1">
        <v>0.25603545580083598</v>
      </c>
      <c r="AE15" s="2">
        <v>1.5373236920647187E-2</v>
      </c>
      <c r="AF15" s="2">
        <v>0.19742854351374425</v>
      </c>
    </row>
    <row r="16" spans="1:32" x14ac:dyDescent="0.2">
      <c r="A16">
        <v>14</v>
      </c>
      <c r="B16" t="s">
        <v>48</v>
      </c>
      <c r="C16">
        <v>2</v>
      </c>
      <c r="D16">
        <v>10</v>
      </c>
      <c r="E16" t="s">
        <v>16</v>
      </c>
      <c r="F16" t="s">
        <v>17</v>
      </c>
      <c r="G16" t="s">
        <v>51</v>
      </c>
      <c r="H16">
        <v>3.8132654934760202E-3</v>
      </c>
      <c r="I16">
        <v>2.9133534818238699E-3</v>
      </c>
      <c r="J16">
        <v>10</v>
      </c>
      <c r="K16">
        <v>5.7909084791877001E-4</v>
      </c>
      <c r="L16">
        <v>2.44474258189489E-4</v>
      </c>
      <c r="M16">
        <v>10</v>
      </c>
      <c r="N16">
        <v>3.4982154304590298</v>
      </c>
      <c r="O16">
        <v>2.5668780342553198E-3</v>
      </c>
      <c r="P16" t="b">
        <f t="shared" si="0"/>
        <v>1</v>
      </c>
      <c r="Q16">
        <f t="shared" si="1"/>
        <v>1</v>
      </c>
      <c r="R16">
        <f t="shared" si="2"/>
        <v>0.01</v>
      </c>
      <c r="S16" t="str">
        <f t="shared" si="3"/>
        <v>Yes</v>
      </c>
      <c r="T16" s="4" t="s">
        <v>29</v>
      </c>
      <c r="U16" s="2">
        <v>7.2621117835828378E-2</v>
      </c>
      <c r="V16" s="2">
        <v>0.10604818858291291</v>
      </c>
      <c r="W16" s="2">
        <v>8.4623414082253112E-3</v>
      </c>
      <c r="X16" s="2">
        <v>0.13927418840555492</v>
      </c>
      <c r="Y16" s="2">
        <v>1.563078602444825E-3</v>
      </c>
      <c r="Z16" s="2">
        <v>2.3063349479652533E-2</v>
      </c>
      <c r="AA16" s="2">
        <v>4.1071614022144933E-3</v>
      </c>
      <c r="AB16" s="2">
        <v>0.13418884134960332</v>
      </c>
      <c r="AC16" s="2">
        <v>1.1913685841743371E-3</v>
      </c>
      <c r="AD16" s="2">
        <v>0.2101591462479093</v>
      </c>
      <c r="AE16" s="2">
        <v>1.758901356657747E-2</v>
      </c>
      <c r="AF16" s="2">
        <v>0.12254674281312659</v>
      </c>
    </row>
    <row r="17" spans="1:19" x14ac:dyDescent="0.2">
      <c r="A17">
        <v>15</v>
      </c>
      <c r="B17" t="s">
        <v>48</v>
      </c>
      <c r="C17">
        <v>1</v>
      </c>
      <c r="D17" t="s">
        <v>15</v>
      </c>
      <c r="E17" t="s">
        <v>18</v>
      </c>
      <c r="F17" t="s">
        <v>17</v>
      </c>
      <c r="G17" t="s">
        <v>51</v>
      </c>
      <c r="H17">
        <v>4.5166621082373898E-4</v>
      </c>
      <c r="I17">
        <v>2.7619688142902898E-4</v>
      </c>
      <c r="J17">
        <v>10</v>
      </c>
      <c r="K17">
        <v>4.1469729884229998E-4</v>
      </c>
      <c r="L17" s="1">
        <v>6.6642720078999794E-5</v>
      </c>
      <c r="M17">
        <v>10</v>
      </c>
      <c r="N17">
        <v>0.41146228597645601</v>
      </c>
      <c r="O17">
        <v>0.68559138945950104</v>
      </c>
      <c r="P17" t="b">
        <f t="shared" si="0"/>
        <v>0</v>
      </c>
      <c r="Q17">
        <f t="shared" si="1"/>
        <v>0</v>
      </c>
      <c r="R17">
        <f t="shared" si="2"/>
        <v>1</v>
      </c>
      <c r="S17" t="str">
        <f t="shared" si="3"/>
        <v/>
      </c>
    </row>
    <row r="18" spans="1:19" x14ac:dyDescent="0.2">
      <c r="A18">
        <v>16</v>
      </c>
      <c r="B18" t="s">
        <v>48</v>
      </c>
      <c r="C18">
        <v>2</v>
      </c>
      <c r="D18" t="s">
        <v>15</v>
      </c>
      <c r="E18" t="s">
        <v>19</v>
      </c>
      <c r="F18" t="s">
        <v>17</v>
      </c>
      <c r="G18" t="s">
        <v>51</v>
      </c>
      <c r="H18">
        <v>8.2566267230335904E-4</v>
      </c>
      <c r="I18">
        <v>1.19827751599518E-4</v>
      </c>
      <c r="J18">
        <v>10</v>
      </c>
      <c r="K18">
        <v>4.7172801630615899E-4</v>
      </c>
      <c r="L18">
        <v>4.1965179910241802E-4</v>
      </c>
      <c r="M18">
        <v>10</v>
      </c>
      <c r="N18">
        <v>2.5645666534551701</v>
      </c>
      <c r="O18">
        <v>1.94963526776975E-2</v>
      </c>
      <c r="P18" t="b">
        <f t="shared" si="0"/>
        <v>0</v>
      </c>
      <c r="Q18">
        <f t="shared" si="1"/>
        <v>0</v>
      </c>
      <c r="R18">
        <f t="shared" si="2"/>
        <v>0.1</v>
      </c>
      <c r="S18" t="str">
        <f t="shared" si="3"/>
        <v/>
      </c>
    </row>
    <row r="19" spans="1:19" x14ac:dyDescent="0.2">
      <c r="A19">
        <v>17</v>
      </c>
      <c r="B19" t="s">
        <v>48</v>
      </c>
      <c r="C19">
        <v>1</v>
      </c>
      <c r="D19">
        <v>10</v>
      </c>
      <c r="E19" t="s">
        <v>20</v>
      </c>
      <c r="F19" t="s">
        <v>17</v>
      </c>
      <c r="G19" t="s">
        <v>51</v>
      </c>
      <c r="H19">
        <v>6.0943863838524995E-4</v>
      </c>
      <c r="I19">
        <v>5.8291043382904003E-4</v>
      </c>
      <c r="J19">
        <v>10</v>
      </c>
      <c r="K19">
        <v>3.1725779776384E-4</v>
      </c>
      <c r="L19">
        <v>1.55760770984651E-4</v>
      </c>
      <c r="M19">
        <v>10</v>
      </c>
      <c r="N19">
        <v>1.53134698371615</v>
      </c>
      <c r="O19">
        <v>0.143069801663331</v>
      </c>
      <c r="P19" t="b">
        <f t="shared" si="0"/>
        <v>0</v>
      </c>
      <c r="Q19">
        <f t="shared" si="1"/>
        <v>0</v>
      </c>
      <c r="R19">
        <f t="shared" si="2"/>
        <v>1</v>
      </c>
      <c r="S19" t="str">
        <f t="shared" si="3"/>
        <v/>
      </c>
    </row>
    <row r="20" spans="1:19" x14ac:dyDescent="0.2">
      <c r="A20">
        <v>18</v>
      </c>
      <c r="B20" t="s">
        <v>48</v>
      </c>
      <c r="C20">
        <v>1</v>
      </c>
      <c r="D20">
        <v>10</v>
      </c>
      <c r="E20" t="s">
        <v>21</v>
      </c>
      <c r="F20" t="s">
        <v>17</v>
      </c>
      <c r="G20" t="s">
        <v>51</v>
      </c>
      <c r="H20">
        <v>9.2880303295892895E-4</v>
      </c>
      <c r="I20">
        <v>5.6309267164979704E-4</v>
      </c>
      <c r="J20">
        <v>10</v>
      </c>
      <c r="K20" s="1">
        <v>8.8962445877283005E-5</v>
      </c>
      <c r="L20" s="1">
        <v>5.0972047164380399E-5</v>
      </c>
      <c r="M20">
        <v>10</v>
      </c>
      <c r="N20">
        <v>4.6972631962309599</v>
      </c>
      <c r="O20">
        <v>1.79523674283151E-4</v>
      </c>
      <c r="P20" t="b">
        <f t="shared" si="0"/>
        <v>1</v>
      </c>
      <c r="Q20">
        <f t="shared" si="1"/>
        <v>1</v>
      </c>
      <c r="R20">
        <f t="shared" si="2"/>
        <v>1E-3</v>
      </c>
      <c r="S20" t="str">
        <f t="shared" si="3"/>
        <v>Yes</v>
      </c>
    </row>
    <row r="21" spans="1:19" x14ac:dyDescent="0.2">
      <c r="A21">
        <v>19</v>
      </c>
      <c r="B21" t="s">
        <v>48</v>
      </c>
      <c r="C21">
        <v>2</v>
      </c>
      <c r="D21" t="s">
        <v>15</v>
      </c>
      <c r="E21" t="s">
        <v>24</v>
      </c>
      <c r="F21" t="s">
        <v>17</v>
      </c>
      <c r="G21" t="s">
        <v>51</v>
      </c>
      <c r="H21">
        <v>4.2295850059249499E-3</v>
      </c>
      <c r="I21">
        <v>1.05382826233454E-4</v>
      </c>
      <c r="J21">
        <v>10</v>
      </c>
      <c r="K21">
        <v>0.15956904975788799</v>
      </c>
      <c r="L21">
        <v>2.1811753943765E-4</v>
      </c>
      <c r="M21">
        <v>10</v>
      </c>
      <c r="N21">
        <v>-2027.8404761326501</v>
      </c>
      <c r="O21" s="1">
        <v>1.09421622755245E-49</v>
      </c>
      <c r="P21" t="b">
        <f t="shared" si="0"/>
        <v>1</v>
      </c>
      <c r="Q21">
        <f t="shared" si="1"/>
        <v>1</v>
      </c>
      <c r="R21">
        <f t="shared" si="2"/>
        <v>1E-4</v>
      </c>
      <c r="S21" t="str">
        <f t="shared" si="3"/>
        <v/>
      </c>
    </row>
    <row r="22" spans="1:19" x14ac:dyDescent="0.2">
      <c r="A22">
        <v>20</v>
      </c>
      <c r="B22" t="s">
        <v>48</v>
      </c>
      <c r="C22">
        <v>1</v>
      </c>
      <c r="D22">
        <v>10</v>
      </c>
      <c r="E22" t="s">
        <v>22</v>
      </c>
      <c r="F22" t="s">
        <v>17</v>
      </c>
      <c r="G22" t="s">
        <v>51</v>
      </c>
      <c r="H22" s="1">
        <v>8.31291632415269E-5</v>
      </c>
      <c r="I22" s="1">
        <v>6.2354052246239703E-5</v>
      </c>
      <c r="J22">
        <v>10</v>
      </c>
      <c r="K22" s="1">
        <v>2.6601929713949202E-6</v>
      </c>
      <c r="L22" s="1">
        <v>2.74158533500894E-6</v>
      </c>
      <c r="M22">
        <v>10</v>
      </c>
      <c r="N22">
        <v>4.0770344397015901</v>
      </c>
      <c r="O22">
        <v>7.0746596526552203E-4</v>
      </c>
      <c r="P22" t="b">
        <f t="shared" si="0"/>
        <v>1</v>
      </c>
      <c r="Q22">
        <f t="shared" si="1"/>
        <v>1</v>
      </c>
      <c r="R22">
        <f t="shared" si="2"/>
        <v>1E-3</v>
      </c>
      <c r="S22" t="str">
        <f t="shared" si="3"/>
        <v>Yes</v>
      </c>
    </row>
    <row r="23" spans="1:19" x14ac:dyDescent="0.2">
      <c r="A23">
        <v>21</v>
      </c>
      <c r="B23" t="s">
        <v>48</v>
      </c>
      <c r="C23">
        <v>1</v>
      </c>
      <c r="D23" t="s">
        <v>15</v>
      </c>
      <c r="E23" t="s">
        <v>16</v>
      </c>
      <c r="F23" t="s">
        <v>17</v>
      </c>
      <c r="G23" t="s">
        <v>52</v>
      </c>
      <c r="H23">
        <v>2.0989276574051698E-3</v>
      </c>
      <c r="I23">
        <v>2.8002421432500802E-4</v>
      </c>
      <c r="J23">
        <v>10</v>
      </c>
      <c r="K23">
        <v>0.111913276276724</v>
      </c>
      <c r="L23">
        <v>7.8885878320129992E-3</v>
      </c>
      <c r="M23">
        <v>10</v>
      </c>
      <c r="N23">
        <v>-43.993283491198298</v>
      </c>
      <c r="O23" s="1">
        <v>8.9206685423122597E-20</v>
      </c>
      <c r="P23" t="b">
        <f t="shared" si="0"/>
        <v>1</v>
      </c>
      <c r="Q23">
        <f t="shared" si="1"/>
        <v>1</v>
      </c>
      <c r="R23">
        <f t="shared" si="2"/>
        <v>1E-4</v>
      </c>
      <c r="S23" t="str">
        <f t="shared" si="3"/>
        <v/>
      </c>
    </row>
    <row r="24" spans="1:19" x14ac:dyDescent="0.2">
      <c r="A24">
        <v>22</v>
      </c>
      <c r="B24" t="s">
        <v>48</v>
      </c>
      <c r="C24">
        <v>1</v>
      </c>
      <c r="D24" t="s">
        <v>15</v>
      </c>
      <c r="E24" t="s">
        <v>18</v>
      </c>
      <c r="F24" t="s">
        <v>17</v>
      </c>
      <c r="G24" t="s">
        <v>52</v>
      </c>
      <c r="H24">
        <v>7.7654306588718002E-4</v>
      </c>
      <c r="I24">
        <v>2.3832298973127099E-4</v>
      </c>
      <c r="J24">
        <v>10</v>
      </c>
      <c r="K24">
        <v>0.12753788407376099</v>
      </c>
      <c r="L24">
        <v>6.3581882883397504E-3</v>
      </c>
      <c r="M24">
        <v>10</v>
      </c>
      <c r="N24">
        <v>-63.001163538632703</v>
      </c>
      <c r="O24" s="1">
        <v>1.44761088483288E-22</v>
      </c>
      <c r="P24" t="b">
        <f t="shared" si="0"/>
        <v>1</v>
      </c>
      <c r="Q24">
        <f t="shared" si="1"/>
        <v>1</v>
      </c>
      <c r="R24">
        <f t="shared" si="2"/>
        <v>1E-4</v>
      </c>
      <c r="S24" t="str">
        <f t="shared" si="3"/>
        <v/>
      </c>
    </row>
    <row r="25" spans="1:19" x14ac:dyDescent="0.2">
      <c r="A25">
        <v>23</v>
      </c>
      <c r="B25" t="s">
        <v>48</v>
      </c>
      <c r="C25">
        <v>1</v>
      </c>
      <c r="D25" t="s">
        <v>15</v>
      </c>
      <c r="E25" t="s">
        <v>19</v>
      </c>
      <c r="F25" t="s">
        <v>17</v>
      </c>
      <c r="G25" t="s">
        <v>52</v>
      </c>
      <c r="H25">
        <v>4.1467637539951401E-3</v>
      </c>
      <c r="I25">
        <v>6.1223558432572402E-4</v>
      </c>
      <c r="J25">
        <v>10</v>
      </c>
      <c r="K25">
        <v>0.13535819869233801</v>
      </c>
      <c r="L25">
        <v>1.5699721917873301E-2</v>
      </c>
      <c r="M25">
        <v>10</v>
      </c>
      <c r="N25">
        <v>-26.4088659822315</v>
      </c>
      <c r="O25" s="1">
        <v>7.5789233155269801E-16</v>
      </c>
      <c r="P25" t="b">
        <f t="shared" si="0"/>
        <v>1</v>
      </c>
      <c r="Q25">
        <f t="shared" si="1"/>
        <v>1</v>
      </c>
      <c r="R25">
        <f t="shared" si="2"/>
        <v>1E-4</v>
      </c>
      <c r="S25" t="str">
        <f t="shared" si="3"/>
        <v/>
      </c>
    </row>
    <row r="26" spans="1:19" x14ac:dyDescent="0.2">
      <c r="A26">
        <v>24</v>
      </c>
      <c r="B26" t="s">
        <v>48</v>
      </c>
      <c r="C26">
        <v>1</v>
      </c>
      <c r="D26" t="s">
        <v>15</v>
      </c>
      <c r="E26" t="s">
        <v>20</v>
      </c>
      <c r="F26" t="s">
        <v>17</v>
      </c>
      <c r="G26" t="s">
        <v>52</v>
      </c>
      <c r="H26">
        <v>2.72065781749059E-3</v>
      </c>
      <c r="I26">
        <v>8.3938392065803502E-4</v>
      </c>
      <c r="J26">
        <v>10</v>
      </c>
      <c r="K26">
        <v>0.122058897865726</v>
      </c>
      <c r="L26">
        <v>2.9644593437337598E-3</v>
      </c>
      <c r="M26">
        <v>10</v>
      </c>
      <c r="N26">
        <v>-122.48626486632401</v>
      </c>
      <c r="O26" s="1">
        <v>9.4558851383264205E-28</v>
      </c>
      <c r="P26" t="b">
        <f t="shared" si="0"/>
        <v>1</v>
      </c>
      <c r="Q26">
        <f t="shared" si="1"/>
        <v>1</v>
      </c>
      <c r="R26">
        <f t="shared" si="2"/>
        <v>1E-4</v>
      </c>
      <c r="S26" t="str">
        <f t="shared" si="3"/>
        <v/>
      </c>
    </row>
    <row r="27" spans="1:19" x14ac:dyDescent="0.2">
      <c r="A27">
        <v>25</v>
      </c>
      <c r="B27" t="s">
        <v>48</v>
      </c>
      <c r="C27">
        <v>2</v>
      </c>
      <c r="D27" t="s">
        <v>15</v>
      </c>
      <c r="E27" t="s">
        <v>21</v>
      </c>
      <c r="F27" t="s">
        <v>17</v>
      </c>
      <c r="G27" t="s">
        <v>52</v>
      </c>
      <c r="H27">
        <v>4.2332988091645899E-4</v>
      </c>
      <c r="I27">
        <v>1.21967919878017E-4</v>
      </c>
      <c r="J27">
        <v>10</v>
      </c>
      <c r="K27">
        <v>2.9123046457119999E-4</v>
      </c>
      <c r="L27">
        <v>1.4148034823634301E-4</v>
      </c>
      <c r="M27">
        <v>10</v>
      </c>
      <c r="N27">
        <v>2.2363130584472302</v>
      </c>
      <c r="O27">
        <v>3.82308301350908E-2</v>
      </c>
      <c r="P27" t="b">
        <f t="shared" si="0"/>
        <v>0</v>
      </c>
      <c r="Q27">
        <f t="shared" si="1"/>
        <v>0</v>
      </c>
      <c r="R27">
        <f t="shared" si="2"/>
        <v>0.1</v>
      </c>
      <c r="S27" t="str">
        <f t="shared" si="3"/>
        <v/>
      </c>
    </row>
    <row r="28" spans="1:19" x14ac:dyDescent="0.2">
      <c r="A28">
        <v>26</v>
      </c>
      <c r="B28" t="s">
        <v>48</v>
      </c>
      <c r="C28">
        <v>1</v>
      </c>
      <c r="D28" t="s">
        <v>15</v>
      </c>
      <c r="E28" t="s">
        <v>24</v>
      </c>
      <c r="F28" t="s">
        <v>17</v>
      </c>
      <c r="G28" t="s">
        <v>52</v>
      </c>
      <c r="H28">
        <v>1.8528157677244798E-2</v>
      </c>
      <c r="I28">
        <v>4.32085531931142E-4</v>
      </c>
      <c r="J28">
        <v>10</v>
      </c>
      <c r="K28">
        <v>0.28235450713432703</v>
      </c>
      <c r="L28" s="1">
        <v>9.4881505844478299E-5</v>
      </c>
      <c r="M28">
        <v>10</v>
      </c>
      <c r="N28">
        <v>-1885.9158204770499</v>
      </c>
      <c r="O28" s="1">
        <v>4.0393112529439497E-49</v>
      </c>
      <c r="P28" t="b">
        <f t="shared" si="0"/>
        <v>1</v>
      </c>
      <c r="Q28">
        <f t="shared" si="1"/>
        <v>1</v>
      </c>
      <c r="R28">
        <f t="shared" si="2"/>
        <v>1E-4</v>
      </c>
      <c r="S28" t="str">
        <f t="shared" si="3"/>
        <v/>
      </c>
    </row>
    <row r="29" spans="1:19" x14ac:dyDescent="0.2">
      <c r="A29">
        <v>27</v>
      </c>
      <c r="B29" t="s">
        <v>48</v>
      </c>
      <c r="C29">
        <v>1</v>
      </c>
      <c r="D29" t="s">
        <v>15</v>
      </c>
      <c r="E29" t="s">
        <v>22</v>
      </c>
      <c r="F29" t="s">
        <v>17</v>
      </c>
      <c r="G29" t="s">
        <v>52</v>
      </c>
      <c r="H29" s="1">
        <v>5.5749962562113597E-5</v>
      </c>
      <c r="I29" s="1">
        <v>2.33329394905777E-5</v>
      </c>
      <c r="J29">
        <v>10</v>
      </c>
      <c r="K29">
        <v>0.15980789493977601</v>
      </c>
      <c r="L29">
        <v>1.41858939123044E-3</v>
      </c>
      <c r="M29">
        <v>10</v>
      </c>
      <c r="N29">
        <v>-356.06661192295502</v>
      </c>
      <c r="O29" s="1">
        <v>4.3414809062780903E-36</v>
      </c>
      <c r="P29" t="b">
        <f t="shared" si="0"/>
        <v>1</v>
      </c>
      <c r="Q29">
        <f t="shared" si="1"/>
        <v>1</v>
      </c>
      <c r="R29">
        <f t="shared" si="2"/>
        <v>1E-4</v>
      </c>
      <c r="S29" t="str">
        <f t="shared" si="3"/>
        <v/>
      </c>
    </row>
    <row r="30" spans="1:19" x14ac:dyDescent="0.2">
      <c r="A30">
        <v>28</v>
      </c>
      <c r="B30" t="s">
        <v>48</v>
      </c>
      <c r="C30">
        <v>1</v>
      </c>
      <c r="D30" t="s">
        <v>15</v>
      </c>
      <c r="E30" t="s">
        <v>16</v>
      </c>
      <c r="F30" t="s">
        <v>17</v>
      </c>
      <c r="G30" t="s">
        <v>53</v>
      </c>
      <c r="H30">
        <v>7.8785090949708896E-4</v>
      </c>
      <c r="I30">
        <v>1.17205992957108E-4</v>
      </c>
      <c r="J30">
        <v>10</v>
      </c>
      <c r="K30">
        <v>0.17079413777645699</v>
      </c>
      <c r="L30">
        <v>1.06130649278271E-2</v>
      </c>
      <c r="M30">
        <v>10</v>
      </c>
      <c r="N30">
        <v>-50.652126070840403</v>
      </c>
      <c r="O30" s="1">
        <v>7.1946340745301693E-21</v>
      </c>
      <c r="P30" t="b">
        <f t="shared" si="0"/>
        <v>1</v>
      </c>
      <c r="Q30">
        <f t="shared" si="1"/>
        <v>1</v>
      </c>
      <c r="R30">
        <f t="shared" si="2"/>
        <v>1E-4</v>
      </c>
      <c r="S30" t="str">
        <f t="shared" si="3"/>
        <v/>
      </c>
    </row>
    <row r="31" spans="1:19" x14ac:dyDescent="0.2">
      <c r="A31">
        <v>29</v>
      </c>
      <c r="B31" t="s">
        <v>48</v>
      </c>
      <c r="C31">
        <v>1</v>
      </c>
      <c r="D31" t="s">
        <v>15</v>
      </c>
      <c r="E31" t="s">
        <v>18</v>
      </c>
      <c r="F31" t="s">
        <v>17</v>
      </c>
      <c r="G31" t="s">
        <v>53</v>
      </c>
      <c r="H31">
        <v>6.2201240144221998E-4</v>
      </c>
      <c r="I31">
        <v>1.61121505951349E-4</v>
      </c>
      <c r="J31">
        <v>10</v>
      </c>
      <c r="K31">
        <v>0.235153857628041</v>
      </c>
      <c r="L31">
        <v>1.43490460351529E-2</v>
      </c>
      <c r="M31">
        <v>10</v>
      </c>
      <c r="N31">
        <v>-51.683440268637199</v>
      </c>
      <c r="O31" s="1">
        <v>5.0172273091670603E-21</v>
      </c>
      <c r="P31" t="b">
        <f t="shared" si="0"/>
        <v>1</v>
      </c>
      <c r="Q31">
        <f t="shared" si="1"/>
        <v>1</v>
      </c>
      <c r="R31">
        <f t="shared" si="2"/>
        <v>1E-4</v>
      </c>
      <c r="S31" t="str">
        <f t="shared" si="3"/>
        <v/>
      </c>
    </row>
    <row r="32" spans="1:19" x14ac:dyDescent="0.2">
      <c r="A32">
        <v>30</v>
      </c>
      <c r="B32" t="s">
        <v>48</v>
      </c>
      <c r="C32">
        <v>1</v>
      </c>
      <c r="D32" t="s">
        <v>15</v>
      </c>
      <c r="E32" t="s">
        <v>19</v>
      </c>
      <c r="F32" t="s">
        <v>17</v>
      </c>
      <c r="G32" t="s">
        <v>53</v>
      </c>
      <c r="H32">
        <v>1.2457838116746E-3</v>
      </c>
      <c r="I32">
        <v>2.1156998508860999E-4</v>
      </c>
      <c r="J32">
        <v>10</v>
      </c>
      <c r="K32">
        <v>0.24181873840096599</v>
      </c>
      <c r="L32">
        <v>6.5304733585701902E-3</v>
      </c>
      <c r="M32">
        <v>10</v>
      </c>
      <c r="N32">
        <v>-116.432532646925</v>
      </c>
      <c r="O32" s="1">
        <v>2.3521354383249301E-27</v>
      </c>
      <c r="P32" t="b">
        <f t="shared" si="0"/>
        <v>1</v>
      </c>
      <c r="Q32">
        <f t="shared" si="1"/>
        <v>1</v>
      </c>
      <c r="R32">
        <f t="shared" si="2"/>
        <v>1E-4</v>
      </c>
      <c r="S32" t="str">
        <f t="shared" si="3"/>
        <v/>
      </c>
    </row>
    <row r="33" spans="1:19" x14ac:dyDescent="0.2">
      <c r="A33">
        <v>31</v>
      </c>
      <c r="B33" t="s">
        <v>48</v>
      </c>
      <c r="C33">
        <v>1</v>
      </c>
      <c r="D33" t="s">
        <v>15</v>
      </c>
      <c r="E33" t="s">
        <v>20</v>
      </c>
      <c r="F33" t="s">
        <v>17</v>
      </c>
      <c r="G33" t="s">
        <v>53</v>
      </c>
      <c r="H33">
        <v>1.03122338247568E-3</v>
      </c>
      <c r="I33">
        <v>1.01814492029726E-4</v>
      </c>
      <c r="J33">
        <v>10</v>
      </c>
      <c r="K33">
        <v>0.22597023387357101</v>
      </c>
      <c r="L33">
        <v>4.5364130814712304E-3</v>
      </c>
      <c r="M33">
        <v>10</v>
      </c>
      <c r="N33">
        <v>-156.76273472398699</v>
      </c>
      <c r="O33" s="1">
        <v>1.11850468430777E-29</v>
      </c>
      <c r="P33" t="b">
        <f t="shared" si="0"/>
        <v>1</v>
      </c>
      <c r="Q33">
        <f t="shared" si="1"/>
        <v>1</v>
      </c>
      <c r="R33">
        <f t="shared" si="2"/>
        <v>1E-4</v>
      </c>
      <c r="S33" t="str">
        <f t="shared" si="3"/>
        <v/>
      </c>
    </row>
    <row r="34" spans="1:19" x14ac:dyDescent="0.2">
      <c r="A34">
        <v>32</v>
      </c>
      <c r="B34" t="s">
        <v>48</v>
      </c>
      <c r="C34">
        <v>1</v>
      </c>
      <c r="D34" t="s">
        <v>15</v>
      </c>
      <c r="E34" t="s">
        <v>21</v>
      </c>
      <c r="F34" t="s">
        <v>17</v>
      </c>
      <c r="G34" t="s">
        <v>53</v>
      </c>
      <c r="H34">
        <v>2.1927165243451499E-4</v>
      </c>
      <c r="I34">
        <v>1.7351225557559301E-4</v>
      </c>
      <c r="J34">
        <v>10</v>
      </c>
      <c r="K34">
        <v>2.3624024494212E-4</v>
      </c>
      <c r="L34" s="1">
        <v>9.4918445028841606E-5</v>
      </c>
      <c r="M34">
        <v>10</v>
      </c>
      <c r="N34">
        <v>-0.27131170071121102</v>
      </c>
      <c r="O34">
        <v>0.78923835573513901</v>
      </c>
      <c r="P34" t="b">
        <f t="shared" si="0"/>
        <v>0</v>
      </c>
      <c r="Q34">
        <f t="shared" si="1"/>
        <v>0</v>
      </c>
      <c r="R34">
        <f t="shared" si="2"/>
        <v>1</v>
      </c>
      <c r="S34" t="str">
        <f t="shared" si="3"/>
        <v/>
      </c>
    </row>
    <row r="35" spans="1:19" x14ac:dyDescent="0.2">
      <c r="A35">
        <v>33</v>
      </c>
      <c r="B35" t="s">
        <v>48</v>
      </c>
      <c r="C35">
        <v>1</v>
      </c>
      <c r="D35" t="s">
        <v>15</v>
      </c>
      <c r="E35" t="s">
        <v>24</v>
      </c>
      <c r="F35" t="s">
        <v>17</v>
      </c>
      <c r="G35" t="s">
        <v>53</v>
      </c>
      <c r="H35">
        <v>4.3765381175088196E-3</v>
      </c>
      <c r="I35" s="1">
        <v>6.0826417819873199E-5</v>
      </c>
      <c r="J35">
        <v>10</v>
      </c>
      <c r="K35">
        <v>0.34110536001055197</v>
      </c>
      <c r="L35" s="1">
        <v>6.0626451074746001E-5</v>
      </c>
      <c r="M35">
        <v>10</v>
      </c>
      <c r="N35">
        <v>-12399.007483952801</v>
      </c>
      <c r="O35" s="1">
        <v>7.6694204162061604E-64</v>
      </c>
      <c r="P35" t="b">
        <f t="shared" si="0"/>
        <v>1</v>
      </c>
      <c r="Q35">
        <f t="shared" si="1"/>
        <v>1</v>
      </c>
      <c r="R35">
        <f t="shared" si="2"/>
        <v>1E-4</v>
      </c>
      <c r="S35" t="str">
        <f t="shared" si="3"/>
        <v/>
      </c>
    </row>
    <row r="36" spans="1:19" x14ac:dyDescent="0.2">
      <c r="A36">
        <v>34</v>
      </c>
      <c r="B36" t="s">
        <v>48</v>
      </c>
      <c r="C36">
        <v>1</v>
      </c>
      <c r="D36" t="s">
        <v>15</v>
      </c>
      <c r="E36" t="s">
        <v>22</v>
      </c>
      <c r="F36" t="s">
        <v>17</v>
      </c>
      <c r="G36" t="s">
        <v>53</v>
      </c>
      <c r="H36" s="1">
        <v>5.6899814187434702E-5</v>
      </c>
      <c r="I36" s="1">
        <v>5.6752441779867498E-5</v>
      </c>
      <c r="J36">
        <v>10</v>
      </c>
      <c r="K36">
        <v>0.25603545580083598</v>
      </c>
      <c r="L36">
        <v>1.52144423020974E-3</v>
      </c>
      <c r="M36">
        <v>10</v>
      </c>
      <c r="N36">
        <v>-531.67423528294898</v>
      </c>
      <c r="O36" s="1">
        <v>3.19058315894931E-39</v>
      </c>
      <c r="P36" t="b">
        <f t="shared" si="0"/>
        <v>1</v>
      </c>
      <c r="Q36">
        <f t="shared" si="1"/>
        <v>1</v>
      </c>
      <c r="R36">
        <f t="shared" si="2"/>
        <v>1E-4</v>
      </c>
      <c r="S36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TU-Graphs</vt:lpstr>
      <vt:lpstr>Similarity</vt:lpstr>
      <vt:lpstr>Counting</vt:lpstr>
      <vt:lpstr>Counting!best_results</vt:lpstr>
      <vt:lpstr>Similarity!experiment_stat_results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2022-04-23T11:38:02Z</dcterms:created>
  <dcterms:modified xsi:type="dcterms:W3CDTF">2022-07-09T10:44:44Z</dcterms:modified>
</cp:coreProperties>
</file>