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 Arkamaya\aa233-web\AA233\Content\template\"/>
    </mc:Choice>
  </mc:AlternateContent>
  <bookViews>
    <workbookView xWindow="0" yWindow="0" windowWidth="20490" windowHeight="7470" tabRatio="829"/>
  </bookViews>
  <sheets>
    <sheet name="Sheet1" sheetId="65" r:id="rId1"/>
    <sheet name="01" sheetId="67" state="hidden" r:id="rId2"/>
    <sheet name="02" sheetId="70" state="hidden" r:id="rId3"/>
    <sheet name="03" sheetId="72" state="hidden" r:id="rId4"/>
    <sheet name="04" sheetId="73" state="hidden" r:id="rId5"/>
    <sheet name="05" sheetId="74" state="hidden" r:id="rId6"/>
    <sheet name="06" sheetId="75" state="hidden" r:id="rId7"/>
    <sheet name="07" sheetId="76" state="hidden" r:id="rId8"/>
    <sheet name="08" sheetId="71" state="hidden" r:id="rId9"/>
    <sheet name="09" sheetId="77" state="hidden" r:id="rId10"/>
    <sheet name="10" sheetId="78" state="hidden" r:id="rId11"/>
    <sheet name="11" sheetId="79" state="hidden" r:id="rId12"/>
    <sheet name="12" sheetId="80" state="hidden" r:id="rId13"/>
    <sheet name="13" sheetId="81" state="hidden" r:id="rId14"/>
    <sheet name="14" sheetId="82" state="hidden" r:id="rId15"/>
    <sheet name="15" sheetId="83" state="hidden" r:id="rId16"/>
    <sheet name="16" sheetId="84" state="hidden" r:id="rId17"/>
    <sheet name="17" sheetId="85" state="hidden" r:id="rId18"/>
    <sheet name="18" sheetId="86" state="hidden" r:id="rId19"/>
    <sheet name="19" sheetId="87" state="hidden" r:id="rId20"/>
    <sheet name="20" sheetId="88" state="hidden" r:id="rId21"/>
    <sheet name="21" sheetId="89" state="hidden" r:id="rId22"/>
    <sheet name="22" sheetId="90" state="hidden" r:id="rId23"/>
    <sheet name="23" sheetId="91" state="hidden" r:id="rId24"/>
    <sheet name="24" sheetId="93" state="hidden" r:id="rId25"/>
    <sheet name="25" sheetId="92" state="hidden" r:id="rId26"/>
    <sheet name="26" sheetId="94" state="hidden" r:id="rId27"/>
    <sheet name="27" sheetId="95" state="hidden" r:id="rId28"/>
    <sheet name="28" sheetId="96" state="hidden" r:id="rId29"/>
    <sheet name="29" sheetId="97" state="hidden" r:id="rId30"/>
    <sheet name="30" sheetId="98" state="hidden" r:id="rId31"/>
    <sheet name="31" sheetId="99" state="hidden" r:id="rId32"/>
  </sheets>
  <externalReferences>
    <externalReference r:id="rId33"/>
  </externalReferences>
  <definedNames>
    <definedName name="_???" localSheetId="1" hidden="1">#REF!</definedName>
    <definedName name="_???" localSheetId="2" hidden="1">#REF!</definedName>
    <definedName name="_???" localSheetId="3" hidden="1">#REF!</definedName>
    <definedName name="_???" localSheetId="4" hidden="1">#REF!</definedName>
    <definedName name="_???" localSheetId="5" hidden="1">#REF!</definedName>
    <definedName name="_???" localSheetId="6" hidden="1">#REF!</definedName>
    <definedName name="_???" localSheetId="7" hidden="1">#REF!</definedName>
    <definedName name="_???" localSheetId="8" hidden="1">#REF!</definedName>
    <definedName name="_???" localSheetId="9" hidden="1">#REF!</definedName>
    <definedName name="_???" localSheetId="10" hidden="1">#REF!</definedName>
    <definedName name="_???" localSheetId="11" hidden="1">#REF!</definedName>
    <definedName name="_???" localSheetId="12" hidden="1">#REF!</definedName>
    <definedName name="_???" localSheetId="13" hidden="1">#REF!</definedName>
    <definedName name="_???" localSheetId="14" hidden="1">#REF!</definedName>
    <definedName name="_???" localSheetId="15" hidden="1">#REF!</definedName>
    <definedName name="_???" localSheetId="16" hidden="1">#REF!</definedName>
    <definedName name="_???" localSheetId="17" hidden="1">#REF!</definedName>
    <definedName name="_???" localSheetId="18" hidden="1">#REF!</definedName>
    <definedName name="_???" localSheetId="19" hidden="1">#REF!</definedName>
    <definedName name="_???" localSheetId="20" hidden="1">#REF!</definedName>
    <definedName name="_???" localSheetId="21" hidden="1">#REF!</definedName>
    <definedName name="_???" localSheetId="22" hidden="1">#REF!</definedName>
    <definedName name="_???" localSheetId="23" hidden="1">#REF!</definedName>
    <definedName name="_???" localSheetId="24" hidden="1">#REF!</definedName>
    <definedName name="_???" localSheetId="25" hidden="1">#REF!</definedName>
    <definedName name="_???" localSheetId="26" hidden="1">#REF!</definedName>
    <definedName name="_???" localSheetId="27" hidden="1">#REF!</definedName>
    <definedName name="_???" localSheetId="28" hidden="1">#REF!</definedName>
    <definedName name="_???" localSheetId="29" hidden="1">#REF!</definedName>
    <definedName name="_???" localSheetId="30" hidden="1">#REF!</definedName>
    <definedName name="_???" localSheetId="31" hidden="1">#REF!</definedName>
    <definedName name="_???" localSheetId="0" hidden="1">#REF!</definedName>
    <definedName name="_???" hidden="1">#REF!</definedName>
    <definedName name="_01" localSheetId="1" hidden="1">#REF!</definedName>
    <definedName name="_01" localSheetId="2" hidden="1">#REF!</definedName>
    <definedName name="_01" localSheetId="3" hidden="1">#REF!</definedName>
    <definedName name="_01" localSheetId="4" hidden="1">#REF!</definedName>
    <definedName name="_01" localSheetId="5" hidden="1">#REF!</definedName>
    <definedName name="_01" localSheetId="6" hidden="1">#REF!</definedName>
    <definedName name="_01" localSheetId="7" hidden="1">#REF!</definedName>
    <definedName name="_01" localSheetId="8" hidden="1">#REF!</definedName>
    <definedName name="_01" localSheetId="9" hidden="1">#REF!</definedName>
    <definedName name="_01" localSheetId="10" hidden="1">#REF!</definedName>
    <definedName name="_01" localSheetId="11" hidden="1">#REF!</definedName>
    <definedName name="_01" localSheetId="12" hidden="1">#REF!</definedName>
    <definedName name="_01" localSheetId="13" hidden="1">#REF!</definedName>
    <definedName name="_01" localSheetId="14" hidden="1">#REF!</definedName>
    <definedName name="_01" localSheetId="15" hidden="1">#REF!</definedName>
    <definedName name="_01" localSheetId="16" hidden="1">#REF!</definedName>
    <definedName name="_01" localSheetId="17" hidden="1">#REF!</definedName>
    <definedName name="_01" localSheetId="18" hidden="1">#REF!</definedName>
    <definedName name="_01" localSheetId="19" hidden="1">#REF!</definedName>
    <definedName name="_01" localSheetId="20" hidden="1">#REF!</definedName>
    <definedName name="_01" localSheetId="21" hidden="1">#REF!</definedName>
    <definedName name="_01" localSheetId="22" hidden="1">#REF!</definedName>
    <definedName name="_01" localSheetId="23" hidden="1">#REF!</definedName>
    <definedName name="_01" localSheetId="24" hidden="1">#REF!</definedName>
    <definedName name="_01" localSheetId="25" hidden="1">#REF!</definedName>
    <definedName name="_01" localSheetId="26" hidden="1">#REF!</definedName>
    <definedName name="_01" localSheetId="27" hidden="1">#REF!</definedName>
    <definedName name="_01" localSheetId="28" hidden="1">#REF!</definedName>
    <definedName name="_01" localSheetId="29" hidden="1">#REF!</definedName>
    <definedName name="_01" localSheetId="30" hidden="1">#REF!</definedName>
    <definedName name="_01" localSheetId="31" hidden="1">#REF!</definedName>
    <definedName name="_01" hidden="1">#REF!</definedName>
    <definedName name="_10_???" localSheetId="1" hidden="1">#REF!</definedName>
    <definedName name="_10_???" localSheetId="2" hidden="1">#REF!</definedName>
    <definedName name="_10_???" localSheetId="3" hidden="1">#REF!</definedName>
    <definedName name="_10_???" localSheetId="4" hidden="1">#REF!</definedName>
    <definedName name="_10_???" localSheetId="5" hidden="1">#REF!</definedName>
    <definedName name="_10_???" localSheetId="6" hidden="1">#REF!</definedName>
    <definedName name="_10_???" localSheetId="7" hidden="1">#REF!</definedName>
    <definedName name="_10_???" localSheetId="8" hidden="1">#REF!</definedName>
    <definedName name="_10_???" localSheetId="9" hidden="1">#REF!</definedName>
    <definedName name="_10_???" localSheetId="10" hidden="1">#REF!</definedName>
    <definedName name="_10_???" localSheetId="11" hidden="1">#REF!</definedName>
    <definedName name="_10_???" localSheetId="12" hidden="1">#REF!</definedName>
    <definedName name="_10_???" localSheetId="13" hidden="1">#REF!</definedName>
    <definedName name="_10_???" localSheetId="14" hidden="1">#REF!</definedName>
    <definedName name="_10_???" localSheetId="15" hidden="1">#REF!</definedName>
    <definedName name="_10_???" localSheetId="16" hidden="1">#REF!</definedName>
    <definedName name="_10_???" localSheetId="17" hidden="1">#REF!</definedName>
    <definedName name="_10_???" localSheetId="18" hidden="1">#REF!</definedName>
    <definedName name="_10_???" localSheetId="19" hidden="1">#REF!</definedName>
    <definedName name="_10_???" localSheetId="20" hidden="1">#REF!</definedName>
    <definedName name="_10_???" localSheetId="21" hidden="1">#REF!</definedName>
    <definedName name="_10_???" localSheetId="22" hidden="1">#REF!</definedName>
    <definedName name="_10_???" localSheetId="23" hidden="1">#REF!</definedName>
    <definedName name="_10_???" localSheetId="24" hidden="1">#REF!</definedName>
    <definedName name="_10_???" localSheetId="25" hidden="1">#REF!</definedName>
    <definedName name="_10_???" localSheetId="26" hidden="1">#REF!</definedName>
    <definedName name="_10_???" localSheetId="27" hidden="1">#REF!</definedName>
    <definedName name="_10_???" localSheetId="28" hidden="1">#REF!</definedName>
    <definedName name="_10_???" localSheetId="29" hidden="1">#REF!</definedName>
    <definedName name="_10_???" localSheetId="30" hidden="1">#REF!</definedName>
    <definedName name="_10_???" localSheetId="31" hidden="1">#REF!</definedName>
    <definedName name="_10_???" hidden="1">#REF!</definedName>
    <definedName name="_3_???" localSheetId="1" hidden="1">#REF!</definedName>
    <definedName name="_3_???" localSheetId="2" hidden="1">#REF!</definedName>
    <definedName name="_3_???" localSheetId="3" hidden="1">#REF!</definedName>
    <definedName name="_3_???" localSheetId="4" hidden="1">#REF!</definedName>
    <definedName name="_3_???" localSheetId="5" hidden="1">#REF!</definedName>
    <definedName name="_3_???" localSheetId="6" hidden="1">#REF!</definedName>
    <definedName name="_3_???" localSheetId="7" hidden="1">#REF!</definedName>
    <definedName name="_3_???" localSheetId="8" hidden="1">#REF!</definedName>
    <definedName name="_3_???" localSheetId="9" hidden="1">#REF!</definedName>
    <definedName name="_3_???" localSheetId="10" hidden="1">#REF!</definedName>
    <definedName name="_3_???" localSheetId="11" hidden="1">#REF!</definedName>
    <definedName name="_3_???" localSheetId="12" hidden="1">#REF!</definedName>
    <definedName name="_3_???" localSheetId="13" hidden="1">#REF!</definedName>
    <definedName name="_3_???" localSheetId="14" hidden="1">#REF!</definedName>
    <definedName name="_3_???" localSheetId="15" hidden="1">#REF!</definedName>
    <definedName name="_3_???" localSheetId="16" hidden="1">#REF!</definedName>
    <definedName name="_3_???" localSheetId="17" hidden="1">#REF!</definedName>
    <definedName name="_3_???" localSheetId="18" hidden="1">#REF!</definedName>
    <definedName name="_3_???" localSheetId="19" hidden="1">#REF!</definedName>
    <definedName name="_3_???" localSheetId="20" hidden="1">#REF!</definedName>
    <definedName name="_3_???" localSheetId="21" hidden="1">#REF!</definedName>
    <definedName name="_3_???" localSheetId="22" hidden="1">#REF!</definedName>
    <definedName name="_3_???" localSheetId="23" hidden="1">#REF!</definedName>
    <definedName name="_3_???" localSheetId="24" hidden="1">#REF!</definedName>
    <definedName name="_3_???" localSheetId="25" hidden="1">#REF!</definedName>
    <definedName name="_3_???" localSheetId="26" hidden="1">#REF!</definedName>
    <definedName name="_3_???" localSheetId="27" hidden="1">#REF!</definedName>
    <definedName name="_3_???" localSheetId="28" hidden="1">#REF!</definedName>
    <definedName name="_3_???" localSheetId="29" hidden="1">#REF!</definedName>
    <definedName name="_3_???" localSheetId="30" hidden="1">#REF!</definedName>
    <definedName name="_3_???" localSheetId="31" hidden="1">#REF!</definedName>
    <definedName name="_3_???" localSheetId="0" hidden="1">#REF!</definedName>
    <definedName name="_3_???" hidden="1">#REF!</definedName>
    <definedName name="_a1" hidden="1">{"'表紙'!$A$1:$W$39"}</definedName>
    <definedName name="_Fill" localSheetId="1" hidden="1">[1]LOADING!$A$14:$A$423</definedName>
    <definedName name="_Fill" localSheetId="2" hidden="1">[1]LOADING!$A$14:$A$423</definedName>
    <definedName name="_Fill" localSheetId="3" hidden="1">[1]LOADING!$A$14:$A$423</definedName>
    <definedName name="_Fill" localSheetId="4" hidden="1">[1]LOADING!$A$14:$A$423</definedName>
    <definedName name="_Fill" localSheetId="5" hidden="1">[1]LOADING!$A$14:$A$423</definedName>
    <definedName name="_Fill" localSheetId="6" hidden="1">[1]LOADING!$A$14:$A$423</definedName>
    <definedName name="_Fill" localSheetId="7" hidden="1">[1]LOADING!$A$14:$A$423</definedName>
    <definedName name="_Fill" localSheetId="8" hidden="1">[1]LOADING!$A$14:$A$423</definedName>
    <definedName name="_Fill" localSheetId="9" hidden="1">[1]LOADING!$A$14:$A$423</definedName>
    <definedName name="_Fill" localSheetId="10" hidden="1">[1]LOADING!$A$14:$A$423</definedName>
    <definedName name="_Fill" localSheetId="11" hidden="1">[1]LOADING!$A$14:$A$423</definedName>
    <definedName name="_Fill" localSheetId="12" hidden="1">[1]LOADING!$A$14:$A$423</definedName>
    <definedName name="_Fill" localSheetId="13" hidden="1">[1]LOADING!$A$14:$A$423</definedName>
    <definedName name="_Fill" localSheetId="14" hidden="1">[1]LOADING!$A$14:$A$423</definedName>
    <definedName name="_Fill" localSheetId="15" hidden="1">[1]LOADING!$A$14:$A$423</definedName>
    <definedName name="_Fill" localSheetId="16" hidden="1">[1]LOADING!$A$14:$A$423</definedName>
    <definedName name="_Fill" localSheetId="17" hidden="1">[1]LOADING!$A$14:$A$423</definedName>
    <definedName name="_Fill" localSheetId="18" hidden="1">[1]LOADING!$A$14:$A$423</definedName>
    <definedName name="_Fill" localSheetId="19" hidden="1">[1]LOADING!$A$14:$A$423</definedName>
    <definedName name="_Fill" localSheetId="20" hidden="1">[1]LOADING!$A$14:$A$423</definedName>
    <definedName name="_Fill" localSheetId="21" hidden="1">[1]LOADING!$A$14:$A$423</definedName>
    <definedName name="_Fill" localSheetId="22" hidden="1">[1]LOADING!$A$14:$A$423</definedName>
    <definedName name="_Fill" localSheetId="23" hidden="1">[1]LOADING!$A$14:$A$423</definedName>
    <definedName name="_Fill" localSheetId="24" hidden="1">[1]LOADING!$A$14:$A$423</definedName>
    <definedName name="_Fill" localSheetId="25" hidden="1">[1]LOADING!$A$14:$A$423</definedName>
    <definedName name="_Fill" localSheetId="26" hidden="1">[1]LOADING!$A$14:$A$423</definedName>
    <definedName name="_Fill" localSheetId="27" hidden="1">[1]LOADING!$A$14:$A$423</definedName>
    <definedName name="_Fill" localSheetId="28" hidden="1">[1]LOADING!$A$14:$A$423</definedName>
    <definedName name="_Fill" localSheetId="29" hidden="1">[1]LOADING!$A$14:$A$423</definedName>
    <definedName name="_Fill" localSheetId="30" hidden="1">[1]LOADING!$A$14:$A$423</definedName>
    <definedName name="_Fill" localSheetId="31" hidden="1">[1]LOADING!$A$14:$A$423</definedName>
    <definedName name="_Fill" localSheetId="0" hidden="1">[1]LOADING!$A$14:$A$423</definedName>
    <definedName name="_Fill" hidden="1">#REF!</definedName>
    <definedName name="_Key1" localSheetId="1" hidden="1">[1]LOADING!$D$14</definedName>
    <definedName name="_Key1" localSheetId="2" hidden="1">[1]LOADING!$D$14</definedName>
    <definedName name="_Key1" localSheetId="3" hidden="1">[1]LOADING!$D$14</definedName>
    <definedName name="_Key1" localSheetId="4" hidden="1">[1]LOADING!$D$14</definedName>
    <definedName name="_Key1" localSheetId="5" hidden="1">[1]LOADING!$D$14</definedName>
    <definedName name="_Key1" localSheetId="6" hidden="1">[1]LOADING!$D$14</definedName>
    <definedName name="_Key1" localSheetId="7" hidden="1">[1]LOADING!$D$14</definedName>
    <definedName name="_Key1" localSheetId="8" hidden="1">[1]LOADING!$D$14</definedName>
    <definedName name="_Key1" localSheetId="9" hidden="1">[1]LOADING!$D$14</definedName>
    <definedName name="_Key1" localSheetId="10" hidden="1">[1]LOADING!$D$14</definedName>
    <definedName name="_Key1" localSheetId="11" hidden="1">[1]LOADING!$D$14</definedName>
    <definedName name="_Key1" localSheetId="12" hidden="1">[1]LOADING!$D$14</definedName>
    <definedName name="_Key1" localSheetId="13" hidden="1">[1]LOADING!$D$14</definedName>
    <definedName name="_Key1" localSheetId="14" hidden="1">[1]LOADING!$D$14</definedName>
    <definedName name="_Key1" localSheetId="15" hidden="1">[1]LOADING!$D$14</definedName>
    <definedName name="_Key1" localSheetId="16" hidden="1">[1]LOADING!$D$14</definedName>
    <definedName name="_Key1" localSheetId="17" hidden="1">[1]LOADING!$D$14</definedName>
    <definedName name="_Key1" localSheetId="18" hidden="1">[1]LOADING!$D$14</definedName>
    <definedName name="_Key1" localSheetId="19" hidden="1">[1]LOADING!$D$14</definedName>
    <definedName name="_Key1" localSheetId="20" hidden="1">[1]LOADING!$D$14</definedName>
    <definedName name="_Key1" localSheetId="21" hidden="1">[1]LOADING!$D$14</definedName>
    <definedName name="_Key1" localSheetId="22" hidden="1">[1]LOADING!$D$14</definedName>
    <definedName name="_Key1" localSheetId="23" hidden="1">[1]LOADING!$D$14</definedName>
    <definedName name="_Key1" localSheetId="24" hidden="1">[1]LOADING!$D$14</definedName>
    <definedName name="_Key1" localSheetId="25" hidden="1">[1]LOADING!$D$14</definedName>
    <definedName name="_Key1" localSheetId="26" hidden="1">[1]LOADING!$D$14</definedName>
    <definedName name="_Key1" localSheetId="27" hidden="1">[1]LOADING!$D$14</definedName>
    <definedName name="_Key1" localSheetId="28" hidden="1">[1]LOADING!$D$14</definedName>
    <definedName name="_Key1" localSheetId="29" hidden="1">[1]LOADING!$D$14</definedName>
    <definedName name="_Key1" localSheetId="30" hidden="1">[1]LOADING!$D$14</definedName>
    <definedName name="_Key1" localSheetId="31" hidden="1">[1]LOADING!$D$14</definedName>
    <definedName name="_Key1" localSheetId="0" hidden="1">[1]LOADING!$D$14</definedName>
    <definedName name="_Order1" hidden="1">255</definedName>
    <definedName name="_Order2" hidden="1">255</definedName>
    <definedName name="_Parse_In" localSheetId="1" hidden="1">#REF!</definedName>
    <definedName name="_Parse_In" localSheetId="2" hidden="1">#REF!</definedName>
    <definedName name="_Parse_In" localSheetId="3" hidden="1">#REF!</definedName>
    <definedName name="_Parse_In" localSheetId="4" hidden="1">#REF!</definedName>
    <definedName name="_Parse_In" localSheetId="5" hidden="1">#REF!</definedName>
    <definedName name="_Parse_In" localSheetId="6" hidden="1">#REF!</definedName>
    <definedName name="_Parse_In" localSheetId="7" hidden="1">#REF!</definedName>
    <definedName name="_Parse_In" localSheetId="8" hidden="1">#REF!</definedName>
    <definedName name="_Parse_In" localSheetId="9" hidden="1">#REF!</definedName>
    <definedName name="_Parse_In" localSheetId="10" hidden="1">#REF!</definedName>
    <definedName name="_Parse_In" localSheetId="11" hidden="1">#REF!</definedName>
    <definedName name="_Parse_In" localSheetId="12" hidden="1">#REF!</definedName>
    <definedName name="_Parse_In" localSheetId="13" hidden="1">#REF!</definedName>
    <definedName name="_Parse_In" localSheetId="14" hidden="1">#REF!</definedName>
    <definedName name="_Parse_In" localSheetId="15" hidden="1">#REF!</definedName>
    <definedName name="_Parse_In" localSheetId="16" hidden="1">#REF!</definedName>
    <definedName name="_Parse_In" localSheetId="17" hidden="1">#REF!</definedName>
    <definedName name="_Parse_In" localSheetId="18" hidden="1">#REF!</definedName>
    <definedName name="_Parse_In" localSheetId="19" hidden="1">#REF!</definedName>
    <definedName name="_Parse_In" localSheetId="20" hidden="1">#REF!</definedName>
    <definedName name="_Parse_In" localSheetId="21" hidden="1">#REF!</definedName>
    <definedName name="_Parse_In" localSheetId="22" hidden="1">#REF!</definedName>
    <definedName name="_Parse_In" localSheetId="23" hidden="1">#REF!</definedName>
    <definedName name="_Parse_In" localSheetId="24" hidden="1">#REF!</definedName>
    <definedName name="_Parse_In" localSheetId="25" hidden="1">#REF!</definedName>
    <definedName name="_Parse_In" localSheetId="26" hidden="1">#REF!</definedName>
    <definedName name="_Parse_In" localSheetId="27" hidden="1">#REF!</definedName>
    <definedName name="_Parse_In" localSheetId="28" hidden="1">#REF!</definedName>
    <definedName name="_Parse_In" localSheetId="29" hidden="1">#REF!</definedName>
    <definedName name="_Parse_In" localSheetId="30" hidden="1">#REF!</definedName>
    <definedName name="_Parse_In" localSheetId="31" hidden="1">#REF!</definedName>
    <definedName name="_Parse_In" localSheetId="0" hidden="1">#REF!</definedName>
    <definedName name="_Parse_In" hidden="1">#REF!</definedName>
    <definedName name="_Parse_Out" localSheetId="1" hidden="1">#REF!</definedName>
    <definedName name="_Parse_Out" localSheetId="2" hidden="1">#REF!</definedName>
    <definedName name="_Parse_Out" localSheetId="3" hidden="1">#REF!</definedName>
    <definedName name="_Parse_Out" localSheetId="4" hidden="1">#REF!</definedName>
    <definedName name="_Parse_Out" localSheetId="5" hidden="1">#REF!</definedName>
    <definedName name="_Parse_Out" localSheetId="6" hidden="1">#REF!</definedName>
    <definedName name="_Parse_Out" localSheetId="7" hidden="1">#REF!</definedName>
    <definedName name="_Parse_Out" localSheetId="8" hidden="1">#REF!</definedName>
    <definedName name="_Parse_Out" localSheetId="9" hidden="1">#REF!</definedName>
    <definedName name="_Parse_Out" localSheetId="10" hidden="1">#REF!</definedName>
    <definedName name="_Parse_Out" localSheetId="11" hidden="1">#REF!</definedName>
    <definedName name="_Parse_Out" localSheetId="12" hidden="1">#REF!</definedName>
    <definedName name="_Parse_Out" localSheetId="13" hidden="1">#REF!</definedName>
    <definedName name="_Parse_Out" localSheetId="14" hidden="1">#REF!</definedName>
    <definedName name="_Parse_Out" localSheetId="15" hidden="1">#REF!</definedName>
    <definedName name="_Parse_Out" localSheetId="16" hidden="1">#REF!</definedName>
    <definedName name="_Parse_Out" localSheetId="17" hidden="1">#REF!</definedName>
    <definedName name="_Parse_Out" localSheetId="18" hidden="1">#REF!</definedName>
    <definedName name="_Parse_Out" localSheetId="19" hidden="1">#REF!</definedName>
    <definedName name="_Parse_Out" localSheetId="20" hidden="1">#REF!</definedName>
    <definedName name="_Parse_Out" localSheetId="21" hidden="1">#REF!</definedName>
    <definedName name="_Parse_Out" localSheetId="22" hidden="1">#REF!</definedName>
    <definedName name="_Parse_Out" localSheetId="23" hidden="1">#REF!</definedName>
    <definedName name="_Parse_Out" localSheetId="24" hidden="1">#REF!</definedName>
    <definedName name="_Parse_Out" localSheetId="25" hidden="1">#REF!</definedName>
    <definedName name="_Parse_Out" localSheetId="26" hidden="1">#REF!</definedName>
    <definedName name="_Parse_Out" localSheetId="27" hidden="1">#REF!</definedName>
    <definedName name="_Parse_Out" localSheetId="28" hidden="1">#REF!</definedName>
    <definedName name="_Parse_Out" localSheetId="29" hidden="1">#REF!</definedName>
    <definedName name="_Parse_Out" localSheetId="30" hidden="1">#REF!</definedName>
    <definedName name="_Parse_Out" localSheetId="31" hidden="1">#REF!</definedName>
    <definedName name="_Parse_Out" localSheetId="0" hidden="1">#REF!</definedName>
    <definedName name="_Parse_Out" hidden="1">#REF!</definedName>
    <definedName name="_Regression_X" localSheetId="1" hidden="1">#REF!</definedName>
    <definedName name="_Regression_X" localSheetId="2" hidden="1">#REF!</definedName>
    <definedName name="_Regression_X" localSheetId="3" hidden="1">#REF!</definedName>
    <definedName name="_Regression_X" localSheetId="4" hidden="1">#REF!</definedName>
    <definedName name="_Regression_X" localSheetId="5" hidden="1">#REF!</definedName>
    <definedName name="_Regression_X" localSheetId="6" hidden="1">#REF!</definedName>
    <definedName name="_Regression_X" localSheetId="7" hidden="1">#REF!</definedName>
    <definedName name="_Regression_X" localSheetId="8" hidden="1">#REF!</definedName>
    <definedName name="_Regression_X" localSheetId="9" hidden="1">#REF!</definedName>
    <definedName name="_Regression_X" localSheetId="10" hidden="1">#REF!</definedName>
    <definedName name="_Regression_X" localSheetId="11" hidden="1">#REF!</definedName>
    <definedName name="_Regression_X" localSheetId="12" hidden="1">#REF!</definedName>
    <definedName name="_Regression_X" localSheetId="13" hidden="1">#REF!</definedName>
    <definedName name="_Regression_X" localSheetId="14" hidden="1">#REF!</definedName>
    <definedName name="_Regression_X" localSheetId="15" hidden="1">#REF!</definedName>
    <definedName name="_Regression_X" localSheetId="16" hidden="1">#REF!</definedName>
    <definedName name="_Regression_X" localSheetId="17" hidden="1">#REF!</definedName>
    <definedName name="_Regression_X" localSheetId="18" hidden="1">#REF!</definedName>
    <definedName name="_Regression_X" localSheetId="19" hidden="1">#REF!</definedName>
    <definedName name="_Regression_X" localSheetId="20" hidden="1">#REF!</definedName>
    <definedName name="_Regression_X" localSheetId="21" hidden="1">#REF!</definedName>
    <definedName name="_Regression_X" localSheetId="22" hidden="1">#REF!</definedName>
    <definedName name="_Regression_X" localSheetId="23" hidden="1">#REF!</definedName>
    <definedName name="_Regression_X" localSheetId="24" hidden="1">#REF!</definedName>
    <definedName name="_Regression_X" localSheetId="25" hidden="1">#REF!</definedName>
    <definedName name="_Regression_X" localSheetId="26" hidden="1">#REF!</definedName>
    <definedName name="_Regression_X" localSheetId="27" hidden="1">#REF!</definedName>
    <definedName name="_Regression_X" localSheetId="28" hidden="1">#REF!</definedName>
    <definedName name="_Regression_X" localSheetId="29" hidden="1">#REF!</definedName>
    <definedName name="_Regression_X" localSheetId="30" hidden="1">#REF!</definedName>
    <definedName name="_Regression_X" localSheetId="31" hidden="1">#REF!</definedName>
    <definedName name="_Regression_X" localSheetId="0" hidden="1">#REF!</definedName>
    <definedName name="_Regression_X" hidden="1">#REF!</definedName>
    <definedName name="_Sort" localSheetId="1" hidden="1">[1]LOADING!$B$14:$DC$423</definedName>
    <definedName name="_Sort" localSheetId="2" hidden="1">[1]LOADING!$B$14:$DC$423</definedName>
    <definedName name="_Sort" localSheetId="3" hidden="1">[1]LOADING!$B$14:$DC$423</definedName>
    <definedName name="_Sort" localSheetId="4" hidden="1">[1]LOADING!$B$14:$DC$423</definedName>
    <definedName name="_Sort" localSheetId="5" hidden="1">[1]LOADING!$B$14:$DC$423</definedName>
    <definedName name="_Sort" localSheetId="6" hidden="1">[1]LOADING!$B$14:$DC$423</definedName>
    <definedName name="_Sort" localSheetId="7" hidden="1">[1]LOADING!$B$14:$DC$423</definedName>
    <definedName name="_Sort" localSheetId="8" hidden="1">[1]LOADING!$B$14:$DC$423</definedName>
    <definedName name="_Sort" localSheetId="9" hidden="1">[1]LOADING!$B$14:$DC$423</definedName>
    <definedName name="_Sort" localSheetId="10" hidden="1">[1]LOADING!$B$14:$DC$423</definedName>
    <definedName name="_Sort" localSheetId="11" hidden="1">[1]LOADING!$B$14:$DC$423</definedName>
    <definedName name="_Sort" localSheetId="12" hidden="1">[1]LOADING!$B$14:$DC$423</definedName>
    <definedName name="_Sort" localSheetId="13" hidden="1">[1]LOADING!$B$14:$DC$423</definedName>
    <definedName name="_Sort" localSheetId="14" hidden="1">[1]LOADING!$B$14:$DC$423</definedName>
    <definedName name="_Sort" localSheetId="15" hidden="1">[1]LOADING!$B$14:$DC$423</definedName>
    <definedName name="_Sort" localSheetId="16" hidden="1">[1]LOADING!$B$14:$DC$423</definedName>
    <definedName name="_Sort" localSheetId="17" hidden="1">[1]LOADING!$B$14:$DC$423</definedName>
    <definedName name="_Sort" localSheetId="18" hidden="1">[1]LOADING!$B$14:$DC$423</definedName>
    <definedName name="_Sort" localSheetId="19" hidden="1">[1]LOADING!$B$14:$DC$423</definedName>
    <definedName name="_Sort" localSheetId="20" hidden="1">[1]LOADING!$B$14:$DC$423</definedName>
    <definedName name="_Sort" localSheetId="21" hidden="1">[1]LOADING!$B$14:$DC$423</definedName>
    <definedName name="_Sort" localSheetId="22" hidden="1">[1]LOADING!$B$14:$DC$423</definedName>
    <definedName name="_Sort" localSheetId="23" hidden="1">[1]LOADING!$B$14:$DC$423</definedName>
    <definedName name="_Sort" localSheetId="24" hidden="1">[1]LOADING!$B$14:$DC$423</definedName>
    <definedName name="_Sort" localSheetId="25" hidden="1">[1]LOADING!$B$14:$DC$423</definedName>
    <definedName name="_Sort" localSheetId="26" hidden="1">[1]LOADING!$B$14:$DC$423</definedName>
    <definedName name="_Sort" localSheetId="27" hidden="1">[1]LOADING!$B$14:$DC$423</definedName>
    <definedName name="_Sort" localSheetId="28" hidden="1">[1]LOADING!$B$14:$DC$423</definedName>
    <definedName name="_Sort" localSheetId="29" hidden="1">[1]LOADING!$B$14:$DC$423</definedName>
    <definedName name="_Sort" localSheetId="30" hidden="1">[1]LOADING!$B$14:$DC$423</definedName>
    <definedName name="_Sort" localSheetId="31" hidden="1">[1]LOADING!$B$14:$DC$423</definedName>
    <definedName name="_Sort" localSheetId="0" hidden="1">[1]LOADING!$B$14:$DC$423</definedName>
    <definedName name="a" hidden="1">{"'表紙'!$A$1:$W$39"}</definedName>
    <definedName name="aaaa" hidden="1">{"'表紙'!$A$1:$W$39"}</definedName>
    <definedName name="add" hidden="1">{"'表紙'!$A$1:$W$39"}</definedName>
    <definedName name="asdfsaf" hidden="1">{"'表紙'!$A$1:$W$39"}</definedName>
    <definedName name="b" hidden="1">{"'表紙'!$A$1:$W$39"}</definedName>
    <definedName name="bbbb" hidden="1">{"'表紙'!$A$1:$W$39"}</definedName>
    <definedName name="cccc" hidden="1">{"'表紙'!$A$1:$W$39"}</definedName>
    <definedName name="Class_Action" hidden="1">{"'表紙'!$A$1:$W$39"}</definedName>
    <definedName name="d" hidden="1">{"'表紙'!$A$1:$W$39"}</definedName>
    <definedName name="dddd" hidden="1">{"'表紙'!$A$1:$W$39"}</definedName>
    <definedName name="Desc" hidden="1">{"'表紙'!$A$1:$W$39"}</definedName>
    <definedName name="dfa" hidden="1">{"'表紙'!$A$1:$W$39"}</definedName>
    <definedName name="dmx" hidden="1">{"'表紙'!$A$1:$W$39"}</definedName>
    <definedName name="ed" hidden="1">{"'表紙'!$A$1:$W$39"}</definedName>
    <definedName name="feafe" hidden="1">{"'表紙'!$A$1:$W$39"}</definedName>
    <definedName name="fefeef" hidden="1">{"'表紙'!$A$1:$W$39"}</definedName>
    <definedName name="font" hidden="1">{"'表紙'!$A$1:$W$39"}</definedName>
    <definedName name="gggg" hidden="1">{"'表紙'!$A$1:$W$39"}</definedName>
    <definedName name="ghjhjkjk" hidden="1">{"'表紙'!$A$1:$W$39"}</definedName>
    <definedName name="guu" hidden="1">{"'表紙'!$A$1:$W$39"}</definedName>
    <definedName name="h" hidden="1">{"'表紙'!$A$1:$W$39"}</definedName>
    <definedName name="HTML_CodePage" hidden="1">932</definedName>
    <definedName name="HTML_Control" hidden="1">{"'表紙'!$A$1:$W$39"}</definedName>
    <definedName name="HTML_Control_bkup" hidden="1">{"'表紙'!$A$1:$W$39"}</definedName>
    <definedName name="HTML_Control1" hidden="1">{"'表紙'!$A$1:$W$39"}</definedName>
    <definedName name="HTML_Description" hidden="1">""</definedName>
    <definedName name="HTML_Email" hidden="1">""</definedName>
    <definedName name="HTML_Header" hidden="1">"表紙"</definedName>
    <definedName name="HTML_LastUpdate" hidden="1">"99/05/04"</definedName>
    <definedName name="HTML_LineAfter" hidden="1">FALSE</definedName>
    <definedName name="HTML_LineBefore" hidden="1">FALSE</definedName>
    <definedName name="HTML_Name" hidden="1">"Toyo"</definedName>
    <definedName name="HTML_OBDlg2" hidden="1">TRUE</definedName>
    <definedName name="HTML_OBDlg4" hidden="1">TRUE</definedName>
    <definedName name="HTML_OS" hidden="1">0</definedName>
    <definedName name="HTML_PathFile" hidden="1">"C:\temp\MyHTML.htm"</definedName>
    <definedName name="HTML_Title" hidden="1">"見積検討会"</definedName>
    <definedName name="HTML1_1" hidden="1">"'[国内9805.xls](事)完成品・部材'!$A$6:$M$133"</definedName>
    <definedName name="HTML1_10" hidden="1">""</definedName>
    <definedName name="HTML1_11" hidden="1">1</definedName>
    <definedName name="HTML1_12" hidden="1">"H:\ipshome\home\ipstowa\gipnft2.htm"</definedName>
    <definedName name="HTML1_2" hidden="1">1</definedName>
    <definedName name="HTML1_3" hidden="1">""</definedName>
    <definedName name="HTML1_4" hidden="1">""</definedName>
    <definedName name="HTML1_5" hidden="1">""</definedName>
    <definedName name="HTML1_6" hidden="1">-4146</definedName>
    <definedName name="HTML1_7" hidden="1">-4146</definedName>
    <definedName name="HTML1_8" hidden="1">""</definedName>
    <definedName name="HTML1_9" hidden="1">""</definedName>
    <definedName name="HTML2_1" hidden="1">"'[国内9805.xls](事)完成品・部材'!$A$6:$M$22"</definedName>
    <definedName name="HTML2_10" hidden="1">""</definedName>
    <definedName name="HTML2_11" hidden="1">1</definedName>
    <definedName name="HTML2_12" hidden="1">"H:\IPSHOME\home\ipstowa\gjpnft1.htm"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Count" hidden="1">2</definedName>
    <definedName name="juj" hidden="1">{"'表紙'!$A$1:$W$39"}</definedName>
    <definedName name="Method_JSP" hidden="1">{"'表紙'!$A$1:$W$39"}</definedName>
    <definedName name="one" hidden="1">{"'表紙'!$A$1:$W$39"}</definedName>
    <definedName name="p" hidden="1">{"'表紙'!$A$1:$W$39"}</definedName>
    <definedName name="reae" hidden="1">{"'表紙'!$A$1:$W$39"}</definedName>
    <definedName name="Rujipun" localSheetId="1" hidden="1">#REF!</definedName>
    <definedName name="Rujipun" localSheetId="2" hidden="1">#REF!</definedName>
    <definedName name="Rujipun" localSheetId="3" hidden="1">#REF!</definedName>
    <definedName name="Rujipun" localSheetId="4" hidden="1">#REF!</definedName>
    <definedName name="Rujipun" localSheetId="5" hidden="1">#REF!</definedName>
    <definedName name="Rujipun" localSheetId="6" hidden="1">#REF!</definedName>
    <definedName name="Rujipun" localSheetId="7" hidden="1">#REF!</definedName>
    <definedName name="Rujipun" localSheetId="8" hidden="1">#REF!</definedName>
    <definedName name="Rujipun" localSheetId="9" hidden="1">#REF!</definedName>
    <definedName name="Rujipun" localSheetId="10" hidden="1">#REF!</definedName>
    <definedName name="Rujipun" localSheetId="11" hidden="1">#REF!</definedName>
    <definedName name="Rujipun" localSheetId="12" hidden="1">#REF!</definedName>
    <definedName name="Rujipun" localSheetId="13" hidden="1">#REF!</definedName>
    <definedName name="Rujipun" localSheetId="14" hidden="1">#REF!</definedName>
    <definedName name="Rujipun" localSheetId="15" hidden="1">#REF!</definedName>
    <definedName name="Rujipun" localSheetId="16" hidden="1">#REF!</definedName>
    <definedName name="Rujipun" localSheetId="17" hidden="1">#REF!</definedName>
    <definedName name="Rujipun" localSheetId="18" hidden="1">#REF!</definedName>
    <definedName name="Rujipun" localSheetId="19" hidden="1">#REF!</definedName>
    <definedName name="Rujipun" localSheetId="20" hidden="1">#REF!</definedName>
    <definedName name="Rujipun" localSheetId="21" hidden="1">#REF!</definedName>
    <definedName name="Rujipun" localSheetId="22" hidden="1">#REF!</definedName>
    <definedName name="Rujipun" localSheetId="23" hidden="1">#REF!</definedName>
    <definedName name="Rujipun" localSheetId="24" hidden="1">#REF!</definedName>
    <definedName name="Rujipun" localSheetId="25" hidden="1">#REF!</definedName>
    <definedName name="Rujipun" localSheetId="26" hidden="1">#REF!</definedName>
    <definedName name="Rujipun" localSheetId="27" hidden="1">#REF!</definedName>
    <definedName name="Rujipun" localSheetId="28" hidden="1">#REF!</definedName>
    <definedName name="Rujipun" localSheetId="29" hidden="1">#REF!</definedName>
    <definedName name="Rujipun" localSheetId="30" hidden="1">#REF!</definedName>
    <definedName name="Rujipun" localSheetId="31" hidden="1">#REF!</definedName>
    <definedName name="Rujipun" localSheetId="0" hidden="1">#REF!</definedName>
    <definedName name="Rujipun" hidden="1">#REF!</definedName>
    <definedName name="s" hidden="1">{"'表紙'!$A$1:$W$39"}</definedName>
    <definedName name="sara" hidden="1">{"'表紙'!$A$1:$W$39"}</definedName>
    <definedName name="upload" hidden="1">{"'表紙'!$A$1:$W$39"}</definedName>
    <definedName name="ww" localSheetId="1" hidden="1">#REF!</definedName>
    <definedName name="ww" localSheetId="2" hidden="1">#REF!</definedName>
    <definedName name="ww" localSheetId="3" hidden="1">#REF!</definedName>
    <definedName name="ww" localSheetId="4" hidden="1">#REF!</definedName>
    <definedName name="ww" localSheetId="5" hidden="1">#REF!</definedName>
    <definedName name="ww" localSheetId="6" hidden="1">#REF!</definedName>
    <definedName name="ww" localSheetId="7" hidden="1">#REF!</definedName>
    <definedName name="ww" localSheetId="8" hidden="1">#REF!</definedName>
    <definedName name="ww" localSheetId="9" hidden="1">#REF!</definedName>
    <definedName name="ww" localSheetId="10" hidden="1">#REF!</definedName>
    <definedName name="ww" localSheetId="11" hidden="1">#REF!</definedName>
    <definedName name="ww" localSheetId="12" hidden="1">#REF!</definedName>
    <definedName name="ww" localSheetId="13" hidden="1">#REF!</definedName>
    <definedName name="ww" localSheetId="14" hidden="1">#REF!</definedName>
    <definedName name="ww" localSheetId="15" hidden="1">#REF!</definedName>
    <definedName name="ww" localSheetId="16" hidden="1">#REF!</definedName>
    <definedName name="ww" localSheetId="17" hidden="1">#REF!</definedName>
    <definedName name="ww" localSheetId="18" hidden="1">#REF!</definedName>
    <definedName name="ww" localSheetId="19" hidden="1">#REF!</definedName>
    <definedName name="ww" localSheetId="20" hidden="1">#REF!</definedName>
    <definedName name="ww" localSheetId="21" hidden="1">#REF!</definedName>
    <definedName name="ww" localSheetId="22" hidden="1">#REF!</definedName>
    <definedName name="ww" localSheetId="23" hidden="1">#REF!</definedName>
    <definedName name="ww" localSheetId="24" hidden="1">#REF!</definedName>
    <definedName name="ww" localSheetId="25" hidden="1">#REF!</definedName>
    <definedName name="ww" localSheetId="26" hidden="1">#REF!</definedName>
    <definedName name="ww" localSheetId="27" hidden="1">#REF!</definedName>
    <definedName name="ww" localSheetId="28" hidden="1">#REF!</definedName>
    <definedName name="ww" localSheetId="29" hidden="1">#REF!</definedName>
    <definedName name="ww" localSheetId="30" hidden="1">#REF!</definedName>
    <definedName name="ww" localSheetId="31" hidden="1">#REF!</definedName>
    <definedName name="ww" hidden="1">#REF!</definedName>
    <definedName name="x" hidden="1">{"'表紙'!$A$1:$W$39"}</definedName>
    <definedName name="xx" localSheetId="1" hidden="1">#REF!</definedName>
    <definedName name="xx" localSheetId="2" hidden="1">#REF!</definedName>
    <definedName name="xx" localSheetId="3" hidden="1">#REF!</definedName>
    <definedName name="xx" localSheetId="4" hidden="1">#REF!</definedName>
    <definedName name="xx" localSheetId="5" hidden="1">#REF!</definedName>
    <definedName name="xx" localSheetId="6" hidden="1">#REF!</definedName>
    <definedName name="xx" localSheetId="7" hidden="1">#REF!</definedName>
    <definedName name="xx" localSheetId="8" hidden="1">#REF!</definedName>
    <definedName name="xx" localSheetId="9" hidden="1">#REF!</definedName>
    <definedName name="xx" localSheetId="10" hidden="1">#REF!</definedName>
    <definedName name="xx" localSheetId="11" hidden="1">#REF!</definedName>
    <definedName name="xx" localSheetId="12" hidden="1">#REF!</definedName>
    <definedName name="xx" localSheetId="13" hidden="1">#REF!</definedName>
    <definedName name="xx" localSheetId="14" hidden="1">#REF!</definedName>
    <definedName name="xx" localSheetId="15" hidden="1">#REF!</definedName>
    <definedName name="xx" localSheetId="16" hidden="1">#REF!</definedName>
    <definedName name="xx" localSheetId="17" hidden="1">#REF!</definedName>
    <definedName name="xx" localSheetId="18" hidden="1">#REF!</definedName>
    <definedName name="xx" localSheetId="19" hidden="1">#REF!</definedName>
    <definedName name="xx" localSheetId="20" hidden="1">#REF!</definedName>
    <definedName name="xx" localSheetId="21" hidden="1">#REF!</definedName>
    <definedName name="xx" localSheetId="22" hidden="1">#REF!</definedName>
    <definedName name="xx" localSheetId="23" hidden="1">#REF!</definedName>
    <definedName name="xx" localSheetId="24" hidden="1">#REF!</definedName>
    <definedName name="xx" localSheetId="25" hidden="1">#REF!</definedName>
    <definedName name="xx" localSheetId="26" hidden="1">#REF!</definedName>
    <definedName name="xx" localSheetId="27" hidden="1">#REF!</definedName>
    <definedName name="xx" localSheetId="28" hidden="1">#REF!</definedName>
    <definedName name="xx" localSheetId="29" hidden="1">#REF!</definedName>
    <definedName name="xx" localSheetId="30" hidden="1">#REF!</definedName>
    <definedName name="xx" localSheetId="31" hidden="1">#REF!</definedName>
    <definedName name="xx" hidden="1">#REF!</definedName>
    <definedName name="y" hidden="1">{"'表紙'!$A$1:$W$39"}</definedName>
    <definedName name="yyy" hidden="1">{"'表紙'!$A$1:$W$39"}</definedName>
    <definedName name="関連表" localSheetId="1" hidden="1">#REF!</definedName>
    <definedName name="関連表" localSheetId="2" hidden="1">#REF!</definedName>
    <definedName name="関連表" localSheetId="3" hidden="1">#REF!</definedName>
    <definedName name="関連表" localSheetId="4" hidden="1">#REF!</definedName>
    <definedName name="関連表" localSheetId="5" hidden="1">#REF!</definedName>
    <definedName name="関連表" localSheetId="6" hidden="1">#REF!</definedName>
    <definedName name="関連表" localSheetId="7" hidden="1">#REF!</definedName>
    <definedName name="関連表" localSheetId="8" hidden="1">#REF!</definedName>
    <definedName name="関連表" localSheetId="9" hidden="1">#REF!</definedName>
    <definedName name="関連表" localSheetId="10" hidden="1">#REF!</definedName>
    <definedName name="関連表" localSheetId="11" hidden="1">#REF!</definedName>
    <definedName name="関連表" localSheetId="12" hidden="1">#REF!</definedName>
    <definedName name="関連表" localSheetId="13" hidden="1">#REF!</definedName>
    <definedName name="関連表" localSheetId="14" hidden="1">#REF!</definedName>
    <definedName name="関連表" localSheetId="15" hidden="1">#REF!</definedName>
    <definedName name="関連表" localSheetId="16" hidden="1">#REF!</definedName>
    <definedName name="関連表" localSheetId="17" hidden="1">#REF!</definedName>
    <definedName name="関連表" localSheetId="18" hidden="1">#REF!</definedName>
    <definedName name="関連表" localSheetId="19" hidden="1">#REF!</definedName>
    <definedName name="関連表" localSheetId="20" hidden="1">#REF!</definedName>
    <definedName name="関連表" localSheetId="21" hidden="1">#REF!</definedName>
    <definedName name="関連表" localSheetId="22" hidden="1">#REF!</definedName>
    <definedName name="関連表" localSheetId="23" hidden="1">#REF!</definedName>
    <definedName name="関連表" localSheetId="24" hidden="1">#REF!</definedName>
    <definedName name="関連表" localSheetId="25" hidden="1">#REF!</definedName>
    <definedName name="関連表" localSheetId="26" hidden="1">#REF!</definedName>
    <definedName name="関連表" localSheetId="27" hidden="1">#REF!</definedName>
    <definedName name="関連表" localSheetId="28" hidden="1">#REF!</definedName>
    <definedName name="関連表" localSheetId="29" hidden="1">#REF!</definedName>
    <definedName name="関連表" localSheetId="30" hidden="1">#REF!</definedName>
    <definedName name="関連表" localSheetId="31" hidden="1">#REF!</definedName>
    <definedName name="関連表" localSheetId="0" hidden="1">#REF!</definedName>
    <definedName name="関連表" hidden="1">#REF!</definedName>
  </definedNames>
  <calcPr calcId="162913" calcOnSave="0" concurrentCalc="0"/>
</workbook>
</file>

<file path=xl/calcChain.xml><?xml version="1.0" encoding="utf-8"?>
<calcChain xmlns="http://schemas.openxmlformats.org/spreadsheetml/2006/main">
  <c r="AB34" i="99" l="1"/>
  <c r="X34" i="99"/>
  <c r="T34" i="99"/>
  <c r="P34" i="99"/>
  <c r="L34" i="99"/>
  <c r="H34" i="99"/>
  <c r="AB33" i="99"/>
  <c r="X33" i="99"/>
  <c r="T33" i="99"/>
  <c r="P33" i="99"/>
  <c r="L33" i="99"/>
  <c r="H33" i="99"/>
  <c r="AB32" i="99"/>
  <c r="AC32" i="99"/>
  <c r="X32" i="99"/>
  <c r="Y32" i="99"/>
  <c r="T32" i="99"/>
  <c r="U32" i="99"/>
  <c r="P32" i="99"/>
  <c r="Q32" i="99"/>
  <c r="L32" i="99"/>
  <c r="M32" i="99"/>
  <c r="H32" i="99"/>
  <c r="I32" i="99"/>
  <c r="AB30" i="99"/>
  <c r="X30" i="99"/>
  <c r="T30" i="99"/>
  <c r="P30" i="99"/>
  <c r="L30" i="99"/>
  <c r="H30" i="99"/>
  <c r="AB29" i="99"/>
  <c r="X29" i="99"/>
  <c r="T29" i="99"/>
  <c r="P29" i="99"/>
  <c r="L29" i="99"/>
  <c r="H29" i="99"/>
  <c r="AB28" i="99"/>
  <c r="AC28" i="99"/>
  <c r="X28" i="99"/>
  <c r="Y28" i="99"/>
  <c r="T28" i="99"/>
  <c r="U28" i="99"/>
  <c r="P28" i="99"/>
  <c r="Q28" i="99"/>
  <c r="L28" i="99"/>
  <c r="M28" i="99"/>
  <c r="H28" i="99"/>
  <c r="I28" i="99"/>
  <c r="AB34" i="98"/>
  <c r="X34" i="98"/>
  <c r="T34" i="98"/>
  <c r="P34" i="98"/>
  <c r="L34" i="98"/>
  <c r="H34" i="98"/>
  <c r="AB33" i="98"/>
  <c r="X33" i="98"/>
  <c r="T33" i="98"/>
  <c r="P33" i="98"/>
  <c r="L33" i="98"/>
  <c r="H33" i="98"/>
  <c r="AB32" i="98"/>
  <c r="AC32" i="98"/>
  <c r="X32" i="98"/>
  <c r="Y32" i="98"/>
  <c r="T32" i="98"/>
  <c r="U32" i="98"/>
  <c r="P32" i="98"/>
  <c r="Q32" i="98"/>
  <c r="L32" i="98"/>
  <c r="M32" i="98"/>
  <c r="H32" i="98"/>
  <c r="I32" i="98"/>
  <c r="AB30" i="98"/>
  <c r="X30" i="98"/>
  <c r="T30" i="98"/>
  <c r="P30" i="98"/>
  <c r="L30" i="98"/>
  <c r="H30" i="98"/>
  <c r="AB29" i="98"/>
  <c r="X29" i="98"/>
  <c r="T29" i="98"/>
  <c r="P29" i="98"/>
  <c r="L29" i="98"/>
  <c r="H29" i="98"/>
  <c r="AB28" i="98"/>
  <c r="AC28" i="98"/>
  <c r="X28" i="98"/>
  <c r="Y28" i="98"/>
  <c r="T28" i="98"/>
  <c r="U28" i="98"/>
  <c r="P28" i="98"/>
  <c r="Q28" i="98"/>
  <c r="L28" i="98"/>
  <c r="M28" i="98"/>
  <c r="H28" i="98"/>
  <c r="I28" i="98"/>
  <c r="H28" i="97"/>
  <c r="AB34" i="97"/>
  <c r="X34" i="97"/>
  <c r="T34" i="97"/>
  <c r="P34" i="97"/>
  <c r="L34" i="97"/>
  <c r="H34" i="97"/>
  <c r="AB33" i="97"/>
  <c r="X33" i="97"/>
  <c r="T33" i="97"/>
  <c r="P33" i="97"/>
  <c r="L33" i="97"/>
  <c r="H33" i="97"/>
  <c r="AB32" i="97"/>
  <c r="AC32" i="97"/>
  <c r="X32" i="97"/>
  <c r="Y32" i="97"/>
  <c r="T32" i="97"/>
  <c r="U32" i="97"/>
  <c r="P32" i="97"/>
  <c r="Q32" i="97"/>
  <c r="L32" i="97"/>
  <c r="M32" i="97"/>
  <c r="H32" i="97"/>
  <c r="I32" i="97"/>
  <c r="AB30" i="97"/>
  <c r="X30" i="97"/>
  <c r="T30" i="97"/>
  <c r="P30" i="97"/>
  <c r="L30" i="97"/>
  <c r="H30" i="97"/>
  <c r="AB29" i="97"/>
  <c r="X29" i="97"/>
  <c r="T29" i="97"/>
  <c r="P29" i="97"/>
  <c r="L29" i="97"/>
  <c r="H29" i="97"/>
  <c r="AB28" i="97"/>
  <c r="AC28" i="97"/>
  <c r="X28" i="97"/>
  <c r="Y28" i="97"/>
  <c r="T28" i="97"/>
  <c r="U28" i="97"/>
  <c r="P28" i="97"/>
  <c r="Q28" i="97"/>
  <c r="L28" i="97"/>
  <c r="M28" i="97"/>
  <c r="I28" i="97"/>
  <c r="AB34" i="96"/>
  <c r="X34" i="96"/>
  <c r="T34" i="96"/>
  <c r="P34" i="96"/>
  <c r="L34" i="96"/>
  <c r="H34" i="96"/>
  <c r="AB33" i="96"/>
  <c r="X33" i="96"/>
  <c r="T33" i="96"/>
  <c r="P33" i="96"/>
  <c r="L33" i="96"/>
  <c r="H33" i="96"/>
  <c r="AB32" i="96"/>
  <c r="AC32" i="96"/>
  <c r="X32" i="96"/>
  <c r="Y32" i="96"/>
  <c r="T32" i="96"/>
  <c r="U32" i="96"/>
  <c r="P32" i="96"/>
  <c r="Q32" i="96"/>
  <c r="L32" i="96"/>
  <c r="M32" i="96"/>
  <c r="H32" i="96"/>
  <c r="I32" i="96"/>
  <c r="AB30" i="96"/>
  <c r="X30" i="96"/>
  <c r="T30" i="96"/>
  <c r="P30" i="96"/>
  <c r="L30" i="96"/>
  <c r="H30" i="96"/>
  <c r="AB29" i="96"/>
  <c r="X29" i="96"/>
  <c r="T29" i="96"/>
  <c r="P29" i="96"/>
  <c r="L29" i="96"/>
  <c r="H29" i="96"/>
  <c r="AB28" i="96"/>
  <c r="AC28" i="96"/>
  <c r="X28" i="96"/>
  <c r="Y28" i="96"/>
  <c r="T28" i="96"/>
  <c r="U28" i="96"/>
  <c r="P28" i="96"/>
  <c r="Q28" i="96"/>
  <c r="L28" i="96"/>
  <c r="M28" i="96"/>
  <c r="H28" i="96"/>
  <c r="I28" i="96"/>
  <c r="AB34" i="95"/>
  <c r="X34" i="95"/>
  <c r="T34" i="95"/>
  <c r="P34" i="95"/>
  <c r="L34" i="95"/>
  <c r="H34" i="95"/>
  <c r="AB33" i="95"/>
  <c r="X33" i="95"/>
  <c r="T33" i="95"/>
  <c r="P33" i="95"/>
  <c r="L33" i="95"/>
  <c r="H33" i="95"/>
  <c r="AB32" i="95"/>
  <c r="AC32" i="95"/>
  <c r="X32" i="95"/>
  <c r="Y32" i="95"/>
  <c r="T32" i="95"/>
  <c r="U32" i="95"/>
  <c r="P32" i="95"/>
  <c r="Q32" i="95"/>
  <c r="L32" i="95"/>
  <c r="M32" i="95"/>
  <c r="H32" i="95"/>
  <c r="I32" i="95"/>
  <c r="AB30" i="95"/>
  <c r="X30" i="95"/>
  <c r="T30" i="95"/>
  <c r="P30" i="95"/>
  <c r="L30" i="95"/>
  <c r="H30" i="95"/>
  <c r="AB29" i="95"/>
  <c r="X29" i="95"/>
  <c r="T29" i="95"/>
  <c r="P29" i="95"/>
  <c r="L29" i="95"/>
  <c r="H29" i="95"/>
  <c r="AB28" i="95"/>
  <c r="AC28" i="95"/>
  <c r="X28" i="95"/>
  <c r="Y28" i="95"/>
  <c r="T28" i="95"/>
  <c r="U28" i="95"/>
  <c r="P28" i="95"/>
  <c r="Q28" i="95"/>
  <c r="L28" i="95"/>
  <c r="M28" i="95"/>
  <c r="H28" i="95"/>
  <c r="I28" i="95"/>
  <c r="AB34" i="94"/>
  <c r="X34" i="94"/>
  <c r="T34" i="94"/>
  <c r="P34" i="94"/>
  <c r="L34" i="94"/>
  <c r="H34" i="94"/>
  <c r="AB33" i="94"/>
  <c r="X33" i="94"/>
  <c r="T33" i="94"/>
  <c r="P33" i="94"/>
  <c r="L33" i="94"/>
  <c r="H33" i="94"/>
  <c r="AB32" i="94"/>
  <c r="AC32" i="94"/>
  <c r="X32" i="94"/>
  <c r="Y32" i="94"/>
  <c r="T32" i="94"/>
  <c r="U32" i="94"/>
  <c r="P32" i="94"/>
  <c r="Q32" i="94"/>
  <c r="L32" i="94"/>
  <c r="M32" i="94"/>
  <c r="H32" i="94"/>
  <c r="I32" i="94"/>
  <c r="AB30" i="94"/>
  <c r="X30" i="94"/>
  <c r="T30" i="94"/>
  <c r="P30" i="94"/>
  <c r="L30" i="94"/>
  <c r="H30" i="94"/>
  <c r="AB29" i="94"/>
  <c r="X29" i="94"/>
  <c r="T29" i="94"/>
  <c r="P29" i="94"/>
  <c r="L29" i="94"/>
  <c r="H29" i="94"/>
  <c r="AB28" i="94"/>
  <c r="AC28" i="94"/>
  <c r="X28" i="94"/>
  <c r="Y28" i="94"/>
  <c r="T28" i="94"/>
  <c r="U28" i="94"/>
  <c r="P28" i="94"/>
  <c r="Q28" i="94"/>
  <c r="L28" i="94"/>
  <c r="M28" i="94"/>
  <c r="H28" i="94"/>
  <c r="I28" i="94"/>
  <c r="AB34" i="92"/>
  <c r="X34" i="92"/>
  <c r="T34" i="92"/>
  <c r="P34" i="92"/>
  <c r="L34" i="92"/>
  <c r="H34" i="92"/>
  <c r="AB33" i="92"/>
  <c r="X33" i="92"/>
  <c r="T33" i="92"/>
  <c r="P33" i="92"/>
  <c r="L33" i="92"/>
  <c r="H33" i="92"/>
  <c r="AB32" i="92"/>
  <c r="AC32" i="92"/>
  <c r="X32" i="92"/>
  <c r="Y32" i="92"/>
  <c r="T32" i="92"/>
  <c r="U32" i="92"/>
  <c r="P32" i="92"/>
  <c r="Q32" i="92"/>
  <c r="L32" i="92"/>
  <c r="M32" i="92"/>
  <c r="H32" i="92"/>
  <c r="I32" i="92"/>
  <c r="AB30" i="92"/>
  <c r="X30" i="92"/>
  <c r="T30" i="92"/>
  <c r="P30" i="92"/>
  <c r="L30" i="92"/>
  <c r="H30" i="92"/>
  <c r="AB29" i="92"/>
  <c r="X29" i="92"/>
  <c r="T29" i="92"/>
  <c r="P29" i="92"/>
  <c r="L29" i="92"/>
  <c r="H29" i="92"/>
  <c r="AB28" i="92"/>
  <c r="AC28" i="92"/>
  <c r="X28" i="92"/>
  <c r="Y28" i="92"/>
  <c r="T28" i="92"/>
  <c r="U28" i="92"/>
  <c r="P28" i="92"/>
  <c r="Q28" i="92"/>
  <c r="L28" i="92"/>
  <c r="M28" i="92"/>
  <c r="H28" i="92"/>
  <c r="I28" i="92"/>
  <c r="AB34" i="93"/>
  <c r="X34" i="93"/>
  <c r="T34" i="93"/>
  <c r="P34" i="93"/>
  <c r="L34" i="93"/>
  <c r="H34" i="93"/>
  <c r="AB33" i="93"/>
  <c r="X33" i="93"/>
  <c r="T33" i="93"/>
  <c r="P33" i="93"/>
  <c r="L33" i="93"/>
  <c r="H33" i="93"/>
  <c r="AB32" i="93"/>
  <c r="AC32" i="93"/>
  <c r="X32" i="93"/>
  <c r="Y32" i="93"/>
  <c r="T32" i="93"/>
  <c r="U32" i="93"/>
  <c r="P32" i="93"/>
  <c r="Q32" i="93"/>
  <c r="L32" i="93"/>
  <c r="M32" i="93"/>
  <c r="H32" i="93"/>
  <c r="I32" i="93"/>
  <c r="AB30" i="93"/>
  <c r="X30" i="93"/>
  <c r="T30" i="93"/>
  <c r="P30" i="93"/>
  <c r="L30" i="93"/>
  <c r="H30" i="93"/>
  <c r="AB29" i="93"/>
  <c r="X29" i="93"/>
  <c r="T29" i="93"/>
  <c r="P29" i="93"/>
  <c r="L29" i="93"/>
  <c r="H29" i="93"/>
  <c r="AB28" i="93"/>
  <c r="AC28" i="93"/>
  <c r="X28" i="93"/>
  <c r="Y28" i="93"/>
  <c r="T28" i="93"/>
  <c r="U28" i="93"/>
  <c r="P28" i="93"/>
  <c r="Q28" i="93"/>
  <c r="L28" i="93"/>
  <c r="M28" i="93"/>
  <c r="H28" i="93"/>
  <c r="I28" i="93"/>
  <c r="AB34" i="91"/>
  <c r="X34" i="91"/>
  <c r="T34" i="91"/>
  <c r="P34" i="91"/>
  <c r="L34" i="91"/>
  <c r="H34" i="91"/>
  <c r="AB33" i="91"/>
  <c r="X33" i="91"/>
  <c r="T33" i="91"/>
  <c r="P33" i="91"/>
  <c r="L33" i="91"/>
  <c r="H33" i="91"/>
  <c r="AB32" i="91"/>
  <c r="AC32" i="91"/>
  <c r="X32" i="91"/>
  <c r="Y32" i="91"/>
  <c r="T32" i="91"/>
  <c r="U32" i="91"/>
  <c r="P32" i="91"/>
  <c r="Q32" i="91"/>
  <c r="L32" i="91"/>
  <c r="M32" i="91"/>
  <c r="H32" i="91"/>
  <c r="I32" i="91"/>
  <c r="AB30" i="91"/>
  <c r="X30" i="91"/>
  <c r="T30" i="91"/>
  <c r="P30" i="91"/>
  <c r="L30" i="91"/>
  <c r="H30" i="91"/>
  <c r="AB29" i="91"/>
  <c r="X29" i="91"/>
  <c r="T29" i="91"/>
  <c r="P29" i="91"/>
  <c r="L29" i="91"/>
  <c r="H29" i="91"/>
  <c r="AB28" i="91"/>
  <c r="AC28" i="91"/>
  <c r="X28" i="91"/>
  <c r="Y28" i="91"/>
  <c r="T28" i="91"/>
  <c r="U28" i="91"/>
  <c r="P28" i="91"/>
  <c r="Q28" i="91"/>
  <c r="L28" i="91"/>
  <c r="M28" i="91"/>
  <c r="H28" i="91"/>
  <c r="I28" i="91"/>
  <c r="AB34" i="90"/>
  <c r="X34" i="90"/>
  <c r="T34" i="90"/>
  <c r="P34" i="90"/>
  <c r="L34" i="90"/>
  <c r="H34" i="90"/>
  <c r="AB33" i="90"/>
  <c r="X33" i="90"/>
  <c r="T33" i="90"/>
  <c r="P33" i="90"/>
  <c r="L33" i="90"/>
  <c r="H33" i="90"/>
  <c r="AB32" i="90"/>
  <c r="AC32" i="90"/>
  <c r="X32" i="90"/>
  <c r="Y32" i="90"/>
  <c r="T32" i="90"/>
  <c r="U32" i="90"/>
  <c r="P32" i="90"/>
  <c r="Q32" i="90"/>
  <c r="L32" i="90"/>
  <c r="M32" i="90"/>
  <c r="H32" i="90"/>
  <c r="I32" i="90"/>
  <c r="AB30" i="90"/>
  <c r="X30" i="90"/>
  <c r="T30" i="90"/>
  <c r="P30" i="90"/>
  <c r="L30" i="90"/>
  <c r="H30" i="90"/>
  <c r="AB29" i="90"/>
  <c r="X29" i="90"/>
  <c r="T29" i="90"/>
  <c r="P29" i="90"/>
  <c r="L29" i="90"/>
  <c r="H29" i="90"/>
  <c r="AB28" i="90"/>
  <c r="AC28" i="90"/>
  <c r="X28" i="90"/>
  <c r="Y28" i="90"/>
  <c r="T28" i="90"/>
  <c r="U28" i="90"/>
  <c r="P28" i="90"/>
  <c r="Q28" i="90"/>
  <c r="L28" i="90"/>
  <c r="M28" i="90"/>
  <c r="H28" i="90"/>
  <c r="I28" i="90"/>
  <c r="AB34" i="89"/>
  <c r="X34" i="89"/>
  <c r="T34" i="89"/>
  <c r="P34" i="89"/>
  <c r="L34" i="89"/>
  <c r="H34" i="89"/>
  <c r="AB33" i="89"/>
  <c r="X33" i="89"/>
  <c r="T33" i="89"/>
  <c r="P33" i="89"/>
  <c r="L33" i="89"/>
  <c r="H33" i="89"/>
  <c r="AB32" i="89"/>
  <c r="AC32" i="89"/>
  <c r="X32" i="89"/>
  <c r="Y32" i="89"/>
  <c r="T32" i="89"/>
  <c r="U32" i="89"/>
  <c r="P32" i="89"/>
  <c r="Q32" i="89"/>
  <c r="L32" i="89"/>
  <c r="M32" i="89"/>
  <c r="H32" i="89"/>
  <c r="I32" i="89"/>
  <c r="AB30" i="89"/>
  <c r="X30" i="89"/>
  <c r="T30" i="89"/>
  <c r="P30" i="89"/>
  <c r="L30" i="89"/>
  <c r="H30" i="89"/>
  <c r="AB29" i="89"/>
  <c r="X29" i="89"/>
  <c r="T29" i="89"/>
  <c r="P29" i="89"/>
  <c r="L29" i="89"/>
  <c r="H29" i="89"/>
  <c r="AB28" i="89"/>
  <c r="AC28" i="89"/>
  <c r="X28" i="89"/>
  <c r="Y28" i="89"/>
  <c r="T28" i="89"/>
  <c r="U28" i="89"/>
  <c r="P28" i="89"/>
  <c r="Q28" i="89"/>
  <c r="L28" i="89"/>
  <c r="M28" i="89"/>
  <c r="H28" i="89"/>
  <c r="I28" i="89"/>
  <c r="AB34" i="88"/>
  <c r="X34" i="88"/>
  <c r="T34" i="88"/>
  <c r="P34" i="88"/>
  <c r="L34" i="88"/>
  <c r="H34" i="88"/>
  <c r="AB33" i="88"/>
  <c r="X33" i="88"/>
  <c r="T33" i="88"/>
  <c r="P33" i="88"/>
  <c r="L33" i="88"/>
  <c r="H33" i="88"/>
  <c r="AB32" i="88"/>
  <c r="AC32" i="88"/>
  <c r="X32" i="88"/>
  <c r="Y32" i="88"/>
  <c r="T32" i="88"/>
  <c r="U32" i="88"/>
  <c r="P32" i="88"/>
  <c r="Q32" i="88"/>
  <c r="L32" i="88"/>
  <c r="M32" i="88"/>
  <c r="H32" i="88"/>
  <c r="I32" i="88"/>
  <c r="AB30" i="88"/>
  <c r="X30" i="88"/>
  <c r="T30" i="88"/>
  <c r="P30" i="88"/>
  <c r="L30" i="88"/>
  <c r="H30" i="88"/>
  <c r="AB29" i="88"/>
  <c r="X29" i="88"/>
  <c r="T29" i="88"/>
  <c r="P29" i="88"/>
  <c r="L29" i="88"/>
  <c r="H29" i="88"/>
  <c r="AB28" i="88"/>
  <c r="AC28" i="88"/>
  <c r="X28" i="88"/>
  <c r="Y28" i="88"/>
  <c r="T28" i="88"/>
  <c r="U28" i="88"/>
  <c r="P28" i="88"/>
  <c r="Q28" i="88"/>
  <c r="L28" i="88"/>
  <c r="M28" i="88"/>
  <c r="H28" i="88"/>
  <c r="I28" i="88"/>
  <c r="AB34" i="87"/>
  <c r="X34" i="87"/>
  <c r="T34" i="87"/>
  <c r="P34" i="87"/>
  <c r="L34" i="87"/>
  <c r="H34" i="87"/>
  <c r="AB33" i="87"/>
  <c r="X33" i="87"/>
  <c r="T33" i="87"/>
  <c r="P33" i="87"/>
  <c r="L33" i="87"/>
  <c r="H33" i="87"/>
  <c r="AB32" i="87"/>
  <c r="AC32" i="87"/>
  <c r="X32" i="87"/>
  <c r="Y32" i="87"/>
  <c r="T32" i="87"/>
  <c r="U32" i="87"/>
  <c r="P32" i="87"/>
  <c r="Q32" i="87"/>
  <c r="L32" i="87"/>
  <c r="M32" i="87"/>
  <c r="H32" i="87"/>
  <c r="I32" i="87"/>
  <c r="AB30" i="87"/>
  <c r="X30" i="87"/>
  <c r="T30" i="87"/>
  <c r="P30" i="87"/>
  <c r="L30" i="87"/>
  <c r="H30" i="87"/>
  <c r="AB29" i="87"/>
  <c r="X29" i="87"/>
  <c r="T29" i="87"/>
  <c r="P29" i="87"/>
  <c r="L29" i="87"/>
  <c r="H29" i="87"/>
  <c r="AB28" i="87"/>
  <c r="AC28" i="87"/>
  <c r="X28" i="87"/>
  <c r="Y28" i="87"/>
  <c r="T28" i="87"/>
  <c r="U28" i="87"/>
  <c r="P28" i="87"/>
  <c r="Q28" i="87"/>
  <c r="L28" i="87"/>
  <c r="M28" i="87"/>
  <c r="H28" i="87"/>
  <c r="I28" i="87"/>
  <c r="AB34" i="86"/>
  <c r="X34" i="86"/>
  <c r="T34" i="86"/>
  <c r="P34" i="86"/>
  <c r="L34" i="86"/>
  <c r="H34" i="86"/>
  <c r="AB33" i="86"/>
  <c r="X33" i="86"/>
  <c r="T33" i="86"/>
  <c r="P33" i="86"/>
  <c r="L33" i="86"/>
  <c r="H33" i="86"/>
  <c r="AB32" i="86"/>
  <c r="AC32" i="86"/>
  <c r="X32" i="86"/>
  <c r="Y32" i="86"/>
  <c r="T32" i="86"/>
  <c r="U32" i="86"/>
  <c r="P32" i="86"/>
  <c r="Q32" i="86"/>
  <c r="L32" i="86"/>
  <c r="M32" i="86"/>
  <c r="H32" i="86"/>
  <c r="I32" i="86"/>
  <c r="AB30" i="86"/>
  <c r="X30" i="86"/>
  <c r="T30" i="86"/>
  <c r="P30" i="86"/>
  <c r="L30" i="86"/>
  <c r="H30" i="86"/>
  <c r="AB29" i="86"/>
  <c r="X29" i="86"/>
  <c r="T29" i="86"/>
  <c r="P29" i="86"/>
  <c r="L29" i="86"/>
  <c r="H29" i="86"/>
  <c r="AB28" i="86"/>
  <c r="AC28" i="86"/>
  <c r="X28" i="86"/>
  <c r="Y28" i="86"/>
  <c r="T28" i="86"/>
  <c r="U28" i="86"/>
  <c r="P28" i="86"/>
  <c r="Q28" i="86"/>
  <c r="L28" i="86"/>
  <c r="M28" i="86"/>
  <c r="H28" i="86"/>
  <c r="I28" i="86"/>
  <c r="Z110" i="99"/>
  <c r="AI109" i="99"/>
  <c r="AI108" i="99"/>
  <c r="AI106" i="99"/>
  <c r="Z100" i="99"/>
  <c r="AI99" i="99"/>
  <c r="AI96" i="99"/>
  <c r="Z90" i="99"/>
  <c r="AI89" i="99"/>
  <c r="AI88" i="99"/>
  <c r="AI87" i="99"/>
  <c r="AI86" i="99"/>
  <c r="AJ85" i="99"/>
  <c r="AJ86" i="99"/>
  <c r="AJ87" i="99"/>
  <c r="AJ88" i="99"/>
  <c r="AJ89" i="99"/>
  <c r="AI85" i="99"/>
  <c r="H67" i="99"/>
  <c r="F67" i="99"/>
  <c r="F66" i="99"/>
  <c r="F65" i="99"/>
  <c r="AU53" i="99"/>
  <c r="X53" i="99"/>
  <c r="Q53" i="99"/>
  <c r="AS52" i="99"/>
  <c r="X52" i="99"/>
  <c r="Q52" i="99"/>
  <c r="X51" i="99"/>
  <c r="Q51" i="99"/>
  <c r="AV50" i="99"/>
  <c r="AH50" i="99"/>
  <c r="AG50" i="99"/>
  <c r="AF50" i="99"/>
  <c r="X50" i="99"/>
  <c r="Q50" i="99"/>
  <c r="AT49" i="99"/>
  <c r="X49" i="99"/>
  <c r="Q49" i="99"/>
  <c r="X48" i="99"/>
  <c r="X47" i="99"/>
  <c r="X46" i="99"/>
  <c r="AS45" i="99"/>
  <c r="AV42" i="99"/>
  <c r="AO36" i="99"/>
  <c r="AO35" i="99"/>
  <c r="AO34" i="99"/>
  <c r="AO33" i="99"/>
  <c r="AO32" i="99"/>
  <c r="AO31" i="99"/>
  <c r="AO37" i="99"/>
  <c r="AY26" i="99"/>
  <c r="AY25" i="99"/>
  <c r="AG27" i="99"/>
  <c r="AR25" i="99"/>
  <c r="AG37" i="99"/>
  <c r="AH25" i="99"/>
  <c r="AG39" i="99"/>
  <c r="AG25" i="99"/>
  <c r="AV53" i="99"/>
  <c r="AF25" i="99"/>
  <c r="AE25" i="99"/>
  <c r="AS53" i="99"/>
  <c r="AD25" i="99"/>
  <c r="AV52" i="99"/>
  <c r="AC25" i="99"/>
  <c r="AU52" i="99"/>
  <c r="AB25" i="99"/>
  <c r="AA25" i="99"/>
  <c r="AV51" i="99"/>
  <c r="Z25" i="99"/>
  <c r="AU51" i="99"/>
  <c r="Y25" i="99"/>
  <c r="X25" i="99"/>
  <c r="W25" i="99"/>
  <c r="AU50" i="99"/>
  <c r="V25" i="99"/>
  <c r="N25" i="99"/>
  <c r="AG32" i="99"/>
  <c r="M25" i="99"/>
  <c r="AV49" i="99"/>
  <c r="L25" i="99"/>
  <c r="AU49" i="99"/>
  <c r="K25" i="99"/>
  <c r="J25" i="99"/>
  <c r="AS49" i="99"/>
  <c r="I25" i="99"/>
  <c r="AV48" i="99"/>
  <c r="H25" i="99"/>
  <c r="AU48" i="99"/>
  <c r="G25" i="99"/>
  <c r="AT48" i="99"/>
  <c r="AT54" i="99"/>
  <c r="F25" i="99"/>
  <c r="BA24" i="99"/>
  <c r="AZ24" i="99"/>
  <c r="AT24" i="99"/>
  <c r="AS24" i="99"/>
  <c r="AU24" i="99"/>
  <c r="AI24" i="99"/>
  <c r="AJ24" i="99"/>
  <c r="P24" i="99"/>
  <c r="AZ23" i="99"/>
  <c r="AT23" i="99"/>
  <c r="BA23" i="99"/>
  <c r="O23" i="99"/>
  <c r="AS23" i="99"/>
  <c r="AU23" i="99"/>
  <c r="AI23" i="99"/>
  <c r="AJ23" i="99"/>
  <c r="P23" i="99"/>
  <c r="AZ22" i="99"/>
  <c r="AU22" i="99"/>
  <c r="AI22" i="99"/>
  <c r="AT22" i="99"/>
  <c r="BA22" i="99"/>
  <c r="AS22" i="99"/>
  <c r="AJ22" i="99"/>
  <c r="P22" i="99"/>
  <c r="AZ21" i="99"/>
  <c r="AT21" i="99"/>
  <c r="AU21" i="99"/>
  <c r="AI21" i="99"/>
  <c r="AS21" i="99"/>
  <c r="AJ21" i="99"/>
  <c r="P21" i="99"/>
  <c r="BA20" i="99"/>
  <c r="AZ20" i="99"/>
  <c r="AT20" i="99"/>
  <c r="AS20" i="99"/>
  <c r="AU20" i="99"/>
  <c r="AI20" i="99"/>
  <c r="AJ20" i="99"/>
  <c r="P20" i="99"/>
  <c r="AZ19" i="99"/>
  <c r="AT19" i="99"/>
  <c r="BA19" i="99"/>
  <c r="O19" i="99"/>
  <c r="AS19" i="99"/>
  <c r="AU19" i="99"/>
  <c r="AI19" i="99"/>
  <c r="AJ19" i="99"/>
  <c r="P19" i="99"/>
  <c r="BA18" i="99"/>
  <c r="AZ18" i="99"/>
  <c r="AU18" i="99"/>
  <c r="AI18" i="99"/>
  <c r="O18" i="99"/>
  <c r="AT18" i="99"/>
  <c r="AS18" i="99"/>
  <c r="AJ18" i="99"/>
  <c r="P18" i="99"/>
  <c r="AZ17" i="99"/>
  <c r="AT17" i="99"/>
  <c r="AU17" i="99"/>
  <c r="AI17" i="99"/>
  <c r="AS17" i="99"/>
  <c r="AJ17" i="99"/>
  <c r="P17" i="99"/>
  <c r="BA16" i="99"/>
  <c r="O16" i="99"/>
  <c r="AZ16" i="99"/>
  <c r="AT16" i="99"/>
  <c r="AS16" i="99"/>
  <c r="AU16" i="99"/>
  <c r="AI16" i="99"/>
  <c r="AJ16" i="99"/>
  <c r="P16" i="99"/>
  <c r="AZ15" i="99"/>
  <c r="O15" i="99"/>
  <c r="AT15" i="99"/>
  <c r="BA15" i="99"/>
  <c r="AS15" i="99"/>
  <c r="AU15" i="99"/>
  <c r="AI15" i="99"/>
  <c r="AJ15" i="99"/>
  <c r="P15" i="99"/>
  <c r="BA14" i="99"/>
  <c r="AZ14" i="99"/>
  <c r="AU14" i="99"/>
  <c r="AI14" i="99"/>
  <c r="O14" i="99"/>
  <c r="AT14" i="99"/>
  <c r="AS14" i="99"/>
  <c r="AJ14" i="99"/>
  <c r="P14" i="99"/>
  <c r="AZ13" i="99"/>
  <c r="AZ25" i="99"/>
  <c r="AT13" i="99"/>
  <c r="AU13" i="99"/>
  <c r="AS13" i="99"/>
  <c r="AJ13" i="99"/>
  <c r="AJ25" i="99"/>
  <c r="AG41" i="99"/>
  <c r="AH41" i="99"/>
  <c r="P13" i="99"/>
  <c r="P25" i="99"/>
  <c r="AG34" i="99"/>
  <c r="AL4" i="99"/>
  <c r="Z110" i="98"/>
  <c r="AI109" i="98"/>
  <c r="AI108" i="98"/>
  <c r="AI106" i="98"/>
  <c r="Z100" i="98"/>
  <c r="AI99" i="98"/>
  <c r="AI98" i="98"/>
  <c r="AI96" i="98"/>
  <c r="Z90" i="98"/>
  <c r="AI89" i="98"/>
  <c r="AI88" i="98"/>
  <c r="AI87" i="98"/>
  <c r="AI86" i="98"/>
  <c r="AJ85" i="98"/>
  <c r="AJ86" i="98"/>
  <c r="AJ87" i="98"/>
  <c r="AJ88" i="98"/>
  <c r="AJ89" i="98"/>
  <c r="AI85" i="98"/>
  <c r="H67" i="98"/>
  <c r="F67" i="98"/>
  <c r="F66" i="98"/>
  <c r="F65" i="98"/>
  <c r="X53" i="98"/>
  <c r="Q53" i="98"/>
  <c r="X52" i="98"/>
  <c r="Q52" i="98"/>
  <c r="X51" i="98"/>
  <c r="Q51" i="98"/>
  <c r="AH50" i="98"/>
  <c r="AG50" i="98"/>
  <c r="AF50" i="98"/>
  <c r="X50" i="98"/>
  <c r="Q50" i="98"/>
  <c r="AT49" i="98"/>
  <c r="AS49" i="98"/>
  <c r="X49" i="98"/>
  <c r="Q49" i="98"/>
  <c r="X48" i="98"/>
  <c r="X47" i="98"/>
  <c r="X46" i="98"/>
  <c r="AS45" i="98"/>
  <c r="AV42" i="98"/>
  <c r="AG39" i="98"/>
  <c r="AO36" i="98"/>
  <c r="AO35" i="98"/>
  <c r="AO34" i="98"/>
  <c r="AO33" i="98"/>
  <c r="AO32" i="98"/>
  <c r="AO31" i="98"/>
  <c r="AG27" i="98"/>
  <c r="AY25" i="98"/>
  <c r="AY26" i="98"/>
  <c r="AR25" i="98"/>
  <c r="AG37" i="98"/>
  <c r="AH25" i="98"/>
  <c r="AG25" i="98"/>
  <c r="AV53" i="98"/>
  <c r="AF25" i="98"/>
  <c r="AU53" i="98"/>
  <c r="AE25" i="98"/>
  <c r="AS53" i="98"/>
  <c r="AD25" i="98"/>
  <c r="AV52" i="98"/>
  <c r="AC25" i="98"/>
  <c r="AU52" i="98"/>
  <c r="AB25" i="98"/>
  <c r="AA25" i="98"/>
  <c r="AV51" i="98"/>
  <c r="Z25" i="98"/>
  <c r="AU51" i="98"/>
  <c r="Y25" i="98"/>
  <c r="X25" i="98"/>
  <c r="AV50" i="98"/>
  <c r="W25" i="98"/>
  <c r="AU50" i="98"/>
  <c r="V25" i="98"/>
  <c r="AS50" i="98"/>
  <c r="N25" i="98"/>
  <c r="AG32" i="98"/>
  <c r="M25" i="98"/>
  <c r="AV49" i="98"/>
  <c r="L25" i="98"/>
  <c r="AU49" i="98"/>
  <c r="AW49" i="98"/>
  <c r="K25" i="98"/>
  <c r="J25" i="98"/>
  <c r="I25" i="98"/>
  <c r="AV48" i="98"/>
  <c r="H25" i="98"/>
  <c r="AU48" i="98"/>
  <c r="AU54" i="98"/>
  <c r="G25" i="98"/>
  <c r="AT48" i="98"/>
  <c r="AT54" i="98"/>
  <c r="F25" i="98"/>
  <c r="BA24" i="98"/>
  <c r="AZ24" i="98"/>
  <c r="AT24" i="98"/>
  <c r="AS24" i="98"/>
  <c r="AJ24" i="98"/>
  <c r="P24" i="98"/>
  <c r="AZ23" i="98"/>
  <c r="AT23" i="98"/>
  <c r="BA23" i="98"/>
  <c r="AS23" i="98"/>
  <c r="AJ23" i="98"/>
  <c r="P23" i="98"/>
  <c r="AZ22" i="98"/>
  <c r="AT22" i="98"/>
  <c r="BA22" i="98"/>
  <c r="AS22" i="98"/>
  <c r="AJ22" i="98"/>
  <c r="P22" i="98"/>
  <c r="BA21" i="98"/>
  <c r="AZ21" i="98"/>
  <c r="AT21" i="98"/>
  <c r="AS21" i="98"/>
  <c r="AJ21" i="98"/>
  <c r="AU21" i="98"/>
  <c r="AI21" i="98"/>
  <c r="P21" i="98"/>
  <c r="BA20" i="98"/>
  <c r="AZ20" i="98"/>
  <c r="AT20" i="98"/>
  <c r="AS20" i="98"/>
  <c r="AJ20" i="98"/>
  <c r="P20" i="98"/>
  <c r="BA19" i="98"/>
  <c r="AZ19" i="98"/>
  <c r="AT19" i="98"/>
  <c r="AS19" i="98"/>
  <c r="AJ19" i="98"/>
  <c r="P19" i="98"/>
  <c r="AZ18" i="98"/>
  <c r="AT18" i="98"/>
  <c r="BA18" i="98"/>
  <c r="AS18" i="98"/>
  <c r="AJ18" i="98"/>
  <c r="P18" i="98"/>
  <c r="BA17" i="98"/>
  <c r="AZ17" i="98"/>
  <c r="AU17" i="98"/>
  <c r="AI17" i="98"/>
  <c r="AT17" i="98"/>
  <c r="AS17" i="98"/>
  <c r="AJ17" i="98"/>
  <c r="P17" i="98"/>
  <c r="BA16" i="98"/>
  <c r="AZ16" i="98"/>
  <c r="AT16" i="98"/>
  <c r="AS16" i="98"/>
  <c r="AU16" i="98"/>
  <c r="AI16" i="98"/>
  <c r="O16" i="98"/>
  <c r="AJ16" i="98"/>
  <c r="P16" i="98"/>
  <c r="BA15" i="98"/>
  <c r="O15" i="98"/>
  <c r="AZ15" i="98"/>
  <c r="AT15" i="98"/>
  <c r="AS15" i="98"/>
  <c r="AU15" i="98"/>
  <c r="AI15" i="98"/>
  <c r="AJ15" i="98"/>
  <c r="P15" i="98"/>
  <c r="AZ14" i="98"/>
  <c r="AU14" i="98"/>
  <c r="AI14" i="98"/>
  <c r="AT14" i="98"/>
  <c r="BA14" i="98"/>
  <c r="AS14" i="98"/>
  <c r="AJ14" i="98"/>
  <c r="P14" i="98"/>
  <c r="P25" i="98"/>
  <c r="AG34" i="98"/>
  <c r="BA13" i="98"/>
  <c r="AZ13" i="98"/>
  <c r="AU13" i="98"/>
  <c r="AI13" i="98"/>
  <c r="AT13" i="98"/>
  <c r="AS13" i="98"/>
  <c r="AJ13" i="98"/>
  <c r="AJ25" i="98"/>
  <c r="AG41" i="98"/>
  <c r="AH41" i="98"/>
  <c r="P13" i="98"/>
  <c r="AL4" i="98"/>
  <c r="Z110" i="97"/>
  <c r="AI109" i="97"/>
  <c r="AI108" i="97"/>
  <c r="AJ106" i="97"/>
  <c r="AI106" i="97"/>
  <c r="AJ105" i="97"/>
  <c r="AI105" i="97"/>
  <c r="Z100" i="97"/>
  <c r="AI99" i="97"/>
  <c r="Z90" i="97"/>
  <c r="AI89" i="97"/>
  <c r="AI88" i="97"/>
  <c r="AI86" i="97"/>
  <c r="AJ85" i="97"/>
  <c r="AJ86" i="97"/>
  <c r="AI85" i="97"/>
  <c r="H67" i="97"/>
  <c r="F67" i="97"/>
  <c r="F66" i="97"/>
  <c r="F65" i="97"/>
  <c r="AU53" i="97"/>
  <c r="X53" i="97"/>
  <c r="Q53" i="97"/>
  <c r="AS52" i="97"/>
  <c r="X52" i="97"/>
  <c r="Q52" i="97"/>
  <c r="X51" i="97"/>
  <c r="Q51" i="97"/>
  <c r="AV50" i="97"/>
  <c r="AH50" i="97"/>
  <c r="AG50" i="97"/>
  <c r="AF50" i="97"/>
  <c r="X50" i="97"/>
  <c r="Q50" i="97"/>
  <c r="AT49" i="97"/>
  <c r="X49" i="97"/>
  <c r="Q49" i="97"/>
  <c r="X48" i="97"/>
  <c r="X47" i="97"/>
  <c r="X46" i="97"/>
  <c r="AS45" i="97"/>
  <c r="AV42" i="97"/>
  <c r="AG37" i="97"/>
  <c r="AO36" i="97"/>
  <c r="AO35" i="97"/>
  <c r="AO34" i="97"/>
  <c r="AO33" i="97"/>
  <c r="AO32" i="97"/>
  <c r="AO31" i="97"/>
  <c r="AO37" i="97"/>
  <c r="AY26" i="97"/>
  <c r="AY25" i="97"/>
  <c r="AG27" i="97"/>
  <c r="AR25" i="97"/>
  <c r="AH25" i="97"/>
  <c r="AG39" i="97"/>
  <c r="AG25" i="97"/>
  <c r="AV53" i="97"/>
  <c r="AF25" i="97"/>
  <c r="AE25" i="97"/>
  <c r="AS53" i="97"/>
  <c r="AD25" i="97"/>
  <c r="AV52" i="97"/>
  <c r="AC25" i="97"/>
  <c r="AU52" i="97"/>
  <c r="AB25" i="97"/>
  <c r="AA25" i="97"/>
  <c r="AV51" i="97"/>
  <c r="Z25" i="97"/>
  <c r="AU51" i="97"/>
  <c r="Y25" i="97"/>
  <c r="X25" i="97"/>
  <c r="W25" i="97"/>
  <c r="AU50" i="97"/>
  <c r="V25" i="97"/>
  <c r="N25" i="97"/>
  <c r="AG32" i="97"/>
  <c r="M25" i="97"/>
  <c r="AV49" i="97"/>
  <c r="L25" i="97"/>
  <c r="AU49" i="97"/>
  <c r="K25" i="97"/>
  <c r="J25" i="97"/>
  <c r="AS49" i="97"/>
  <c r="I25" i="97"/>
  <c r="AV48" i="97"/>
  <c r="H25" i="97"/>
  <c r="AU48" i="97"/>
  <c r="G25" i="97"/>
  <c r="AT48" i="97"/>
  <c r="AT54" i="97"/>
  <c r="F25" i="97"/>
  <c r="AS48" i="97"/>
  <c r="BA24" i="97"/>
  <c r="AZ24" i="97"/>
  <c r="AT24" i="97"/>
  <c r="AS24" i="97"/>
  <c r="AU24" i="97"/>
  <c r="AI24" i="97"/>
  <c r="AJ24" i="97"/>
  <c r="P24" i="97"/>
  <c r="AZ23" i="97"/>
  <c r="AT23" i="97"/>
  <c r="BA23" i="97"/>
  <c r="AS23" i="97"/>
  <c r="AU23" i="97"/>
  <c r="AI23" i="97"/>
  <c r="AJ23" i="97"/>
  <c r="P23" i="97"/>
  <c r="BA22" i="97"/>
  <c r="AZ22" i="97"/>
  <c r="AU22" i="97"/>
  <c r="AI22" i="97"/>
  <c r="O22" i="97"/>
  <c r="AT22" i="97"/>
  <c r="AS22" i="97"/>
  <c r="AJ22" i="97"/>
  <c r="P22" i="97"/>
  <c r="AZ21" i="97"/>
  <c r="AT21" i="97"/>
  <c r="AU21" i="97"/>
  <c r="AI21" i="97"/>
  <c r="AS21" i="97"/>
  <c r="AJ21" i="97"/>
  <c r="P21" i="97"/>
  <c r="BA20" i="97"/>
  <c r="AZ20" i="97"/>
  <c r="AT20" i="97"/>
  <c r="AS20" i="97"/>
  <c r="AU20" i="97"/>
  <c r="AI20" i="97"/>
  <c r="O20" i="97"/>
  <c r="AJ20" i="97"/>
  <c r="P20" i="97"/>
  <c r="AZ19" i="97"/>
  <c r="AT19" i="97"/>
  <c r="BA19" i="97"/>
  <c r="AS19" i="97"/>
  <c r="AU19" i="97"/>
  <c r="AI19" i="97"/>
  <c r="AJ19" i="97"/>
  <c r="P19" i="97"/>
  <c r="BA18" i="97"/>
  <c r="AZ18" i="97"/>
  <c r="AU18" i="97"/>
  <c r="AI18" i="97"/>
  <c r="O18" i="97"/>
  <c r="AT18" i="97"/>
  <c r="AS18" i="97"/>
  <c r="AJ18" i="97"/>
  <c r="P18" i="97"/>
  <c r="AZ17" i="97"/>
  <c r="AT17" i="97"/>
  <c r="BA17" i="97"/>
  <c r="AS17" i="97"/>
  <c r="AU17" i="97"/>
  <c r="AI17" i="97"/>
  <c r="AJ17" i="97"/>
  <c r="P17" i="97"/>
  <c r="BA16" i="97"/>
  <c r="O16" i="97"/>
  <c r="AZ16" i="97"/>
  <c r="AT16" i="97"/>
  <c r="AS16" i="97"/>
  <c r="AU16" i="97"/>
  <c r="AI16" i="97"/>
  <c r="AJ16" i="97"/>
  <c r="P16" i="97"/>
  <c r="AZ15" i="97"/>
  <c r="AT15" i="97"/>
  <c r="BA15" i="97"/>
  <c r="AS15" i="97"/>
  <c r="AU15" i="97"/>
  <c r="AI15" i="97"/>
  <c r="AJ15" i="97"/>
  <c r="P15" i="97"/>
  <c r="BA14" i="97"/>
  <c r="AZ14" i="97"/>
  <c r="AU14" i="97"/>
  <c r="AI14" i="97"/>
  <c r="O14" i="97"/>
  <c r="AT14" i="97"/>
  <c r="AS14" i="97"/>
  <c r="AJ14" i="97"/>
  <c r="P14" i="97"/>
  <c r="AZ13" i="97"/>
  <c r="AZ25" i="97"/>
  <c r="AT13" i="97"/>
  <c r="BA13" i="97"/>
  <c r="AS13" i="97"/>
  <c r="AU13" i="97"/>
  <c r="AJ13" i="97"/>
  <c r="AJ25" i="97"/>
  <c r="AG41" i="97"/>
  <c r="AH41" i="97"/>
  <c r="P13" i="97"/>
  <c r="P25" i="97"/>
  <c r="AG34" i="97"/>
  <c r="AL4" i="97"/>
  <c r="Z110" i="96"/>
  <c r="AI109" i="96"/>
  <c r="AI108" i="96"/>
  <c r="AI107" i="96"/>
  <c r="AI106" i="96"/>
  <c r="AI105" i="96"/>
  <c r="AJ105" i="96"/>
  <c r="AJ106" i="96"/>
  <c r="AJ107" i="96"/>
  <c r="AJ108" i="96"/>
  <c r="AJ109" i="96"/>
  <c r="Z100" i="96"/>
  <c r="AI99" i="96"/>
  <c r="Z90" i="96"/>
  <c r="AI89" i="96"/>
  <c r="AI88" i="96"/>
  <c r="AI86" i="96"/>
  <c r="H67" i="96"/>
  <c r="F67" i="96"/>
  <c r="F66" i="96"/>
  <c r="F65" i="96"/>
  <c r="AU53" i="96"/>
  <c r="X53" i="96"/>
  <c r="Q53" i="96"/>
  <c r="AS52" i="96"/>
  <c r="AW52" i="96"/>
  <c r="X52" i="96"/>
  <c r="Q52" i="96"/>
  <c r="X51" i="96"/>
  <c r="Q51" i="96"/>
  <c r="AV50" i="96"/>
  <c r="AH50" i="96"/>
  <c r="AG50" i="96"/>
  <c r="AF50" i="96"/>
  <c r="X50" i="96"/>
  <c r="Q50" i="96"/>
  <c r="AX49" i="96"/>
  <c r="AU49" i="96"/>
  <c r="AT49" i="96"/>
  <c r="X49" i="96"/>
  <c r="Q49" i="96"/>
  <c r="X48" i="96"/>
  <c r="X47" i="96"/>
  <c r="X46" i="96"/>
  <c r="AS45" i="96"/>
  <c r="AV42" i="96"/>
  <c r="AO36" i="96"/>
  <c r="AO35" i="96"/>
  <c r="AO34" i="96"/>
  <c r="AO33" i="96"/>
  <c r="AO32" i="96"/>
  <c r="AO31" i="96"/>
  <c r="AO37" i="96"/>
  <c r="AY25" i="96"/>
  <c r="AG27" i="96"/>
  <c r="AR25" i="96"/>
  <c r="AG37" i="96"/>
  <c r="AH39" i="96"/>
  <c r="AH25" i="96"/>
  <c r="AG39" i="96"/>
  <c r="AG25" i="96"/>
  <c r="AV53" i="96"/>
  <c r="AF25" i="96"/>
  <c r="AE25" i="96"/>
  <c r="AS53" i="96"/>
  <c r="AD25" i="96"/>
  <c r="AV52" i="96"/>
  <c r="AC25" i="96"/>
  <c r="AU52" i="96"/>
  <c r="AB25" i="96"/>
  <c r="AA25" i="96"/>
  <c r="AV51" i="96"/>
  <c r="Z25" i="96"/>
  <c r="AU51" i="96"/>
  <c r="Y25" i="96"/>
  <c r="X25" i="96"/>
  <c r="W25" i="96"/>
  <c r="AU50" i="96"/>
  <c r="V25" i="96"/>
  <c r="N25" i="96"/>
  <c r="AG32" i="96"/>
  <c r="M25" i="96"/>
  <c r="AV49" i="96"/>
  <c r="L25" i="96"/>
  <c r="K25" i="96"/>
  <c r="J25" i="96"/>
  <c r="AS49" i="96"/>
  <c r="I25" i="96"/>
  <c r="AV48" i="96"/>
  <c r="AV54" i="96"/>
  <c r="H25" i="96"/>
  <c r="AU48" i="96"/>
  <c r="G25" i="96"/>
  <c r="AT48" i="96"/>
  <c r="AT54" i="96"/>
  <c r="F25" i="96"/>
  <c r="AS48" i="96"/>
  <c r="BA24" i="96"/>
  <c r="O24" i="96"/>
  <c r="AZ24" i="96"/>
  <c r="AT24" i="96"/>
  <c r="AS24" i="96"/>
  <c r="AU24" i="96"/>
  <c r="AI24" i="96"/>
  <c r="AJ24" i="96"/>
  <c r="P24" i="96"/>
  <c r="AZ23" i="96"/>
  <c r="AT23" i="96"/>
  <c r="AS23" i="96"/>
  <c r="AJ23" i="96"/>
  <c r="P23" i="96"/>
  <c r="AZ22" i="96"/>
  <c r="O22" i="96"/>
  <c r="AU22" i="96"/>
  <c r="AT22" i="96"/>
  <c r="BA22" i="96"/>
  <c r="AS22" i="96"/>
  <c r="AJ22" i="96"/>
  <c r="AI22" i="96"/>
  <c r="P22" i="96"/>
  <c r="BA21" i="96"/>
  <c r="AZ21" i="96"/>
  <c r="AT21" i="96"/>
  <c r="AS21" i="96"/>
  <c r="AJ21" i="96"/>
  <c r="P21" i="96"/>
  <c r="BA20" i="96"/>
  <c r="AZ20" i="96"/>
  <c r="AT20" i="96"/>
  <c r="AS20" i="96"/>
  <c r="AU20" i="96"/>
  <c r="AI20" i="96"/>
  <c r="O20" i="96"/>
  <c r="AJ20" i="96"/>
  <c r="P20" i="96"/>
  <c r="AZ19" i="96"/>
  <c r="AT19" i="96"/>
  <c r="AS19" i="96"/>
  <c r="AJ19" i="96"/>
  <c r="P19" i="96"/>
  <c r="AZ18" i="96"/>
  <c r="AU18" i="96"/>
  <c r="AT18" i="96"/>
  <c r="BA18" i="96"/>
  <c r="AS18" i="96"/>
  <c r="AJ18" i="96"/>
  <c r="AI18" i="96"/>
  <c r="P18" i="96"/>
  <c r="BA17" i="96"/>
  <c r="AZ17" i="96"/>
  <c r="AT17" i="96"/>
  <c r="AS17" i="96"/>
  <c r="AJ17" i="96"/>
  <c r="P17" i="96"/>
  <c r="BA16" i="96"/>
  <c r="AZ16" i="96"/>
  <c r="AT16" i="96"/>
  <c r="AS16" i="96"/>
  <c r="AU16" i="96"/>
  <c r="AI16" i="96"/>
  <c r="AJ16" i="96"/>
  <c r="P16" i="96"/>
  <c r="O16" i="96"/>
  <c r="AZ15" i="96"/>
  <c r="AT15" i="96"/>
  <c r="AS15" i="96"/>
  <c r="AJ15" i="96"/>
  <c r="P15" i="96"/>
  <c r="AZ14" i="96"/>
  <c r="AU14" i="96"/>
  <c r="AT14" i="96"/>
  <c r="BA14" i="96"/>
  <c r="AS14" i="96"/>
  <c r="AJ14" i="96"/>
  <c r="AI14" i="96"/>
  <c r="P14" i="96"/>
  <c r="BA13" i="96"/>
  <c r="AZ13" i="96"/>
  <c r="AT13" i="96"/>
  <c r="AS13" i="96"/>
  <c r="AU13" i="96"/>
  <c r="AJ13" i="96"/>
  <c r="P13" i="96"/>
  <c r="AL4" i="96"/>
  <c r="Z110" i="95"/>
  <c r="AI109" i="95"/>
  <c r="AI108" i="95"/>
  <c r="AI107" i="95"/>
  <c r="AI106" i="95"/>
  <c r="AI105" i="95"/>
  <c r="AJ105" i="95"/>
  <c r="AJ106" i="95"/>
  <c r="AJ107" i="95"/>
  <c r="AJ108" i="95"/>
  <c r="AJ109" i="95"/>
  <c r="Z100" i="95"/>
  <c r="AI98" i="95"/>
  <c r="AI96" i="95"/>
  <c r="Z90" i="95"/>
  <c r="AI89" i="95"/>
  <c r="AI88" i="95"/>
  <c r="AI86" i="95"/>
  <c r="H67" i="95"/>
  <c r="F67" i="95"/>
  <c r="F66" i="95"/>
  <c r="F65" i="95"/>
  <c r="AU53" i="95"/>
  <c r="X53" i="95"/>
  <c r="Q53" i="95"/>
  <c r="AS52" i="95"/>
  <c r="X52" i="95"/>
  <c r="Q52" i="95"/>
  <c r="X51" i="95"/>
  <c r="Q51" i="95"/>
  <c r="AV50" i="95"/>
  <c r="AH50" i="95"/>
  <c r="AG50" i="95"/>
  <c r="AF50" i="95"/>
  <c r="X50" i="95"/>
  <c r="Q50" i="95"/>
  <c r="AU49" i="95"/>
  <c r="AT49" i="95"/>
  <c r="X49" i="95"/>
  <c r="Q49" i="95"/>
  <c r="X48" i="95"/>
  <c r="X47" i="95"/>
  <c r="X46" i="95"/>
  <c r="AS45" i="95"/>
  <c r="AV42" i="95"/>
  <c r="AO36" i="95"/>
  <c r="AO35" i="95"/>
  <c r="AO34" i="95"/>
  <c r="AO33" i="95"/>
  <c r="AO32" i="95"/>
  <c r="AO31" i="95"/>
  <c r="AO37" i="95"/>
  <c r="AY25" i="95"/>
  <c r="AG27" i="95"/>
  <c r="AR25" i="95"/>
  <c r="AG37" i="95"/>
  <c r="AH25" i="95"/>
  <c r="AG39" i="95"/>
  <c r="AG25" i="95"/>
  <c r="AV53" i="95"/>
  <c r="AF25" i="95"/>
  <c r="AE25" i="95"/>
  <c r="AS53" i="95"/>
  <c r="AD25" i="95"/>
  <c r="AV52" i="95"/>
  <c r="AC25" i="95"/>
  <c r="AU52" i="95"/>
  <c r="AB25" i="95"/>
  <c r="AA25" i="95"/>
  <c r="AV51" i="95"/>
  <c r="Z25" i="95"/>
  <c r="AU51" i="95"/>
  <c r="Y25" i="95"/>
  <c r="X25" i="95"/>
  <c r="W25" i="95"/>
  <c r="AU50" i="95"/>
  <c r="V25" i="95"/>
  <c r="N25" i="95"/>
  <c r="AG32" i="95"/>
  <c r="M25" i="95"/>
  <c r="AV49" i="95"/>
  <c r="L25" i="95"/>
  <c r="K25" i="95"/>
  <c r="J25" i="95"/>
  <c r="AS49" i="95"/>
  <c r="I25" i="95"/>
  <c r="AV48" i="95"/>
  <c r="AV54" i="95"/>
  <c r="H25" i="95"/>
  <c r="AU48" i="95"/>
  <c r="AU54" i="95"/>
  <c r="G25" i="95"/>
  <c r="AT48" i="95"/>
  <c r="AT54" i="95"/>
  <c r="F25" i="95"/>
  <c r="BA24" i="95"/>
  <c r="O24" i="95"/>
  <c r="AZ24" i="95"/>
  <c r="AT24" i="95"/>
  <c r="AS24" i="95"/>
  <c r="AU24" i="95"/>
  <c r="AI24" i="95"/>
  <c r="AJ24" i="95"/>
  <c r="P24" i="95"/>
  <c r="AZ23" i="95"/>
  <c r="AT23" i="95"/>
  <c r="BA23" i="95"/>
  <c r="AS23" i="95"/>
  <c r="AJ23" i="95"/>
  <c r="P23" i="95"/>
  <c r="AZ22" i="95"/>
  <c r="AU22" i="95"/>
  <c r="AI22" i="95"/>
  <c r="AT22" i="95"/>
  <c r="BA22" i="95"/>
  <c r="AS22" i="95"/>
  <c r="AJ22" i="95"/>
  <c r="P22" i="95"/>
  <c r="BA21" i="95"/>
  <c r="AZ21" i="95"/>
  <c r="AT21" i="95"/>
  <c r="AS21" i="95"/>
  <c r="AU21" i="95"/>
  <c r="AI21" i="95"/>
  <c r="AJ21" i="95"/>
  <c r="P21" i="95"/>
  <c r="BA20" i="95"/>
  <c r="O20" i="95"/>
  <c r="AZ20" i="95"/>
  <c r="AT20" i="95"/>
  <c r="AS20" i="95"/>
  <c r="AU20" i="95"/>
  <c r="AI20" i="95"/>
  <c r="AJ20" i="95"/>
  <c r="P20" i="95"/>
  <c r="AZ19" i="95"/>
  <c r="AT19" i="95"/>
  <c r="BA19" i="95"/>
  <c r="AS19" i="95"/>
  <c r="AJ19" i="95"/>
  <c r="P19" i="95"/>
  <c r="AZ18" i="95"/>
  <c r="AU18" i="95"/>
  <c r="AI18" i="95"/>
  <c r="AT18" i="95"/>
  <c r="BA18" i="95"/>
  <c r="AS18" i="95"/>
  <c r="AJ18" i="95"/>
  <c r="P18" i="95"/>
  <c r="BA17" i="95"/>
  <c r="AZ17" i="95"/>
  <c r="AT17" i="95"/>
  <c r="AS17" i="95"/>
  <c r="AU17" i="95"/>
  <c r="AI17" i="95"/>
  <c r="AJ17" i="95"/>
  <c r="P17" i="95"/>
  <c r="BA16" i="95"/>
  <c r="AZ16" i="95"/>
  <c r="AT16" i="95"/>
  <c r="AS16" i="95"/>
  <c r="AU16" i="95"/>
  <c r="AI16" i="95"/>
  <c r="O16" i="95"/>
  <c r="AJ16" i="95"/>
  <c r="P16" i="95"/>
  <c r="AZ15" i="95"/>
  <c r="AT15" i="95"/>
  <c r="BA15" i="95"/>
  <c r="AS15" i="95"/>
  <c r="AJ15" i="95"/>
  <c r="P15" i="95"/>
  <c r="AZ14" i="95"/>
  <c r="O14" i="95"/>
  <c r="AU14" i="95"/>
  <c r="AI14" i="95"/>
  <c r="AT14" i="95"/>
  <c r="BA14" i="95"/>
  <c r="AS14" i="95"/>
  <c r="AJ14" i="95"/>
  <c r="P14" i="95"/>
  <c r="BA13" i="95"/>
  <c r="AZ13" i="95"/>
  <c r="AZ25" i="95"/>
  <c r="AT13" i="95"/>
  <c r="AS13" i="95"/>
  <c r="AU13" i="95"/>
  <c r="AJ13" i="95"/>
  <c r="AJ25" i="95"/>
  <c r="AG41" i="95"/>
  <c r="AH41" i="95"/>
  <c r="P13" i="95"/>
  <c r="P25" i="95"/>
  <c r="AG34" i="95"/>
  <c r="AL4" i="95"/>
  <c r="Z110" i="94"/>
  <c r="AI109" i="94"/>
  <c r="AI108" i="94"/>
  <c r="AI106" i="94"/>
  <c r="Z100" i="94"/>
  <c r="AI99" i="94"/>
  <c r="Z90" i="94"/>
  <c r="AI89" i="94"/>
  <c r="AI88" i="94"/>
  <c r="AI87" i="94"/>
  <c r="AI86" i="94"/>
  <c r="AJ85" i="94"/>
  <c r="AJ86" i="94"/>
  <c r="AJ87" i="94"/>
  <c r="AJ88" i="94"/>
  <c r="AJ89" i="94"/>
  <c r="AI85" i="94"/>
  <c r="H67" i="94"/>
  <c r="F67" i="94"/>
  <c r="F66" i="94"/>
  <c r="F65" i="94"/>
  <c r="AU53" i="94"/>
  <c r="X53" i="94"/>
  <c r="Q53" i="94"/>
  <c r="AS52" i="94"/>
  <c r="X52" i="94"/>
  <c r="Q52" i="94"/>
  <c r="X51" i="94"/>
  <c r="Q51" i="94"/>
  <c r="AV50" i="94"/>
  <c r="AH50" i="94"/>
  <c r="AG50" i="94"/>
  <c r="AF50" i="94"/>
  <c r="X50" i="94"/>
  <c r="Q50" i="94"/>
  <c r="AT49" i="94"/>
  <c r="X49" i="94"/>
  <c r="Q49" i="94"/>
  <c r="X48" i="94"/>
  <c r="X47" i="94"/>
  <c r="X46" i="94"/>
  <c r="AS45" i="94"/>
  <c r="AV42" i="94"/>
  <c r="AO36" i="94"/>
  <c r="AO35" i="94"/>
  <c r="AO34" i="94"/>
  <c r="AO33" i="94"/>
  <c r="AO32" i="94"/>
  <c r="AO31" i="94"/>
  <c r="AO37" i="94"/>
  <c r="AY25" i="94"/>
  <c r="AG27" i="94"/>
  <c r="AR25" i="94"/>
  <c r="AG37" i="94"/>
  <c r="AH25" i="94"/>
  <c r="AG39" i="94"/>
  <c r="AG25" i="94"/>
  <c r="AV53" i="94"/>
  <c r="AF25" i="94"/>
  <c r="AE25" i="94"/>
  <c r="AS53" i="94"/>
  <c r="AD25" i="94"/>
  <c r="AV52" i="94"/>
  <c r="AC25" i="94"/>
  <c r="AU52" i="94"/>
  <c r="AB25" i="94"/>
  <c r="AA25" i="94"/>
  <c r="AV51" i="94"/>
  <c r="Z25" i="94"/>
  <c r="AU51" i="94"/>
  <c r="Y25" i="94"/>
  <c r="X25" i="94"/>
  <c r="W25" i="94"/>
  <c r="AU50" i="94"/>
  <c r="V25" i="94"/>
  <c r="N25" i="94"/>
  <c r="AG32" i="94"/>
  <c r="M25" i="94"/>
  <c r="AV49" i="94"/>
  <c r="L25" i="94"/>
  <c r="AU49" i="94"/>
  <c r="K25" i="94"/>
  <c r="J25" i="94"/>
  <c r="AS49" i="94"/>
  <c r="I25" i="94"/>
  <c r="AV48" i="94"/>
  <c r="H25" i="94"/>
  <c r="AU48" i="94"/>
  <c r="AU54" i="94"/>
  <c r="G25" i="94"/>
  <c r="AT48" i="94"/>
  <c r="AT54" i="94"/>
  <c r="F25" i="94"/>
  <c r="BA24" i="94"/>
  <c r="AZ24" i="94"/>
  <c r="AT24" i="94"/>
  <c r="AS24" i="94"/>
  <c r="AU24" i="94"/>
  <c r="AI24" i="94"/>
  <c r="AJ24" i="94"/>
  <c r="P24" i="94"/>
  <c r="AZ23" i="94"/>
  <c r="AT23" i="94"/>
  <c r="BA23" i="94"/>
  <c r="O23" i="94"/>
  <c r="AS23" i="94"/>
  <c r="AU23" i="94"/>
  <c r="AI23" i="94"/>
  <c r="AJ23" i="94"/>
  <c r="P23" i="94"/>
  <c r="AZ22" i="94"/>
  <c r="AU22" i="94"/>
  <c r="AI22" i="94"/>
  <c r="AT22" i="94"/>
  <c r="BA22" i="94"/>
  <c r="O22" i="94"/>
  <c r="AS22" i="94"/>
  <c r="AJ22" i="94"/>
  <c r="P22" i="94"/>
  <c r="AZ21" i="94"/>
  <c r="O21" i="94"/>
  <c r="AT21" i="94"/>
  <c r="BA21" i="94"/>
  <c r="AS21" i="94"/>
  <c r="AJ21" i="94"/>
  <c r="AU21" i="94"/>
  <c r="AI21" i="94"/>
  <c r="P21" i="94"/>
  <c r="BA20" i="94"/>
  <c r="AZ20" i="94"/>
  <c r="AT20" i="94"/>
  <c r="AS20" i="94"/>
  <c r="AU20" i="94"/>
  <c r="AI20" i="94"/>
  <c r="AJ20" i="94"/>
  <c r="P20" i="94"/>
  <c r="AZ19" i="94"/>
  <c r="AT19" i="94"/>
  <c r="BA19" i="94"/>
  <c r="O19" i="94"/>
  <c r="AS19" i="94"/>
  <c r="AU19" i="94"/>
  <c r="AI19" i="94"/>
  <c r="AJ19" i="94"/>
  <c r="P19" i="94"/>
  <c r="AZ18" i="94"/>
  <c r="AU18" i="94"/>
  <c r="AI18" i="94"/>
  <c r="AT18" i="94"/>
  <c r="BA18" i="94"/>
  <c r="O18" i="94"/>
  <c r="AS18" i="94"/>
  <c r="AJ18" i="94"/>
  <c r="P18" i="94"/>
  <c r="AZ17" i="94"/>
  <c r="O17" i="94"/>
  <c r="AT17" i="94"/>
  <c r="BA17" i="94"/>
  <c r="AS17" i="94"/>
  <c r="AJ17" i="94"/>
  <c r="AU17" i="94"/>
  <c r="AI17" i="94"/>
  <c r="P17" i="94"/>
  <c r="BA16" i="94"/>
  <c r="AZ16" i="94"/>
  <c r="AT16" i="94"/>
  <c r="AS16" i="94"/>
  <c r="AU16" i="94"/>
  <c r="AI16" i="94"/>
  <c r="AJ16" i="94"/>
  <c r="P16" i="94"/>
  <c r="AZ15" i="94"/>
  <c r="AT15" i="94"/>
  <c r="BA15" i="94"/>
  <c r="O15" i="94"/>
  <c r="AS15" i="94"/>
  <c r="AU15" i="94"/>
  <c r="AI15" i="94"/>
  <c r="AJ15" i="94"/>
  <c r="P15" i="94"/>
  <c r="AZ14" i="94"/>
  <c r="AU14" i="94"/>
  <c r="AI14" i="94"/>
  <c r="AT14" i="94"/>
  <c r="BA14" i="94"/>
  <c r="O14" i="94"/>
  <c r="AS14" i="94"/>
  <c r="AJ14" i="94"/>
  <c r="P14" i="94"/>
  <c r="AZ13" i="94"/>
  <c r="AZ25" i="94"/>
  <c r="AT13" i="94"/>
  <c r="BA13" i="94"/>
  <c r="AS13" i="94"/>
  <c r="AJ13" i="94"/>
  <c r="AJ25" i="94"/>
  <c r="AG41" i="94"/>
  <c r="P13" i="94"/>
  <c r="P25" i="94"/>
  <c r="AG34" i="94"/>
  <c r="AL4" i="94"/>
  <c r="Z110" i="93"/>
  <c r="AI109" i="93"/>
  <c r="AI108" i="93"/>
  <c r="AI106" i="93"/>
  <c r="Z100" i="93"/>
  <c r="AI99" i="93"/>
  <c r="AI96" i="93"/>
  <c r="Z90" i="93"/>
  <c r="AI89" i="93"/>
  <c r="AI88" i="93"/>
  <c r="AI87" i="93"/>
  <c r="AI86" i="93"/>
  <c r="AJ85" i="93"/>
  <c r="AJ86" i="93"/>
  <c r="AJ87" i="93"/>
  <c r="AJ88" i="93"/>
  <c r="AJ89" i="93"/>
  <c r="AI85" i="93"/>
  <c r="H67" i="93"/>
  <c r="F67" i="93"/>
  <c r="F66" i="93"/>
  <c r="F65" i="93"/>
  <c r="AU53" i="93"/>
  <c r="X53" i="93"/>
  <c r="Q53" i="93"/>
  <c r="AS52" i="93"/>
  <c r="X52" i="93"/>
  <c r="Q52" i="93"/>
  <c r="X51" i="93"/>
  <c r="Q51" i="93"/>
  <c r="AV50" i="93"/>
  <c r="AH50" i="93"/>
  <c r="AG50" i="93"/>
  <c r="AF50" i="93"/>
  <c r="X50" i="93"/>
  <c r="Q50" i="93"/>
  <c r="AT49" i="93"/>
  <c r="X49" i="93"/>
  <c r="Q49" i="93"/>
  <c r="X48" i="93"/>
  <c r="X47" i="93"/>
  <c r="X46" i="93"/>
  <c r="AS45" i="93"/>
  <c r="AV42" i="93"/>
  <c r="AO36" i="93"/>
  <c r="AO35" i="93"/>
  <c r="AO34" i="93"/>
  <c r="AO33" i="93"/>
  <c r="AO32" i="93"/>
  <c r="AO31" i="93"/>
  <c r="AO37" i="93"/>
  <c r="AY26" i="93"/>
  <c r="AY25" i="93"/>
  <c r="AG27" i="93"/>
  <c r="AR25" i="93"/>
  <c r="AG37" i="93"/>
  <c r="AH25" i="93"/>
  <c r="AG39" i="93"/>
  <c r="AG25" i="93"/>
  <c r="AV53" i="93"/>
  <c r="AF25" i="93"/>
  <c r="AE25" i="93"/>
  <c r="AS53" i="93"/>
  <c r="AD25" i="93"/>
  <c r="AV52" i="93"/>
  <c r="AC25" i="93"/>
  <c r="AU52" i="93"/>
  <c r="AB25" i="93"/>
  <c r="AA25" i="93"/>
  <c r="AV51" i="93"/>
  <c r="Z25" i="93"/>
  <c r="AU51" i="93"/>
  <c r="Y25" i="93"/>
  <c r="X25" i="93"/>
  <c r="W25" i="93"/>
  <c r="AU50" i="93"/>
  <c r="V25" i="93"/>
  <c r="N25" i="93"/>
  <c r="AG32" i="93"/>
  <c r="M25" i="93"/>
  <c r="AV49" i="93"/>
  <c r="L25" i="93"/>
  <c r="AU49" i="93"/>
  <c r="K25" i="93"/>
  <c r="J25" i="93"/>
  <c r="AS49" i="93"/>
  <c r="I25" i="93"/>
  <c r="AV48" i="93"/>
  <c r="H25" i="93"/>
  <c r="AU48" i="93"/>
  <c r="G25" i="93"/>
  <c r="AT48" i="93"/>
  <c r="AT54" i="93"/>
  <c r="F25" i="93"/>
  <c r="BA24" i="93"/>
  <c r="AZ24" i="93"/>
  <c r="AT24" i="93"/>
  <c r="AS24" i="93"/>
  <c r="AU24" i="93"/>
  <c r="AI24" i="93"/>
  <c r="AJ24" i="93"/>
  <c r="P24" i="93"/>
  <c r="AZ23" i="93"/>
  <c r="AT23" i="93"/>
  <c r="BA23" i="93"/>
  <c r="AS23" i="93"/>
  <c r="AU23" i="93"/>
  <c r="AI23" i="93"/>
  <c r="AJ23" i="93"/>
  <c r="P23" i="93"/>
  <c r="BA22" i="93"/>
  <c r="AZ22" i="93"/>
  <c r="AU22" i="93"/>
  <c r="AI22" i="93"/>
  <c r="O22" i="93"/>
  <c r="AT22" i="93"/>
  <c r="AS22" i="93"/>
  <c r="AJ22" i="93"/>
  <c r="P22" i="93"/>
  <c r="AZ21" i="93"/>
  <c r="AT21" i="93"/>
  <c r="AU21" i="93"/>
  <c r="AI21" i="93"/>
  <c r="AS21" i="93"/>
  <c r="AJ21" i="93"/>
  <c r="P21" i="93"/>
  <c r="BA20" i="93"/>
  <c r="O20" i="93"/>
  <c r="AZ20" i="93"/>
  <c r="AT20" i="93"/>
  <c r="AS20" i="93"/>
  <c r="AU20" i="93"/>
  <c r="AI20" i="93"/>
  <c r="AJ20" i="93"/>
  <c r="P20" i="93"/>
  <c r="AZ19" i="93"/>
  <c r="AT19" i="93"/>
  <c r="BA19" i="93"/>
  <c r="AS19" i="93"/>
  <c r="AU19" i="93"/>
  <c r="AI19" i="93"/>
  <c r="AJ19" i="93"/>
  <c r="P19" i="93"/>
  <c r="BA18" i="93"/>
  <c r="AZ18" i="93"/>
  <c r="AU18" i="93"/>
  <c r="AI18" i="93"/>
  <c r="O18" i="93"/>
  <c r="AT18" i="93"/>
  <c r="AS18" i="93"/>
  <c r="AJ18" i="93"/>
  <c r="P18" i="93"/>
  <c r="AZ17" i="93"/>
  <c r="AT17" i="93"/>
  <c r="BA17" i="93"/>
  <c r="AS17" i="93"/>
  <c r="AU17" i="93"/>
  <c r="AI17" i="93"/>
  <c r="AJ17" i="93"/>
  <c r="P17" i="93"/>
  <c r="BA16" i="93"/>
  <c r="O16" i="93"/>
  <c r="AZ16" i="93"/>
  <c r="AT16" i="93"/>
  <c r="AS16" i="93"/>
  <c r="AU16" i="93"/>
  <c r="AI16" i="93"/>
  <c r="AJ16" i="93"/>
  <c r="P16" i="93"/>
  <c r="AZ15" i="93"/>
  <c r="AT15" i="93"/>
  <c r="BA15" i="93"/>
  <c r="AS15" i="93"/>
  <c r="AU15" i="93"/>
  <c r="AI15" i="93"/>
  <c r="AJ15" i="93"/>
  <c r="P15" i="93"/>
  <c r="BA14" i="93"/>
  <c r="AZ14" i="93"/>
  <c r="AU14" i="93"/>
  <c r="AI14" i="93"/>
  <c r="O14" i="93"/>
  <c r="AT14" i="93"/>
  <c r="AS14" i="93"/>
  <c r="AJ14" i="93"/>
  <c r="P14" i="93"/>
  <c r="AZ13" i="93"/>
  <c r="AZ25" i="93"/>
  <c r="AT13" i="93"/>
  <c r="BA13" i="93"/>
  <c r="AS13" i="93"/>
  <c r="AU13" i="93"/>
  <c r="AJ13" i="93"/>
  <c r="AJ25" i="93"/>
  <c r="AG41" i="93"/>
  <c r="AH41" i="93"/>
  <c r="P13" i="93"/>
  <c r="P25" i="93"/>
  <c r="AG34" i="93"/>
  <c r="AL4" i="93"/>
  <c r="Z110" i="92"/>
  <c r="AI109" i="92"/>
  <c r="AI108" i="92"/>
  <c r="AI106" i="92"/>
  <c r="AI105" i="92"/>
  <c r="AJ105" i="92"/>
  <c r="AJ106" i="92"/>
  <c r="Z100" i="92"/>
  <c r="AI98" i="92"/>
  <c r="Z90" i="92"/>
  <c r="AI89" i="92"/>
  <c r="AI88" i="92"/>
  <c r="AI86" i="92"/>
  <c r="AJ85" i="92"/>
  <c r="AJ86" i="92"/>
  <c r="AI85" i="92"/>
  <c r="H67" i="92"/>
  <c r="F67" i="92"/>
  <c r="F66" i="92"/>
  <c r="F65" i="92"/>
  <c r="AU53" i="92"/>
  <c r="X53" i="92"/>
  <c r="Q53" i="92"/>
  <c r="AS52" i="92"/>
  <c r="X52" i="92"/>
  <c r="Q52" i="92"/>
  <c r="X51" i="92"/>
  <c r="Q51" i="92"/>
  <c r="AV50" i="92"/>
  <c r="AH50" i="92"/>
  <c r="AG50" i="92"/>
  <c r="AF50" i="92"/>
  <c r="X50" i="92"/>
  <c r="Q50" i="92"/>
  <c r="AT49" i="92"/>
  <c r="X49" i="92"/>
  <c r="Q49" i="92"/>
  <c r="X48" i="92"/>
  <c r="X47" i="92"/>
  <c r="X46" i="92"/>
  <c r="AS45" i="92"/>
  <c r="AV42" i="92"/>
  <c r="AO36" i="92"/>
  <c r="AO35" i="92"/>
  <c r="AO34" i="92"/>
  <c r="AO33" i="92"/>
  <c r="AO32" i="92"/>
  <c r="AO31" i="92"/>
  <c r="AO37" i="92"/>
  <c r="AY26" i="92"/>
  <c r="AY25" i="92"/>
  <c r="AG27" i="92"/>
  <c r="AR25" i="92"/>
  <c r="AG37" i="92"/>
  <c r="AH25" i="92"/>
  <c r="AG39" i="92"/>
  <c r="AG25" i="92"/>
  <c r="AV53" i="92"/>
  <c r="AF25" i="92"/>
  <c r="AE25" i="92"/>
  <c r="AS53" i="92"/>
  <c r="AD25" i="92"/>
  <c r="AV52" i="92"/>
  <c r="AC25" i="92"/>
  <c r="AU52" i="92"/>
  <c r="AB25" i="92"/>
  <c r="AA25" i="92"/>
  <c r="AV51" i="92"/>
  <c r="Z25" i="92"/>
  <c r="AU51" i="92"/>
  <c r="Y25" i="92"/>
  <c r="X25" i="92"/>
  <c r="W25" i="92"/>
  <c r="AU50" i="92"/>
  <c r="V25" i="92"/>
  <c r="N25" i="92"/>
  <c r="AG32" i="92"/>
  <c r="M25" i="92"/>
  <c r="AV49" i="92"/>
  <c r="L25" i="92"/>
  <c r="AU49" i="92"/>
  <c r="K25" i="92"/>
  <c r="J25" i="92"/>
  <c r="AS49" i="92"/>
  <c r="I25" i="92"/>
  <c r="AV48" i="92"/>
  <c r="H25" i="92"/>
  <c r="AU48" i="92"/>
  <c r="AU54" i="92"/>
  <c r="G25" i="92"/>
  <c r="AT48" i="92"/>
  <c r="AT54" i="92"/>
  <c r="F25" i="92"/>
  <c r="BA24" i="92"/>
  <c r="O24" i="92"/>
  <c r="AZ24" i="92"/>
  <c r="AT24" i="92"/>
  <c r="AS24" i="92"/>
  <c r="AU24" i="92"/>
  <c r="AI24" i="92"/>
  <c r="AJ24" i="92"/>
  <c r="P24" i="92"/>
  <c r="AZ23" i="92"/>
  <c r="AT23" i="92"/>
  <c r="BA23" i="92"/>
  <c r="AS23" i="92"/>
  <c r="AU23" i="92"/>
  <c r="AI23" i="92"/>
  <c r="AJ23" i="92"/>
  <c r="P23" i="92"/>
  <c r="BA22" i="92"/>
  <c r="AZ22" i="92"/>
  <c r="AU22" i="92"/>
  <c r="AI22" i="92"/>
  <c r="O22" i="92"/>
  <c r="AT22" i="92"/>
  <c r="AS22" i="92"/>
  <c r="AJ22" i="92"/>
  <c r="P22" i="92"/>
  <c r="AZ21" i="92"/>
  <c r="AT21" i="92"/>
  <c r="BA21" i="92"/>
  <c r="AS21" i="92"/>
  <c r="AU21" i="92"/>
  <c r="AI21" i="92"/>
  <c r="AJ21" i="92"/>
  <c r="P21" i="92"/>
  <c r="BA20" i="92"/>
  <c r="AZ20" i="92"/>
  <c r="AT20" i="92"/>
  <c r="AS20" i="92"/>
  <c r="AU20" i="92"/>
  <c r="AI20" i="92"/>
  <c r="AJ20" i="92"/>
  <c r="P20" i="92"/>
  <c r="AZ19" i="92"/>
  <c r="O19" i="92"/>
  <c r="AT19" i="92"/>
  <c r="BA19" i="92"/>
  <c r="AS19" i="92"/>
  <c r="AU19" i="92"/>
  <c r="AI19" i="92"/>
  <c r="AJ19" i="92"/>
  <c r="P19" i="92"/>
  <c r="BA18" i="92"/>
  <c r="AZ18" i="92"/>
  <c r="AU18" i="92"/>
  <c r="AI18" i="92"/>
  <c r="O18" i="92"/>
  <c r="AT18" i="92"/>
  <c r="AS18" i="92"/>
  <c r="AJ18" i="92"/>
  <c r="P18" i="92"/>
  <c r="AZ17" i="92"/>
  <c r="O17" i="92"/>
  <c r="AT17" i="92"/>
  <c r="BA17" i="92"/>
  <c r="AS17" i="92"/>
  <c r="AU17" i="92"/>
  <c r="AI17" i="92"/>
  <c r="AJ17" i="92"/>
  <c r="P17" i="92"/>
  <c r="BA16" i="92"/>
  <c r="AZ16" i="92"/>
  <c r="AT16" i="92"/>
  <c r="AS16" i="92"/>
  <c r="AU16" i="92"/>
  <c r="AI16" i="92"/>
  <c r="AJ16" i="92"/>
  <c r="P16" i="92"/>
  <c r="AZ15" i="92"/>
  <c r="AT15" i="92"/>
  <c r="BA15" i="92"/>
  <c r="AS15" i="92"/>
  <c r="AU15" i="92"/>
  <c r="AI15" i="92"/>
  <c r="AJ15" i="92"/>
  <c r="P15" i="92"/>
  <c r="BA14" i="92"/>
  <c r="AZ14" i="92"/>
  <c r="AU14" i="92"/>
  <c r="AI14" i="92"/>
  <c r="O14" i="92"/>
  <c r="AT14" i="92"/>
  <c r="AS14" i="92"/>
  <c r="AJ14" i="92"/>
  <c r="P14" i="92"/>
  <c r="AZ13" i="92"/>
  <c r="AZ25" i="92"/>
  <c r="AT13" i="92"/>
  <c r="BA13" i="92"/>
  <c r="BA25" i="92"/>
  <c r="AS13" i="92"/>
  <c r="AU13" i="92"/>
  <c r="AJ13" i="92"/>
  <c r="AJ25" i="92"/>
  <c r="AG41" i="92"/>
  <c r="P13" i="92"/>
  <c r="P25" i="92"/>
  <c r="AG34" i="92"/>
  <c r="AL4" i="92"/>
  <c r="Z110" i="91"/>
  <c r="AI109" i="91"/>
  <c r="AI108" i="91"/>
  <c r="AI106" i="91"/>
  <c r="Z100" i="91"/>
  <c r="AI99" i="91"/>
  <c r="AI96" i="91"/>
  <c r="Z90" i="91"/>
  <c r="AI89" i="91"/>
  <c r="AI88" i="91"/>
  <c r="AI87" i="91"/>
  <c r="AI86" i="91"/>
  <c r="AJ85" i="91"/>
  <c r="AJ86" i="91"/>
  <c r="AJ87" i="91"/>
  <c r="AJ88" i="91"/>
  <c r="AJ89" i="91"/>
  <c r="AI85" i="91"/>
  <c r="H67" i="91"/>
  <c r="F67" i="91"/>
  <c r="F66" i="91"/>
  <c r="F65" i="91"/>
  <c r="AU53" i="91"/>
  <c r="X53" i="91"/>
  <c r="Q53" i="91"/>
  <c r="AS52" i="91"/>
  <c r="X52" i="91"/>
  <c r="Q52" i="91"/>
  <c r="X51" i="91"/>
  <c r="Q51" i="91"/>
  <c r="AV50" i="91"/>
  <c r="AH50" i="91"/>
  <c r="AG50" i="91"/>
  <c r="AF50" i="91"/>
  <c r="X50" i="91"/>
  <c r="Q50" i="91"/>
  <c r="AT49" i="91"/>
  <c r="X49" i="91"/>
  <c r="Q49" i="91"/>
  <c r="X48" i="91"/>
  <c r="X47" i="91"/>
  <c r="X46" i="91"/>
  <c r="AS45" i="91"/>
  <c r="AV42" i="91"/>
  <c r="AO36" i="91"/>
  <c r="AO35" i="91"/>
  <c r="AO34" i="91"/>
  <c r="AO33" i="91"/>
  <c r="AO32" i="91"/>
  <c r="AO31" i="91"/>
  <c r="AO37" i="91"/>
  <c r="AY26" i="91"/>
  <c r="AY25" i="91"/>
  <c r="AG27" i="91"/>
  <c r="AR25" i="91"/>
  <c r="AG37" i="91"/>
  <c r="AH25" i="91"/>
  <c r="AG39" i="91"/>
  <c r="AG25" i="91"/>
  <c r="AV53" i="91"/>
  <c r="AF25" i="91"/>
  <c r="AE25" i="91"/>
  <c r="AS53" i="91"/>
  <c r="AD25" i="91"/>
  <c r="AV52" i="91"/>
  <c r="AC25" i="91"/>
  <c r="AU52" i="91"/>
  <c r="AX52" i="91"/>
  <c r="AB25" i="91"/>
  <c r="AA25" i="91"/>
  <c r="AV51" i="91"/>
  <c r="Z25" i="91"/>
  <c r="AU51" i="91"/>
  <c r="Y25" i="91"/>
  <c r="X25" i="91"/>
  <c r="W25" i="91"/>
  <c r="AU50" i="91"/>
  <c r="V25" i="91"/>
  <c r="N25" i="91"/>
  <c r="AG32" i="91"/>
  <c r="M25" i="91"/>
  <c r="AV49" i="91"/>
  <c r="L25" i="91"/>
  <c r="AU49" i="91"/>
  <c r="K25" i="91"/>
  <c r="J25" i="91"/>
  <c r="AS49" i="91"/>
  <c r="I25" i="91"/>
  <c r="AV48" i="91"/>
  <c r="H25" i="91"/>
  <c r="AU48" i="91"/>
  <c r="G25" i="91"/>
  <c r="AT48" i="91"/>
  <c r="AT54" i="91"/>
  <c r="F25" i="91"/>
  <c r="BA24" i="91"/>
  <c r="AZ24" i="91"/>
  <c r="AT24" i="91"/>
  <c r="AS24" i="91"/>
  <c r="AU24" i="91"/>
  <c r="AI24" i="91"/>
  <c r="AJ24" i="91"/>
  <c r="P24" i="91"/>
  <c r="AZ23" i="91"/>
  <c r="AT23" i="91"/>
  <c r="BA23" i="91"/>
  <c r="AS23" i="91"/>
  <c r="AU23" i="91"/>
  <c r="AI23" i="91"/>
  <c r="AJ23" i="91"/>
  <c r="P23" i="91"/>
  <c r="BA22" i="91"/>
  <c r="AZ22" i="91"/>
  <c r="AU22" i="91"/>
  <c r="AI22" i="91"/>
  <c r="O22" i="91"/>
  <c r="AT22" i="91"/>
  <c r="AS22" i="91"/>
  <c r="AJ22" i="91"/>
  <c r="P22" i="91"/>
  <c r="AZ21" i="91"/>
  <c r="AT21" i="91"/>
  <c r="BA21" i="91"/>
  <c r="AS21" i="91"/>
  <c r="AU21" i="91"/>
  <c r="AI21" i="91"/>
  <c r="AJ21" i="91"/>
  <c r="P21" i="91"/>
  <c r="BA20" i="91"/>
  <c r="AZ20" i="91"/>
  <c r="AT20" i="91"/>
  <c r="AS20" i="91"/>
  <c r="AU20" i="91"/>
  <c r="AI20" i="91"/>
  <c r="O20" i="91"/>
  <c r="AJ20" i="91"/>
  <c r="P20" i="91"/>
  <c r="AZ19" i="91"/>
  <c r="AT19" i="91"/>
  <c r="BA19" i="91"/>
  <c r="AS19" i="91"/>
  <c r="AU19" i="91"/>
  <c r="AI19" i="91"/>
  <c r="AJ19" i="91"/>
  <c r="P19" i="91"/>
  <c r="BA18" i="91"/>
  <c r="AZ18" i="91"/>
  <c r="AU18" i="91"/>
  <c r="AI18" i="91"/>
  <c r="O18" i="91"/>
  <c r="AT18" i="91"/>
  <c r="AS18" i="91"/>
  <c r="AJ18" i="91"/>
  <c r="P18" i="91"/>
  <c r="AZ17" i="91"/>
  <c r="AT17" i="91"/>
  <c r="BA17" i="91"/>
  <c r="AS17" i="91"/>
  <c r="AU17" i="91"/>
  <c r="AI17" i="91"/>
  <c r="AJ17" i="91"/>
  <c r="P17" i="91"/>
  <c r="BA16" i="91"/>
  <c r="AZ16" i="91"/>
  <c r="AT16" i="91"/>
  <c r="AS16" i="91"/>
  <c r="AU16" i="91"/>
  <c r="AI16" i="91"/>
  <c r="O16" i="91"/>
  <c r="AJ16" i="91"/>
  <c r="P16" i="91"/>
  <c r="AZ15" i="91"/>
  <c r="AT15" i="91"/>
  <c r="BA15" i="91"/>
  <c r="AS15" i="91"/>
  <c r="AU15" i="91"/>
  <c r="AI15" i="91"/>
  <c r="AJ15" i="91"/>
  <c r="P15" i="91"/>
  <c r="BA14" i="91"/>
  <c r="AZ14" i="91"/>
  <c r="AU14" i="91"/>
  <c r="AI14" i="91"/>
  <c r="O14" i="91"/>
  <c r="AT14" i="91"/>
  <c r="AS14" i="91"/>
  <c r="AJ14" i="91"/>
  <c r="P14" i="91"/>
  <c r="AZ13" i="91"/>
  <c r="AT13" i="91"/>
  <c r="BA13" i="91"/>
  <c r="AS13" i="91"/>
  <c r="AU13" i="91"/>
  <c r="AJ13" i="91"/>
  <c r="AJ25" i="91"/>
  <c r="AG41" i="91"/>
  <c r="AH41" i="91"/>
  <c r="P13" i="91"/>
  <c r="P25" i="91"/>
  <c r="AG34" i="91"/>
  <c r="AL4" i="91"/>
  <c r="Z110" i="90"/>
  <c r="AI109" i="90"/>
  <c r="AI108" i="90"/>
  <c r="AI107" i="90"/>
  <c r="AI106" i="90"/>
  <c r="AI105" i="90"/>
  <c r="AJ105" i="90"/>
  <c r="AJ106" i="90"/>
  <c r="AJ107" i="90"/>
  <c r="AJ108" i="90"/>
  <c r="AJ109" i="90"/>
  <c r="Z100" i="90"/>
  <c r="AI99" i="90"/>
  <c r="AI98" i="90"/>
  <c r="AI96" i="90"/>
  <c r="Z90" i="90"/>
  <c r="AI89" i="90"/>
  <c r="AI88" i="90"/>
  <c r="AI86" i="90"/>
  <c r="H67" i="90"/>
  <c r="F67" i="90"/>
  <c r="F66" i="90"/>
  <c r="F65" i="90"/>
  <c r="AU53" i="90"/>
  <c r="X53" i="90"/>
  <c r="Q53" i="90"/>
  <c r="AS52" i="90"/>
  <c r="X52" i="90"/>
  <c r="Q52" i="90"/>
  <c r="X51" i="90"/>
  <c r="Q51" i="90"/>
  <c r="AV50" i="90"/>
  <c r="AV54" i="90"/>
  <c r="AH50" i="90"/>
  <c r="AG50" i="90"/>
  <c r="AF50" i="90"/>
  <c r="X50" i="90"/>
  <c r="Q50" i="90"/>
  <c r="AU49" i="90"/>
  <c r="AT49" i="90"/>
  <c r="AX49" i="90"/>
  <c r="X49" i="90"/>
  <c r="Q49" i="90"/>
  <c r="AV48" i="90"/>
  <c r="X48" i="90"/>
  <c r="X47" i="90"/>
  <c r="X46" i="90"/>
  <c r="AS45" i="90"/>
  <c r="AV42" i="90"/>
  <c r="AO36" i="90"/>
  <c r="AO35" i="90"/>
  <c r="AO34" i="90"/>
  <c r="AO33" i="90"/>
  <c r="AO32" i="90"/>
  <c r="AO31" i="90"/>
  <c r="AO37" i="90"/>
  <c r="AY25" i="90"/>
  <c r="AG27" i="90"/>
  <c r="AR25" i="90"/>
  <c r="AG37" i="90"/>
  <c r="AH25" i="90"/>
  <c r="AG39" i="90"/>
  <c r="AH39" i="90"/>
  <c r="AG25" i="90"/>
  <c r="AV53" i="90"/>
  <c r="AF25" i="90"/>
  <c r="AE25" i="90"/>
  <c r="AS53" i="90"/>
  <c r="AD25" i="90"/>
  <c r="AV52" i="90"/>
  <c r="AC25" i="90"/>
  <c r="AU52" i="90"/>
  <c r="AB25" i="90"/>
  <c r="AA25" i="90"/>
  <c r="AV51" i="90"/>
  <c r="Z25" i="90"/>
  <c r="AU51" i="90"/>
  <c r="Y25" i="90"/>
  <c r="X25" i="90"/>
  <c r="W25" i="90"/>
  <c r="AU50" i="90"/>
  <c r="V25" i="90"/>
  <c r="N25" i="90"/>
  <c r="AG32" i="90"/>
  <c r="M25" i="90"/>
  <c r="AV49" i="90"/>
  <c r="L25" i="90"/>
  <c r="K25" i="90"/>
  <c r="J25" i="90"/>
  <c r="AS49" i="90"/>
  <c r="I25" i="90"/>
  <c r="H25" i="90"/>
  <c r="AU48" i="90"/>
  <c r="G25" i="90"/>
  <c r="AT48" i="90"/>
  <c r="AT54" i="90"/>
  <c r="F25" i="90"/>
  <c r="BA24" i="90"/>
  <c r="AZ24" i="90"/>
  <c r="AT24" i="90"/>
  <c r="AS24" i="90"/>
  <c r="AU24" i="90"/>
  <c r="AI24" i="90"/>
  <c r="AJ24" i="90"/>
  <c r="P24" i="90"/>
  <c r="O24" i="90"/>
  <c r="AZ23" i="90"/>
  <c r="AT23" i="90"/>
  <c r="AS23" i="90"/>
  <c r="AJ23" i="90"/>
  <c r="P23" i="90"/>
  <c r="AZ22" i="90"/>
  <c r="AU22" i="90"/>
  <c r="AI22" i="90"/>
  <c r="AT22" i="90"/>
  <c r="BA22" i="90"/>
  <c r="AS22" i="90"/>
  <c r="AJ22" i="90"/>
  <c r="P22" i="90"/>
  <c r="BA21" i="90"/>
  <c r="AZ21" i="90"/>
  <c r="AT21" i="90"/>
  <c r="AS21" i="90"/>
  <c r="AU21" i="90"/>
  <c r="AI21" i="90"/>
  <c r="AJ21" i="90"/>
  <c r="P21" i="90"/>
  <c r="BA20" i="90"/>
  <c r="O20" i="90"/>
  <c r="AZ20" i="90"/>
  <c r="AT20" i="90"/>
  <c r="AS20" i="90"/>
  <c r="AU20" i="90"/>
  <c r="AI20" i="90"/>
  <c r="AJ20" i="90"/>
  <c r="P20" i="90"/>
  <c r="AZ19" i="90"/>
  <c r="AT19" i="90"/>
  <c r="AS19" i="90"/>
  <c r="AJ19" i="90"/>
  <c r="P19" i="90"/>
  <c r="AZ18" i="90"/>
  <c r="AU18" i="90"/>
  <c r="AT18" i="90"/>
  <c r="BA18" i="90"/>
  <c r="AS18" i="90"/>
  <c r="AJ18" i="90"/>
  <c r="AI18" i="90"/>
  <c r="P18" i="90"/>
  <c r="BA17" i="90"/>
  <c r="AZ17" i="90"/>
  <c r="AT17" i="90"/>
  <c r="AS17" i="90"/>
  <c r="AJ17" i="90"/>
  <c r="P17" i="90"/>
  <c r="BA16" i="90"/>
  <c r="O16" i="90"/>
  <c r="AZ16" i="90"/>
  <c r="AT16" i="90"/>
  <c r="AS16" i="90"/>
  <c r="AU16" i="90"/>
  <c r="AI16" i="90"/>
  <c r="AJ16" i="90"/>
  <c r="P16" i="90"/>
  <c r="AZ15" i="90"/>
  <c r="AT15" i="90"/>
  <c r="AS15" i="90"/>
  <c r="AJ15" i="90"/>
  <c r="P15" i="90"/>
  <c r="AZ14" i="90"/>
  <c r="O14" i="90"/>
  <c r="AU14" i="90"/>
  <c r="AT14" i="90"/>
  <c r="BA14" i="90"/>
  <c r="AS14" i="90"/>
  <c r="AJ14" i="90"/>
  <c r="AI14" i="90"/>
  <c r="P14" i="90"/>
  <c r="BA13" i="90"/>
  <c r="AZ13" i="90"/>
  <c r="AT13" i="90"/>
  <c r="AS13" i="90"/>
  <c r="AJ13" i="90"/>
  <c r="AJ25" i="90"/>
  <c r="AG41" i="90"/>
  <c r="AH41" i="90"/>
  <c r="P13" i="90"/>
  <c r="P25" i="90"/>
  <c r="AG34" i="90"/>
  <c r="AG45" i="90"/>
  <c r="AL4" i="90"/>
  <c r="Z110" i="89"/>
  <c r="AI109" i="89"/>
  <c r="Z100" i="89"/>
  <c r="AI99" i="89"/>
  <c r="Z90" i="89"/>
  <c r="AI89" i="89"/>
  <c r="AI88" i="89"/>
  <c r="AI87" i="89"/>
  <c r="AI86" i="89"/>
  <c r="AI85" i="89"/>
  <c r="AJ85" i="89"/>
  <c r="AJ86" i="89"/>
  <c r="AJ87" i="89"/>
  <c r="AJ88" i="89"/>
  <c r="AJ89" i="89"/>
  <c r="H67" i="89"/>
  <c r="F67" i="89"/>
  <c r="F66" i="89"/>
  <c r="F65" i="89"/>
  <c r="AS53" i="89"/>
  <c r="AX53" i="89"/>
  <c r="X53" i="89"/>
  <c r="Q53" i="89"/>
  <c r="X52" i="89"/>
  <c r="Q52" i="89"/>
  <c r="AV51" i="89"/>
  <c r="X51" i="89"/>
  <c r="Q51" i="89"/>
  <c r="AU50" i="89"/>
  <c r="AH50" i="89"/>
  <c r="AG50" i="89"/>
  <c r="AF50" i="89"/>
  <c r="X50" i="89"/>
  <c r="Q50" i="89"/>
  <c r="AT49" i="89"/>
  <c r="AS49" i="89"/>
  <c r="AX49" i="89"/>
  <c r="X49" i="89"/>
  <c r="Q49" i="89"/>
  <c r="AU48" i="89"/>
  <c r="AU54" i="89"/>
  <c r="X48" i="89"/>
  <c r="X47" i="89"/>
  <c r="X46" i="89"/>
  <c r="AS45" i="89"/>
  <c r="AV42" i="89"/>
  <c r="AG39" i="89"/>
  <c r="AO36" i="89"/>
  <c r="AO35" i="89"/>
  <c r="AO34" i="89"/>
  <c r="AO33" i="89"/>
  <c r="AO32" i="89"/>
  <c r="AO31" i="89"/>
  <c r="AO37" i="89"/>
  <c r="AY25" i="89"/>
  <c r="AY26" i="89"/>
  <c r="AR25" i="89"/>
  <c r="AG37" i="89"/>
  <c r="AH25" i="89"/>
  <c r="AG25" i="89"/>
  <c r="AV53" i="89"/>
  <c r="AF25" i="89"/>
  <c r="AU53" i="89"/>
  <c r="AE25" i="89"/>
  <c r="AD25" i="89"/>
  <c r="AV52" i="89"/>
  <c r="AC25" i="89"/>
  <c r="AU52" i="89"/>
  <c r="AB25" i="89"/>
  <c r="AA25" i="89"/>
  <c r="Z25" i="89"/>
  <c r="AU51" i="89"/>
  <c r="Y25" i="89"/>
  <c r="X25" i="89"/>
  <c r="AV50" i="89"/>
  <c r="W25" i="89"/>
  <c r="V25" i="89"/>
  <c r="AS50" i="89"/>
  <c r="N25" i="89"/>
  <c r="AG32" i="89"/>
  <c r="M25" i="89"/>
  <c r="AV49" i="89"/>
  <c r="L25" i="89"/>
  <c r="AU49" i="89"/>
  <c r="K25" i="89"/>
  <c r="J25" i="89"/>
  <c r="I25" i="89"/>
  <c r="AV48" i="89"/>
  <c r="H25" i="89"/>
  <c r="G25" i="89"/>
  <c r="AT48" i="89"/>
  <c r="AT54" i="89"/>
  <c r="F25" i="89"/>
  <c r="BA24" i="89"/>
  <c r="AZ24" i="89"/>
  <c r="AT24" i="89"/>
  <c r="AS24" i="89"/>
  <c r="AU24" i="89"/>
  <c r="AI24" i="89"/>
  <c r="AJ24" i="89"/>
  <c r="P24" i="89"/>
  <c r="BA23" i="89"/>
  <c r="O23" i="89"/>
  <c r="AZ23" i="89"/>
  <c r="AT23" i="89"/>
  <c r="AS23" i="89"/>
  <c r="AU23" i="89"/>
  <c r="AI23" i="89"/>
  <c r="AJ23" i="89"/>
  <c r="P23" i="89"/>
  <c r="AZ22" i="89"/>
  <c r="AT22" i="89"/>
  <c r="AS22" i="89"/>
  <c r="AJ22" i="89"/>
  <c r="P22" i="89"/>
  <c r="AZ21" i="89"/>
  <c r="AU21" i="89"/>
  <c r="AI21" i="89"/>
  <c r="AT21" i="89"/>
  <c r="BA21" i="89"/>
  <c r="AS21" i="89"/>
  <c r="AJ21" i="89"/>
  <c r="P21" i="89"/>
  <c r="BA20" i="89"/>
  <c r="AZ20" i="89"/>
  <c r="AT20" i="89"/>
  <c r="AS20" i="89"/>
  <c r="AJ20" i="89"/>
  <c r="P20" i="89"/>
  <c r="BA19" i="89"/>
  <c r="O19" i="89"/>
  <c r="AZ19" i="89"/>
  <c r="AT19" i="89"/>
  <c r="AS19" i="89"/>
  <c r="AU19" i="89"/>
  <c r="AI19" i="89"/>
  <c r="AJ19" i="89"/>
  <c r="P19" i="89"/>
  <c r="AZ18" i="89"/>
  <c r="AT18" i="89"/>
  <c r="AS18" i="89"/>
  <c r="AJ18" i="89"/>
  <c r="P18" i="89"/>
  <c r="AZ17" i="89"/>
  <c r="O17" i="89"/>
  <c r="AU17" i="89"/>
  <c r="AT17" i="89"/>
  <c r="BA17" i="89"/>
  <c r="AS17" i="89"/>
  <c r="AJ17" i="89"/>
  <c r="AI17" i="89"/>
  <c r="P17" i="89"/>
  <c r="BA16" i="89"/>
  <c r="AZ16" i="89"/>
  <c r="AT16" i="89"/>
  <c r="AS16" i="89"/>
  <c r="AJ16" i="89"/>
  <c r="AJ25" i="89"/>
  <c r="AG41" i="89"/>
  <c r="AH41" i="89"/>
  <c r="P16" i="89"/>
  <c r="BA15" i="89"/>
  <c r="AZ15" i="89"/>
  <c r="AT15" i="89"/>
  <c r="AS15" i="89"/>
  <c r="AU15" i="89"/>
  <c r="AI15" i="89"/>
  <c r="O15" i="89"/>
  <c r="AJ15" i="89"/>
  <c r="P15" i="89"/>
  <c r="AZ14" i="89"/>
  <c r="AT14" i="89"/>
  <c r="AS14" i="89"/>
  <c r="AJ14" i="89"/>
  <c r="P14" i="89"/>
  <c r="P25" i="89"/>
  <c r="AG34" i="89"/>
  <c r="BA13" i="89"/>
  <c r="AZ13" i="89"/>
  <c r="AU13" i="89"/>
  <c r="AI13" i="89"/>
  <c r="AT13" i="89"/>
  <c r="AS13" i="89"/>
  <c r="AJ13" i="89"/>
  <c r="P13" i="89"/>
  <c r="AL4" i="89"/>
  <c r="Z110" i="88"/>
  <c r="AI109" i="88"/>
  <c r="AI108" i="88"/>
  <c r="AI106" i="88"/>
  <c r="Z100" i="88"/>
  <c r="AI99" i="88"/>
  <c r="Z90" i="88"/>
  <c r="AI89" i="88"/>
  <c r="AI88" i="88"/>
  <c r="AI87" i="88"/>
  <c r="AI86" i="88"/>
  <c r="AJ85" i="88"/>
  <c r="AJ86" i="88"/>
  <c r="AJ87" i="88"/>
  <c r="AJ88" i="88"/>
  <c r="AJ89" i="88"/>
  <c r="AI85" i="88"/>
  <c r="H67" i="88"/>
  <c r="F67" i="88"/>
  <c r="F66" i="88"/>
  <c r="F65" i="88"/>
  <c r="AU53" i="88"/>
  <c r="X53" i="88"/>
  <c r="Q53" i="88"/>
  <c r="AS52" i="88"/>
  <c r="X52" i="88"/>
  <c r="Q52" i="88"/>
  <c r="X51" i="88"/>
  <c r="Q51" i="88"/>
  <c r="AV50" i="88"/>
  <c r="AH50" i="88"/>
  <c r="AG50" i="88"/>
  <c r="AF50" i="88"/>
  <c r="X50" i="88"/>
  <c r="Q50" i="88"/>
  <c r="AT49" i="88"/>
  <c r="X49" i="88"/>
  <c r="Q49" i="88"/>
  <c r="X48" i="88"/>
  <c r="X47" i="88"/>
  <c r="X46" i="88"/>
  <c r="AS45" i="88"/>
  <c r="AV42" i="88"/>
  <c r="AO36" i="88"/>
  <c r="AO35" i="88"/>
  <c r="AO34" i="88"/>
  <c r="AO33" i="88"/>
  <c r="AO32" i="88"/>
  <c r="AO31" i="88"/>
  <c r="AO37" i="88"/>
  <c r="AY25" i="88"/>
  <c r="AG27" i="88"/>
  <c r="AR25" i="88"/>
  <c r="AG37" i="88"/>
  <c r="AH25" i="88"/>
  <c r="AG39" i="88"/>
  <c r="AG25" i="88"/>
  <c r="AV53" i="88"/>
  <c r="AF25" i="88"/>
  <c r="AE25" i="88"/>
  <c r="AS53" i="88"/>
  <c r="AD25" i="88"/>
  <c r="AV52" i="88"/>
  <c r="AC25" i="88"/>
  <c r="AU52" i="88"/>
  <c r="AB25" i="88"/>
  <c r="AA25" i="88"/>
  <c r="AV51" i="88"/>
  <c r="Z25" i="88"/>
  <c r="AU51" i="88"/>
  <c r="Y25" i="88"/>
  <c r="X25" i="88"/>
  <c r="W25" i="88"/>
  <c r="AU50" i="88"/>
  <c r="V25" i="88"/>
  <c r="N25" i="88"/>
  <c r="AG32" i="88"/>
  <c r="M25" i="88"/>
  <c r="AV49" i="88"/>
  <c r="L25" i="88"/>
  <c r="AU49" i="88"/>
  <c r="K25" i="88"/>
  <c r="J25" i="88"/>
  <c r="AS49" i="88"/>
  <c r="I25" i="88"/>
  <c r="AV48" i="88"/>
  <c r="H25" i="88"/>
  <c r="AU48" i="88"/>
  <c r="AU54" i="88"/>
  <c r="G25" i="88"/>
  <c r="AT48" i="88"/>
  <c r="AT54" i="88"/>
  <c r="F25" i="88"/>
  <c r="BA24" i="88"/>
  <c r="AZ24" i="88"/>
  <c r="AT24" i="88"/>
  <c r="AS24" i="88"/>
  <c r="AU24" i="88"/>
  <c r="AI24" i="88"/>
  <c r="AJ24" i="88"/>
  <c r="P24" i="88"/>
  <c r="AZ23" i="88"/>
  <c r="AT23" i="88"/>
  <c r="BA23" i="88"/>
  <c r="O23" i="88"/>
  <c r="AS23" i="88"/>
  <c r="AU23" i="88"/>
  <c r="AI23" i="88"/>
  <c r="AJ23" i="88"/>
  <c r="P23" i="88"/>
  <c r="AZ22" i="88"/>
  <c r="AU22" i="88"/>
  <c r="AI22" i="88"/>
  <c r="AT22" i="88"/>
  <c r="BA22" i="88"/>
  <c r="O22" i="88"/>
  <c r="AS22" i="88"/>
  <c r="AJ22" i="88"/>
  <c r="P22" i="88"/>
  <c r="AZ21" i="88"/>
  <c r="AT21" i="88"/>
  <c r="AU21" i="88"/>
  <c r="AI21" i="88"/>
  <c r="AS21" i="88"/>
  <c r="AJ21" i="88"/>
  <c r="P21" i="88"/>
  <c r="BA20" i="88"/>
  <c r="AZ20" i="88"/>
  <c r="AT20" i="88"/>
  <c r="AS20" i="88"/>
  <c r="AU20" i="88"/>
  <c r="AI20" i="88"/>
  <c r="O20" i="88"/>
  <c r="AJ20" i="88"/>
  <c r="P20" i="88"/>
  <c r="AZ19" i="88"/>
  <c r="AT19" i="88"/>
  <c r="BA19" i="88"/>
  <c r="O19" i="88"/>
  <c r="AS19" i="88"/>
  <c r="AU19" i="88"/>
  <c r="AI19" i="88"/>
  <c r="AJ19" i="88"/>
  <c r="P19" i="88"/>
  <c r="AZ18" i="88"/>
  <c r="AU18" i="88"/>
  <c r="AI18" i="88"/>
  <c r="AT18" i="88"/>
  <c r="BA18" i="88"/>
  <c r="O18" i="88"/>
  <c r="AS18" i="88"/>
  <c r="AJ18" i="88"/>
  <c r="P18" i="88"/>
  <c r="AZ17" i="88"/>
  <c r="AT17" i="88"/>
  <c r="BA17" i="88"/>
  <c r="AS17" i="88"/>
  <c r="AU17" i="88"/>
  <c r="AI17" i="88"/>
  <c r="AJ17" i="88"/>
  <c r="P17" i="88"/>
  <c r="BA16" i="88"/>
  <c r="AZ16" i="88"/>
  <c r="AT16" i="88"/>
  <c r="AS16" i="88"/>
  <c r="AU16" i="88"/>
  <c r="AI16" i="88"/>
  <c r="O16" i="88"/>
  <c r="AJ16" i="88"/>
  <c r="P16" i="88"/>
  <c r="AZ15" i="88"/>
  <c r="AT15" i="88"/>
  <c r="BA15" i="88"/>
  <c r="O15" i="88"/>
  <c r="AS15" i="88"/>
  <c r="AU15" i="88"/>
  <c r="AI15" i="88"/>
  <c r="AJ15" i="88"/>
  <c r="P15" i="88"/>
  <c r="BA14" i="88"/>
  <c r="AZ14" i="88"/>
  <c r="AU14" i="88"/>
  <c r="AI14" i="88"/>
  <c r="O14" i="88"/>
  <c r="AT14" i="88"/>
  <c r="AS14" i="88"/>
  <c r="AJ14" i="88"/>
  <c r="P14" i="88"/>
  <c r="AZ13" i="88"/>
  <c r="AT13" i="88"/>
  <c r="BA13" i="88"/>
  <c r="AS13" i="88"/>
  <c r="AU13" i="88"/>
  <c r="AJ13" i="88"/>
  <c r="AJ25" i="88"/>
  <c r="AG41" i="88"/>
  <c r="AH41" i="88"/>
  <c r="P13" i="88"/>
  <c r="P25" i="88"/>
  <c r="AG34" i="88"/>
  <c r="AL4" i="88"/>
  <c r="Z110" i="87"/>
  <c r="AI109" i="87"/>
  <c r="AI108" i="87"/>
  <c r="AI106" i="87"/>
  <c r="Z100" i="87"/>
  <c r="AI99" i="87"/>
  <c r="Z90" i="87"/>
  <c r="AI89" i="87"/>
  <c r="AI88" i="87"/>
  <c r="AI87" i="87"/>
  <c r="AI86" i="87"/>
  <c r="AJ85" i="87"/>
  <c r="AJ86" i="87"/>
  <c r="AJ87" i="87"/>
  <c r="AJ88" i="87"/>
  <c r="AJ89" i="87"/>
  <c r="AI85" i="87"/>
  <c r="H67" i="87"/>
  <c r="F67" i="87"/>
  <c r="F66" i="87"/>
  <c r="F65" i="87"/>
  <c r="AU53" i="87"/>
  <c r="X53" i="87"/>
  <c r="Q53" i="87"/>
  <c r="AS52" i="87"/>
  <c r="X52" i="87"/>
  <c r="Q52" i="87"/>
  <c r="X51" i="87"/>
  <c r="Q51" i="87"/>
  <c r="AV50" i="87"/>
  <c r="AH50" i="87"/>
  <c r="AG50" i="87"/>
  <c r="AF50" i="87"/>
  <c r="X50" i="87"/>
  <c r="Q50" i="87"/>
  <c r="AT49" i="87"/>
  <c r="X49" i="87"/>
  <c r="Q49" i="87"/>
  <c r="X48" i="87"/>
  <c r="X47" i="87"/>
  <c r="X46" i="87"/>
  <c r="AS45" i="87"/>
  <c r="AV42" i="87"/>
  <c r="AO36" i="87"/>
  <c r="AO35" i="87"/>
  <c r="AO34" i="87"/>
  <c r="AO33" i="87"/>
  <c r="AO32" i="87"/>
  <c r="AO31" i="87"/>
  <c r="AO37" i="87"/>
  <c r="AY25" i="87"/>
  <c r="AG27" i="87"/>
  <c r="AR25" i="87"/>
  <c r="AG37" i="87"/>
  <c r="AH25" i="87"/>
  <c r="AG39" i="87"/>
  <c r="AG25" i="87"/>
  <c r="AV53" i="87"/>
  <c r="AF25" i="87"/>
  <c r="AE25" i="87"/>
  <c r="AS53" i="87"/>
  <c r="AD25" i="87"/>
  <c r="AV52" i="87"/>
  <c r="AC25" i="87"/>
  <c r="AU52" i="87"/>
  <c r="AB25" i="87"/>
  <c r="AA25" i="87"/>
  <c r="AV51" i="87"/>
  <c r="Z25" i="87"/>
  <c r="AU51" i="87"/>
  <c r="Y25" i="87"/>
  <c r="X25" i="87"/>
  <c r="W25" i="87"/>
  <c r="AU50" i="87"/>
  <c r="V25" i="87"/>
  <c r="N25" i="87"/>
  <c r="AG32" i="87"/>
  <c r="M25" i="87"/>
  <c r="AV49" i="87"/>
  <c r="L25" i="87"/>
  <c r="AU49" i="87"/>
  <c r="K25" i="87"/>
  <c r="J25" i="87"/>
  <c r="AS49" i="87"/>
  <c r="I25" i="87"/>
  <c r="AV48" i="87"/>
  <c r="H25" i="87"/>
  <c r="AU48" i="87"/>
  <c r="AU54" i="87"/>
  <c r="G25" i="87"/>
  <c r="AT48" i="87"/>
  <c r="AT54" i="87"/>
  <c r="F25" i="87"/>
  <c r="BA24" i="87"/>
  <c r="AZ24" i="87"/>
  <c r="AT24" i="87"/>
  <c r="AS24" i="87"/>
  <c r="AU24" i="87"/>
  <c r="AI24" i="87"/>
  <c r="AJ24" i="87"/>
  <c r="P24" i="87"/>
  <c r="AZ23" i="87"/>
  <c r="AT23" i="87"/>
  <c r="BA23" i="87"/>
  <c r="O23" i="87"/>
  <c r="AS23" i="87"/>
  <c r="AU23" i="87"/>
  <c r="AI23" i="87"/>
  <c r="AJ23" i="87"/>
  <c r="P23" i="87"/>
  <c r="AZ22" i="87"/>
  <c r="AU22" i="87"/>
  <c r="AI22" i="87"/>
  <c r="AT22" i="87"/>
  <c r="BA22" i="87"/>
  <c r="O22" i="87"/>
  <c r="AS22" i="87"/>
  <c r="AJ22" i="87"/>
  <c r="P22" i="87"/>
  <c r="AZ21" i="87"/>
  <c r="O21" i="87"/>
  <c r="AT21" i="87"/>
  <c r="BA21" i="87"/>
  <c r="AS21" i="87"/>
  <c r="AJ21" i="87"/>
  <c r="AU21" i="87"/>
  <c r="AI21" i="87"/>
  <c r="P21" i="87"/>
  <c r="BA20" i="87"/>
  <c r="AZ20" i="87"/>
  <c r="AT20" i="87"/>
  <c r="AS20" i="87"/>
  <c r="AU20" i="87"/>
  <c r="AI20" i="87"/>
  <c r="AJ20" i="87"/>
  <c r="P20" i="87"/>
  <c r="AZ19" i="87"/>
  <c r="AT19" i="87"/>
  <c r="BA19" i="87"/>
  <c r="O19" i="87"/>
  <c r="AS19" i="87"/>
  <c r="AU19" i="87"/>
  <c r="AI19" i="87"/>
  <c r="AJ19" i="87"/>
  <c r="P19" i="87"/>
  <c r="AZ18" i="87"/>
  <c r="AU18" i="87"/>
  <c r="AI18" i="87"/>
  <c r="AT18" i="87"/>
  <c r="BA18" i="87"/>
  <c r="O18" i="87"/>
  <c r="AS18" i="87"/>
  <c r="AJ18" i="87"/>
  <c r="P18" i="87"/>
  <c r="AZ17" i="87"/>
  <c r="O17" i="87"/>
  <c r="AT17" i="87"/>
  <c r="BA17" i="87"/>
  <c r="AS17" i="87"/>
  <c r="AJ17" i="87"/>
  <c r="AU17" i="87"/>
  <c r="AI17" i="87"/>
  <c r="P17" i="87"/>
  <c r="BA16" i="87"/>
  <c r="AZ16" i="87"/>
  <c r="AT16" i="87"/>
  <c r="AS16" i="87"/>
  <c r="AU16" i="87"/>
  <c r="AI16" i="87"/>
  <c r="AJ16" i="87"/>
  <c r="P16" i="87"/>
  <c r="AZ15" i="87"/>
  <c r="AT15" i="87"/>
  <c r="BA15" i="87"/>
  <c r="O15" i="87"/>
  <c r="AS15" i="87"/>
  <c r="AU15" i="87"/>
  <c r="AI15" i="87"/>
  <c r="AJ15" i="87"/>
  <c r="P15" i="87"/>
  <c r="AZ14" i="87"/>
  <c r="AU14" i="87"/>
  <c r="AI14" i="87"/>
  <c r="AT14" i="87"/>
  <c r="BA14" i="87"/>
  <c r="O14" i="87"/>
  <c r="AS14" i="87"/>
  <c r="AJ14" i="87"/>
  <c r="P14" i="87"/>
  <c r="AZ13" i="87"/>
  <c r="AZ25" i="87"/>
  <c r="AT13" i="87"/>
  <c r="BA13" i="87"/>
  <c r="AS13" i="87"/>
  <c r="AJ13" i="87"/>
  <c r="AJ25" i="87"/>
  <c r="AG41" i="87"/>
  <c r="P13" i="87"/>
  <c r="P25" i="87"/>
  <c r="AG34" i="87"/>
  <c r="AL4" i="87"/>
  <c r="Z110" i="86"/>
  <c r="AI109" i="86"/>
  <c r="AI108" i="86"/>
  <c r="AI107" i="86"/>
  <c r="AI106" i="86"/>
  <c r="AI105" i="86"/>
  <c r="AJ105" i="86"/>
  <c r="AJ106" i="86"/>
  <c r="AJ107" i="86"/>
  <c r="AJ108" i="86"/>
  <c r="AJ109" i="86"/>
  <c r="Z100" i="86"/>
  <c r="Z90" i="86"/>
  <c r="AI89" i="86"/>
  <c r="AI86" i="86"/>
  <c r="H67" i="86"/>
  <c r="F67" i="86"/>
  <c r="F66" i="86"/>
  <c r="F65" i="86"/>
  <c r="AU53" i="86"/>
  <c r="X53" i="86"/>
  <c r="Q53" i="86"/>
  <c r="AS52" i="86"/>
  <c r="AW52" i="86"/>
  <c r="X52" i="86"/>
  <c r="Q52" i="86"/>
  <c r="X51" i="86"/>
  <c r="Q51" i="86"/>
  <c r="AV50" i="86"/>
  <c r="AH50" i="86"/>
  <c r="AG50" i="86"/>
  <c r="AF50" i="86"/>
  <c r="X50" i="86"/>
  <c r="Q50" i="86"/>
  <c r="AU49" i="86"/>
  <c r="AT49" i="86"/>
  <c r="X49" i="86"/>
  <c r="Q49" i="86"/>
  <c r="X48" i="86"/>
  <c r="X47" i="86"/>
  <c r="X46" i="86"/>
  <c r="AS45" i="86"/>
  <c r="AV42" i="86"/>
  <c r="AO36" i="86"/>
  <c r="AO35" i="86"/>
  <c r="AO34" i="86"/>
  <c r="AO33" i="86"/>
  <c r="AO32" i="86"/>
  <c r="AO31" i="86"/>
  <c r="AO37" i="86"/>
  <c r="AY26" i="86"/>
  <c r="AY25" i="86"/>
  <c r="AG27" i="86"/>
  <c r="AR25" i="86"/>
  <c r="AG37" i="86"/>
  <c r="AH25" i="86"/>
  <c r="AG39" i="86"/>
  <c r="AG25" i="86"/>
  <c r="AV53" i="86"/>
  <c r="AF25" i="86"/>
  <c r="AE25" i="86"/>
  <c r="AS53" i="86"/>
  <c r="AD25" i="86"/>
  <c r="AV52" i="86"/>
  <c r="AC25" i="86"/>
  <c r="AU52" i="86"/>
  <c r="AB25" i="86"/>
  <c r="AA25" i="86"/>
  <c r="AV51" i="86"/>
  <c r="Z25" i="86"/>
  <c r="AU51" i="86"/>
  <c r="Y25" i="86"/>
  <c r="X25" i="86"/>
  <c r="W25" i="86"/>
  <c r="AU50" i="86"/>
  <c r="V25" i="86"/>
  <c r="N25" i="86"/>
  <c r="AG32" i="86"/>
  <c r="M25" i="86"/>
  <c r="AV49" i="86"/>
  <c r="L25" i="86"/>
  <c r="K25" i="86"/>
  <c r="J25" i="86"/>
  <c r="AS49" i="86"/>
  <c r="I25" i="86"/>
  <c r="AV48" i="86"/>
  <c r="AV54" i="86"/>
  <c r="H25" i="86"/>
  <c r="AU48" i="86"/>
  <c r="AU54" i="86"/>
  <c r="G25" i="86"/>
  <c r="AT48" i="86"/>
  <c r="AT54" i="86"/>
  <c r="F25" i="86"/>
  <c r="AS48" i="86"/>
  <c r="BA24" i="86"/>
  <c r="AZ24" i="86"/>
  <c r="AT24" i="86"/>
  <c r="AS24" i="86"/>
  <c r="AU24" i="86"/>
  <c r="AI24" i="86"/>
  <c r="O24" i="86"/>
  <c r="AJ24" i="86"/>
  <c r="P24" i="86"/>
  <c r="AZ23" i="86"/>
  <c r="AT23" i="86"/>
  <c r="AS23" i="86"/>
  <c r="AJ23" i="86"/>
  <c r="P23" i="86"/>
  <c r="BA22" i="86"/>
  <c r="AZ22" i="86"/>
  <c r="AU22" i="86"/>
  <c r="AT22" i="86"/>
  <c r="AS22" i="86"/>
  <c r="AJ22" i="86"/>
  <c r="AI22" i="86"/>
  <c r="P22" i="86"/>
  <c r="BA21" i="86"/>
  <c r="AZ21" i="86"/>
  <c r="AT21" i="86"/>
  <c r="AS21" i="86"/>
  <c r="AU21" i="86"/>
  <c r="AI21" i="86"/>
  <c r="AJ21" i="86"/>
  <c r="P21" i="86"/>
  <c r="BA20" i="86"/>
  <c r="O20" i="86"/>
  <c r="AZ20" i="86"/>
  <c r="AT20" i="86"/>
  <c r="AS20" i="86"/>
  <c r="AU20" i="86"/>
  <c r="AI20" i="86"/>
  <c r="AJ20" i="86"/>
  <c r="P20" i="86"/>
  <c r="AZ19" i="86"/>
  <c r="AT19" i="86"/>
  <c r="AS19" i="86"/>
  <c r="AJ19" i="86"/>
  <c r="P19" i="86"/>
  <c r="BA18" i="86"/>
  <c r="AZ18" i="86"/>
  <c r="O18" i="86"/>
  <c r="AU18" i="86"/>
  <c r="AT18" i="86"/>
  <c r="AS18" i="86"/>
  <c r="AJ18" i="86"/>
  <c r="AI18" i="86"/>
  <c r="P18" i="86"/>
  <c r="BA17" i="86"/>
  <c r="AZ17" i="86"/>
  <c r="O17" i="86"/>
  <c r="AT17" i="86"/>
  <c r="AS17" i="86"/>
  <c r="AU17" i="86"/>
  <c r="AI17" i="86"/>
  <c r="AJ17" i="86"/>
  <c r="P17" i="86"/>
  <c r="BA16" i="86"/>
  <c r="AZ16" i="86"/>
  <c r="AT16" i="86"/>
  <c r="AS16" i="86"/>
  <c r="AU16" i="86"/>
  <c r="AI16" i="86"/>
  <c r="O16" i="86"/>
  <c r="AJ16" i="86"/>
  <c r="P16" i="86"/>
  <c r="AZ15" i="86"/>
  <c r="AT15" i="86"/>
  <c r="AS15" i="86"/>
  <c r="AJ15" i="86"/>
  <c r="P15" i="86"/>
  <c r="BA14" i="86"/>
  <c r="AZ14" i="86"/>
  <c r="O14" i="86"/>
  <c r="AU14" i="86"/>
  <c r="AT14" i="86"/>
  <c r="AS14" i="86"/>
  <c r="AJ14" i="86"/>
  <c r="AI14" i="86"/>
  <c r="P14" i="86"/>
  <c r="BA13" i="86"/>
  <c r="AZ13" i="86"/>
  <c r="AT13" i="86"/>
  <c r="AS13" i="86"/>
  <c r="AU13" i="86"/>
  <c r="AJ13" i="86"/>
  <c r="AJ25" i="86"/>
  <c r="AG41" i="86"/>
  <c r="P13" i="86"/>
  <c r="AL4" i="86"/>
  <c r="Z110" i="85"/>
  <c r="AI109" i="85"/>
  <c r="AI108" i="85"/>
  <c r="AI106" i="85"/>
  <c r="Z100" i="85"/>
  <c r="AI99" i="85"/>
  <c r="Z90" i="85"/>
  <c r="AI89" i="85"/>
  <c r="AI88" i="85"/>
  <c r="AI87" i="85"/>
  <c r="AI86" i="85"/>
  <c r="AJ85" i="85"/>
  <c r="AJ86" i="85"/>
  <c r="AJ87" i="85"/>
  <c r="AJ88" i="85"/>
  <c r="AJ89" i="85"/>
  <c r="AI85" i="85"/>
  <c r="H67" i="85"/>
  <c r="F67" i="85"/>
  <c r="F66" i="85"/>
  <c r="F65" i="85"/>
  <c r="AU53" i="85"/>
  <c r="X53" i="85"/>
  <c r="Q53" i="85"/>
  <c r="AS52" i="85"/>
  <c r="X52" i="85"/>
  <c r="Q52" i="85"/>
  <c r="X51" i="85"/>
  <c r="Q51" i="85"/>
  <c r="AV50" i="85"/>
  <c r="AH50" i="85"/>
  <c r="AG50" i="85"/>
  <c r="AF50" i="85"/>
  <c r="X50" i="85"/>
  <c r="Q50" i="85"/>
  <c r="AT49" i="85"/>
  <c r="X49" i="85"/>
  <c r="Q49" i="85"/>
  <c r="X48" i="85"/>
  <c r="X47" i="85"/>
  <c r="X46" i="85"/>
  <c r="AS45" i="85"/>
  <c r="AV42" i="85"/>
  <c r="AO36" i="85"/>
  <c r="AO35" i="85"/>
  <c r="AO34" i="85"/>
  <c r="AO33" i="85"/>
  <c r="X33" i="85"/>
  <c r="H33" i="85"/>
  <c r="AO32" i="85"/>
  <c r="AO31" i="85"/>
  <c r="AO37" i="85"/>
  <c r="P30" i="85"/>
  <c r="X29" i="85"/>
  <c r="H29" i="85"/>
  <c r="X28" i="85"/>
  <c r="Y28" i="85"/>
  <c r="P28" i="85"/>
  <c r="Q28" i="85"/>
  <c r="H28" i="85"/>
  <c r="I28" i="85"/>
  <c r="AY25" i="85"/>
  <c r="AG27" i="85"/>
  <c r="AR25" i="85"/>
  <c r="AG37" i="85"/>
  <c r="AH25" i="85"/>
  <c r="AG39" i="85"/>
  <c r="AG25" i="85"/>
  <c r="AV53" i="85"/>
  <c r="AF25" i="85"/>
  <c r="AE25" i="85"/>
  <c r="AS53" i="85"/>
  <c r="AD25" i="85"/>
  <c r="AV52" i="85"/>
  <c r="AC25" i="85"/>
  <c r="AU52" i="85"/>
  <c r="AB25" i="85"/>
  <c r="X30" i="85"/>
  <c r="AA25" i="85"/>
  <c r="AV51" i="85"/>
  <c r="Z25" i="85"/>
  <c r="AU51" i="85"/>
  <c r="Y25" i="85"/>
  <c r="T33" i="85"/>
  <c r="X25" i="85"/>
  <c r="W25" i="85"/>
  <c r="AU50" i="85"/>
  <c r="V25" i="85"/>
  <c r="P34" i="85"/>
  <c r="N25" i="85"/>
  <c r="AG32" i="85"/>
  <c r="M25" i="85"/>
  <c r="AV49" i="85"/>
  <c r="L25" i="85"/>
  <c r="AU49" i="85"/>
  <c r="K25" i="85"/>
  <c r="J25" i="85"/>
  <c r="AS49" i="85"/>
  <c r="I25" i="85"/>
  <c r="AV48" i="85"/>
  <c r="H25" i="85"/>
  <c r="AU48" i="85"/>
  <c r="AU54" i="85"/>
  <c r="G25" i="85"/>
  <c r="AT48" i="85"/>
  <c r="AT54" i="85"/>
  <c r="F25" i="85"/>
  <c r="H30" i="85"/>
  <c r="BA24" i="85"/>
  <c r="AZ24" i="85"/>
  <c r="AT24" i="85"/>
  <c r="AS24" i="85"/>
  <c r="AU24" i="85"/>
  <c r="AI24" i="85"/>
  <c r="AJ24" i="85"/>
  <c r="P24" i="85"/>
  <c r="AZ23" i="85"/>
  <c r="AT23" i="85"/>
  <c r="BA23" i="85"/>
  <c r="O23" i="85"/>
  <c r="AS23" i="85"/>
  <c r="AU23" i="85"/>
  <c r="AI23" i="85"/>
  <c r="AJ23" i="85"/>
  <c r="P23" i="85"/>
  <c r="AZ22" i="85"/>
  <c r="AU22" i="85"/>
  <c r="AI22" i="85"/>
  <c r="AT22" i="85"/>
  <c r="BA22" i="85"/>
  <c r="O22" i="85"/>
  <c r="AS22" i="85"/>
  <c r="AJ22" i="85"/>
  <c r="P22" i="85"/>
  <c r="AZ21" i="85"/>
  <c r="O21" i="85"/>
  <c r="AT21" i="85"/>
  <c r="BA21" i="85"/>
  <c r="AS21" i="85"/>
  <c r="AJ21" i="85"/>
  <c r="AU21" i="85"/>
  <c r="AI21" i="85"/>
  <c r="P21" i="85"/>
  <c r="BA20" i="85"/>
  <c r="AZ20" i="85"/>
  <c r="AT20" i="85"/>
  <c r="AS20" i="85"/>
  <c r="AU20" i="85"/>
  <c r="AI20" i="85"/>
  <c r="AJ20" i="85"/>
  <c r="P20" i="85"/>
  <c r="AZ19" i="85"/>
  <c r="AT19" i="85"/>
  <c r="BA19" i="85"/>
  <c r="O19" i="85"/>
  <c r="AS19" i="85"/>
  <c r="AU19" i="85"/>
  <c r="AI19" i="85"/>
  <c r="AJ19" i="85"/>
  <c r="P19" i="85"/>
  <c r="AZ18" i="85"/>
  <c r="AU18" i="85"/>
  <c r="AI18" i="85"/>
  <c r="AT18" i="85"/>
  <c r="BA18" i="85"/>
  <c r="O18" i="85"/>
  <c r="AS18" i="85"/>
  <c r="AJ18" i="85"/>
  <c r="P18" i="85"/>
  <c r="AZ17" i="85"/>
  <c r="O17" i="85"/>
  <c r="AT17" i="85"/>
  <c r="BA17" i="85"/>
  <c r="AS17" i="85"/>
  <c r="AJ17" i="85"/>
  <c r="AU17" i="85"/>
  <c r="AI17" i="85"/>
  <c r="P17" i="85"/>
  <c r="BA16" i="85"/>
  <c r="AZ16" i="85"/>
  <c r="AT16" i="85"/>
  <c r="AS16" i="85"/>
  <c r="AU16" i="85"/>
  <c r="AI16" i="85"/>
  <c r="AJ16" i="85"/>
  <c r="P16" i="85"/>
  <c r="AZ15" i="85"/>
  <c r="AT15" i="85"/>
  <c r="BA15" i="85"/>
  <c r="O15" i="85"/>
  <c r="AS15" i="85"/>
  <c r="AU15" i="85"/>
  <c r="AI15" i="85"/>
  <c r="AJ15" i="85"/>
  <c r="P15" i="85"/>
  <c r="AZ14" i="85"/>
  <c r="AU14" i="85"/>
  <c r="AI14" i="85"/>
  <c r="AT14" i="85"/>
  <c r="BA14" i="85"/>
  <c r="O14" i="85"/>
  <c r="AS14" i="85"/>
  <c r="AJ14" i="85"/>
  <c r="P14" i="85"/>
  <c r="AZ13" i="85"/>
  <c r="AZ25" i="85"/>
  <c r="AT13" i="85"/>
  <c r="BA13" i="85"/>
  <c r="AS13" i="85"/>
  <c r="AJ13" i="85"/>
  <c r="AJ25" i="85"/>
  <c r="AG41" i="85"/>
  <c r="P13" i="85"/>
  <c r="P25" i="85"/>
  <c r="AG34" i="85"/>
  <c r="AL4" i="85"/>
  <c r="Z110" i="84"/>
  <c r="AI109" i="84"/>
  <c r="AI108" i="84"/>
  <c r="AI106" i="84"/>
  <c r="Z100" i="84"/>
  <c r="AI99" i="84"/>
  <c r="Z90" i="84"/>
  <c r="AI89" i="84"/>
  <c r="AI88" i="84"/>
  <c r="AI87" i="84"/>
  <c r="AI86" i="84"/>
  <c r="AJ85" i="84"/>
  <c r="AJ86" i="84"/>
  <c r="AJ87" i="84"/>
  <c r="AJ88" i="84"/>
  <c r="AJ89" i="84"/>
  <c r="AI85" i="84"/>
  <c r="H67" i="84"/>
  <c r="F67" i="84"/>
  <c r="F66" i="84"/>
  <c r="F65" i="84"/>
  <c r="AU53" i="84"/>
  <c r="X53" i="84"/>
  <c r="Q53" i="84"/>
  <c r="AS52" i="84"/>
  <c r="X52" i="84"/>
  <c r="Q52" i="84"/>
  <c r="X51" i="84"/>
  <c r="Q51" i="84"/>
  <c r="AV50" i="84"/>
  <c r="AH50" i="84"/>
  <c r="AG50" i="84"/>
  <c r="AF50" i="84"/>
  <c r="X50" i="84"/>
  <c r="Q50" i="84"/>
  <c r="AT49" i="84"/>
  <c r="X49" i="84"/>
  <c r="Q49" i="84"/>
  <c r="X48" i="84"/>
  <c r="X47" i="84"/>
  <c r="X46" i="84"/>
  <c r="AS45" i="84"/>
  <c r="AV42" i="84"/>
  <c r="AO36" i="84"/>
  <c r="AO35" i="84"/>
  <c r="AO34" i="84"/>
  <c r="AO33" i="84"/>
  <c r="X33" i="84"/>
  <c r="H33" i="84"/>
  <c r="AO32" i="84"/>
  <c r="AO31" i="84"/>
  <c r="AO37" i="84"/>
  <c r="P30" i="84"/>
  <c r="X29" i="84"/>
  <c r="H29" i="84"/>
  <c r="X28" i="84"/>
  <c r="Y28" i="84"/>
  <c r="P28" i="84"/>
  <c r="Q28" i="84"/>
  <c r="H28" i="84"/>
  <c r="I28" i="84"/>
  <c r="AY25" i="84"/>
  <c r="AG27" i="84"/>
  <c r="AR25" i="84"/>
  <c r="AG37" i="84"/>
  <c r="AH25" i="84"/>
  <c r="AG39" i="84"/>
  <c r="AG25" i="84"/>
  <c r="AV53" i="84"/>
  <c r="AF25" i="84"/>
  <c r="AE25" i="84"/>
  <c r="AS53" i="84"/>
  <c r="AD25" i="84"/>
  <c r="AV52" i="84"/>
  <c r="AC25" i="84"/>
  <c r="AU52" i="84"/>
  <c r="AB25" i="84"/>
  <c r="X30" i="84"/>
  <c r="AA25" i="84"/>
  <c r="AV51" i="84"/>
  <c r="Z25" i="84"/>
  <c r="AU51" i="84"/>
  <c r="Y25" i="84"/>
  <c r="T33" i="84"/>
  <c r="X25" i="84"/>
  <c r="W25" i="84"/>
  <c r="AU50" i="84"/>
  <c r="V25" i="84"/>
  <c r="P34" i="84"/>
  <c r="N25" i="84"/>
  <c r="AG32" i="84"/>
  <c r="M25" i="84"/>
  <c r="AV49" i="84"/>
  <c r="L25" i="84"/>
  <c r="AU49" i="84"/>
  <c r="K25" i="84"/>
  <c r="J25" i="84"/>
  <c r="AS49" i="84"/>
  <c r="I25" i="84"/>
  <c r="AV48" i="84"/>
  <c r="H25" i="84"/>
  <c r="AU48" i="84"/>
  <c r="AU54" i="84"/>
  <c r="G25" i="84"/>
  <c r="AT48" i="84"/>
  <c r="AT54" i="84"/>
  <c r="F25" i="84"/>
  <c r="H30" i="84"/>
  <c r="BA24" i="84"/>
  <c r="O24" i="84"/>
  <c r="AZ24" i="84"/>
  <c r="AT24" i="84"/>
  <c r="AS24" i="84"/>
  <c r="AU24" i="84"/>
  <c r="AI24" i="84"/>
  <c r="AJ24" i="84"/>
  <c r="P24" i="84"/>
  <c r="AZ23" i="84"/>
  <c r="AT23" i="84"/>
  <c r="BA23" i="84"/>
  <c r="AS23" i="84"/>
  <c r="AU23" i="84"/>
  <c r="AI23" i="84"/>
  <c r="AJ23" i="84"/>
  <c r="P23" i="84"/>
  <c r="AZ22" i="84"/>
  <c r="AU22" i="84"/>
  <c r="AI22" i="84"/>
  <c r="AT22" i="84"/>
  <c r="BA22" i="84"/>
  <c r="O22" i="84"/>
  <c r="AS22" i="84"/>
  <c r="AJ22" i="84"/>
  <c r="P22" i="84"/>
  <c r="AZ21" i="84"/>
  <c r="O21" i="84"/>
  <c r="AT21" i="84"/>
  <c r="BA21" i="84"/>
  <c r="AS21" i="84"/>
  <c r="AJ21" i="84"/>
  <c r="AU21" i="84"/>
  <c r="AI21" i="84"/>
  <c r="P21" i="84"/>
  <c r="BA20" i="84"/>
  <c r="AZ20" i="84"/>
  <c r="AT20" i="84"/>
  <c r="AS20" i="84"/>
  <c r="AU20" i="84"/>
  <c r="AI20" i="84"/>
  <c r="AJ20" i="84"/>
  <c r="P20" i="84"/>
  <c r="AZ19" i="84"/>
  <c r="AT19" i="84"/>
  <c r="BA19" i="84"/>
  <c r="O19" i="84"/>
  <c r="AS19" i="84"/>
  <c r="AU19" i="84"/>
  <c r="AI19" i="84"/>
  <c r="AJ19" i="84"/>
  <c r="P19" i="84"/>
  <c r="AZ18" i="84"/>
  <c r="AU18" i="84"/>
  <c r="AI18" i="84"/>
  <c r="AT18" i="84"/>
  <c r="BA18" i="84"/>
  <c r="O18" i="84"/>
  <c r="AS18" i="84"/>
  <c r="AJ18" i="84"/>
  <c r="P18" i="84"/>
  <c r="AZ17" i="84"/>
  <c r="AT17" i="84"/>
  <c r="BA17" i="84"/>
  <c r="AS17" i="84"/>
  <c r="AJ17" i="84"/>
  <c r="AU17" i="84"/>
  <c r="AI17" i="84"/>
  <c r="P17" i="84"/>
  <c r="BA16" i="84"/>
  <c r="AZ16" i="84"/>
  <c r="AT16" i="84"/>
  <c r="AS16" i="84"/>
  <c r="AU16" i="84"/>
  <c r="AI16" i="84"/>
  <c r="O16" i="84"/>
  <c r="AJ16" i="84"/>
  <c r="P16" i="84"/>
  <c r="AZ15" i="84"/>
  <c r="AT15" i="84"/>
  <c r="BA15" i="84"/>
  <c r="AS15" i="84"/>
  <c r="AU15" i="84"/>
  <c r="AI15" i="84"/>
  <c r="AJ15" i="84"/>
  <c r="P15" i="84"/>
  <c r="AZ14" i="84"/>
  <c r="AU14" i="84"/>
  <c r="AI14" i="84"/>
  <c r="AT14" i="84"/>
  <c r="BA14" i="84"/>
  <c r="O14" i="84"/>
  <c r="AS14" i="84"/>
  <c r="AJ14" i="84"/>
  <c r="P14" i="84"/>
  <c r="AZ13" i="84"/>
  <c r="AZ25" i="84"/>
  <c r="AT13" i="84"/>
  <c r="BA13" i="84"/>
  <c r="AS13" i="84"/>
  <c r="AJ13" i="84"/>
  <c r="AJ25" i="84"/>
  <c r="AG41" i="84"/>
  <c r="P13" i="84"/>
  <c r="P25" i="84"/>
  <c r="AG34" i="84"/>
  <c r="AL4" i="84"/>
  <c r="Z110" i="83"/>
  <c r="AI109" i="83"/>
  <c r="AI108" i="83"/>
  <c r="AI106" i="83"/>
  <c r="Z100" i="83"/>
  <c r="AI99" i="83"/>
  <c r="AI98" i="83"/>
  <c r="AI96" i="83"/>
  <c r="Z90" i="83"/>
  <c r="AI89" i="83"/>
  <c r="AI88" i="83"/>
  <c r="AI87" i="83"/>
  <c r="AI86" i="83"/>
  <c r="AJ85" i="83"/>
  <c r="AJ86" i="83"/>
  <c r="AJ87" i="83"/>
  <c r="AJ88" i="83"/>
  <c r="AJ89" i="83"/>
  <c r="AI85" i="83"/>
  <c r="H67" i="83"/>
  <c r="F67" i="83"/>
  <c r="F66" i="83"/>
  <c r="F65" i="83"/>
  <c r="AS53" i="83"/>
  <c r="X53" i="83"/>
  <c r="Q53" i="83"/>
  <c r="X52" i="83"/>
  <c r="Q52" i="83"/>
  <c r="AV51" i="83"/>
  <c r="X51" i="83"/>
  <c r="Q51" i="83"/>
  <c r="AU50" i="83"/>
  <c r="AH50" i="83"/>
  <c r="AG50" i="83"/>
  <c r="AF50" i="83"/>
  <c r="X50" i="83"/>
  <c r="Q50" i="83"/>
  <c r="AT49" i="83"/>
  <c r="AS49" i="83"/>
  <c r="AW49" i="83"/>
  <c r="X49" i="83"/>
  <c r="Q49" i="83"/>
  <c r="X48" i="83"/>
  <c r="X47" i="83"/>
  <c r="X46" i="83"/>
  <c r="AS45" i="83"/>
  <c r="AV42" i="83"/>
  <c r="AG39" i="83"/>
  <c r="AO36" i="83"/>
  <c r="AO35" i="83"/>
  <c r="AO34" i="83"/>
  <c r="P34" i="83"/>
  <c r="AO33" i="83"/>
  <c r="H33" i="83"/>
  <c r="AO32" i="83"/>
  <c r="AB32" i="83"/>
  <c r="AC32" i="83"/>
  <c r="L32" i="83"/>
  <c r="M32" i="83"/>
  <c r="AO31" i="83"/>
  <c r="AO37" i="83"/>
  <c r="AB30" i="83"/>
  <c r="P30" i="83"/>
  <c r="L30" i="83"/>
  <c r="H29" i="83"/>
  <c r="P28" i="83"/>
  <c r="Q28" i="83"/>
  <c r="H28" i="83"/>
  <c r="I28" i="83"/>
  <c r="AY25" i="83"/>
  <c r="AG27" i="83"/>
  <c r="AR25" i="83"/>
  <c r="AG37" i="83"/>
  <c r="AH25" i="83"/>
  <c r="AG25" i="83"/>
  <c r="AV53" i="83"/>
  <c r="AF25" i="83"/>
  <c r="AU53" i="83"/>
  <c r="AE25" i="83"/>
  <c r="AB34" i="83"/>
  <c r="AD25" i="83"/>
  <c r="AV52" i="83"/>
  <c r="AC25" i="83"/>
  <c r="AU52" i="83"/>
  <c r="AB25" i="83"/>
  <c r="X30" i="83"/>
  <c r="AA25" i="83"/>
  <c r="Z25" i="83"/>
  <c r="AU51" i="83"/>
  <c r="Y25" i="83"/>
  <c r="T33" i="83"/>
  <c r="X25" i="83"/>
  <c r="AV50" i="83"/>
  <c r="W25" i="83"/>
  <c r="V25" i="83"/>
  <c r="AS50" i="83"/>
  <c r="N25" i="83"/>
  <c r="AG32" i="83"/>
  <c r="M25" i="83"/>
  <c r="AV49" i="83"/>
  <c r="L25" i="83"/>
  <c r="AU49" i="83"/>
  <c r="K25" i="83"/>
  <c r="J25" i="83"/>
  <c r="L34" i="83"/>
  <c r="I25" i="83"/>
  <c r="AV48" i="83"/>
  <c r="H25" i="83"/>
  <c r="AU48" i="83"/>
  <c r="G25" i="83"/>
  <c r="AT48" i="83"/>
  <c r="AT54" i="83"/>
  <c r="F25" i="83"/>
  <c r="H30" i="83"/>
  <c r="BA24" i="83"/>
  <c r="AZ24" i="83"/>
  <c r="AT24" i="83"/>
  <c r="AS24" i="83"/>
  <c r="AU24" i="83"/>
  <c r="AI24" i="83"/>
  <c r="AJ24" i="83"/>
  <c r="P24" i="83"/>
  <c r="BA23" i="83"/>
  <c r="AZ23" i="83"/>
  <c r="AT23" i="83"/>
  <c r="AS23" i="83"/>
  <c r="AU23" i="83"/>
  <c r="AI23" i="83"/>
  <c r="O23" i="83"/>
  <c r="AJ23" i="83"/>
  <c r="P23" i="83"/>
  <c r="AZ22" i="83"/>
  <c r="AT22" i="83"/>
  <c r="BA22" i="83"/>
  <c r="AS22" i="83"/>
  <c r="AJ22" i="83"/>
  <c r="P22" i="83"/>
  <c r="AZ21" i="83"/>
  <c r="AU21" i="83"/>
  <c r="AT21" i="83"/>
  <c r="BA21" i="83"/>
  <c r="AS21" i="83"/>
  <c r="AJ21" i="83"/>
  <c r="AI21" i="83"/>
  <c r="P21" i="83"/>
  <c r="BA20" i="83"/>
  <c r="AZ20" i="83"/>
  <c r="AT20" i="83"/>
  <c r="AS20" i="83"/>
  <c r="AU20" i="83"/>
  <c r="AI20" i="83"/>
  <c r="AJ20" i="83"/>
  <c r="P20" i="83"/>
  <c r="BA19" i="83"/>
  <c r="AZ19" i="83"/>
  <c r="AT19" i="83"/>
  <c r="AS19" i="83"/>
  <c r="AU19" i="83"/>
  <c r="AI19" i="83"/>
  <c r="O19" i="83"/>
  <c r="AJ19" i="83"/>
  <c r="P19" i="83"/>
  <c r="AZ18" i="83"/>
  <c r="AT18" i="83"/>
  <c r="BA18" i="83"/>
  <c r="AS18" i="83"/>
  <c r="AJ18" i="83"/>
  <c r="P18" i="83"/>
  <c r="AZ17" i="83"/>
  <c r="AU17" i="83"/>
  <c r="AT17" i="83"/>
  <c r="BA17" i="83"/>
  <c r="AS17" i="83"/>
  <c r="AJ17" i="83"/>
  <c r="AI17" i="83"/>
  <c r="P17" i="83"/>
  <c r="BA16" i="83"/>
  <c r="AZ16" i="83"/>
  <c r="AT16" i="83"/>
  <c r="AS16" i="83"/>
  <c r="AU16" i="83"/>
  <c r="AI16" i="83"/>
  <c r="AJ16" i="83"/>
  <c r="P16" i="83"/>
  <c r="BA15" i="83"/>
  <c r="AZ15" i="83"/>
  <c r="AT15" i="83"/>
  <c r="AS15" i="83"/>
  <c r="AU15" i="83"/>
  <c r="AI15" i="83"/>
  <c r="O15" i="83"/>
  <c r="AJ15" i="83"/>
  <c r="P15" i="83"/>
  <c r="AZ14" i="83"/>
  <c r="AT14" i="83"/>
  <c r="BA14" i="83"/>
  <c r="AS14" i="83"/>
  <c r="AJ14" i="83"/>
  <c r="P14" i="83"/>
  <c r="P25" i="83"/>
  <c r="AG34" i="83"/>
  <c r="AZ13" i="83"/>
  <c r="AZ25" i="83"/>
  <c r="AU13" i="83"/>
  <c r="AT13" i="83"/>
  <c r="BA13" i="83"/>
  <c r="BA25" i="83"/>
  <c r="AS13" i="83"/>
  <c r="AJ13" i="83"/>
  <c r="AJ25" i="83"/>
  <c r="AG41" i="83"/>
  <c r="AH41" i="83"/>
  <c r="AI13" i="83"/>
  <c r="P13" i="83"/>
  <c r="AL4" i="83"/>
  <c r="Z110" i="82"/>
  <c r="AI109" i="82"/>
  <c r="AI108" i="82"/>
  <c r="AI106" i="82"/>
  <c r="Z100" i="82"/>
  <c r="AI99" i="82"/>
  <c r="Z90" i="82"/>
  <c r="AI89" i="82"/>
  <c r="AI88" i="82"/>
  <c r="AI87" i="82"/>
  <c r="AI86" i="82"/>
  <c r="AJ85" i="82"/>
  <c r="AJ86" i="82"/>
  <c r="AJ87" i="82"/>
  <c r="AJ88" i="82"/>
  <c r="AJ89" i="82"/>
  <c r="AI85" i="82"/>
  <c r="H67" i="82"/>
  <c r="F67" i="82"/>
  <c r="F66" i="82"/>
  <c r="F65" i="82"/>
  <c r="AU53" i="82"/>
  <c r="X53" i="82"/>
  <c r="Q53" i="82"/>
  <c r="AS52" i="82"/>
  <c r="X52" i="82"/>
  <c r="Q52" i="82"/>
  <c r="X51" i="82"/>
  <c r="Q51" i="82"/>
  <c r="AV50" i="82"/>
  <c r="AH50" i="82"/>
  <c r="AG50" i="82"/>
  <c r="AF50" i="82"/>
  <c r="X50" i="82"/>
  <c r="Q50" i="82"/>
  <c r="AT49" i="82"/>
  <c r="X49" i="82"/>
  <c r="Q49" i="82"/>
  <c r="X48" i="82"/>
  <c r="X47" i="82"/>
  <c r="X46" i="82"/>
  <c r="AS45" i="82"/>
  <c r="AV42" i="82"/>
  <c r="AO36" i="82"/>
  <c r="AO35" i="82"/>
  <c r="AO34" i="82"/>
  <c r="AO33" i="82"/>
  <c r="X33" i="82"/>
  <c r="H33" i="82"/>
  <c r="AO32" i="82"/>
  <c r="AO31" i="82"/>
  <c r="AO37" i="82"/>
  <c r="P30" i="82"/>
  <c r="X29" i="82"/>
  <c r="H29" i="82"/>
  <c r="X28" i="82"/>
  <c r="Y28" i="82"/>
  <c r="P28" i="82"/>
  <c r="Q28" i="82"/>
  <c r="H28" i="82"/>
  <c r="I28" i="82"/>
  <c r="AY25" i="82"/>
  <c r="AG27" i="82"/>
  <c r="AR25" i="82"/>
  <c r="AG37" i="82"/>
  <c r="AH25" i="82"/>
  <c r="AG39" i="82"/>
  <c r="AG25" i="82"/>
  <c r="AV53" i="82"/>
  <c r="AF25" i="82"/>
  <c r="AE25" i="82"/>
  <c r="AS53" i="82"/>
  <c r="AD25" i="82"/>
  <c r="AV52" i="82"/>
  <c r="AC25" i="82"/>
  <c r="AU52" i="82"/>
  <c r="AB25" i="82"/>
  <c r="X30" i="82"/>
  <c r="AA25" i="82"/>
  <c r="AV51" i="82"/>
  <c r="Z25" i="82"/>
  <c r="AU51" i="82"/>
  <c r="Y25" i="82"/>
  <c r="T33" i="82"/>
  <c r="X25" i="82"/>
  <c r="W25" i="82"/>
  <c r="AU50" i="82"/>
  <c r="V25" i="82"/>
  <c r="P34" i="82"/>
  <c r="N25" i="82"/>
  <c r="AG32" i="82"/>
  <c r="M25" i="82"/>
  <c r="AV49" i="82"/>
  <c r="L25" i="82"/>
  <c r="AU49" i="82"/>
  <c r="K25" i="82"/>
  <c r="J25" i="82"/>
  <c r="AS49" i="82"/>
  <c r="I25" i="82"/>
  <c r="AV48" i="82"/>
  <c r="H25" i="82"/>
  <c r="AU48" i="82"/>
  <c r="AU54" i="82"/>
  <c r="G25" i="82"/>
  <c r="AT48" i="82"/>
  <c r="AT54" i="82"/>
  <c r="F25" i="82"/>
  <c r="H30" i="82"/>
  <c r="BA24" i="82"/>
  <c r="O24" i="82"/>
  <c r="AZ24" i="82"/>
  <c r="AT24" i="82"/>
  <c r="AS24" i="82"/>
  <c r="AU24" i="82"/>
  <c r="AI24" i="82"/>
  <c r="AJ24" i="82"/>
  <c r="P24" i="82"/>
  <c r="AZ23" i="82"/>
  <c r="AT23" i="82"/>
  <c r="BA23" i="82"/>
  <c r="AS23" i="82"/>
  <c r="AU23" i="82"/>
  <c r="AI23" i="82"/>
  <c r="AJ23" i="82"/>
  <c r="P23" i="82"/>
  <c r="AZ22" i="82"/>
  <c r="AU22" i="82"/>
  <c r="AI22" i="82"/>
  <c r="AT22" i="82"/>
  <c r="BA22" i="82"/>
  <c r="O22" i="82"/>
  <c r="AS22" i="82"/>
  <c r="AJ22" i="82"/>
  <c r="P22" i="82"/>
  <c r="AZ21" i="82"/>
  <c r="O21" i="82"/>
  <c r="AT21" i="82"/>
  <c r="BA21" i="82"/>
  <c r="AS21" i="82"/>
  <c r="AJ21" i="82"/>
  <c r="AU21" i="82"/>
  <c r="AI21" i="82"/>
  <c r="P21" i="82"/>
  <c r="BA20" i="82"/>
  <c r="AZ20" i="82"/>
  <c r="AT20" i="82"/>
  <c r="AS20" i="82"/>
  <c r="AU20" i="82"/>
  <c r="AI20" i="82"/>
  <c r="AJ20" i="82"/>
  <c r="P20" i="82"/>
  <c r="AZ19" i="82"/>
  <c r="AT19" i="82"/>
  <c r="BA19" i="82"/>
  <c r="O19" i="82"/>
  <c r="AS19" i="82"/>
  <c r="AU19" i="82"/>
  <c r="AI19" i="82"/>
  <c r="AJ19" i="82"/>
  <c r="P19" i="82"/>
  <c r="AZ18" i="82"/>
  <c r="AU18" i="82"/>
  <c r="AI18" i="82"/>
  <c r="AT18" i="82"/>
  <c r="BA18" i="82"/>
  <c r="O18" i="82"/>
  <c r="AS18" i="82"/>
  <c r="AJ18" i="82"/>
  <c r="P18" i="82"/>
  <c r="AZ17" i="82"/>
  <c r="AT17" i="82"/>
  <c r="BA17" i="82"/>
  <c r="AS17" i="82"/>
  <c r="AJ17" i="82"/>
  <c r="AU17" i="82"/>
  <c r="AI17" i="82"/>
  <c r="P17" i="82"/>
  <c r="BA16" i="82"/>
  <c r="O16" i="82"/>
  <c r="AZ16" i="82"/>
  <c r="AT16" i="82"/>
  <c r="AS16" i="82"/>
  <c r="AU16" i="82"/>
  <c r="AI16" i="82"/>
  <c r="AJ16" i="82"/>
  <c r="P16" i="82"/>
  <c r="AZ15" i="82"/>
  <c r="AT15" i="82"/>
  <c r="BA15" i="82"/>
  <c r="AS15" i="82"/>
  <c r="AU15" i="82"/>
  <c r="AI15" i="82"/>
  <c r="AJ15" i="82"/>
  <c r="P15" i="82"/>
  <c r="AZ14" i="82"/>
  <c r="AU14" i="82"/>
  <c r="AI14" i="82"/>
  <c r="AT14" i="82"/>
  <c r="BA14" i="82"/>
  <c r="O14" i="82"/>
  <c r="AS14" i="82"/>
  <c r="AJ14" i="82"/>
  <c r="P14" i="82"/>
  <c r="AZ13" i="82"/>
  <c r="AZ25" i="82"/>
  <c r="AT13" i="82"/>
  <c r="BA13" i="82"/>
  <c r="AS13" i="82"/>
  <c r="AJ13" i="82"/>
  <c r="AJ25" i="82"/>
  <c r="AG41" i="82"/>
  <c r="P13" i="82"/>
  <c r="P25" i="82"/>
  <c r="AG34" i="82"/>
  <c r="AL4" i="82"/>
  <c r="Z110" i="81"/>
  <c r="AI109" i="81"/>
  <c r="AI108" i="81"/>
  <c r="AI106" i="81"/>
  <c r="Z100" i="81"/>
  <c r="AI99" i="81"/>
  <c r="Z90" i="81"/>
  <c r="AI89" i="81"/>
  <c r="AI88" i="81"/>
  <c r="AI87" i="81"/>
  <c r="AI86" i="81"/>
  <c r="AJ85" i="81"/>
  <c r="AJ86" i="81"/>
  <c r="AJ87" i="81"/>
  <c r="AJ88" i="81"/>
  <c r="AJ89" i="81"/>
  <c r="AI85" i="81"/>
  <c r="H67" i="81"/>
  <c r="F67" i="81"/>
  <c r="F66" i="81"/>
  <c r="F65" i="81"/>
  <c r="AU53" i="81"/>
  <c r="X53" i="81"/>
  <c r="Q53" i="81"/>
  <c r="AS52" i="81"/>
  <c r="X52" i="81"/>
  <c r="Q52" i="81"/>
  <c r="X51" i="81"/>
  <c r="Q51" i="81"/>
  <c r="AV50" i="81"/>
  <c r="AH50" i="81"/>
  <c r="AG50" i="81"/>
  <c r="AF50" i="81"/>
  <c r="X50" i="81"/>
  <c r="Q50" i="81"/>
  <c r="AT49" i="81"/>
  <c r="X49" i="81"/>
  <c r="Q49" i="81"/>
  <c r="X48" i="81"/>
  <c r="X47" i="81"/>
  <c r="X46" i="81"/>
  <c r="AS45" i="81"/>
  <c r="AV42" i="81"/>
  <c r="AO36" i="81"/>
  <c r="AO35" i="81"/>
  <c r="AO34" i="81"/>
  <c r="AO33" i="81"/>
  <c r="X33" i="81"/>
  <c r="H33" i="81"/>
  <c r="AO32" i="81"/>
  <c r="AO31" i="81"/>
  <c r="AO37" i="81"/>
  <c r="P30" i="81"/>
  <c r="X29" i="81"/>
  <c r="H29" i="81"/>
  <c r="X28" i="81"/>
  <c r="Y28" i="81"/>
  <c r="P28" i="81"/>
  <c r="Q28" i="81"/>
  <c r="H28" i="81"/>
  <c r="I28" i="81"/>
  <c r="AY25" i="81"/>
  <c r="AG27" i="81"/>
  <c r="AR25" i="81"/>
  <c r="AG37" i="81"/>
  <c r="AH25" i="81"/>
  <c r="AG39" i="81"/>
  <c r="AG25" i="81"/>
  <c r="AV53" i="81"/>
  <c r="AF25" i="81"/>
  <c r="AE25" i="81"/>
  <c r="AS53" i="81"/>
  <c r="AD25" i="81"/>
  <c r="AV52" i="81"/>
  <c r="AC25" i="81"/>
  <c r="AU52" i="81"/>
  <c r="AB25" i="81"/>
  <c r="X30" i="81"/>
  <c r="AA25" i="81"/>
  <c r="AV51" i="81"/>
  <c r="Z25" i="81"/>
  <c r="AU51" i="81"/>
  <c r="Y25" i="81"/>
  <c r="T33" i="81"/>
  <c r="X25" i="81"/>
  <c r="W25" i="81"/>
  <c r="AU50" i="81"/>
  <c r="V25" i="81"/>
  <c r="P34" i="81"/>
  <c r="N25" i="81"/>
  <c r="AG32" i="81"/>
  <c r="M25" i="81"/>
  <c r="AV49" i="81"/>
  <c r="L25" i="81"/>
  <c r="AU49" i="81"/>
  <c r="K25" i="81"/>
  <c r="J25" i="81"/>
  <c r="AS49" i="81"/>
  <c r="I25" i="81"/>
  <c r="AV48" i="81"/>
  <c r="H25" i="81"/>
  <c r="AU48" i="81"/>
  <c r="AU54" i="81"/>
  <c r="G25" i="81"/>
  <c r="AT48" i="81"/>
  <c r="AT54" i="81"/>
  <c r="F25" i="81"/>
  <c r="H30" i="81"/>
  <c r="BA24" i="81"/>
  <c r="AZ24" i="81"/>
  <c r="AT24" i="81"/>
  <c r="AS24" i="81"/>
  <c r="AU24" i="81"/>
  <c r="AI24" i="81"/>
  <c r="AJ24" i="81"/>
  <c r="P24" i="81"/>
  <c r="AZ23" i="81"/>
  <c r="AT23" i="81"/>
  <c r="BA23" i="81"/>
  <c r="O23" i="81"/>
  <c r="AS23" i="81"/>
  <c r="AU23" i="81"/>
  <c r="AI23" i="81"/>
  <c r="AJ23" i="81"/>
  <c r="P23" i="81"/>
  <c r="AZ22" i="81"/>
  <c r="AU22" i="81"/>
  <c r="AI22" i="81"/>
  <c r="AT22" i="81"/>
  <c r="BA22" i="81"/>
  <c r="O22" i="81"/>
  <c r="AS22" i="81"/>
  <c r="AJ22" i="81"/>
  <c r="P22" i="81"/>
  <c r="AZ21" i="81"/>
  <c r="O21" i="81"/>
  <c r="AT21" i="81"/>
  <c r="BA21" i="81"/>
  <c r="AS21" i="81"/>
  <c r="AJ21" i="81"/>
  <c r="AU21" i="81"/>
  <c r="AI21" i="81"/>
  <c r="P21" i="81"/>
  <c r="BA20" i="81"/>
  <c r="AZ20" i="81"/>
  <c r="AT20" i="81"/>
  <c r="AS20" i="81"/>
  <c r="AU20" i="81"/>
  <c r="AI20" i="81"/>
  <c r="O20" i="81"/>
  <c r="AJ20" i="81"/>
  <c r="P20" i="81"/>
  <c r="AZ19" i="81"/>
  <c r="AT19" i="81"/>
  <c r="BA19" i="81"/>
  <c r="O19" i="81"/>
  <c r="AS19" i="81"/>
  <c r="AU19" i="81"/>
  <c r="AI19" i="81"/>
  <c r="AJ19" i="81"/>
  <c r="P19" i="81"/>
  <c r="AZ18" i="81"/>
  <c r="AU18" i="81"/>
  <c r="AI18" i="81"/>
  <c r="AT18" i="81"/>
  <c r="BA18" i="81"/>
  <c r="O18" i="81"/>
  <c r="AS18" i="81"/>
  <c r="AJ18" i="81"/>
  <c r="P18" i="81"/>
  <c r="AZ17" i="81"/>
  <c r="O17" i="81"/>
  <c r="AT17" i="81"/>
  <c r="BA17" i="81"/>
  <c r="AS17" i="81"/>
  <c r="AJ17" i="81"/>
  <c r="AU17" i="81"/>
  <c r="AI17" i="81"/>
  <c r="P17" i="81"/>
  <c r="BA16" i="81"/>
  <c r="AZ16" i="81"/>
  <c r="AT16" i="81"/>
  <c r="AS16" i="81"/>
  <c r="AU16" i="81"/>
  <c r="AI16" i="81"/>
  <c r="AJ16" i="81"/>
  <c r="P16" i="81"/>
  <c r="AZ15" i="81"/>
  <c r="AT15" i="81"/>
  <c r="BA15" i="81"/>
  <c r="O15" i="81"/>
  <c r="AS15" i="81"/>
  <c r="AU15" i="81"/>
  <c r="AI15" i="81"/>
  <c r="AJ15" i="81"/>
  <c r="P15" i="81"/>
  <c r="AZ14" i="81"/>
  <c r="AU14" i="81"/>
  <c r="AI14" i="81"/>
  <c r="AT14" i="81"/>
  <c r="BA14" i="81"/>
  <c r="O14" i="81"/>
  <c r="AS14" i="81"/>
  <c r="AJ14" i="81"/>
  <c r="P14" i="81"/>
  <c r="AZ13" i="81"/>
  <c r="AZ25" i="81"/>
  <c r="AT13" i="81"/>
  <c r="BA13" i="81"/>
  <c r="AS13" i="81"/>
  <c r="AJ13" i="81"/>
  <c r="AJ25" i="81"/>
  <c r="AG41" i="81"/>
  <c r="P13" i="81"/>
  <c r="P25" i="81"/>
  <c r="AG34" i="81"/>
  <c r="AL4" i="81"/>
  <c r="Z110" i="80"/>
  <c r="AI109" i="80"/>
  <c r="AI108" i="80"/>
  <c r="AI107" i="80"/>
  <c r="AI106" i="80"/>
  <c r="AI105" i="80"/>
  <c r="AJ105" i="80"/>
  <c r="AJ106" i="80"/>
  <c r="AJ107" i="80"/>
  <c r="AJ108" i="80"/>
  <c r="AJ109" i="80"/>
  <c r="Z100" i="80"/>
  <c r="AI99" i="80"/>
  <c r="AI96" i="80"/>
  <c r="Z90" i="80"/>
  <c r="AI89" i="80"/>
  <c r="AI88" i="80"/>
  <c r="AI86" i="80"/>
  <c r="AJ85" i="80"/>
  <c r="AJ86" i="80"/>
  <c r="AI85" i="80"/>
  <c r="H67" i="80"/>
  <c r="F67" i="80"/>
  <c r="F66" i="80"/>
  <c r="F65" i="80"/>
  <c r="AU53" i="80"/>
  <c r="X53" i="80"/>
  <c r="Q53" i="80"/>
  <c r="AS52" i="80"/>
  <c r="X52" i="80"/>
  <c r="Q52" i="80"/>
  <c r="X51" i="80"/>
  <c r="Q51" i="80"/>
  <c r="AV50" i="80"/>
  <c r="AH50" i="80"/>
  <c r="AG50" i="80"/>
  <c r="AF50" i="80"/>
  <c r="X50" i="80"/>
  <c r="Q50" i="80"/>
  <c r="AT49" i="80"/>
  <c r="X49" i="80"/>
  <c r="Q49" i="80"/>
  <c r="X48" i="80"/>
  <c r="X47" i="80"/>
  <c r="X46" i="80"/>
  <c r="AS45" i="80"/>
  <c r="AV42" i="80"/>
  <c r="AO36" i="80"/>
  <c r="AO35" i="80"/>
  <c r="AO34" i="80"/>
  <c r="AO33" i="80"/>
  <c r="X33" i="80"/>
  <c r="H33" i="80"/>
  <c r="AO32" i="80"/>
  <c r="AO31" i="80"/>
  <c r="AO37" i="80"/>
  <c r="P30" i="80"/>
  <c r="X29" i="80"/>
  <c r="H29" i="80"/>
  <c r="X28" i="80"/>
  <c r="Y28" i="80"/>
  <c r="P28" i="80"/>
  <c r="Q28" i="80"/>
  <c r="H28" i="80"/>
  <c r="I28" i="80"/>
  <c r="AY26" i="80"/>
  <c r="AY25" i="80"/>
  <c r="AG27" i="80"/>
  <c r="AR25" i="80"/>
  <c r="AG37" i="80"/>
  <c r="AH25" i="80"/>
  <c r="AG39" i="80"/>
  <c r="AG25" i="80"/>
  <c r="AV53" i="80"/>
  <c r="AF25" i="80"/>
  <c r="AE25" i="80"/>
  <c r="AS53" i="80"/>
  <c r="AD25" i="80"/>
  <c r="AV52" i="80"/>
  <c r="AC25" i="80"/>
  <c r="AU52" i="80"/>
  <c r="AX52" i="80"/>
  <c r="AB25" i="80"/>
  <c r="X30" i="80"/>
  <c r="AA25" i="80"/>
  <c r="AV51" i="80"/>
  <c r="Z25" i="80"/>
  <c r="AU51" i="80"/>
  <c r="Y25" i="80"/>
  <c r="T33" i="80"/>
  <c r="X25" i="80"/>
  <c r="W25" i="80"/>
  <c r="AU50" i="80"/>
  <c r="V25" i="80"/>
  <c r="P34" i="80"/>
  <c r="N25" i="80"/>
  <c r="AG32" i="80"/>
  <c r="M25" i="80"/>
  <c r="AV49" i="80"/>
  <c r="L25" i="80"/>
  <c r="AU49" i="80"/>
  <c r="K25" i="80"/>
  <c r="J25" i="80"/>
  <c r="AS49" i="80"/>
  <c r="I25" i="80"/>
  <c r="AV48" i="80"/>
  <c r="H25" i="80"/>
  <c r="AU48" i="80"/>
  <c r="G25" i="80"/>
  <c r="AT48" i="80"/>
  <c r="AT54" i="80"/>
  <c r="F25" i="80"/>
  <c r="H30" i="80"/>
  <c r="BA24" i="80"/>
  <c r="AZ24" i="80"/>
  <c r="AT24" i="80"/>
  <c r="AS24" i="80"/>
  <c r="AU24" i="80"/>
  <c r="AI24" i="80"/>
  <c r="AJ24" i="80"/>
  <c r="P24" i="80"/>
  <c r="AZ23" i="80"/>
  <c r="AT23" i="80"/>
  <c r="BA23" i="80"/>
  <c r="AS23" i="80"/>
  <c r="AU23" i="80"/>
  <c r="AI23" i="80"/>
  <c r="AJ23" i="80"/>
  <c r="P23" i="80"/>
  <c r="BA22" i="80"/>
  <c r="AZ22" i="80"/>
  <c r="AU22" i="80"/>
  <c r="AI22" i="80"/>
  <c r="O22" i="80"/>
  <c r="AT22" i="80"/>
  <c r="AS22" i="80"/>
  <c r="AJ22" i="80"/>
  <c r="P22" i="80"/>
  <c r="AZ21" i="80"/>
  <c r="AT21" i="80"/>
  <c r="BA21" i="80"/>
  <c r="AS21" i="80"/>
  <c r="AU21" i="80"/>
  <c r="AI21" i="80"/>
  <c r="AJ21" i="80"/>
  <c r="P21" i="80"/>
  <c r="BA20" i="80"/>
  <c r="AZ20" i="80"/>
  <c r="AT20" i="80"/>
  <c r="AS20" i="80"/>
  <c r="AU20" i="80"/>
  <c r="AI20" i="80"/>
  <c r="O20" i="80"/>
  <c r="AJ20" i="80"/>
  <c r="P20" i="80"/>
  <c r="AZ19" i="80"/>
  <c r="AT19" i="80"/>
  <c r="BA19" i="80"/>
  <c r="AS19" i="80"/>
  <c r="AU19" i="80"/>
  <c r="AI19" i="80"/>
  <c r="AJ19" i="80"/>
  <c r="P19" i="80"/>
  <c r="BA18" i="80"/>
  <c r="AZ18" i="80"/>
  <c r="AU18" i="80"/>
  <c r="AI18" i="80"/>
  <c r="O18" i="80"/>
  <c r="AT18" i="80"/>
  <c r="AS18" i="80"/>
  <c r="AJ18" i="80"/>
  <c r="P18" i="80"/>
  <c r="AZ17" i="80"/>
  <c r="AT17" i="80"/>
  <c r="BA17" i="80"/>
  <c r="AS17" i="80"/>
  <c r="AU17" i="80"/>
  <c r="AI17" i="80"/>
  <c r="AJ17" i="80"/>
  <c r="P17" i="80"/>
  <c r="BA16" i="80"/>
  <c r="AZ16" i="80"/>
  <c r="AT16" i="80"/>
  <c r="AS16" i="80"/>
  <c r="AU16" i="80"/>
  <c r="AI16" i="80"/>
  <c r="O16" i="80"/>
  <c r="AJ16" i="80"/>
  <c r="P16" i="80"/>
  <c r="AZ15" i="80"/>
  <c r="AT15" i="80"/>
  <c r="BA15" i="80"/>
  <c r="AS15" i="80"/>
  <c r="AU15" i="80"/>
  <c r="AI15" i="80"/>
  <c r="AJ15" i="80"/>
  <c r="P15" i="80"/>
  <c r="BA14" i="80"/>
  <c r="AZ14" i="80"/>
  <c r="AU14" i="80"/>
  <c r="AI14" i="80"/>
  <c r="O14" i="80"/>
  <c r="AT14" i="80"/>
  <c r="AS14" i="80"/>
  <c r="AJ14" i="80"/>
  <c r="P14" i="80"/>
  <c r="AZ13" i="80"/>
  <c r="AZ25" i="80"/>
  <c r="AT13" i="80"/>
  <c r="BA13" i="80"/>
  <c r="AS13" i="80"/>
  <c r="AU13" i="80"/>
  <c r="AJ13" i="80"/>
  <c r="AJ25" i="80"/>
  <c r="AG41" i="80"/>
  <c r="AH41" i="80"/>
  <c r="P13" i="80"/>
  <c r="P25" i="80"/>
  <c r="AG34" i="80"/>
  <c r="AL4" i="80"/>
  <c r="Z110" i="79"/>
  <c r="AI109" i="79"/>
  <c r="AI108" i="79"/>
  <c r="AI106" i="79"/>
  <c r="Z100" i="79"/>
  <c r="AI99" i="79"/>
  <c r="AI98" i="79"/>
  <c r="AI96" i="79"/>
  <c r="Z90" i="79"/>
  <c r="AI89" i="79"/>
  <c r="AI88" i="79"/>
  <c r="AI87" i="79"/>
  <c r="AI86" i="79"/>
  <c r="AJ85" i="79"/>
  <c r="AJ86" i="79"/>
  <c r="AJ87" i="79"/>
  <c r="AJ88" i="79"/>
  <c r="AJ89" i="79"/>
  <c r="AI85" i="79"/>
  <c r="H67" i="79"/>
  <c r="F67" i="79"/>
  <c r="F66" i="79"/>
  <c r="F65" i="79"/>
  <c r="AU53" i="79"/>
  <c r="X53" i="79"/>
  <c r="Q53" i="79"/>
  <c r="AS52" i="79"/>
  <c r="X52" i="79"/>
  <c r="Q52" i="79"/>
  <c r="X51" i="79"/>
  <c r="Q51" i="79"/>
  <c r="AV50" i="79"/>
  <c r="AH50" i="79"/>
  <c r="AG50" i="79"/>
  <c r="AF50" i="79"/>
  <c r="X50" i="79"/>
  <c r="Q50" i="79"/>
  <c r="AT49" i="79"/>
  <c r="X49" i="79"/>
  <c r="Q49" i="79"/>
  <c r="X48" i="79"/>
  <c r="X47" i="79"/>
  <c r="X46" i="79"/>
  <c r="AS45" i="79"/>
  <c r="AV42" i="79"/>
  <c r="AO36" i="79"/>
  <c r="AO35" i="79"/>
  <c r="AO34" i="79"/>
  <c r="AO33" i="79"/>
  <c r="X33" i="79"/>
  <c r="H33" i="79"/>
  <c r="AO32" i="79"/>
  <c r="AO31" i="79"/>
  <c r="AO37" i="79"/>
  <c r="P30" i="79"/>
  <c r="X29" i="79"/>
  <c r="H29" i="79"/>
  <c r="X28" i="79"/>
  <c r="Y28" i="79"/>
  <c r="P28" i="79"/>
  <c r="Q28" i="79"/>
  <c r="H28" i="79"/>
  <c r="I28" i="79"/>
  <c r="AY25" i="79"/>
  <c r="AG27" i="79"/>
  <c r="AR25" i="79"/>
  <c r="AG37" i="79"/>
  <c r="AH25" i="79"/>
  <c r="AG39" i="79"/>
  <c r="AG25" i="79"/>
  <c r="AV53" i="79"/>
  <c r="AF25" i="79"/>
  <c r="AE25" i="79"/>
  <c r="AS53" i="79"/>
  <c r="AD25" i="79"/>
  <c r="AV52" i="79"/>
  <c r="AC25" i="79"/>
  <c r="AU52" i="79"/>
  <c r="AB25" i="79"/>
  <c r="X30" i="79"/>
  <c r="AA25" i="79"/>
  <c r="AV51" i="79"/>
  <c r="Z25" i="79"/>
  <c r="AU51" i="79"/>
  <c r="Y25" i="79"/>
  <c r="T33" i="79"/>
  <c r="X25" i="79"/>
  <c r="W25" i="79"/>
  <c r="AU50" i="79"/>
  <c r="V25" i="79"/>
  <c r="P34" i="79"/>
  <c r="N25" i="79"/>
  <c r="AG32" i="79"/>
  <c r="M25" i="79"/>
  <c r="AV49" i="79"/>
  <c r="L25" i="79"/>
  <c r="AU49" i="79"/>
  <c r="K25" i="79"/>
  <c r="J25" i="79"/>
  <c r="AS49" i="79"/>
  <c r="I25" i="79"/>
  <c r="AV48" i="79"/>
  <c r="H25" i="79"/>
  <c r="AU48" i="79"/>
  <c r="G25" i="79"/>
  <c r="AT48" i="79"/>
  <c r="AT54" i="79"/>
  <c r="F25" i="79"/>
  <c r="H30" i="79"/>
  <c r="BA24" i="79"/>
  <c r="AZ24" i="79"/>
  <c r="AT24" i="79"/>
  <c r="AS24" i="79"/>
  <c r="AU24" i="79"/>
  <c r="AI24" i="79"/>
  <c r="O24" i="79"/>
  <c r="AJ24" i="79"/>
  <c r="P24" i="79"/>
  <c r="AZ23" i="79"/>
  <c r="AT23" i="79"/>
  <c r="BA23" i="79"/>
  <c r="O23" i="79"/>
  <c r="AS23" i="79"/>
  <c r="AU23" i="79"/>
  <c r="AI23" i="79"/>
  <c r="AJ23" i="79"/>
  <c r="P23" i="79"/>
  <c r="AZ22" i="79"/>
  <c r="AU22" i="79"/>
  <c r="AI22" i="79"/>
  <c r="AT22" i="79"/>
  <c r="BA22" i="79"/>
  <c r="O22" i="79"/>
  <c r="AS22" i="79"/>
  <c r="AJ22" i="79"/>
  <c r="P22" i="79"/>
  <c r="AZ21" i="79"/>
  <c r="AT21" i="79"/>
  <c r="BA21" i="79"/>
  <c r="AS21" i="79"/>
  <c r="AJ21" i="79"/>
  <c r="AU21" i="79"/>
  <c r="AI21" i="79"/>
  <c r="P21" i="79"/>
  <c r="BA20" i="79"/>
  <c r="AZ20" i="79"/>
  <c r="AT20" i="79"/>
  <c r="AS20" i="79"/>
  <c r="AU20" i="79"/>
  <c r="AI20" i="79"/>
  <c r="O20" i="79"/>
  <c r="AJ20" i="79"/>
  <c r="P20" i="79"/>
  <c r="AZ19" i="79"/>
  <c r="AT19" i="79"/>
  <c r="BA19" i="79"/>
  <c r="AS19" i="79"/>
  <c r="AU19" i="79"/>
  <c r="AI19" i="79"/>
  <c r="AJ19" i="79"/>
  <c r="P19" i="79"/>
  <c r="AZ18" i="79"/>
  <c r="AU18" i="79"/>
  <c r="AI18" i="79"/>
  <c r="AT18" i="79"/>
  <c r="BA18" i="79"/>
  <c r="O18" i="79"/>
  <c r="AS18" i="79"/>
  <c r="AJ18" i="79"/>
  <c r="P18" i="79"/>
  <c r="AZ17" i="79"/>
  <c r="O17" i="79"/>
  <c r="AT17" i="79"/>
  <c r="BA17" i="79"/>
  <c r="AS17" i="79"/>
  <c r="AU17" i="79"/>
  <c r="AI17" i="79"/>
  <c r="AJ17" i="79"/>
  <c r="P17" i="79"/>
  <c r="BA16" i="79"/>
  <c r="AZ16" i="79"/>
  <c r="AT16" i="79"/>
  <c r="AS16" i="79"/>
  <c r="AU16" i="79"/>
  <c r="AI16" i="79"/>
  <c r="O16" i="79"/>
  <c r="AJ16" i="79"/>
  <c r="P16" i="79"/>
  <c r="AZ15" i="79"/>
  <c r="AT15" i="79"/>
  <c r="BA15" i="79"/>
  <c r="O15" i="79"/>
  <c r="AS15" i="79"/>
  <c r="AU15" i="79"/>
  <c r="AI15" i="79"/>
  <c r="AJ15" i="79"/>
  <c r="P15" i="79"/>
  <c r="BA14" i="79"/>
  <c r="AZ14" i="79"/>
  <c r="AU14" i="79"/>
  <c r="AI14" i="79"/>
  <c r="O14" i="79"/>
  <c r="AT14" i="79"/>
  <c r="AS14" i="79"/>
  <c r="AJ14" i="79"/>
  <c r="P14" i="79"/>
  <c r="AZ13" i="79"/>
  <c r="AZ25" i="79"/>
  <c r="AT13" i="79"/>
  <c r="AU13" i="79"/>
  <c r="AS13" i="79"/>
  <c r="AJ13" i="79"/>
  <c r="AJ25" i="79"/>
  <c r="AG41" i="79"/>
  <c r="AH41" i="79"/>
  <c r="P13" i="79"/>
  <c r="P25" i="79"/>
  <c r="AG34" i="79"/>
  <c r="AL4" i="79"/>
  <c r="Z110" i="78"/>
  <c r="AI109" i="78"/>
  <c r="AI108" i="78"/>
  <c r="AI106" i="78"/>
  <c r="Z100" i="78"/>
  <c r="AI99" i="78"/>
  <c r="Z90" i="78"/>
  <c r="AI89" i="78"/>
  <c r="AI88" i="78"/>
  <c r="AI87" i="78"/>
  <c r="AI86" i="78"/>
  <c r="AJ85" i="78"/>
  <c r="AJ86" i="78"/>
  <c r="AJ87" i="78"/>
  <c r="AJ88" i="78"/>
  <c r="AJ89" i="78"/>
  <c r="AI85" i="78"/>
  <c r="H67" i="78"/>
  <c r="F67" i="78"/>
  <c r="F66" i="78"/>
  <c r="F65" i="78"/>
  <c r="AU53" i="78"/>
  <c r="X53" i="78"/>
  <c r="Q53" i="78"/>
  <c r="AS52" i="78"/>
  <c r="X52" i="78"/>
  <c r="Q52" i="78"/>
  <c r="X51" i="78"/>
  <c r="Q51" i="78"/>
  <c r="AV50" i="78"/>
  <c r="AH50" i="78"/>
  <c r="AG50" i="78"/>
  <c r="AF50" i="78"/>
  <c r="X50" i="78"/>
  <c r="Q50" i="78"/>
  <c r="AT49" i="78"/>
  <c r="X49" i="78"/>
  <c r="Q49" i="78"/>
  <c r="X48" i="78"/>
  <c r="X47" i="78"/>
  <c r="X46" i="78"/>
  <c r="AS45" i="78"/>
  <c r="AV42" i="78"/>
  <c r="AO36" i="78"/>
  <c r="AO35" i="78"/>
  <c r="AO34" i="78"/>
  <c r="AO33" i="78"/>
  <c r="X33" i="78"/>
  <c r="H33" i="78"/>
  <c r="AO32" i="78"/>
  <c r="AO31" i="78"/>
  <c r="AO37" i="78"/>
  <c r="P30" i="78"/>
  <c r="X29" i="78"/>
  <c r="H29" i="78"/>
  <c r="X28" i="78"/>
  <c r="Y28" i="78"/>
  <c r="P28" i="78"/>
  <c r="Q28" i="78"/>
  <c r="H28" i="78"/>
  <c r="I28" i="78"/>
  <c r="AY25" i="78"/>
  <c r="AG27" i="78"/>
  <c r="AR25" i="78"/>
  <c r="AG37" i="78"/>
  <c r="AH25" i="78"/>
  <c r="AG39" i="78"/>
  <c r="AG25" i="78"/>
  <c r="AV53" i="78"/>
  <c r="AF25" i="78"/>
  <c r="AE25" i="78"/>
  <c r="AS53" i="78"/>
  <c r="AD25" i="78"/>
  <c r="AV52" i="78"/>
  <c r="AC25" i="78"/>
  <c r="AU52" i="78"/>
  <c r="AB25" i="78"/>
  <c r="X30" i="78"/>
  <c r="AA25" i="78"/>
  <c r="AV51" i="78"/>
  <c r="Z25" i="78"/>
  <c r="AU51" i="78"/>
  <c r="Y25" i="78"/>
  <c r="T33" i="78"/>
  <c r="X25" i="78"/>
  <c r="W25" i="78"/>
  <c r="AU50" i="78"/>
  <c r="V25" i="78"/>
  <c r="P34" i="78"/>
  <c r="N25" i="78"/>
  <c r="AG32" i="78"/>
  <c r="M25" i="78"/>
  <c r="AV49" i="78"/>
  <c r="L25" i="78"/>
  <c r="AU49" i="78"/>
  <c r="K25" i="78"/>
  <c r="J25" i="78"/>
  <c r="AS49" i="78"/>
  <c r="I25" i="78"/>
  <c r="AV48" i="78"/>
  <c r="H25" i="78"/>
  <c r="AU48" i="78"/>
  <c r="AU54" i="78"/>
  <c r="G25" i="78"/>
  <c r="AT48" i="78"/>
  <c r="AT54" i="78"/>
  <c r="F25" i="78"/>
  <c r="H30" i="78"/>
  <c r="BA24" i="78"/>
  <c r="AZ24" i="78"/>
  <c r="AT24" i="78"/>
  <c r="AS24" i="78"/>
  <c r="AU24" i="78"/>
  <c r="AI24" i="78"/>
  <c r="AJ24" i="78"/>
  <c r="P24" i="78"/>
  <c r="AZ23" i="78"/>
  <c r="AT23" i="78"/>
  <c r="BA23" i="78"/>
  <c r="O23" i="78"/>
  <c r="AS23" i="78"/>
  <c r="AU23" i="78"/>
  <c r="AI23" i="78"/>
  <c r="AJ23" i="78"/>
  <c r="P23" i="78"/>
  <c r="AZ22" i="78"/>
  <c r="AU22" i="78"/>
  <c r="AI22" i="78"/>
  <c r="AT22" i="78"/>
  <c r="BA22" i="78"/>
  <c r="O22" i="78"/>
  <c r="AS22" i="78"/>
  <c r="AJ22" i="78"/>
  <c r="P22" i="78"/>
  <c r="AZ21" i="78"/>
  <c r="O21" i="78"/>
  <c r="AT21" i="78"/>
  <c r="BA21" i="78"/>
  <c r="AS21" i="78"/>
  <c r="AJ21" i="78"/>
  <c r="AU21" i="78"/>
  <c r="AI21" i="78"/>
  <c r="P21" i="78"/>
  <c r="BA20" i="78"/>
  <c r="AZ20" i="78"/>
  <c r="AT20" i="78"/>
  <c r="AS20" i="78"/>
  <c r="AU20" i="78"/>
  <c r="AI20" i="78"/>
  <c r="AJ20" i="78"/>
  <c r="P20" i="78"/>
  <c r="AZ19" i="78"/>
  <c r="AT19" i="78"/>
  <c r="BA19" i="78"/>
  <c r="O19" i="78"/>
  <c r="AS19" i="78"/>
  <c r="AU19" i="78"/>
  <c r="AI19" i="78"/>
  <c r="AJ19" i="78"/>
  <c r="P19" i="78"/>
  <c r="AZ18" i="78"/>
  <c r="AU18" i="78"/>
  <c r="AI18" i="78"/>
  <c r="AT18" i="78"/>
  <c r="BA18" i="78"/>
  <c r="O18" i="78"/>
  <c r="AS18" i="78"/>
  <c r="AJ18" i="78"/>
  <c r="P18" i="78"/>
  <c r="AZ17" i="78"/>
  <c r="O17" i="78"/>
  <c r="AT17" i="78"/>
  <c r="BA17" i="78"/>
  <c r="AS17" i="78"/>
  <c r="AJ17" i="78"/>
  <c r="AU17" i="78"/>
  <c r="AI17" i="78"/>
  <c r="P17" i="78"/>
  <c r="BA16" i="78"/>
  <c r="AZ16" i="78"/>
  <c r="AT16" i="78"/>
  <c r="AS16" i="78"/>
  <c r="AU16" i="78"/>
  <c r="AI16" i="78"/>
  <c r="AJ16" i="78"/>
  <c r="P16" i="78"/>
  <c r="AZ15" i="78"/>
  <c r="AT15" i="78"/>
  <c r="BA15" i="78"/>
  <c r="O15" i="78"/>
  <c r="AS15" i="78"/>
  <c r="AU15" i="78"/>
  <c r="AI15" i="78"/>
  <c r="AJ15" i="78"/>
  <c r="P15" i="78"/>
  <c r="AZ14" i="78"/>
  <c r="AU14" i="78"/>
  <c r="AI14" i="78"/>
  <c r="AT14" i="78"/>
  <c r="BA14" i="78"/>
  <c r="O14" i="78"/>
  <c r="AS14" i="78"/>
  <c r="AJ14" i="78"/>
  <c r="P14" i="78"/>
  <c r="AZ13" i="78"/>
  <c r="AZ25" i="78"/>
  <c r="AT13" i="78"/>
  <c r="BA13" i="78"/>
  <c r="AS13" i="78"/>
  <c r="AJ13" i="78"/>
  <c r="AJ25" i="78"/>
  <c r="AG41" i="78"/>
  <c r="P13" i="78"/>
  <c r="P25" i="78"/>
  <c r="AG34" i="78"/>
  <c r="AL4" i="78"/>
  <c r="Z110" i="77"/>
  <c r="AI109" i="77"/>
  <c r="AI108" i="77"/>
  <c r="AI106" i="77"/>
  <c r="AI105" i="77"/>
  <c r="AJ105" i="77"/>
  <c r="AJ106" i="77"/>
  <c r="Z100" i="77"/>
  <c r="AI98" i="77"/>
  <c r="Z90" i="77"/>
  <c r="AI89" i="77"/>
  <c r="AI88" i="77"/>
  <c r="AI87" i="77"/>
  <c r="AI86" i="77"/>
  <c r="AJ85" i="77"/>
  <c r="AJ86" i="77"/>
  <c r="AJ87" i="77"/>
  <c r="AJ88" i="77"/>
  <c r="AJ89" i="77"/>
  <c r="AI85" i="77"/>
  <c r="H67" i="77"/>
  <c r="F67" i="77"/>
  <c r="F66" i="77"/>
  <c r="F65" i="77"/>
  <c r="AU53" i="77"/>
  <c r="X53" i="77"/>
  <c r="Q53" i="77"/>
  <c r="AS52" i="77"/>
  <c r="X52" i="77"/>
  <c r="Q52" i="77"/>
  <c r="X51" i="77"/>
  <c r="Q51" i="77"/>
  <c r="AV50" i="77"/>
  <c r="AH50" i="77"/>
  <c r="AG50" i="77"/>
  <c r="AF50" i="77"/>
  <c r="X50" i="77"/>
  <c r="Q50" i="77"/>
  <c r="AT49" i="77"/>
  <c r="X49" i="77"/>
  <c r="Q49" i="77"/>
  <c r="X48" i="77"/>
  <c r="X47" i="77"/>
  <c r="X46" i="77"/>
  <c r="AS45" i="77"/>
  <c r="AV42" i="77"/>
  <c r="AO36" i="77"/>
  <c r="AO35" i="77"/>
  <c r="AO34" i="77"/>
  <c r="AO33" i="77"/>
  <c r="X33" i="77"/>
  <c r="H33" i="77"/>
  <c r="AO32" i="77"/>
  <c r="AO31" i="77"/>
  <c r="AO37" i="77"/>
  <c r="P30" i="77"/>
  <c r="X29" i="77"/>
  <c r="H29" i="77"/>
  <c r="X28" i="77"/>
  <c r="Y28" i="77"/>
  <c r="P28" i="77"/>
  <c r="Q28" i="77"/>
  <c r="H28" i="77"/>
  <c r="I28" i="77"/>
  <c r="AY26" i="77"/>
  <c r="AY25" i="77"/>
  <c r="AG27" i="77"/>
  <c r="AR25" i="77"/>
  <c r="AG37" i="77"/>
  <c r="AH25" i="77"/>
  <c r="AG39" i="77"/>
  <c r="AG25" i="77"/>
  <c r="AV53" i="77"/>
  <c r="AF25" i="77"/>
  <c r="AE25" i="77"/>
  <c r="AS53" i="77"/>
  <c r="AD25" i="77"/>
  <c r="AV52" i="77"/>
  <c r="AC25" i="77"/>
  <c r="AU52" i="77"/>
  <c r="AX52" i="77"/>
  <c r="AB25" i="77"/>
  <c r="X30" i="77"/>
  <c r="AA25" i="77"/>
  <c r="AV51" i="77"/>
  <c r="Z25" i="77"/>
  <c r="AU51" i="77"/>
  <c r="Y25" i="77"/>
  <c r="T33" i="77"/>
  <c r="X25" i="77"/>
  <c r="W25" i="77"/>
  <c r="AU50" i="77"/>
  <c r="V25" i="77"/>
  <c r="P34" i="77"/>
  <c r="N25" i="77"/>
  <c r="AG32" i="77"/>
  <c r="M25" i="77"/>
  <c r="AV49" i="77"/>
  <c r="L25" i="77"/>
  <c r="AU49" i="77"/>
  <c r="K25" i="77"/>
  <c r="J25" i="77"/>
  <c r="AS49" i="77"/>
  <c r="I25" i="77"/>
  <c r="AV48" i="77"/>
  <c r="AV54" i="77"/>
  <c r="H25" i="77"/>
  <c r="AU48" i="77"/>
  <c r="G25" i="77"/>
  <c r="AT48" i="77"/>
  <c r="AT54" i="77"/>
  <c r="F25" i="77"/>
  <c r="H30" i="77"/>
  <c r="BA24" i="77"/>
  <c r="O24" i="77"/>
  <c r="AZ24" i="77"/>
  <c r="AT24" i="77"/>
  <c r="AS24" i="77"/>
  <c r="AU24" i="77"/>
  <c r="AI24" i="77"/>
  <c r="AJ24" i="77"/>
  <c r="P24" i="77"/>
  <c r="AZ23" i="77"/>
  <c r="AT23" i="77"/>
  <c r="BA23" i="77"/>
  <c r="AS23" i="77"/>
  <c r="AU23" i="77"/>
  <c r="AI23" i="77"/>
  <c r="AJ23" i="77"/>
  <c r="P23" i="77"/>
  <c r="BA22" i="77"/>
  <c r="AZ22" i="77"/>
  <c r="AU22" i="77"/>
  <c r="AI22" i="77"/>
  <c r="O22" i="77"/>
  <c r="AT22" i="77"/>
  <c r="AS22" i="77"/>
  <c r="AJ22" i="77"/>
  <c r="P22" i="77"/>
  <c r="AZ21" i="77"/>
  <c r="AT21" i="77"/>
  <c r="BA21" i="77"/>
  <c r="AS21" i="77"/>
  <c r="AU21" i="77"/>
  <c r="AI21" i="77"/>
  <c r="AJ21" i="77"/>
  <c r="P21" i="77"/>
  <c r="BA20" i="77"/>
  <c r="AZ20" i="77"/>
  <c r="AT20" i="77"/>
  <c r="AS20" i="77"/>
  <c r="AU20" i="77"/>
  <c r="AI20" i="77"/>
  <c r="AJ20" i="77"/>
  <c r="P20" i="77"/>
  <c r="AZ19" i="77"/>
  <c r="AT19" i="77"/>
  <c r="BA19" i="77"/>
  <c r="AS19" i="77"/>
  <c r="AU19" i="77"/>
  <c r="AI19" i="77"/>
  <c r="AJ19" i="77"/>
  <c r="P19" i="77"/>
  <c r="BA18" i="77"/>
  <c r="AZ18" i="77"/>
  <c r="AU18" i="77"/>
  <c r="AI18" i="77"/>
  <c r="O18" i="77"/>
  <c r="AT18" i="77"/>
  <c r="AS18" i="77"/>
  <c r="AJ18" i="77"/>
  <c r="P18" i="77"/>
  <c r="AZ17" i="77"/>
  <c r="AT17" i="77"/>
  <c r="BA17" i="77"/>
  <c r="AS17" i="77"/>
  <c r="AU17" i="77"/>
  <c r="AI17" i="77"/>
  <c r="AJ17" i="77"/>
  <c r="P17" i="77"/>
  <c r="BA16" i="77"/>
  <c r="AZ16" i="77"/>
  <c r="AT16" i="77"/>
  <c r="AS16" i="77"/>
  <c r="AU16" i="77"/>
  <c r="AI16" i="77"/>
  <c r="O16" i="77"/>
  <c r="AJ16" i="77"/>
  <c r="P16" i="77"/>
  <c r="AZ15" i="77"/>
  <c r="O15" i="77"/>
  <c r="AT15" i="77"/>
  <c r="BA15" i="77"/>
  <c r="AS15" i="77"/>
  <c r="AU15" i="77"/>
  <c r="AI15" i="77"/>
  <c r="AJ15" i="77"/>
  <c r="P15" i="77"/>
  <c r="BA14" i="77"/>
  <c r="AZ14" i="77"/>
  <c r="AU14" i="77"/>
  <c r="AI14" i="77"/>
  <c r="O14" i="77"/>
  <c r="AT14" i="77"/>
  <c r="AS14" i="77"/>
  <c r="AJ14" i="77"/>
  <c r="P14" i="77"/>
  <c r="AZ13" i="77"/>
  <c r="AT13" i="77"/>
  <c r="BA13" i="77"/>
  <c r="AS13" i="77"/>
  <c r="AU13" i="77"/>
  <c r="AJ13" i="77"/>
  <c r="AJ25" i="77"/>
  <c r="AG41" i="77"/>
  <c r="AH41" i="77"/>
  <c r="P13" i="77"/>
  <c r="P25" i="77"/>
  <c r="AG34" i="77"/>
  <c r="AL4" i="77"/>
  <c r="Z110" i="76"/>
  <c r="AI109" i="76"/>
  <c r="AI108" i="76"/>
  <c r="AI106" i="76"/>
  <c r="Z100" i="76"/>
  <c r="AI99" i="76"/>
  <c r="AI96" i="76"/>
  <c r="Z90" i="76"/>
  <c r="AI89" i="76"/>
  <c r="AI88" i="76"/>
  <c r="AI87" i="76"/>
  <c r="AI86" i="76"/>
  <c r="AJ85" i="76"/>
  <c r="AJ86" i="76"/>
  <c r="AJ87" i="76"/>
  <c r="AJ88" i="76"/>
  <c r="AJ89" i="76"/>
  <c r="AI85" i="76"/>
  <c r="H67" i="76"/>
  <c r="F67" i="76"/>
  <c r="F66" i="76"/>
  <c r="F65" i="76"/>
  <c r="AU53" i="76"/>
  <c r="X53" i="76"/>
  <c r="Q53" i="76"/>
  <c r="AS52" i="76"/>
  <c r="X52" i="76"/>
  <c r="Q52" i="76"/>
  <c r="X51" i="76"/>
  <c r="Q51" i="76"/>
  <c r="AV50" i="76"/>
  <c r="AH50" i="76"/>
  <c r="AG50" i="76"/>
  <c r="AF50" i="76"/>
  <c r="X50" i="76"/>
  <c r="Q50" i="76"/>
  <c r="AT49" i="76"/>
  <c r="X49" i="76"/>
  <c r="Q49" i="76"/>
  <c r="X48" i="76"/>
  <c r="X47" i="76"/>
  <c r="X46" i="76"/>
  <c r="AS45" i="76"/>
  <c r="AV42" i="76"/>
  <c r="AO36" i="76"/>
  <c r="AO35" i="76"/>
  <c r="AO34" i="76"/>
  <c r="AO33" i="76"/>
  <c r="X33" i="76"/>
  <c r="H33" i="76"/>
  <c r="AO32" i="76"/>
  <c r="AO31" i="76"/>
  <c r="AO37" i="76"/>
  <c r="P30" i="76"/>
  <c r="X29" i="76"/>
  <c r="H29" i="76"/>
  <c r="X28" i="76"/>
  <c r="Y28" i="76"/>
  <c r="P28" i="76"/>
  <c r="Q28" i="76"/>
  <c r="H28" i="76"/>
  <c r="I28" i="76"/>
  <c r="AY26" i="76"/>
  <c r="AY25" i="76"/>
  <c r="AG27" i="76"/>
  <c r="AR25" i="76"/>
  <c r="AG37" i="76"/>
  <c r="AH25" i="76"/>
  <c r="AG39" i="76"/>
  <c r="AG25" i="76"/>
  <c r="AV53" i="76"/>
  <c r="AF25" i="76"/>
  <c r="AE25" i="76"/>
  <c r="AS53" i="76"/>
  <c r="AD25" i="76"/>
  <c r="AV52" i="76"/>
  <c r="AC25" i="76"/>
  <c r="AU52" i="76"/>
  <c r="AB25" i="76"/>
  <c r="X30" i="76"/>
  <c r="AA25" i="76"/>
  <c r="AV51" i="76"/>
  <c r="Z25" i="76"/>
  <c r="AU51" i="76"/>
  <c r="Y25" i="76"/>
  <c r="T33" i="76"/>
  <c r="X25" i="76"/>
  <c r="W25" i="76"/>
  <c r="AU50" i="76"/>
  <c r="V25" i="76"/>
  <c r="P34" i="76"/>
  <c r="N25" i="76"/>
  <c r="AG32" i="76"/>
  <c r="M25" i="76"/>
  <c r="AV49" i="76"/>
  <c r="L25" i="76"/>
  <c r="AU49" i="76"/>
  <c r="K25" i="76"/>
  <c r="J25" i="76"/>
  <c r="AS49" i="76"/>
  <c r="I25" i="76"/>
  <c r="AV48" i="76"/>
  <c r="H25" i="76"/>
  <c r="AU48" i="76"/>
  <c r="G25" i="76"/>
  <c r="AT48" i="76"/>
  <c r="AT54" i="76"/>
  <c r="F25" i="76"/>
  <c r="H30" i="76"/>
  <c r="BA24" i="76"/>
  <c r="AZ24" i="76"/>
  <c r="AT24" i="76"/>
  <c r="AS24" i="76"/>
  <c r="AU24" i="76"/>
  <c r="AI24" i="76"/>
  <c r="AJ24" i="76"/>
  <c r="P24" i="76"/>
  <c r="AZ23" i="76"/>
  <c r="AT23" i="76"/>
  <c r="BA23" i="76"/>
  <c r="AS23" i="76"/>
  <c r="AU23" i="76"/>
  <c r="AI23" i="76"/>
  <c r="AJ23" i="76"/>
  <c r="P23" i="76"/>
  <c r="BA22" i="76"/>
  <c r="AZ22" i="76"/>
  <c r="AU22" i="76"/>
  <c r="AI22" i="76"/>
  <c r="O22" i="76"/>
  <c r="AT22" i="76"/>
  <c r="AS22" i="76"/>
  <c r="AJ22" i="76"/>
  <c r="P22" i="76"/>
  <c r="AZ21" i="76"/>
  <c r="AT21" i="76"/>
  <c r="AU21" i="76"/>
  <c r="AI21" i="76"/>
  <c r="AS21" i="76"/>
  <c r="AJ21" i="76"/>
  <c r="P21" i="76"/>
  <c r="BA20" i="76"/>
  <c r="O20" i="76"/>
  <c r="AZ20" i="76"/>
  <c r="AT20" i="76"/>
  <c r="AS20" i="76"/>
  <c r="AU20" i="76"/>
  <c r="AI20" i="76"/>
  <c r="AJ20" i="76"/>
  <c r="P20" i="76"/>
  <c r="AZ19" i="76"/>
  <c r="AT19" i="76"/>
  <c r="BA19" i="76"/>
  <c r="AS19" i="76"/>
  <c r="AU19" i="76"/>
  <c r="AI19" i="76"/>
  <c r="AJ19" i="76"/>
  <c r="P19" i="76"/>
  <c r="BA18" i="76"/>
  <c r="AZ18" i="76"/>
  <c r="AU18" i="76"/>
  <c r="AI18" i="76"/>
  <c r="O18" i="76"/>
  <c r="AT18" i="76"/>
  <c r="AS18" i="76"/>
  <c r="AJ18" i="76"/>
  <c r="P18" i="76"/>
  <c r="AZ17" i="76"/>
  <c r="AT17" i="76"/>
  <c r="AU17" i="76"/>
  <c r="AI17" i="76"/>
  <c r="AS17" i="76"/>
  <c r="AJ17" i="76"/>
  <c r="P17" i="76"/>
  <c r="BA16" i="76"/>
  <c r="O16" i="76"/>
  <c r="AZ16" i="76"/>
  <c r="AT16" i="76"/>
  <c r="AS16" i="76"/>
  <c r="AU16" i="76"/>
  <c r="AI16" i="76"/>
  <c r="AJ16" i="76"/>
  <c r="P16" i="76"/>
  <c r="AZ15" i="76"/>
  <c r="AT15" i="76"/>
  <c r="BA15" i="76"/>
  <c r="AS15" i="76"/>
  <c r="AU15" i="76"/>
  <c r="AI15" i="76"/>
  <c r="AJ15" i="76"/>
  <c r="P15" i="76"/>
  <c r="BA14" i="76"/>
  <c r="AZ14" i="76"/>
  <c r="AU14" i="76"/>
  <c r="AI14" i="76"/>
  <c r="O14" i="76"/>
  <c r="AT14" i="76"/>
  <c r="AS14" i="76"/>
  <c r="AJ14" i="76"/>
  <c r="P14" i="76"/>
  <c r="AZ13" i="76"/>
  <c r="AZ25" i="76"/>
  <c r="AT13" i="76"/>
  <c r="AU13" i="76"/>
  <c r="AS13" i="76"/>
  <c r="AJ13" i="76"/>
  <c r="AJ25" i="76"/>
  <c r="AG41" i="76"/>
  <c r="AH41" i="76"/>
  <c r="P13" i="76"/>
  <c r="P25" i="76"/>
  <c r="AG34" i="76"/>
  <c r="AL4" i="76"/>
  <c r="Z110" i="75"/>
  <c r="AI109" i="75"/>
  <c r="AI108" i="75"/>
  <c r="AI107" i="75"/>
  <c r="AI106" i="75"/>
  <c r="AI105" i="75"/>
  <c r="AJ105" i="75"/>
  <c r="AJ106" i="75"/>
  <c r="AJ107" i="75"/>
  <c r="AJ108" i="75"/>
  <c r="AJ109" i="75"/>
  <c r="Z100" i="75"/>
  <c r="AI99" i="75"/>
  <c r="Z90" i="75"/>
  <c r="AI89" i="75"/>
  <c r="AI86" i="75"/>
  <c r="H67" i="75"/>
  <c r="F67" i="75"/>
  <c r="F66" i="75"/>
  <c r="F65" i="75"/>
  <c r="AU53" i="75"/>
  <c r="X53" i="75"/>
  <c r="Q53" i="75"/>
  <c r="AS52" i="75"/>
  <c r="AW52" i="75"/>
  <c r="X52" i="75"/>
  <c r="Q52" i="75"/>
  <c r="X51" i="75"/>
  <c r="Q51" i="75"/>
  <c r="AV50" i="75"/>
  <c r="AH50" i="75"/>
  <c r="AG50" i="75"/>
  <c r="AF50" i="75"/>
  <c r="X50" i="75"/>
  <c r="Q50" i="75"/>
  <c r="AX49" i="75"/>
  <c r="AU49" i="75"/>
  <c r="AT49" i="75"/>
  <c r="X49" i="75"/>
  <c r="Q49" i="75"/>
  <c r="X48" i="75"/>
  <c r="X47" i="75"/>
  <c r="X46" i="75"/>
  <c r="AS45" i="75"/>
  <c r="AV42" i="75"/>
  <c r="AO36" i="75"/>
  <c r="AO35" i="75"/>
  <c r="AO34" i="75"/>
  <c r="X34" i="75"/>
  <c r="AO33" i="75"/>
  <c r="AB33" i="75"/>
  <c r="X33" i="75"/>
  <c r="H33" i="75"/>
  <c r="AO32" i="75"/>
  <c r="X32" i="75"/>
  <c r="Y32" i="75"/>
  <c r="AO31" i="75"/>
  <c r="AO37" i="75"/>
  <c r="P30" i="75"/>
  <c r="AB29" i="75"/>
  <c r="X29" i="75"/>
  <c r="H29" i="75"/>
  <c r="X28" i="75"/>
  <c r="Y28" i="75"/>
  <c r="P28" i="75"/>
  <c r="Q28" i="75"/>
  <c r="H28" i="75"/>
  <c r="I28" i="75"/>
  <c r="AY25" i="75"/>
  <c r="AG27" i="75"/>
  <c r="AR25" i="75"/>
  <c r="AG37" i="75"/>
  <c r="AH25" i="75"/>
  <c r="AG39" i="75"/>
  <c r="AG25" i="75"/>
  <c r="AV53" i="75"/>
  <c r="AF25" i="75"/>
  <c r="AE25" i="75"/>
  <c r="AS53" i="75"/>
  <c r="AD25" i="75"/>
  <c r="AV52" i="75"/>
  <c r="AC25" i="75"/>
  <c r="AU52" i="75"/>
  <c r="AB25" i="75"/>
  <c r="X30" i="75"/>
  <c r="AA25" i="75"/>
  <c r="AV51" i="75"/>
  <c r="Z25" i="75"/>
  <c r="AU51" i="75"/>
  <c r="Y25" i="75"/>
  <c r="X25" i="75"/>
  <c r="W25" i="75"/>
  <c r="AU50" i="75"/>
  <c r="V25" i="75"/>
  <c r="P34" i="75"/>
  <c r="N25" i="75"/>
  <c r="AG32" i="75"/>
  <c r="M25" i="75"/>
  <c r="AV49" i="75"/>
  <c r="L25" i="75"/>
  <c r="K25" i="75"/>
  <c r="J25" i="75"/>
  <c r="AS49" i="75"/>
  <c r="I25" i="75"/>
  <c r="AV48" i="75"/>
  <c r="AV54" i="75"/>
  <c r="H25" i="75"/>
  <c r="AU48" i="75"/>
  <c r="G25" i="75"/>
  <c r="AT48" i="75"/>
  <c r="AT54" i="75"/>
  <c r="F25" i="75"/>
  <c r="H32" i="75"/>
  <c r="I32" i="75"/>
  <c r="BA24" i="75"/>
  <c r="O24" i="75"/>
  <c r="AZ24" i="75"/>
  <c r="AT24" i="75"/>
  <c r="AS24" i="75"/>
  <c r="AU24" i="75"/>
  <c r="AI24" i="75"/>
  <c r="AJ24" i="75"/>
  <c r="P24" i="75"/>
  <c r="AZ23" i="75"/>
  <c r="AT23" i="75"/>
  <c r="AS23" i="75"/>
  <c r="AJ23" i="75"/>
  <c r="P23" i="75"/>
  <c r="AZ22" i="75"/>
  <c r="O22" i="75"/>
  <c r="AU22" i="75"/>
  <c r="AT22" i="75"/>
  <c r="BA22" i="75"/>
  <c r="AS22" i="75"/>
  <c r="AJ22" i="75"/>
  <c r="AI22" i="75"/>
  <c r="P22" i="75"/>
  <c r="BA21" i="75"/>
  <c r="AZ21" i="75"/>
  <c r="AT21" i="75"/>
  <c r="AS21" i="75"/>
  <c r="AJ21" i="75"/>
  <c r="P21" i="75"/>
  <c r="BA20" i="75"/>
  <c r="AZ20" i="75"/>
  <c r="AT20" i="75"/>
  <c r="AS20" i="75"/>
  <c r="AU20" i="75"/>
  <c r="AI20" i="75"/>
  <c r="O20" i="75"/>
  <c r="AJ20" i="75"/>
  <c r="P20" i="75"/>
  <c r="AZ19" i="75"/>
  <c r="AT19" i="75"/>
  <c r="AS19" i="75"/>
  <c r="AJ19" i="75"/>
  <c r="P19" i="75"/>
  <c r="AZ18" i="75"/>
  <c r="AU18" i="75"/>
  <c r="AT18" i="75"/>
  <c r="BA18" i="75"/>
  <c r="AS18" i="75"/>
  <c r="AJ18" i="75"/>
  <c r="AI18" i="75"/>
  <c r="P18" i="75"/>
  <c r="BA17" i="75"/>
  <c r="AZ17" i="75"/>
  <c r="AT17" i="75"/>
  <c r="AS17" i="75"/>
  <c r="AJ17" i="75"/>
  <c r="P17" i="75"/>
  <c r="BA16" i="75"/>
  <c r="AZ16" i="75"/>
  <c r="AT16" i="75"/>
  <c r="AS16" i="75"/>
  <c r="AU16" i="75"/>
  <c r="AI16" i="75"/>
  <c r="AJ16" i="75"/>
  <c r="P16" i="75"/>
  <c r="O16" i="75"/>
  <c r="AZ15" i="75"/>
  <c r="AT15" i="75"/>
  <c r="AS15" i="75"/>
  <c r="AJ15" i="75"/>
  <c r="P15" i="75"/>
  <c r="AZ14" i="75"/>
  <c r="AU14" i="75"/>
  <c r="AT14" i="75"/>
  <c r="BA14" i="75"/>
  <c r="AS14" i="75"/>
  <c r="AJ14" i="75"/>
  <c r="AI14" i="75"/>
  <c r="P14" i="75"/>
  <c r="BA13" i="75"/>
  <c r="AZ13" i="75"/>
  <c r="AT13" i="75"/>
  <c r="AS13" i="75"/>
  <c r="AU13" i="75"/>
  <c r="AJ13" i="75"/>
  <c r="P13" i="75"/>
  <c r="AL4" i="75"/>
  <c r="Z110" i="74"/>
  <c r="AI109" i="74"/>
  <c r="AI108" i="74"/>
  <c r="AI107" i="74"/>
  <c r="AI106" i="74"/>
  <c r="AI105" i="74"/>
  <c r="AJ105" i="74"/>
  <c r="AJ106" i="74"/>
  <c r="AJ107" i="74"/>
  <c r="AJ108" i="74"/>
  <c r="AJ109" i="74"/>
  <c r="Z100" i="74"/>
  <c r="AI98" i="74"/>
  <c r="AI96" i="74"/>
  <c r="Z90" i="74"/>
  <c r="AI89" i="74"/>
  <c r="AI86" i="74"/>
  <c r="H67" i="74"/>
  <c r="F67" i="74"/>
  <c r="F66" i="74"/>
  <c r="F65" i="74"/>
  <c r="AU53" i="74"/>
  <c r="X53" i="74"/>
  <c r="Q53" i="74"/>
  <c r="AS52" i="74"/>
  <c r="X52" i="74"/>
  <c r="Q52" i="74"/>
  <c r="X51" i="74"/>
  <c r="Q51" i="74"/>
  <c r="AV50" i="74"/>
  <c r="AH50" i="74"/>
  <c r="AG50" i="74"/>
  <c r="AF50" i="74"/>
  <c r="X50" i="74"/>
  <c r="Q50" i="74"/>
  <c r="AU49" i="74"/>
  <c r="AT49" i="74"/>
  <c r="X49" i="74"/>
  <c r="Q49" i="74"/>
  <c r="X48" i="74"/>
  <c r="X47" i="74"/>
  <c r="X46" i="74"/>
  <c r="AS45" i="74"/>
  <c r="AV42" i="74"/>
  <c r="AO36" i="74"/>
  <c r="AO35" i="74"/>
  <c r="AO34" i="74"/>
  <c r="X34" i="74"/>
  <c r="T34" i="74"/>
  <c r="AO33" i="74"/>
  <c r="AB33" i="74"/>
  <c r="X33" i="74"/>
  <c r="H33" i="74"/>
  <c r="AO32" i="74"/>
  <c r="X32" i="74"/>
  <c r="Y32" i="74"/>
  <c r="AO31" i="74"/>
  <c r="AO37" i="74"/>
  <c r="X30" i="74"/>
  <c r="P30" i="74"/>
  <c r="AB29" i="74"/>
  <c r="X29" i="74"/>
  <c r="H29" i="74"/>
  <c r="X28" i="74"/>
  <c r="Y28" i="74"/>
  <c r="P28" i="74"/>
  <c r="Q28" i="74"/>
  <c r="H28" i="74"/>
  <c r="I28" i="74"/>
  <c r="AY26" i="74"/>
  <c r="AY25" i="74"/>
  <c r="AG27" i="74"/>
  <c r="AR25" i="74"/>
  <c r="AG37" i="74"/>
  <c r="AH25" i="74"/>
  <c r="AG39" i="74"/>
  <c r="AH39" i="74"/>
  <c r="AG25" i="74"/>
  <c r="AV53" i="74"/>
  <c r="AF25" i="74"/>
  <c r="AE25" i="74"/>
  <c r="AS53" i="74"/>
  <c r="AD25" i="74"/>
  <c r="AV52" i="74"/>
  <c r="AC25" i="74"/>
  <c r="AU52" i="74"/>
  <c r="AB25" i="74"/>
  <c r="AA25" i="74"/>
  <c r="AV51" i="74"/>
  <c r="Z25" i="74"/>
  <c r="AU51" i="74"/>
  <c r="Y25" i="74"/>
  <c r="X25" i="74"/>
  <c r="W25" i="74"/>
  <c r="AU50" i="74"/>
  <c r="V25" i="74"/>
  <c r="P34" i="74"/>
  <c r="N25" i="74"/>
  <c r="AG32" i="74"/>
  <c r="M25" i="74"/>
  <c r="AV49" i="74"/>
  <c r="L25" i="74"/>
  <c r="K25" i="74"/>
  <c r="J25" i="74"/>
  <c r="AS49" i="74"/>
  <c r="I25" i="74"/>
  <c r="AV48" i="74"/>
  <c r="AV54" i="74"/>
  <c r="H25" i="74"/>
  <c r="AU48" i="74"/>
  <c r="G25" i="74"/>
  <c r="AT48" i="74"/>
  <c r="F25" i="74"/>
  <c r="AS48" i="74"/>
  <c r="BA24" i="74"/>
  <c r="O24" i="74"/>
  <c r="AZ24" i="74"/>
  <c r="AT24" i="74"/>
  <c r="AS24" i="74"/>
  <c r="AU24" i="74"/>
  <c r="AI24" i="74"/>
  <c r="AJ24" i="74"/>
  <c r="P24" i="74"/>
  <c r="AZ23" i="74"/>
  <c r="AT23" i="74"/>
  <c r="AS23" i="74"/>
  <c r="AJ23" i="74"/>
  <c r="P23" i="74"/>
  <c r="BA22" i="74"/>
  <c r="AZ22" i="74"/>
  <c r="AU22" i="74"/>
  <c r="AT22" i="74"/>
  <c r="AS22" i="74"/>
  <c r="AJ22" i="74"/>
  <c r="AI22" i="74"/>
  <c r="P22" i="74"/>
  <c r="BA21" i="74"/>
  <c r="AZ21" i="74"/>
  <c r="AT21" i="74"/>
  <c r="AS21" i="74"/>
  <c r="AJ21" i="74"/>
  <c r="P21" i="74"/>
  <c r="BA20" i="74"/>
  <c r="AZ20" i="74"/>
  <c r="AT20" i="74"/>
  <c r="AS20" i="74"/>
  <c r="AU20" i="74"/>
  <c r="AI20" i="74"/>
  <c r="AJ20" i="74"/>
  <c r="P20" i="74"/>
  <c r="O20" i="74"/>
  <c r="AZ19" i="74"/>
  <c r="AT19" i="74"/>
  <c r="AS19" i="74"/>
  <c r="AJ19" i="74"/>
  <c r="P19" i="74"/>
  <c r="BA18" i="74"/>
  <c r="AZ18" i="74"/>
  <c r="AU18" i="74"/>
  <c r="AT18" i="74"/>
  <c r="AS18" i="74"/>
  <c r="AJ18" i="74"/>
  <c r="AI18" i="74"/>
  <c r="P18" i="74"/>
  <c r="BA17" i="74"/>
  <c r="AZ17" i="74"/>
  <c r="AT17" i="74"/>
  <c r="AS17" i="74"/>
  <c r="AJ17" i="74"/>
  <c r="P17" i="74"/>
  <c r="BA16" i="74"/>
  <c r="O16" i="74"/>
  <c r="AZ16" i="74"/>
  <c r="AT16" i="74"/>
  <c r="AS16" i="74"/>
  <c r="AU16" i="74"/>
  <c r="AI16" i="74"/>
  <c r="AJ16" i="74"/>
  <c r="P16" i="74"/>
  <c r="AZ15" i="74"/>
  <c r="AT15" i="74"/>
  <c r="AS15" i="74"/>
  <c r="AJ15" i="74"/>
  <c r="P15" i="74"/>
  <c r="BA14" i="74"/>
  <c r="AZ14" i="74"/>
  <c r="AU14" i="74"/>
  <c r="AT14" i="74"/>
  <c r="AS14" i="74"/>
  <c r="AJ14" i="74"/>
  <c r="AI14" i="74"/>
  <c r="P14" i="74"/>
  <c r="BA13" i="74"/>
  <c r="AZ13" i="74"/>
  <c r="AT13" i="74"/>
  <c r="AS13" i="74"/>
  <c r="AJ13" i="74"/>
  <c r="AJ25" i="74"/>
  <c r="AG41" i="74"/>
  <c r="AH41" i="74"/>
  <c r="P13" i="74"/>
  <c r="AL4" i="74"/>
  <c r="Z110" i="73"/>
  <c r="AI109" i="73"/>
  <c r="AI108" i="73"/>
  <c r="AI107" i="73"/>
  <c r="AJ106" i="73"/>
  <c r="AJ107" i="73"/>
  <c r="AJ108" i="73"/>
  <c r="AJ109" i="73"/>
  <c r="AI106" i="73"/>
  <c r="AJ105" i="73"/>
  <c r="AI105" i="73"/>
  <c r="Z100" i="73"/>
  <c r="AI99" i="73"/>
  <c r="AI98" i="73"/>
  <c r="AI96" i="73"/>
  <c r="Z90" i="73"/>
  <c r="AI89" i="73"/>
  <c r="AI88" i="73"/>
  <c r="AI87" i="73"/>
  <c r="AI86" i="73"/>
  <c r="AJ85" i="73"/>
  <c r="AJ86" i="73"/>
  <c r="AJ87" i="73"/>
  <c r="AJ88" i="73"/>
  <c r="AJ89" i="73"/>
  <c r="AI85" i="73"/>
  <c r="H67" i="73"/>
  <c r="F67" i="73"/>
  <c r="F66" i="73"/>
  <c r="F65" i="73"/>
  <c r="AU53" i="73"/>
  <c r="X53" i="73"/>
  <c r="Q53" i="73"/>
  <c r="AS52" i="73"/>
  <c r="AW52" i="73"/>
  <c r="X52" i="73"/>
  <c r="Q52" i="73"/>
  <c r="X51" i="73"/>
  <c r="Q51" i="73"/>
  <c r="AV50" i="73"/>
  <c r="AH50" i="73"/>
  <c r="AG50" i="73"/>
  <c r="AF50" i="73"/>
  <c r="X50" i="73"/>
  <c r="Q50" i="73"/>
  <c r="AT49" i="73"/>
  <c r="X49" i="73"/>
  <c r="Q49" i="73"/>
  <c r="X48" i="73"/>
  <c r="X47" i="73"/>
  <c r="X46" i="73"/>
  <c r="AS45" i="73"/>
  <c r="AV42" i="73"/>
  <c r="AO36" i="73"/>
  <c r="AO35" i="73"/>
  <c r="AO34" i="73"/>
  <c r="AO33" i="73"/>
  <c r="X33" i="73"/>
  <c r="H33" i="73"/>
  <c r="AO32" i="73"/>
  <c r="AO31" i="73"/>
  <c r="AO37" i="73"/>
  <c r="X30" i="73"/>
  <c r="P30" i="73"/>
  <c r="X29" i="73"/>
  <c r="P29" i="73"/>
  <c r="H29" i="73"/>
  <c r="X28" i="73"/>
  <c r="Y28" i="73"/>
  <c r="P28" i="73"/>
  <c r="Q28" i="73"/>
  <c r="H28" i="73"/>
  <c r="I28" i="73"/>
  <c r="AY26" i="73"/>
  <c r="AY25" i="73"/>
  <c r="AG27" i="73"/>
  <c r="AR25" i="73"/>
  <c r="AG37" i="73"/>
  <c r="AH25" i="73"/>
  <c r="AG39" i="73"/>
  <c r="AG25" i="73"/>
  <c r="AV53" i="73"/>
  <c r="AF25" i="73"/>
  <c r="AE25" i="73"/>
  <c r="AS53" i="73"/>
  <c r="AD25" i="73"/>
  <c r="AV52" i="73"/>
  <c r="AC25" i="73"/>
  <c r="AU52" i="73"/>
  <c r="AB25" i="73"/>
  <c r="X34" i="73"/>
  <c r="AA25" i="73"/>
  <c r="AV51" i="73"/>
  <c r="Z25" i="73"/>
  <c r="AU51" i="73"/>
  <c r="Y25" i="73"/>
  <c r="T33" i="73"/>
  <c r="X25" i="73"/>
  <c r="W25" i="73"/>
  <c r="AU50" i="73"/>
  <c r="V25" i="73"/>
  <c r="P34" i="73"/>
  <c r="N25" i="73"/>
  <c r="AG32" i="73"/>
  <c r="M25" i="73"/>
  <c r="AV49" i="73"/>
  <c r="L25" i="73"/>
  <c r="AU49" i="73"/>
  <c r="K25" i="73"/>
  <c r="L28" i="73"/>
  <c r="M28" i="73"/>
  <c r="J25" i="73"/>
  <c r="AS49" i="73"/>
  <c r="I25" i="73"/>
  <c r="AV48" i="73"/>
  <c r="H25" i="73"/>
  <c r="AU48" i="73"/>
  <c r="AU54" i="73"/>
  <c r="G25" i="73"/>
  <c r="AT48" i="73"/>
  <c r="AT54" i="73"/>
  <c r="F25" i="73"/>
  <c r="AS48" i="73"/>
  <c r="BA24" i="73"/>
  <c r="O24" i="73"/>
  <c r="AZ24" i="73"/>
  <c r="AT24" i="73"/>
  <c r="AS24" i="73"/>
  <c r="AU24" i="73"/>
  <c r="AI24" i="73"/>
  <c r="AJ24" i="73"/>
  <c r="P24" i="73"/>
  <c r="AZ23" i="73"/>
  <c r="AT23" i="73"/>
  <c r="BA23" i="73"/>
  <c r="AS23" i="73"/>
  <c r="AU23" i="73"/>
  <c r="AI23" i="73"/>
  <c r="AJ23" i="73"/>
  <c r="P23" i="73"/>
  <c r="BA22" i="73"/>
  <c r="AZ22" i="73"/>
  <c r="AU22" i="73"/>
  <c r="AI22" i="73"/>
  <c r="O22" i="73"/>
  <c r="AT22" i="73"/>
  <c r="AS22" i="73"/>
  <c r="AJ22" i="73"/>
  <c r="P22" i="73"/>
  <c r="AZ21" i="73"/>
  <c r="AT21" i="73"/>
  <c r="BA21" i="73"/>
  <c r="AS21" i="73"/>
  <c r="AU21" i="73"/>
  <c r="AI21" i="73"/>
  <c r="AJ21" i="73"/>
  <c r="P21" i="73"/>
  <c r="BA20" i="73"/>
  <c r="AZ20" i="73"/>
  <c r="AT20" i="73"/>
  <c r="AS20" i="73"/>
  <c r="AU20" i="73"/>
  <c r="AI20" i="73"/>
  <c r="AJ20" i="73"/>
  <c r="P20" i="73"/>
  <c r="AZ19" i="73"/>
  <c r="O19" i="73"/>
  <c r="AT19" i="73"/>
  <c r="BA19" i="73"/>
  <c r="AS19" i="73"/>
  <c r="AU19" i="73"/>
  <c r="AI19" i="73"/>
  <c r="AJ19" i="73"/>
  <c r="P19" i="73"/>
  <c r="BA18" i="73"/>
  <c r="AZ18" i="73"/>
  <c r="AU18" i="73"/>
  <c r="AI18" i="73"/>
  <c r="O18" i="73"/>
  <c r="AT18" i="73"/>
  <c r="AS18" i="73"/>
  <c r="AJ18" i="73"/>
  <c r="P18" i="73"/>
  <c r="AZ17" i="73"/>
  <c r="O17" i="73"/>
  <c r="AT17" i="73"/>
  <c r="BA17" i="73"/>
  <c r="AS17" i="73"/>
  <c r="AU17" i="73"/>
  <c r="AI17" i="73"/>
  <c r="AJ17" i="73"/>
  <c r="P17" i="73"/>
  <c r="BA16" i="73"/>
  <c r="AZ16" i="73"/>
  <c r="AT16" i="73"/>
  <c r="AS16" i="73"/>
  <c r="AU16" i="73"/>
  <c r="AI16" i="73"/>
  <c r="AJ16" i="73"/>
  <c r="P16" i="73"/>
  <c r="AZ15" i="73"/>
  <c r="AT15" i="73"/>
  <c r="BA15" i="73"/>
  <c r="AS15" i="73"/>
  <c r="AU15" i="73"/>
  <c r="AI15" i="73"/>
  <c r="AJ15" i="73"/>
  <c r="P15" i="73"/>
  <c r="BA14" i="73"/>
  <c r="AZ14" i="73"/>
  <c r="AU14" i="73"/>
  <c r="AI14" i="73"/>
  <c r="O14" i="73"/>
  <c r="AT14" i="73"/>
  <c r="AS14" i="73"/>
  <c r="AJ14" i="73"/>
  <c r="P14" i="73"/>
  <c r="AZ13" i="73"/>
  <c r="AT13" i="73"/>
  <c r="BA13" i="73"/>
  <c r="BA25" i="73"/>
  <c r="AS13" i="73"/>
  <c r="AU13" i="73"/>
  <c r="AJ13" i="73"/>
  <c r="AJ25" i="73"/>
  <c r="AG41" i="73"/>
  <c r="P13" i="73"/>
  <c r="P25" i="73"/>
  <c r="AG34" i="73"/>
  <c r="AL4" i="73"/>
  <c r="Z110" i="72"/>
  <c r="AI109" i="72"/>
  <c r="Z100" i="72"/>
  <c r="AI99" i="72"/>
  <c r="AI98" i="72"/>
  <c r="AI97" i="72"/>
  <c r="AI96" i="72"/>
  <c r="AJ95" i="72"/>
  <c r="AJ96" i="72"/>
  <c r="AJ97" i="72"/>
  <c r="AJ98" i="72"/>
  <c r="AJ99" i="72"/>
  <c r="AI95" i="72"/>
  <c r="Z90" i="72"/>
  <c r="AI89" i="72"/>
  <c r="AI88" i="72"/>
  <c r="AI87" i="72"/>
  <c r="AI86" i="72"/>
  <c r="AI85" i="72"/>
  <c r="AJ85" i="72"/>
  <c r="AJ86" i="72"/>
  <c r="AJ87" i="72"/>
  <c r="AJ88" i="72"/>
  <c r="AJ89" i="72"/>
  <c r="H67" i="72"/>
  <c r="F67" i="72"/>
  <c r="F66" i="72"/>
  <c r="F65" i="72"/>
  <c r="AS53" i="72"/>
  <c r="X53" i="72"/>
  <c r="Q53" i="72"/>
  <c r="X52" i="72"/>
  <c r="Q52" i="72"/>
  <c r="AV51" i="72"/>
  <c r="X51" i="72"/>
  <c r="Q51" i="72"/>
  <c r="AU50" i="72"/>
  <c r="AH50" i="72"/>
  <c r="AG50" i="72"/>
  <c r="AF50" i="72"/>
  <c r="X50" i="72"/>
  <c r="Q50" i="72"/>
  <c r="AS49" i="72"/>
  <c r="X49" i="72"/>
  <c r="Q49" i="72"/>
  <c r="X48" i="72"/>
  <c r="X47" i="72"/>
  <c r="X46" i="72"/>
  <c r="AS45" i="72"/>
  <c r="AV42" i="72"/>
  <c r="AG39" i="72"/>
  <c r="AG37" i="72"/>
  <c r="AO36" i="72"/>
  <c r="AO35" i="72"/>
  <c r="AO34" i="72"/>
  <c r="AO33" i="72"/>
  <c r="T33" i="72"/>
  <c r="AO32" i="72"/>
  <c r="AB32" i="72"/>
  <c r="AC32" i="72"/>
  <c r="T32" i="72"/>
  <c r="U32" i="72"/>
  <c r="L32" i="72"/>
  <c r="M32" i="72"/>
  <c r="AO31" i="72"/>
  <c r="AO37" i="72"/>
  <c r="AB30" i="72"/>
  <c r="L30" i="72"/>
  <c r="T29" i="72"/>
  <c r="U28" i="72"/>
  <c r="T28" i="72"/>
  <c r="AY25" i="72"/>
  <c r="AY26" i="72"/>
  <c r="AR25" i="72"/>
  <c r="AH25" i="72"/>
  <c r="AG25" i="72"/>
  <c r="AV53" i="72"/>
  <c r="AF25" i="72"/>
  <c r="AU53" i="72"/>
  <c r="AE25" i="72"/>
  <c r="AB34" i="72"/>
  <c r="AD25" i="72"/>
  <c r="AV52" i="72"/>
  <c r="AC25" i="72"/>
  <c r="AU52" i="72"/>
  <c r="AB25" i="72"/>
  <c r="X30" i="72"/>
  <c r="AA25" i="72"/>
  <c r="Z25" i="72"/>
  <c r="AU51" i="72"/>
  <c r="Y25" i="72"/>
  <c r="AS51" i="72"/>
  <c r="X25" i="72"/>
  <c r="AV50" i="72"/>
  <c r="W25" i="72"/>
  <c r="V25" i="72"/>
  <c r="AS50" i="72"/>
  <c r="N25" i="72"/>
  <c r="AG32" i="72"/>
  <c r="M25" i="72"/>
  <c r="AV49" i="72"/>
  <c r="L25" i="72"/>
  <c r="AU49" i="72"/>
  <c r="K25" i="72"/>
  <c r="L28" i="72"/>
  <c r="M28" i="72"/>
  <c r="J25" i="72"/>
  <c r="L34" i="72"/>
  <c r="I25" i="72"/>
  <c r="AV48" i="72"/>
  <c r="H25" i="72"/>
  <c r="AU48" i="72"/>
  <c r="G25" i="72"/>
  <c r="AT48" i="72"/>
  <c r="F25" i="72"/>
  <c r="AS48" i="72"/>
  <c r="AZ24" i="72"/>
  <c r="AT24" i="72"/>
  <c r="BA24" i="72"/>
  <c r="AS24" i="72"/>
  <c r="AJ24" i="72"/>
  <c r="AU24" i="72"/>
  <c r="AI24" i="72"/>
  <c r="P24" i="72"/>
  <c r="BA23" i="72"/>
  <c r="AZ23" i="72"/>
  <c r="AT23" i="72"/>
  <c r="AS23" i="72"/>
  <c r="AU23" i="72"/>
  <c r="AI23" i="72"/>
  <c r="AJ23" i="72"/>
  <c r="P23" i="72"/>
  <c r="AZ22" i="72"/>
  <c r="AT22" i="72"/>
  <c r="BA22" i="72"/>
  <c r="O22" i="72"/>
  <c r="AS22" i="72"/>
  <c r="AU22" i="72"/>
  <c r="AI22" i="72"/>
  <c r="AJ22" i="72"/>
  <c r="P22" i="72"/>
  <c r="AZ21" i="72"/>
  <c r="AU21" i="72"/>
  <c r="AI21" i="72"/>
  <c r="AT21" i="72"/>
  <c r="BA21" i="72"/>
  <c r="O21" i="72"/>
  <c r="AS21" i="72"/>
  <c r="AJ21" i="72"/>
  <c r="P21" i="72"/>
  <c r="AZ20" i="72"/>
  <c r="AT20" i="72"/>
  <c r="BA20" i="72"/>
  <c r="AS20" i="72"/>
  <c r="AJ20" i="72"/>
  <c r="AU20" i="72"/>
  <c r="AI20" i="72"/>
  <c r="P20" i="72"/>
  <c r="BA19" i="72"/>
  <c r="AZ19" i="72"/>
  <c r="AT19" i="72"/>
  <c r="AS19" i="72"/>
  <c r="AU19" i="72"/>
  <c r="AI19" i="72"/>
  <c r="O19" i="72"/>
  <c r="AJ19" i="72"/>
  <c r="P19" i="72"/>
  <c r="AZ18" i="72"/>
  <c r="AT18" i="72"/>
  <c r="BA18" i="72"/>
  <c r="AS18" i="72"/>
  <c r="AU18" i="72"/>
  <c r="AI18" i="72"/>
  <c r="AJ18" i="72"/>
  <c r="P18" i="72"/>
  <c r="AZ17" i="72"/>
  <c r="AU17" i="72"/>
  <c r="AI17" i="72"/>
  <c r="AT17" i="72"/>
  <c r="BA17" i="72"/>
  <c r="AS17" i="72"/>
  <c r="AJ17" i="72"/>
  <c r="P17" i="72"/>
  <c r="AZ16" i="72"/>
  <c r="AT16" i="72"/>
  <c r="BA16" i="72"/>
  <c r="AS16" i="72"/>
  <c r="AJ16" i="72"/>
  <c r="AU16" i="72"/>
  <c r="AI16" i="72"/>
  <c r="P16" i="72"/>
  <c r="AZ15" i="72"/>
  <c r="AT15" i="72"/>
  <c r="BA15" i="72"/>
  <c r="AS15" i="72"/>
  <c r="AJ15" i="72"/>
  <c r="P15" i="72"/>
  <c r="AZ14" i="72"/>
  <c r="AT14" i="72"/>
  <c r="BA14" i="72"/>
  <c r="O14" i="72"/>
  <c r="AS14" i="72"/>
  <c r="AU14" i="72"/>
  <c r="AI14" i="72"/>
  <c r="AJ14" i="72"/>
  <c r="P14" i="72"/>
  <c r="P25" i="72"/>
  <c r="AG34" i="72"/>
  <c r="AZ13" i="72"/>
  <c r="AZ25" i="72"/>
  <c r="AU13" i="72"/>
  <c r="AT13" i="72"/>
  <c r="BA13" i="72"/>
  <c r="AS13" i="72"/>
  <c r="AJ13" i="72"/>
  <c r="P13" i="72"/>
  <c r="AL4" i="72"/>
  <c r="O20" i="99"/>
  <c r="AH39" i="99"/>
  <c r="AW52" i="99"/>
  <c r="AG45" i="99"/>
  <c r="AW49" i="99"/>
  <c r="AX49" i="99"/>
  <c r="AE45" i="99"/>
  <c r="O22" i="99"/>
  <c r="AU54" i="99"/>
  <c r="AX53" i="99"/>
  <c r="AW53" i="99"/>
  <c r="AI13" i="99"/>
  <c r="AI25" i="99"/>
  <c r="AU25" i="99"/>
  <c r="O24" i="99"/>
  <c r="AV54" i="99"/>
  <c r="Q48" i="99"/>
  <c r="AJ40" i="99"/>
  <c r="AG30" i="99"/>
  <c r="Q47" i="99"/>
  <c r="AX52" i="99"/>
  <c r="AI98" i="99"/>
  <c r="BA13" i="99"/>
  <c r="BA25" i="99"/>
  <c r="BA17" i="99"/>
  <c r="O17" i="99"/>
  <c r="BA21" i="99"/>
  <c r="O21" i="99"/>
  <c r="AS48" i="99"/>
  <c r="AS51" i="99"/>
  <c r="AI105" i="99"/>
  <c r="AJ105" i="99"/>
  <c r="AJ106" i="99"/>
  <c r="AI107" i="99"/>
  <c r="AS50" i="99"/>
  <c r="AI95" i="99"/>
  <c r="AJ95" i="99"/>
  <c r="AJ96" i="99"/>
  <c r="AI97" i="99"/>
  <c r="AG45" i="98"/>
  <c r="AH34" i="98"/>
  <c r="AG30" i="98"/>
  <c r="Q47" i="98"/>
  <c r="AH39" i="98"/>
  <c r="AZ25" i="98"/>
  <c r="O13" i="98"/>
  <c r="AU20" i="98"/>
  <c r="AI20" i="98"/>
  <c r="O20" i="98"/>
  <c r="AV54" i="98"/>
  <c r="Q48" i="98"/>
  <c r="AX53" i="98"/>
  <c r="AW53" i="98"/>
  <c r="BA25" i="98"/>
  <c r="O17" i="98"/>
  <c r="AU19" i="98"/>
  <c r="AI19" i="98"/>
  <c r="O19" i="98"/>
  <c r="AU22" i="98"/>
  <c r="AI22" i="98"/>
  <c r="AU24" i="98"/>
  <c r="AI24" i="98"/>
  <c r="O24" i="98"/>
  <c r="AH32" i="98"/>
  <c r="AE45" i="98"/>
  <c r="AS52" i="98"/>
  <c r="AX49" i="98"/>
  <c r="AX50" i="98"/>
  <c r="AW50" i="98"/>
  <c r="AO37" i="98"/>
  <c r="O14" i="98"/>
  <c r="AU18" i="98"/>
  <c r="AI18" i="98"/>
  <c r="O18" i="98"/>
  <c r="O21" i="98"/>
  <c r="O22" i="98"/>
  <c r="AU23" i="98"/>
  <c r="AI23" i="98"/>
  <c r="O23" i="98"/>
  <c r="AS48" i="98"/>
  <c r="AS51" i="98"/>
  <c r="AI105" i="98"/>
  <c r="AJ105" i="98"/>
  <c r="AJ106" i="98"/>
  <c r="AI107" i="98"/>
  <c r="AI95" i="98"/>
  <c r="AJ95" i="98"/>
  <c r="AJ96" i="98"/>
  <c r="AI97" i="98"/>
  <c r="AX48" i="97"/>
  <c r="AG31" i="97"/>
  <c r="AW48" i="97"/>
  <c r="AW49" i="97"/>
  <c r="AX49" i="97"/>
  <c r="AE45" i="97"/>
  <c r="AI13" i="97"/>
  <c r="AI25" i="97"/>
  <c r="AU25" i="97"/>
  <c r="O23" i="97"/>
  <c r="AH39" i="97"/>
  <c r="AW52" i="97"/>
  <c r="BA25" i="97"/>
  <c r="O17" i="97"/>
  <c r="O19" i="97"/>
  <c r="AU54" i="97"/>
  <c r="AX53" i="97"/>
  <c r="AW53" i="97"/>
  <c r="AG45" i="97"/>
  <c r="AH34" i="97"/>
  <c r="O15" i="97"/>
  <c r="O24" i="97"/>
  <c r="AV54" i="97"/>
  <c r="Q48" i="97"/>
  <c r="AJ40" i="97"/>
  <c r="AG30" i="97"/>
  <c r="Q47" i="97"/>
  <c r="AI96" i="97"/>
  <c r="AI98" i="97"/>
  <c r="O13" i="97"/>
  <c r="BA21" i="97"/>
  <c r="O21" i="97"/>
  <c r="AS51" i="97"/>
  <c r="AI107" i="97"/>
  <c r="AJ107" i="97"/>
  <c r="AJ108" i="97"/>
  <c r="AJ109" i="97"/>
  <c r="AS50" i="97"/>
  <c r="AI95" i="97"/>
  <c r="AJ95" i="97"/>
  <c r="AI97" i="97"/>
  <c r="AX52" i="97"/>
  <c r="AI87" i="97"/>
  <c r="AJ87" i="97"/>
  <c r="AJ88" i="97"/>
  <c r="AJ89" i="97"/>
  <c r="AI13" i="96"/>
  <c r="AU17" i="96"/>
  <c r="AI17" i="96"/>
  <c r="O17" i="96"/>
  <c r="AX48" i="96"/>
  <c r="AG31" i="96"/>
  <c r="AW48" i="96"/>
  <c r="AW49" i="96"/>
  <c r="AE45" i="96"/>
  <c r="AX52" i="96"/>
  <c r="Q48" i="96"/>
  <c r="Q47" i="96"/>
  <c r="O21" i="96"/>
  <c r="BA23" i="96"/>
  <c r="AU23" i="96"/>
  <c r="AI23" i="96"/>
  <c r="AX53" i="96"/>
  <c r="AW53" i="96"/>
  <c r="P25" i="96"/>
  <c r="AG34" i="96"/>
  <c r="O14" i="96"/>
  <c r="BA15" i="96"/>
  <c r="AU15" i="96"/>
  <c r="AI15" i="96"/>
  <c r="AU21" i="96"/>
  <c r="AI21" i="96"/>
  <c r="AS51" i="96"/>
  <c r="AJ25" i="96"/>
  <c r="AG41" i="96"/>
  <c r="AH41" i="96"/>
  <c r="O18" i="96"/>
  <c r="BA19" i="96"/>
  <c r="O19" i="96"/>
  <c r="AU19" i="96"/>
  <c r="AI19" i="96"/>
  <c r="AU54" i="96"/>
  <c r="AZ25" i="96"/>
  <c r="AG30" i="96"/>
  <c r="AI96" i="96"/>
  <c r="AI98" i="96"/>
  <c r="AY26" i="96"/>
  <c r="AS50" i="96"/>
  <c r="AI95" i="96"/>
  <c r="AJ95" i="96"/>
  <c r="AJ96" i="96"/>
  <c r="AJ97" i="96"/>
  <c r="AJ98" i="96"/>
  <c r="AJ99" i="96"/>
  <c r="AI97" i="96"/>
  <c r="AI85" i="96"/>
  <c r="AJ85" i="96"/>
  <c r="AJ86" i="96"/>
  <c r="AI87" i="96"/>
  <c r="BA25" i="95"/>
  <c r="O22" i="95"/>
  <c r="AW49" i="95"/>
  <c r="AX49" i="95"/>
  <c r="AE45" i="95"/>
  <c r="Q48" i="95"/>
  <c r="AG30" i="95"/>
  <c r="Q47" i="95"/>
  <c r="AI13" i="95"/>
  <c r="O18" i="95"/>
  <c r="O21" i="95"/>
  <c r="AH39" i="95"/>
  <c r="AW52" i="95"/>
  <c r="AH34" i="95"/>
  <c r="AG45" i="95"/>
  <c r="O17" i="95"/>
  <c r="AX53" i="95"/>
  <c r="AW53" i="95"/>
  <c r="AX52" i="95"/>
  <c r="O13" i="95"/>
  <c r="AU15" i="95"/>
  <c r="AI15" i="95"/>
  <c r="O15" i="95"/>
  <c r="AU19" i="95"/>
  <c r="AI19" i="95"/>
  <c r="O19" i="95"/>
  <c r="AU23" i="95"/>
  <c r="AI23" i="95"/>
  <c r="O23" i="95"/>
  <c r="AS48" i="95"/>
  <c r="AS51" i="95"/>
  <c r="AY26" i="95"/>
  <c r="AS50" i="95"/>
  <c r="AI95" i="95"/>
  <c r="AJ95" i="95"/>
  <c r="AJ96" i="95"/>
  <c r="AI97" i="95"/>
  <c r="AI99" i="95"/>
  <c r="AI85" i="95"/>
  <c r="AJ85" i="95"/>
  <c r="AJ86" i="95"/>
  <c r="AJ87" i="95"/>
  <c r="AJ88" i="95"/>
  <c r="AJ89" i="95"/>
  <c r="AI87" i="95"/>
  <c r="AG45" i="94"/>
  <c r="AH41" i="94"/>
  <c r="O16" i="94"/>
  <c r="O24" i="94"/>
  <c r="AV54" i="94"/>
  <c r="Q48" i="94"/>
  <c r="AJ40" i="94"/>
  <c r="Q47" i="94"/>
  <c r="AG30" i="94"/>
  <c r="AX53" i="94"/>
  <c r="AW53" i="94"/>
  <c r="AW49" i="94"/>
  <c r="AX49" i="94"/>
  <c r="AH32" i="94"/>
  <c r="AE45" i="94"/>
  <c r="AW52" i="94"/>
  <c r="BA25" i="94"/>
  <c r="O20" i="94"/>
  <c r="AH39" i="94"/>
  <c r="AS48" i="94"/>
  <c r="AS51" i="94"/>
  <c r="AI105" i="94"/>
  <c r="AJ105" i="94"/>
  <c r="AJ106" i="94"/>
  <c r="AI107" i="94"/>
  <c r="AX52" i="94"/>
  <c r="AI96" i="94"/>
  <c r="AI98" i="94"/>
  <c r="AY26" i="94"/>
  <c r="AS50" i="94"/>
  <c r="AI95" i="94"/>
  <c r="AJ95" i="94"/>
  <c r="AJ96" i="94"/>
  <c r="AJ97" i="94"/>
  <c r="AJ98" i="94"/>
  <c r="AJ99" i="94"/>
  <c r="AI97" i="94"/>
  <c r="AU13" i="94"/>
  <c r="AI13" i="93"/>
  <c r="AI25" i="93"/>
  <c r="AU25" i="93"/>
  <c r="O23" i="93"/>
  <c r="AH39" i="93"/>
  <c r="AW52" i="93"/>
  <c r="O17" i="93"/>
  <c r="O19" i="93"/>
  <c r="AU54" i="93"/>
  <c r="AX53" i="93"/>
  <c r="AW53" i="93"/>
  <c r="AW49" i="93"/>
  <c r="AX49" i="93"/>
  <c r="AE45" i="93"/>
  <c r="AG45" i="93"/>
  <c r="O15" i="93"/>
  <c r="O24" i="93"/>
  <c r="AV54" i="93"/>
  <c r="Q48" i="93"/>
  <c r="AJ40" i="93"/>
  <c r="AG30" i="93"/>
  <c r="AH32" i="93"/>
  <c r="Q47" i="93"/>
  <c r="AX52" i="93"/>
  <c r="AI98" i="93"/>
  <c r="O13" i="93"/>
  <c r="BA21" i="93"/>
  <c r="BA25" i="93"/>
  <c r="AS48" i="93"/>
  <c r="AS51" i="93"/>
  <c r="AI105" i="93"/>
  <c r="AJ105" i="93"/>
  <c r="AJ106" i="93"/>
  <c r="AJ107" i="93"/>
  <c r="AJ108" i="93"/>
  <c r="AJ109" i="93"/>
  <c r="AI107" i="93"/>
  <c r="AS50" i="93"/>
  <c r="AI95" i="93"/>
  <c r="AJ95" i="93"/>
  <c r="AJ96" i="93"/>
  <c r="AJ97" i="93"/>
  <c r="AJ98" i="93"/>
  <c r="AJ99" i="93"/>
  <c r="AI97" i="93"/>
  <c r="AX53" i="92"/>
  <c r="AW53" i="92"/>
  <c r="AG45" i="92"/>
  <c r="O15" i="92"/>
  <c r="AV54" i="92"/>
  <c r="Q48" i="92"/>
  <c r="Q47" i="92"/>
  <c r="AG30" i="92"/>
  <c r="AH41" i="92"/>
  <c r="O20" i="92"/>
  <c r="AW49" i="92"/>
  <c r="AX49" i="92"/>
  <c r="AE45" i="92"/>
  <c r="AI13" i="92"/>
  <c r="AI25" i="92"/>
  <c r="AU25" i="92"/>
  <c r="O16" i="92"/>
  <c r="O21" i="92"/>
  <c r="O23" i="92"/>
  <c r="AH39" i="92"/>
  <c r="AW52" i="92"/>
  <c r="AX52" i="92"/>
  <c r="AI96" i="92"/>
  <c r="O13" i="92"/>
  <c r="AS48" i="92"/>
  <c r="AS51" i="92"/>
  <c r="AI107" i="92"/>
  <c r="AJ107" i="92"/>
  <c r="AJ108" i="92"/>
  <c r="AJ109" i="92"/>
  <c r="AS50" i="92"/>
  <c r="AI95" i="92"/>
  <c r="AJ95" i="92"/>
  <c r="AI97" i="92"/>
  <c r="AI99" i="92"/>
  <c r="AI87" i="92"/>
  <c r="AJ87" i="92"/>
  <c r="AJ88" i="92"/>
  <c r="AJ89" i="92"/>
  <c r="AE45" i="91"/>
  <c r="AI13" i="91"/>
  <c r="AI25" i="91"/>
  <c r="AU25" i="91"/>
  <c r="O21" i="91"/>
  <c r="O23" i="91"/>
  <c r="AH39" i="91"/>
  <c r="AW52" i="91"/>
  <c r="BA25" i="91"/>
  <c r="O17" i="91"/>
  <c r="O19" i="91"/>
  <c r="AU54" i="91"/>
  <c r="AX53" i="91"/>
  <c r="AW53" i="91"/>
  <c r="AW49" i="91"/>
  <c r="AX49" i="91"/>
  <c r="AG45" i="91"/>
  <c r="O13" i="91"/>
  <c r="O15" i="91"/>
  <c r="O24" i="91"/>
  <c r="AV54" i="91"/>
  <c r="Q48" i="91"/>
  <c r="AJ40" i="91"/>
  <c r="AG30" i="91"/>
  <c r="AH32" i="91"/>
  <c r="Q47" i="91"/>
  <c r="AZ25" i="91"/>
  <c r="AI98" i="91"/>
  <c r="AS48" i="91"/>
  <c r="AS51" i="91"/>
  <c r="AI105" i="91"/>
  <c r="AJ105" i="91"/>
  <c r="AJ106" i="91"/>
  <c r="AI107" i="91"/>
  <c r="AS50" i="91"/>
  <c r="AI95" i="91"/>
  <c r="AJ95" i="91"/>
  <c r="AJ96" i="91"/>
  <c r="AJ97" i="91"/>
  <c r="AJ98" i="91"/>
  <c r="AJ99" i="91"/>
  <c r="AI97" i="91"/>
  <c r="BA15" i="90"/>
  <c r="AU15" i="90"/>
  <c r="AI15" i="90"/>
  <c r="Q48" i="90"/>
  <c r="Q47" i="90"/>
  <c r="O18" i="90"/>
  <c r="AZ25" i="90"/>
  <c r="AS51" i="90"/>
  <c r="BA25" i="90"/>
  <c r="BA19" i="90"/>
  <c r="AU19" i="90"/>
  <c r="AI19" i="90"/>
  <c r="AU54" i="90"/>
  <c r="AG30" i="90"/>
  <c r="AU13" i="90"/>
  <c r="O21" i="90"/>
  <c r="O22" i="90"/>
  <c r="BA23" i="90"/>
  <c r="AU23" i="90"/>
  <c r="AI23" i="90"/>
  <c r="AX53" i="90"/>
  <c r="AW53" i="90"/>
  <c r="AH34" i="90"/>
  <c r="AW52" i="90"/>
  <c r="AU17" i="90"/>
  <c r="AI17" i="90"/>
  <c r="O17" i="90"/>
  <c r="AW49" i="90"/>
  <c r="AH32" i="90"/>
  <c r="AE45" i="90"/>
  <c r="AX52" i="90"/>
  <c r="AS48" i="90"/>
  <c r="AY26" i="90"/>
  <c r="AS50" i="90"/>
  <c r="AI95" i="90"/>
  <c r="AJ95" i="90"/>
  <c r="AJ96" i="90"/>
  <c r="AI97" i="90"/>
  <c r="AI85" i="90"/>
  <c r="AJ85" i="90"/>
  <c r="AJ86" i="90"/>
  <c r="AI87" i="90"/>
  <c r="AG45" i="89"/>
  <c r="AE45" i="89"/>
  <c r="AS52" i="89"/>
  <c r="O20" i="89"/>
  <c r="BA22" i="89"/>
  <c r="AU22" i="89"/>
  <c r="AI22" i="89"/>
  <c r="AZ25" i="89"/>
  <c r="AU16" i="89"/>
  <c r="AI16" i="89"/>
  <c r="O16" i="89"/>
  <c r="O24" i="89"/>
  <c r="AX50" i="89"/>
  <c r="AW50" i="89"/>
  <c r="AG38" i="89"/>
  <c r="AH38" i="89"/>
  <c r="AH42" i="89"/>
  <c r="AG27" i="89"/>
  <c r="AH39" i="89"/>
  <c r="AW49" i="89"/>
  <c r="BA18" i="89"/>
  <c r="AU18" i="89"/>
  <c r="AI18" i="89"/>
  <c r="AU25" i="89"/>
  <c r="O21" i="89"/>
  <c r="AW53" i="89"/>
  <c r="BA14" i="89"/>
  <c r="O14" i="89"/>
  <c r="AU14" i="89"/>
  <c r="AI14" i="89"/>
  <c r="AI25" i="89"/>
  <c r="AU20" i="89"/>
  <c r="AI20" i="89"/>
  <c r="AV54" i="89"/>
  <c r="AI106" i="89"/>
  <c r="AI108" i="89"/>
  <c r="O13" i="89"/>
  <c r="AS48" i="89"/>
  <c r="AS51" i="89"/>
  <c r="AI105" i="89"/>
  <c r="AJ105" i="89"/>
  <c r="AI107" i="89"/>
  <c r="AI96" i="89"/>
  <c r="AI98" i="89"/>
  <c r="AI95" i="89"/>
  <c r="AJ95" i="89"/>
  <c r="AI97" i="89"/>
  <c r="AX53" i="88"/>
  <c r="AW53" i="88"/>
  <c r="AI13" i="88"/>
  <c r="AI25" i="88"/>
  <c r="AU25" i="88"/>
  <c r="O24" i="88"/>
  <c r="AV54" i="88"/>
  <c r="Q48" i="88"/>
  <c r="Q47" i="88"/>
  <c r="AG30" i="88"/>
  <c r="AH32" i="88"/>
  <c r="O17" i="88"/>
  <c r="AW49" i="88"/>
  <c r="AX49" i="88"/>
  <c r="AE45" i="88"/>
  <c r="AW52" i="88"/>
  <c r="AG45" i="88"/>
  <c r="O13" i="88"/>
  <c r="AH39" i="88"/>
  <c r="AZ25" i="88"/>
  <c r="AI96" i="88"/>
  <c r="AI98" i="88"/>
  <c r="BA21" i="88"/>
  <c r="O21" i="88"/>
  <c r="AS48" i="88"/>
  <c r="AS51" i="88"/>
  <c r="AI105" i="88"/>
  <c r="AJ105" i="88"/>
  <c r="AJ106" i="88"/>
  <c r="AI107" i="88"/>
  <c r="AY26" i="88"/>
  <c r="AS50" i="88"/>
  <c r="AI95" i="88"/>
  <c r="AJ95" i="88"/>
  <c r="AI97" i="88"/>
  <c r="AX52" i="88"/>
  <c r="AG45" i="87"/>
  <c r="AX53" i="87"/>
  <c r="AW53" i="87"/>
  <c r="AH41" i="87"/>
  <c r="O16" i="87"/>
  <c r="O24" i="87"/>
  <c r="AV54" i="87"/>
  <c r="Q48" i="87"/>
  <c r="Q47" i="87"/>
  <c r="AG30" i="87"/>
  <c r="AW49" i="87"/>
  <c r="AX49" i="87"/>
  <c r="AE45" i="87"/>
  <c r="AW52" i="87"/>
  <c r="BA25" i="87"/>
  <c r="O20" i="87"/>
  <c r="AH39" i="87"/>
  <c r="AS48" i="87"/>
  <c r="AS51" i="87"/>
  <c r="AI105" i="87"/>
  <c r="AJ105" i="87"/>
  <c r="AJ106" i="87"/>
  <c r="AJ107" i="87"/>
  <c r="AJ108" i="87"/>
  <c r="AJ109" i="87"/>
  <c r="AI107" i="87"/>
  <c r="AI96" i="87"/>
  <c r="AI98" i="87"/>
  <c r="AY26" i="87"/>
  <c r="AS50" i="87"/>
  <c r="AI95" i="87"/>
  <c r="AJ95" i="87"/>
  <c r="AJ96" i="87"/>
  <c r="AJ97" i="87"/>
  <c r="AI97" i="87"/>
  <c r="AX52" i="87"/>
  <c r="AU13" i="87"/>
  <c r="AX48" i="86"/>
  <c r="AG31" i="86"/>
  <c r="AW48" i="86"/>
  <c r="AE45" i="86"/>
  <c r="BA19" i="86"/>
  <c r="AU19" i="86"/>
  <c r="AI19" i="86"/>
  <c r="AS51" i="86"/>
  <c r="Q48" i="86"/>
  <c r="AJ40" i="86"/>
  <c r="Q47" i="86"/>
  <c r="AI98" i="86"/>
  <c r="AI99" i="86"/>
  <c r="AI97" i="86"/>
  <c r="AI95" i="86"/>
  <c r="AJ95" i="86"/>
  <c r="AJ96" i="86"/>
  <c r="AI96" i="86"/>
  <c r="P25" i="86"/>
  <c r="AG34" i="86"/>
  <c r="O13" i="86"/>
  <c r="O19" i="86"/>
  <c r="O21" i="86"/>
  <c r="O22" i="86"/>
  <c r="AH39" i="86"/>
  <c r="AZ25" i="86"/>
  <c r="AI13" i="86"/>
  <c r="AW49" i="86"/>
  <c r="AX49" i="86"/>
  <c r="AG30" i="86"/>
  <c r="AH32" i="86"/>
  <c r="AH41" i="86"/>
  <c r="BA15" i="86"/>
  <c r="O15" i="86"/>
  <c r="AU15" i="86"/>
  <c r="AI15" i="86"/>
  <c r="BA23" i="86"/>
  <c r="O23" i="86"/>
  <c r="AU23" i="86"/>
  <c r="AI23" i="86"/>
  <c r="AX53" i="86"/>
  <c r="AW53" i="86"/>
  <c r="AI88" i="86"/>
  <c r="AS50" i="86"/>
  <c r="AX52" i="86"/>
  <c r="AI85" i="86"/>
  <c r="AJ85" i="86"/>
  <c r="AJ86" i="86"/>
  <c r="AJ87" i="86"/>
  <c r="AI87" i="86"/>
  <c r="AX53" i="85"/>
  <c r="AW53" i="85"/>
  <c r="AH41" i="85"/>
  <c r="O16" i="85"/>
  <c r="O24" i="85"/>
  <c r="AV54" i="85"/>
  <c r="Q48" i="85"/>
  <c r="AG30" i="85"/>
  <c r="Q47" i="85"/>
  <c r="AW49" i="85"/>
  <c r="AX49" i="85"/>
  <c r="AH32" i="85"/>
  <c r="AE45" i="85"/>
  <c r="AW52" i="85"/>
  <c r="AH34" i="85"/>
  <c r="AG45" i="85"/>
  <c r="BA25" i="85"/>
  <c r="O20" i="85"/>
  <c r="AH39" i="85"/>
  <c r="T34" i="85"/>
  <c r="AX52" i="85"/>
  <c r="AI96" i="85"/>
  <c r="L29" i="85"/>
  <c r="AB29" i="85"/>
  <c r="T30" i="85"/>
  <c r="H32" i="85"/>
  <c r="I32" i="85"/>
  <c r="P32" i="85"/>
  <c r="Q32" i="85"/>
  <c r="X32" i="85"/>
  <c r="Y32" i="85"/>
  <c r="L33" i="85"/>
  <c r="AB33" i="85"/>
  <c r="H34" i="85"/>
  <c r="X34" i="85"/>
  <c r="AS48" i="85"/>
  <c r="AS51" i="85"/>
  <c r="AI105" i="85"/>
  <c r="AJ105" i="85"/>
  <c r="AJ106" i="85"/>
  <c r="AJ107" i="85"/>
  <c r="AJ108" i="85"/>
  <c r="AJ109" i="85"/>
  <c r="AI107" i="85"/>
  <c r="AI98" i="85"/>
  <c r="AY26" i="85"/>
  <c r="L28" i="85"/>
  <c r="M28" i="85"/>
  <c r="T28" i="85"/>
  <c r="U28" i="85"/>
  <c r="AB28" i="85"/>
  <c r="AC28" i="85"/>
  <c r="P29" i="85"/>
  <c r="P33" i="85"/>
  <c r="L34" i="85"/>
  <c r="AB34" i="85"/>
  <c r="AS50" i="85"/>
  <c r="AI95" i="85"/>
  <c r="AJ95" i="85"/>
  <c r="AJ96" i="85"/>
  <c r="AJ97" i="85"/>
  <c r="AJ98" i="85"/>
  <c r="AJ99" i="85"/>
  <c r="AI97" i="85"/>
  <c r="AU13" i="85"/>
  <c r="T29" i="85"/>
  <c r="L30" i="85"/>
  <c r="AB30" i="85"/>
  <c r="L32" i="85"/>
  <c r="M32" i="85"/>
  <c r="T32" i="85"/>
  <c r="U32" i="85"/>
  <c r="AB32" i="85"/>
  <c r="AC32" i="85"/>
  <c r="AG45" i="84"/>
  <c r="O15" i="84"/>
  <c r="O17" i="84"/>
  <c r="O23" i="84"/>
  <c r="AW49" i="84"/>
  <c r="AX49" i="84"/>
  <c r="AE45" i="84"/>
  <c r="AW52" i="84"/>
  <c r="AX53" i="84"/>
  <c r="AW53" i="84"/>
  <c r="AH41" i="84"/>
  <c r="AV54" i="84"/>
  <c r="Q48" i="84"/>
  <c r="AG30" i="84"/>
  <c r="AH34" i="84"/>
  <c r="Q47" i="84"/>
  <c r="BA25" i="84"/>
  <c r="O20" i="84"/>
  <c r="AH39" i="84"/>
  <c r="AX52" i="84"/>
  <c r="AI96" i="84"/>
  <c r="L29" i="84"/>
  <c r="AB29" i="84"/>
  <c r="T30" i="84"/>
  <c r="H32" i="84"/>
  <c r="I32" i="84"/>
  <c r="P32" i="84"/>
  <c r="Q32" i="84"/>
  <c r="X32" i="84"/>
  <c r="Y32" i="84"/>
  <c r="L33" i="84"/>
  <c r="AB33" i="84"/>
  <c r="H34" i="84"/>
  <c r="X34" i="84"/>
  <c r="AS48" i="84"/>
  <c r="AS51" i="84"/>
  <c r="AI105" i="84"/>
  <c r="AJ105" i="84"/>
  <c r="AJ106" i="84"/>
  <c r="AI107" i="84"/>
  <c r="T34" i="84"/>
  <c r="AI98" i="84"/>
  <c r="AY26" i="84"/>
  <c r="L28" i="84"/>
  <c r="M28" i="84"/>
  <c r="T28" i="84"/>
  <c r="U28" i="84"/>
  <c r="AB28" i="84"/>
  <c r="AC28" i="84"/>
  <c r="P29" i="84"/>
  <c r="P33" i="84"/>
  <c r="L34" i="84"/>
  <c r="AB34" i="84"/>
  <c r="AS50" i="84"/>
  <c r="AI95" i="84"/>
  <c r="AJ95" i="84"/>
  <c r="AI97" i="84"/>
  <c r="AU13" i="84"/>
  <c r="T29" i="84"/>
  <c r="L30" i="84"/>
  <c r="AB30" i="84"/>
  <c r="L32" i="84"/>
  <c r="M32" i="84"/>
  <c r="T32" i="84"/>
  <c r="U32" i="84"/>
  <c r="AB32" i="84"/>
  <c r="AC32" i="84"/>
  <c r="AE45" i="83"/>
  <c r="AI25" i="83"/>
  <c r="AX50" i="83"/>
  <c r="AW50" i="83"/>
  <c r="AG38" i="83"/>
  <c r="AH38" i="83"/>
  <c r="AH42" i="83"/>
  <c r="AX49" i="83"/>
  <c r="O16" i="83"/>
  <c r="O17" i="83"/>
  <c r="O20" i="83"/>
  <c r="O21" i="83"/>
  <c r="O22" i="83"/>
  <c r="O24" i="83"/>
  <c r="AU54" i="83"/>
  <c r="AH39" i="83"/>
  <c r="AG45" i="83"/>
  <c r="AV54" i="83"/>
  <c r="Q48" i="83"/>
  <c r="AJ40" i="83"/>
  <c r="AG30" i="83"/>
  <c r="Q47" i="83"/>
  <c r="AX53" i="83"/>
  <c r="AU18" i="83"/>
  <c r="AI18" i="83"/>
  <c r="O18" i="83"/>
  <c r="X28" i="83"/>
  <c r="Y28" i="83"/>
  <c r="X33" i="83"/>
  <c r="T34" i="83"/>
  <c r="AS52" i="83"/>
  <c r="O13" i="83"/>
  <c r="L29" i="83"/>
  <c r="AB29" i="83"/>
  <c r="T30" i="83"/>
  <c r="H32" i="83"/>
  <c r="I32" i="83"/>
  <c r="P32" i="83"/>
  <c r="Q32" i="83"/>
  <c r="X32" i="83"/>
  <c r="Y32" i="83"/>
  <c r="L33" i="83"/>
  <c r="AB33" i="83"/>
  <c r="H34" i="83"/>
  <c r="X34" i="83"/>
  <c r="AS48" i="83"/>
  <c r="AS51" i="83"/>
  <c r="AI105" i="83"/>
  <c r="AJ105" i="83"/>
  <c r="AJ106" i="83"/>
  <c r="AJ107" i="83"/>
  <c r="AJ108" i="83"/>
  <c r="AJ109" i="83"/>
  <c r="AI107" i="83"/>
  <c r="AU14" i="83"/>
  <c r="AI14" i="83"/>
  <c r="O14" i="83"/>
  <c r="AU22" i="83"/>
  <c r="AI22" i="83"/>
  <c r="X29" i="83"/>
  <c r="AY26" i="83"/>
  <c r="L28" i="83"/>
  <c r="M28" i="83"/>
  <c r="T28" i="83"/>
  <c r="U28" i="83"/>
  <c r="AB28" i="83"/>
  <c r="AC28" i="83"/>
  <c r="P29" i="83"/>
  <c r="P33" i="83"/>
  <c r="AW53" i="83"/>
  <c r="AI95" i="83"/>
  <c r="AJ95" i="83"/>
  <c r="AJ96" i="83"/>
  <c r="AJ97" i="83"/>
  <c r="AJ98" i="83"/>
  <c r="AJ99" i="83"/>
  <c r="AI97" i="83"/>
  <c r="T29" i="83"/>
  <c r="T32" i="83"/>
  <c r="U32" i="83"/>
  <c r="AV54" i="82"/>
  <c r="Q48" i="82"/>
  <c r="AJ40" i="82"/>
  <c r="Q47" i="82"/>
  <c r="AG30" i="82"/>
  <c r="AX53" i="82"/>
  <c r="AW53" i="82"/>
  <c r="O15" i="82"/>
  <c r="O17" i="82"/>
  <c r="O23" i="82"/>
  <c r="AW49" i="82"/>
  <c r="AX49" i="82"/>
  <c r="AE45" i="82"/>
  <c r="AH32" i="82"/>
  <c r="AW52" i="82"/>
  <c r="AG45" i="82"/>
  <c r="AH34" i="82"/>
  <c r="AH41" i="82"/>
  <c r="BA25" i="82"/>
  <c r="O20" i="82"/>
  <c r="AH39" i="82"/>
  <c r="L29" i="82"/>
  <c r="AB29" i="82"/>
  <c r="T30" i="82"/>
  <c r="H32" i="82"/>
  <c r="I32" i="82"/>
  <c r="P32" i="82"/>
  <c r="Q32" i="82"/>
  <c r="X32" i="82"/>
  <c r="Y32" i="82"/>
  <c r="L33" i="82"/>
  <c r="AB33" i="82"/>
  <c r="H34" i="82"/>
  <c r="X34" i="82"/>
  <c r="AS48" i="82"/>
  <c r="AS51" i="82"/>
  <c r="AI105" i="82"/>
  <c r="AJ105" i="82"/>
  <c r="AJ106" i="82"/>
  <c r="AJ107" i="82"/>
  <c r="AJ108" i="82"/>
  <c r="AJ109" i="82"/>
  <c r="AI107" i="82"/>
  <c r="T34" i="82"/>
  <c r="AX52" i="82"/>
  <c r="AI96" i="82"/>
  <c r="AI98" i="82"/>
  <c r="AY26" i="82"/>
  <c r="L28" i="82"/>
  <c r="M28" i="82"/>
  <c r="T28" i="82"/>
  <c r="U28" i="82"/>
  <c r="AB28" i="82"/>
  <c r="AC28" i="82"/>
  <c r="P29" i="82"/>
  <c r="P33" i="82"/>
  <c r="L34" i="82"/>
  <c r="AB34" i="82"/>
  <c r="AS50" i="82"/>
  <c r="AI95" i="82"/>
  <c r="AJ95" i="82"/>
  <c r="AI97" i="82"/>
  <c r="AU13" i="82"/>
  <c r="T29" i="82"/>
  <c r="L30" i="82"/>
  <c r="AB30" i="82"/>
  <c r="L32" i="82"/>
  <c r="M32" i="82"/>
  <c r="T32" i="82"/>
  <c r="U32" i="82"/>
  <c r="AB32" i="82"/>
  <c r="AC32" i="82"/>
  <c r="AX53" i="81"/>
  <c r="AW53" i="81"/>
  <c r="AH41" i="81"/>
  <c r="O16" i="81"/>
  <c r="O24" i="81"/>
  <c r="AV54" i="81"/>
  <c r="Q48" i="81"/>
  <c r="Q47" i="81"/>
  <c r="AG30" i="81"/>
  <c r="AW49" i="81"/>
  <c r="AX49" i="81"/>
  <c r="AH32" i="81"/>
  <c r="AE45" i="81"/>
  <c r="AW52" i="81"/>
  <c r="AG45" i="81"/>
  <c r="AH34" i="81"/>
  <c r="BA25" i="81"/>
  <c r="AH39" i="81"/>
  <c r="T34" i="81"/>
  <c r="AI96" i="81"/>
  <c r="L29" i="81"/>
  <c r="AB29" i="81"/>
  <c r="T30" i="81"/>
  <c r="H32" i="81"/>
  <c r="I32" i="81"/>
  <c r="P32" i="81"/>
  <c r="Q32" i="81"/>
  <c r="X32" i="81"/>
  <c r="Y32" i="81"/>
  <c r="L33" i="81"/>
  <c r="AB33" i="81"/>
  <c r="H34" i="81"/>
  <c r="X34" i="81"/>
  <c r="AS48" i="81"/>
  <c r="AS51" i="81"/>
  <c r="AI105" i="81"/>
  <c r="AJ105" i="81"/>
  <c r="AJ106" i="81"/>
  <c r="AI107" i="81"/>
  <c r="AX52" i="81"/>
  <c r="AI98" i="81"/>
  <c r="AY26" i="81"/>
  <c r="L28" i="81"/>
  <c r="M28" i="81"/>
  <c r="T28" i="81"/>
  <c r="U28" i="81"/>
  <c r="AB28" i="81"/>
  <c r="AC28" i="81"/>
  <c r="P29" i="81"/>
  <c r="P33" i="81"/>
  <c r="L34" i="81"/>
  <c r="AB34" i="81"/>
  <c r="AS50" i="81"/>
  <c r="AI95" i="81"/>
  <c r="AJ95" i="81"/>
  <c r="AJ96" i="81"/>
  <c r="AJ97" i="81"/>
  <c r="AJ98" i="81"/>
  <c r="AJ99" i="81"/>
  <c r="AI97" i="81"/>
  <c r="AU13" i="81"/>
  <c r="T29" i="81"/>
  <c r="L30" i="81"/>
  <c r="AB30" i="81"/>
  <c r="L32" i="81"/>
  <c r="M32" i="81"/>
  <c r="T32" i="81"/>
  <c r="U32" i="81"/>
  <c r="AB32" i="81"/>
  <c r="AC32" i="81"/>
  <c r="AW49" i="80"/>
  <c r="AX49" i="80"/>
  <c r="O21" i="80"/>
  <c r="AH39" i="80"/>
  <c r="AW52" i="80"/>
  <c r="BA25" i="80"/>
  <c r="O17" i="80"/>
  <c r="O19" i="80"/>
  <c r="AU54" i="80"/>
  <c r="AX53" i="80"/>
  <c r="AW53" i="80"/>
  <c r="AE45" i="80"/>
  <c r="AI13" i="80"/>
  <c r="AI25" i="80"/>
  <c r="AU25" i="80"/>
  <c r="O23" i="80"/>
  <c r="AG45" i="80"/>
  <c r="O15" i="80"/>
  <c r="O24" i="80"/>
  <c r="AV54" i="80"/>
  <c r="Q48" i="80"/>
  <c r="AJ40" i="80"/>
  <c r="Q47" i="80"/>
  <c r="AG30" i="80"/>
  <c r="AH34" i="80"/>
  <c r="AI98" i="80"/>
  <c r="O13" i="80"/>
  <c r="O25" i="80"/>
  <c r="L29" i="80"/>
  <c r="AB29" i="80"/>
  <c r="T30" i="80"/>
  <c r="H32" i="80"/>
  <c r="I32" i="80"/>
  <c r="P32" i="80"/>
  <c r="Q32" i="80"/>
  <c r="X32" i="80"/>
  <c r="Y32" i="80"/>
  <c r="L33" i="80"/>
  <c r="AB33" i="80"/>
  <c r="H34" i="80"/>
  <c r="X34" i="80"/>
  <c r="AS48" i="80"/>
  <c r="AS51" i="80"/>
  <c r="L28" i="80"/>
  <c r="M28" i="80"/>
  <c r="T28" i="80"/>
  <c r="U28" i="80"/>
  <c r="AB28" i="80"/>
  <c r="AC28" i="80"/>
  <c r="P29" i="80"/>
  <c r="P33" i="80"/>
  <c r="L34" i="80"/>
  <c r="AB34" i="80"/>
  <c r="AS50" i="80"/>
  <c r="AI95" i="80"/>
  <c r="AJ95" i="80"/>
  <c r="AJ96" i="80"/>
  <c r="AJ97" i="80"/>
  <c r="AJ98" i="80"/>
  <c r="AJ99" i="80"/>
  <c r="AI97" i="80"/>
  <c r="T34" i="80"/>
  <c r="T29" i="80"/>
  <c r="L30" i="80"/>
  <c r="AB30" i="80"/>
  <c r="L32" i="80"/>
  <c r="M32" i="80"/>
  <c r="T32" i="80"/>
  <c r="U32" i="80"/>
  <c r="AB32" i="80"/>
  <c r="AC32" i="80"/>
  <c r="AI87" i="80"/>
  <c r="AJ87" i="80"/>
  <c r="AJ88" i="80"/>
  <c r="AJ89" i="80"/>
  <c r="AW49" i="79"/>
  <c r="AX49" i="79"/>
  <c r="AH32" i="79"/>
  <c r="AE45" i="79"/>
  <c r="AH39" i="79"/>
  <c r="AI13" i="79"/>
  <c r="AI25" i="79"/>
  <c r="AU25" i="79"/>
  <c r="AW52" i="79"/>
  <c r="AG45" i="79"/>
  <c r="AH34" i="79"/>
  <c r="O19" i="79"/>
  <c r="O21" i="79"/>
  <c r="AU54" i="79"/>
  <c r="AX53" i="79"/>
  <c r="AW53" i="79"/>
  <c r="AV54" i="79"/>
  <c r="Q48" i="79"/>
  <c r="AJ40" i="79"/>
  <c r="Q47" i="79"/>
  <c r="AG30" i="79"/>
  <c r="AX52" i="79"/>
  <c r="BA13" i="79"/>
  <c r="BA25" i="79"/>
  <c r="L29" i="79"/>
  <c r="AB29" i="79"/>
  <c r="T30" i="79"/>
  <c r="H32" i="79"/>
  <c r="I32" i="79"/>
  <c r="P32" i="79"/>
  <c r="Q32" i="79"/>
  <c r="X32" i="79"/>
  <c r="Y32" i="79"/>
  <c r="L33" i="79"/>
  <c r="AB33" i="79"/>
  <c r="H34" i="79"/>
  <c r="X34" i="79"/>
  <c r="AS48" i="79"/>
  <c r="AS51" i="79"/>
  <c r="AI105" i="79"/>
  <c r="AJ105" i="79"/>
  <c r="AJ106" i="79"/>
  <c r="AJ107" i="79"/>
  <c r="AJ108" i="79"/>
  <c r="AJ109" i="79"/>
  <c r="AI107" i="79"/>
  <c r="AY26" i="79"/>
  <c r="L28" i="79"/>
  <c r="M28" i="79"/>
  <c r="T28" i="79"/>
  <c r="U28" i="79"/>
  <c r="AB28" i="79"/>
  <c r="AC28" i="79"/>
  <c r="P29" i="79"/>
  <c r="P33" i="79"/>
  <c r="L34" i="79"/>
  <c r="AB34" i="79"/>
  <c r="AS50" i="79"/>
  <c r="AI95" i="79"/>
  <c r="AJ95" i="79"/>
  <c r="AJ96" i="79"/>
  <c r="AI97" i="79"/>
  <c r="T34" i="79"/>
  <c r="T29" i="79"/>
  <c r="L30" i="79"/>
  <c r="AB30" i="79"/>
  <c r="L32" i="79"/>
  <c r="M32" i="79"/>
  <c r="T32" i="79"/>
  <c r="U32" i="79"/>
  <c r="AB32" i="79"/>
  <c r="AC32" i="79"/>
  <c r="AX53" i="78"/>
  <c r="AW53" i="78"/>
  <c r="AH41" i="78"/>
  <c r="O16" i="78"/>
  <c r="O24" i="78"/>
  <c r="AV54" i="78"/>
  <c r="Q48" i="78"/>
  <c r="AG30" i="78"/>
  <c r="Q47" i="78"/>
  <c r="AG45" i="78"/>
  <c r="AW49" i="78"/>
  <c r="AX49" i="78"/>
  <c r="AE45" i="78"/>
  <c r="AH32" i="78"/>
  <c r="AW52" i="78"/>
  <c r="BA25" i="78"/>
  <c r="O20" i="78"/>
  <c r="AH39" i="78"/>
  <c r="AX52" i="78"/>
  <c r="AI96" i="78"/>
  <c r="L29" i="78"/>
  <c r="AB29" i="78"/>
  <c r="T30" i="78"/>
  <c r="H32" i="78"/>
  <c r="I32" i="78"/>
  <c r="P32" i="78"/>
  <c r="Q32" i="78"/>
  <c r="X32" i="78"/>
  <c r="Y32" i="78"/>
  <c r="L33" i="78"/>
  <c r="AB33" i="78"/>
  <c r="H34" i="78"/>
  <c r="X34" i="78"/>
  <c r="AS48" i="78"/>
  <c r="AS51" i="78"/>
  <c r="AI105" i="78"/>
  <c r="AJ105" i="78"/>
  <c r="AJ106" i="78"/>
  <c r="AJ107" i="78"/>
  <c r="AJ108" i="78"/>
  <c r="AJ109" i="78"/>
  <c r="AI107" i="78"/>
  <c r="T34" i="78"/>
  <c r="AI98" i="78"/>
  <c r="AY26" i="78"/>
  <c r="L28" i="78"/>
  <c r="M28" i="78"/>
  <c r="T28" i="78"/>
  <c r="U28" i="78"/>
  <c r="AB28" i="78"/>
  <c r="AC28" i="78"/>
  <c r="P29" i="78"/>
  <c r="P33" i="78"/>
  <c r="L34" i="78"/>
  <c r="AB34" i="78"/>
  <c r="AS50" i="78"/>
  <c r="AI95" i="78"/>
  <c r="AJ95" i="78"/>
  <c r="AJ96" i="78"/>
  <c r="AJ97" i="78"/>
  <c r="AJ98" i="78"/>
  <c r="AJ99" i="78"/>
  <c r="AI97" i="78"/>
  <c r="AU13" i="78"/>
  <c r="T29" i="78"/>
  <c r="L30" i="78"/>
  <c r="AB30" i="78"/>
  <c r="L32" i="78"/>
  <c r="M32" i="78"/>
  <c r="T32" i="78"/>
  <c r="U32" i="78"/>
  <c r="AB32" i="78"/>
  <c r="AC32" i="78"/>
  <c r="Q48" i="77"/>
  <c r="AG30" i="77"/>
  <c r="Q47" i="77"/>
  <c r="O20" i="77"/>
  <c r="AW49" i="77"/>
  <c r="AX49" i="77"/>
  <c r="AH32" i="77"/>
  <c r="AE45" i="77"/>
  <c r="AI13" i="77"/>
  <c r="AI25" i="77"/>
  <c r="AU25" i="77"/>
  <c r="O21" i="77"/>
  <c r="O23" i="77"/>
  <c r="AH39" i="77"/>
  <c r="AW52" i="77"/>
  <c r="AG45" i="77"/>
  <c r="AH34" i="77"/>
  <c r="BA25" i="77"/>
  <c r="O17" i="77"/>
  <c r="O19" i="77"/>
  <c r="AU54" i="77"/>
  <c r="AX53" i="77"/>
  <c r="AW53" i="77"/>
  <c r="AZ25" i="77"/>
  <c r="T34" i="77"/>
  <c r="AI96" i="77"/>
  <c r="L29" i="77"/>
  <c r="AB29" i="77"/>
  <c r="T30" i="77"/>
  <c r="H32" i="77"/>
  <c r="I32" i="77"/>
  <c r="P32" i="77"/>
  <c r="Q32" i="77"/>
  <c r="X32" i="77"/>
  <c r="Y32" i="77"/>
  <c r="L33" i="77"/>
  <c r="AB33" i="77"/>
  <c r="H34" i="77"/>
  <c r="X34" i="77"/>
  <c r="AS48" i="77"/>
  <c r="AS51" i="77"/>
  <c r="AI107" i="77"/>
  <c r="AJ107" i="77"/>
  <c r="AJ108" i="77"/>
  <c r="AJ109" i="77"/>
  <c r="L28" i="77"/>
  <c r="M28" i="77"/>
  <c r="T28" i="77"/>
  <c r="U28" i="77"/>
  <c r="AB28" i="77"/>
  <c r="AC28" i="77"/>
  <c r="P29" i="77"/>
  <c r="P33" i="77"/>
  <c r="L34" i="77"/>
  <c r="AB34" i="77"/>
  <c r="AS50" i="77"/>
  <c r="AI95" i="77"/>
  <c r="AJ95" i="77"/>
  <c r="AI97" i="77"/>
  <c r="AI99" i="77"/>
  <c r="T29" i="77"/>
  <c r="L30" i="77"/>
  <c r="AB30" i="77"/>
  <c r="L32" i="77"/>
  <c r="M32" i="77"/>
  <c r="T32" i="77"/>
  <c r="U32" i="77"/>
  <c r="AB32" i="77"/>
  <c r="AC32" i="77"/>
  <c r="AW49" i="76"/>
  <c r="AX49" i="76"/>
  <c r="AH32" i="76"/>
  <c r="AE45" i="76"/>
  <c r="O23" i="76"/>
  <c r="AH39" i="76"/>
  <c r="AW52" i="76"/>
  <c r="AI13" i="76"/>
  <c r="AI25" i="76"/>
  <c r="AU25" i="76"/>
  <c r="O19" i="76"/>
  <c r="AU54" i="76"/>
  <c r="AX53" i="76"/>
  <c r="AW53" i="76"/>
  <c r="AG45" i="76"/>
  <c r="O15" i="76"/>
  <c r="O24" i="76"/>
  <c r="AV54" i="76"/>
  <c r="Q48" i="76"/>
  <c r="AJ40" i="76"/>
  <c r="AG30" i="76"/>
  <c r="Q47" i="76"/>
  <c r="T34" i="76"/>
  <c r="AX52" i="76"/>
  <c r="AI98" i="76"/>
  <c r="O13" i="76"/>
  <c r="BA13" i="76"/>
  <c r="BA17" i="76"/>
  <c r="O17" i="76"/>
  <c r="BA21" i="76"/>
  <c r="O21" i="76"/>
  <c r="L29" i="76"/>
  <c r="AB29" i="76"/>
  <c r="T30" i="76"/>
  <c r="H32" i="76"/>
  <c r="I32" i="76"/>
  <c r="P32" i="76"/>
  <c r="Q32" i="76"/>
  <c r="X32" i="76"/>
  <c r="Y32" i="76"/>
  <c r="L33" i="76"/>
  <c r="AB33" i="76"/>
  <c r="H34" i="76"/>
  <c r="X34" i="76"/>
  <c r="AS48" i="76"/>
  <c r="AS51" i="76"/>
  <c r="AI105" i="76"/>
  <c r="AJ105" i="76"/>
  <c r="AJ106" i="76"/>
  <c r="AJ107" i="76"/>
  <c r="AJ108" i="76"/>
  <c r="AJ109" i="76"/>
  <c r="AI107" i="76"/>
  <c r="L28" i="76"/>
  <c r="M28" i="76"/>
  <c r="T28" i="76"/>
  <c r="U28" i="76"/>
  <c r="AB28" i="76"/>
  <c r="AC28" i="76"/>
  <c r="P29" i="76"/>
  <c r="P33" i="76"/>
  <c r="L34" i="76"/>
  <c r="AB34" i="76"/>
  <c r="AS50" i="76"/>
  <c r="AI95" i="76"/>
  <c r="AJ95" i="76"/>
  <c r="AJ96" i="76"/>
  <c r="AI97" i="76"/>
  <c r="T29" i="76"/>
  <c r="L30" i="76"/>
  <c r="AB30" i="76"/>
  <c r="L32" i="76"/>
  <c r="M32" i="76"/>
  <c r="T32" i="76"/>
  <c r="U32" i="76"/>
  <c r="AB32" i="76"/>
  <c r="AC32" i="76"/>
  <c r="AI13" i="75"/>
  <c r="BA23" i="75"/>
  <c r="AU23" i="75"/>
  <c r="AI23" i="75"/>
  <c r="AX53" i="75"/>
  <c r="AW53" i="75"/>
  <c r="AU17" i="75"/>
  <c r="AI17" i="75"/>
  <c r="O17" i="75"/>
  <c r="AW49" i="75"/>
  <c r="AH39" i="75"/>
  <c r="AE45" i="75"/>
  <c r="AX52" i="75"/>
  <c r="P25" i="75"/>
  <c r="AG34" i="75"/>
  <c r="O13" i="75"/>
  <c r="O14" i="75"/>
  <c r="BA15" i="75"/>
  <c r="AU15" i="75"/>
  <c r="AI15" i="75"/>
  <c r="AU21" i="75"/>
  <c r="AI21" i="75"/>
  <c r="O21" i="75"/>
  <c r="T33" i="75"/>
  <c r="T32" i="75"/>
  <c r="U32" i="75"/>
  <c r="T29" i="75"/>
  <c r="T28" i="75"/>
  <c r="U28" i="75"/>
  <c r="AS51" i="75"/>
  <c r="T30" i="75"/>
  <c r="Q48" i="75"/>
  <c r="AJ40" i="75"/>
  <c r="Q47" i="75"/>
  <c r="T34" i="75"/>
  <c r="AJ25" i="75"/>
  <c r="AG41" i="75"/>
  <c r="AH41" i="75"/>
  <c r="O18" i="75"/>
  <c r="BA19" i="75"/>
  <c r="O19" i="75"/>
  <c r="AU19" i="75"/>
  <c r="AI19" i="75"/>
  <c r="AU54" i="75"/>
  <c r="AZ25" i="75"/>
  <c r="AG30" i="75"/>
  <c r="AI96" i="75"/>
  <c r="AI98" i="75"/>
  <c r="L29" i="75"/>
  <c r="L33" i="75"/>
  <c r="H34" i="75"/>
  <c r="AS48" i="75"/>
  <c r="AI88" i="75"/>
  <c r="AY26" i="75"/>
  <c r="L28" i="75"/>
  <c r="M28" i="75"/>
  <c r="AB28" i="75"/>
  <c r="AC28" i="75"/>
  <c r="P29" i="75"/>
  <c r="H30" i="75"/>
  <c r="P33" i="75"/>
  <c r="L34" i="75"/>
  <c r="AB34" i="75"/>
  <c r="AS50" i="75"/>
  <c r="AI95" i="75"/>
  <c r="AJ95" i="75"/>
  <c r="AJ96" i="75"/>
  <c r="AI97" i="75"/>
  <c r="P32" i="75"/>
  <c r="Q32" i="75"/>
  <c r="L30" i="75"/>
  <c r="AB30" i="75"/>
  <c r="L32" i="75"/>
  <c r="M32" i="75"/>
  <c r="AB32" i="75"/>
  <c r="AC32" i="75"/>
  <c r="AI85" i="75"/>
  <c r="AJ85" i="75"/>
  <c r="AJ86" i="75"/>
  <c r="AJ87" i="75"/>
  <c r="AJ88" i="75"/>
  <c r="AJ89" i="75"/>
  <c r="AI87" i="75"/>
  <c r="BA15" i="74"/>
  <c r="BA25" i="74"/>
  <c r="AU15" i="74"/>
  <c r="AI15" i="74"/>
  <c r="O15" i="74"/>
  <c r="BA23" i="74"/>
  <c r="O23" i="74"/>
  <c r="AU23" i="74"/>
  <c r="AI23" i="74"/>
  <c r="AX53" i="74"/>
  <c r="AW53" i="74"/>
  <c r="AU13" i="74"/>
  <c r="O17" i="74"/>
  <c r="O18" i="74"/>
  <c r="AU21" i="74"/>
  <c r="AI21" i="74"/>
  <c r="AX48" i="74"/>
  <c r="AG31" i="74"/>
  <c r="AH31" i="74"/>
  <c r="AH35" i="74"/>
  <c r="AW48" i="74"/>
  <c r="AW49" i="74"/>
  <c r="AG30" i="74"/>
  <c r="BA19" i="74"/>
  <c r="O19" i="74"/>
  <c r="AU19" i="74"/>
  <c r="AI19" i="74"/>
  <c r="AT54" i="74"/>
  <c r="T33" i="74"/>
  <c r="T32" i="74"/>
  <c r="U32" i="74"/>
  <c r="T29" i="74"/>
  <c r="AS51" i="74"/>
  <c r="T28" i="74"/>
  <c r="U28" i="74"/>
  <c r="T30" i="74"/>
  <c r="Q48" i="74"/>
  <c r="Q47" i="74"/>
  <c r="AX49" i="74"/>
  <c r="AW52" i="74"/>
  <c r="P25" i="74"/>
  <c r="AG34" i="74"/>
  <c r="O14" i="74"/>
  <c r="AU17" i="74"/>
  <c r="AI17" i="74"/>
  <c r="O21" i="74"/>
  <c r="O22" i="74"/>
  <c r="AU54" i="74"/>
  <c r="AZ25" i="74"/>
  <c r="AE45" i="74"/>
  <c r="AJ40" i="74"/>
  <c r="AX52" i="74"/>
  <c r="AI99" i="74"/>
  <c r="AI97" i="74"/>
  <c r="AI95" i="74"/>
  <c r="AJ95" i="74"/>
  <c r="AJ96" i="74"/>
  <c r="AJ97" i="74"/>
  <c r="AJ98" i="74"/>
  <c r="AJ99" i="74"/>
  <c r="L29" i="74"/>
  <c r="H32" i="74"/>
  <c r="I32" i="74"/>
  <c r="P32" i="74"/>
  <c r="Q32" i="74"/>
  <c r="H34" i="74"/>
  <c r="AI88" i="74"/>
  <c r="AB28" i="74"/>
  <c r="AC28" i="74"/>
  <c r="P29" i="74"/>
  <c r="H30" i="74"/>
  <c r="P33" i="74"/>
  <c r="L34" i="74"/>
  <c r="AB34" i="74"/>
  <c r="AS50" i="74"/>
  <c r="L33" i="74"/>
  <c r="L28" i="74"/>
  <c r="M28" i="74"/>
  <c r="L30" i="74"/>
  <c r="AB30" i="74"/>
  <c r="L32" i="74"/>
  <c r="M32" i="74"/>
  <c r="AB32" i="74"/>
  <c r="AC32" i="74"/>
  <c r="AI85" i="74"/>
  <c r="AJ85" i="74"/>
  <c r="AJ86" i="74"/>
  <c r="AI87" i="74"/>
  <c r="AX53" i="73"/>
  <c r="AW53" i="73"/>
  <c r="AG45" i="73"/>
  <c r="AV54" i="73"/>
  <c r="Q48" i="73"/>
  <c r="AG30" i="73"/>
  <c r="Q47" i="73"/>
  <c r="AH41" i="73"/>
  <c r="O20" i="73"/>
  <c r="AX48" i="73"/>
  <c r="AG31" i="73"/>
  <c r="AH31" i="73"/>
  <c r="AH35" i="73"/>
  <c r="AW48" i="73"/>
  <c r="AW49" i="73"/>
  <c r="AX49" i="73"/>
  <c r="AH32" i="73"/>
  <c r="AE45" i="73"/>
  <c r="O13" i="73"/>
  <c r="O15" i="73"/>
  <c r="AI13" i="73"/>
  <c r="AI25" i="73"/>
  <c r="AU25" i="73"/>
  <c r="O16" i="73"/>
  <c r="O21" i="73"/>
  <c r="O23" i="73"/>
  <c r="AH39" i="73"/>
  <c r="AZ25" i="73"/>
  <c r="T34" i="73"/>
  <c r="AX52" i="73"/>
  <c r="L29" i="73"/>
  <c r="AB29" i="73"/>
  <c r="T30" i="73"/>
  <c r="H32" i="73"/>
  <c r="I32" i="73"/>
  <c r="P32" i="73"/>
  <c r="Q32" i="73"/>
  <c r="X32" i="73"/>
  <c r="Y32" i="73"/>
  <c r="L33" i="73"/>
  <c r="AB33" i="73"/>
  <c r="H34" i="73"/>
  <c r="AS51" i="73"/>
  <c r="T28" i="73"/>
  <c r="U28" i="73"/>
  <c r="AB28" i="73"/>
  <c r="AC28" i="73"/>
  <c r="H30" i="73"/>
  <c r="P33" i="73"/>
  <c r="L34" i="73"/>
  <c r="AB34" i="73"/>
  <c r="AS50" i="73"/>
  <c r="AI95" i="73"/>
  <c r="AJ95" i="73"/>
  <c r="AJ96" i="73"/>
  <c r="AJ97" i="73"/>
  <c r="AJ98" i="73"/>
  <c r="AJ99" i="73"/>
  <c r="AI97" i="73"/>
  <c r="T29" i="73"/>
  <c r="L30" i="73"/>
  <c r="AB30" i="73"/>
  <c r="L32" i="73"/>
  <c r="M32" i="73"/>
  <c r="T32" i="73"/>
  <c r="U32" i="73"/>
  <c r="AB32" i="73"/>
  <c r="AC32" i="73"/>
  <c r="P29" i="72"/>
  <c r="P34" i="72"/>
  <c r="AU15" i="72"/>
  <c r="AI15" i="72"/>
  <c r="P33" i="72"/>
  <c r="AX48" i="72"/>
  <c r="AG31" i="72"/>
  <c r="AS54" i="72"/>
  <c r="AW48" i="72"/>
  <c r="AE45" i="72"/>
  <c r="AX51" i="72"/>
  <c r="AW51" i="72"/>
  <c r="BA25" i="72"/>
  <c r="O18" i="72"/>
  <c r="O20" i="72"/>
  <c r="AT54" i="72"/>
  <c r="AX50" i="72"/>
  <c r="AW50" i="72"/>
  <c r="AW53" i="72"/>
  <c r="AU25" i="72"/>
  <c r="O15" i="72"/>
  <c r="O23" i="72"/>
  <c r="AU54" i="72"/>
  <c r="O16" i="72"/>
  <c r="O17" i="72"/>
  <c r="O24" i="72"/>
  <c r="AV54" i="72"/>
  <c r="AX49" i="72"/>
  <c r="AJ25" i="72"/>
  <c r="AG41" i="72"/>
  <c r="AH41" i="72"/>
  <c r="AG27" i="72"/>
  <c r="AW49" i="72"/>
  <c r="AI106" i="72"/>
  <c r="AI108" i="72"/>
  <c r="H28" i="72"/>
  <c r="I28" i="72"/>
  <c r="P28" i="72"/>
  <c r="Q28" i="72"/>
  <c r="X28" i="72"/>
  <c r="Y28" i="72"/>
  <c r="H29" i="72"/>
  <c r="X29" i="72"/>
  <c r="P30" i="72"/>
  <c r="H33" i="72"/>
  <c r="X33" i="72"/>
  <c r="T34" i="72"/>
  <c r="AH39" i="72"/>
  <c r="AT49" i="72"/>
  <c r="AS52" i="72"/>
  <c r="AI13" i="72"/>
  <c r="AI25" i="72"/>
  <c r="AG40" i="72"/>
  <c r="AH40" i="72"/>
  <c r="AX53" i="72"/>
  <c r="L29" i="72"/>
  <c r="AB29" i="72"/>
  <c r="T30" i="72"/>
  <c r="H32" i="72"/>
  <c r="I32" i="72"/>
  <c r="P32" i="72"/>
  <c r="Q32" i="72"/>
  <c r="X32" i="72"/>
  <c r="Y32" i="72"/>
  <c r="L33" i="72"/>
  <c r="AB33" i="72"/>
  <c r="H34" i="72"/>
  <c r="X34" i="72"/>
  <c r="AI105" i="72"/>
  <c r="AJ105" i="72"/>
  <c r="AI107" i="72"/>
  <c r="AB28" i="72"/>
  <c r="AC28" i="72"/>
  <c r="H30" i="72"/>
  <c r="Z110" i="71"/>
  <c r="AI109" i="71"/>
  <c r="AI108" i="71"/>
  <c r="AI107" i="71"/>
  <c r="AI106" i="71"/>
  <c r="AI105" i="71"/>
  <c r="AJ105" i="71"/>
  <c r="AJ106" i="71"/>
  <c r="AJ107" i="71"/>
  <c r="AJ108" i="71"/>
  <c r="AJ109" i="71"/>
  <c r="Z100" i="71"/>
  <c r="AI98" i="71"/>
  <c r="Z90" i="71"/>
  <c r="AI89" i="71"/>
  <c r="AI86" i="71"/>
  <c r="H67" i="71"/>
  <c r="F67" i="71"/>
  <c r="F66" i="71"/>
  <c r="F65" i="71"/>
  <c r="AU53" i="71"/>
  <c r="X53" i="71"/>
  <c r="Q53" i="71"/>
  <c r="AS52" i="71"/>
  <c r="X52" i="71"/>
  <c r="Q52" i="71"/>
  <c r="X51" i="71"/>
  <c r="Q51" i="71"/>
  <c r="AV50" i="71"/>
  <c r="AH50" i="71"/>
  <c r="AG50" i="71"/>
  <c r="AF50" i="71"/>
  <c r="X50" i="71"/>
  <c r="Q50" i="71"/>
  <c r="AU49" i="71"/>
  <c r="AT49" i="71"/>
  <c r="X49" i="71"/>
  <c r="Q49" i="71"/>
  <c r="AV48" i="71"/>
  <c r="X48" i="71"/>
  <c r="X47" i="71"/>
  <c r="X46" i="71"/>
  <c r="AS45" i="71"/>
  <c r="AV42" i="71"/>
  <c r="AO36" i="71"/>
  <c r="AO35" i="71"/>
  <c r="AO34" i="71"/>
  <c r="X34" i="71"/>
  <c r="AO33" i="71"/>
  <c r="AB33" i="71"/>
  <c r="X33" i="71"/>
  <c r="H33" i="71"/>
  <c r="AO32" i="71"/>
  <c r="X32" i="71"/>
  <c r="Y32" i="71"/>
  <c r="AO31" i="71"/>
  <c r="AO37" i="71"/>
  <c r="P30" i="71"/>
  <c r="AB29" i="71"/>
  <c r="X29" i="71"/>
  <c r="H29" i="71"/>
  <c r="X28" i="71"/>
  <c r="Y28" i="71"/>
  <c r="P28" i="71"/>
  <c r="Q28" i="71"/>
  <c r="H28" i="71"/>
  <c r="I28" i="71"/>
  <c r="AY25" i="71"/>
  <c r="AG27" i="71"/>
  <c r="AR25" i="71"/>
  <c r="AG37" i="71"/>
  <c r="AH25" i="71"/>
  <c r="AG39" i="71"/>
  <c r="AH39" i="71"/>
  <c r="AG25" i="71"/>
  <c r="AV53" i="71"/>
  <c r="AF25" i="71"/>
  <c r="AE25" i="71"/>
  <c r="AS53" i="71"/>
  <c r="AD25" i="71"/>
  <c r="AV52" i="71"/>
  <c r="AC25" i="71"/>
  <c r="AU52" i="71"/>
  <c r="AX52" i="71"/>
  <c r="AB25" i="71"/>
  <c r="X30" i="71"/>
  <c r="AA25" i="71"/>
  <c r="AV51" i="71"/>
  <c r="Z25" i="71"/>
  <c r="AU51" i="71"/>
  <c r="Y25" i="71"/>
  <c r="X25" i="71"/>
  <c r="W25" i="71"/>
  <c r="AU50" i="71"/>
  <c r="V25" i="71"/>
  <c r="P34" i="71"/>
  <c r="N25" i="71"/>
  <c r="AG32" i="71"/>
  <c r="M25" i="71"/>
  <c r="AV49" i="71"/>
  <c r="L25" i="71"/>
  <c r="K25" i="71"/>
  <c r="J25" i="71"/>
  <c r="AS49" i="71"/>
  <c r="I25" i="71"/>
  <c r="H25" i="71"/>
  <c r="AU48" i="71"/>
  <c r="G25" i="71"/>
  <c r="AT48" i="71"/>
  <c r="AT54" i="71"/>
  <c r="F25" i="71"/>
  <c r="H34" i="71"/>
  <c r="BA24" i="71"/>
  <c r="AZ24" i="71"/>
  <c r="AT24" i="71"/>
  <c r="AS24" i="71"/>
  <c r="AU24" i="71"/>
  <c r="AI24" i="71"/>
  <c r="AJ24" i="71"/>
  <c r="P24" i="71"/>
  <c r="O24" i="71"/>
  <c r="AZ23" i="71"/>
  <c r="AT23" i="71"/>
  <c r="AS23" i="71"/>
  <c r="AJ23" i="71"/>
  <c r="P23" i="71"/>
  <c r="AZ22" i="71"/>
  <c r="AU22" i="71"/>
  <c r="AT22" i="71"/>
  <c r="BA22" i="71"/>
  <c r="AS22" i="71"/>
  <c r="AJ22" i="71"/>
  <c r="AI22" i="71"/>
  <c r="P22" i="71"/>
  <c r="BA21" i="71"/>
  <c r="AZ21" i="71"/>
  <c r="AT21" i="71"/>
  <c r="AS21" i="71"/>
  <c r="AU21" i="71"/>
  <c r="AI21" i="71"/>
  <c r="AJ21" i="71"/>
  <c r="P21" i="71"/>
  <c r="BA20" i="71"/>
  <c r="O20" i="71"/>
  <c r="AZ20" i="71"/>
  <c r="AT20" i="71"/>
  <c r="AS20" i="71"/>
  <c r="AU20" i="71"/>
  <c r="AI20" i="71"/>
  <c r="AJ20" i="71"/>
  <c r="P20" i="71"/>
  <c r="AZ19" i="71"/>
  <c r="AT19" i="71"/>
  <c r="AS19" i="71"/>
  <c r="AJ19" i="71"/>
  <c r="P19" i="71"/>
  <c r="AZ18" i="71"/>
  <c r="AU18" i="71"/>
  <c r="AT18" i="71"/>
  <c r="BA18" i="71"/>
  <c r="AS18" i="71"/>
  <c r="AJ18" i="71"/>
  <c r="AI18" i="71"/>
  <c r="P18" i="71"/>
  <c r="BA17" i="71"/>
  <c r="AZ17" i="71"/>
  <c r="AT17" i="71"/>
  <c r="AS17" i="71"/>
  <c r="AJ17" i="71"/>
  <c r="P17" i="71"/>
  <c r="BA16" i="71"/>
  <c r="O16" i="71"/>
  <c r="AZ16" i="71"/>
  <c r="AT16" i="71"/>
  <c r="AS16" i="71"/>
  <c r="AU16" i="71"/>
  <c r="AI16" i="71"/>
  <c r="AJ16" i="71"/>
  <c r="P16" i="71"/>
  <c r="AZ15" i="71"/>
  <c r="AT15" i="71"/>
  <c r="AS15" i="71"/>
  <c r="AJ15" i="71"/>
  <c r="P15" i="71"/>
  <c r="AZ14" i="71"/>
  <c r="O14" i="71"/>
  <c r="AU14" i="71"/>
  <c r="AT14" i="71"/>
  <c r="BA14" i="71"/>
  <c r="AS14" i="71"/>
  <c r="AJ14" i="71"/>
  <c r="AI14" i="71"/>
  <c r="P14" i="71"/>
  <c r="BA13" i="71"/>
  <c r="AZ13" i="71"/>
  <c r="AT13" i="71"/>
  <c r="AS13" i="71"/>
  <c r="AJ13" i="71"/>
  <c r="AJ25" i="71"/>
  <c r="AG41" i="71"/>
  <c r="AH41" i="71"/>
  <c r="P13" i="71"/>
  <c r="P25" i="71"/>
  <c r="AG34" i="71"/>
  <c r="AG45" i="71"/>
  <c r="AL4" i="71"/>
  <c r="AJ107" i="99"/>
  <c r="AJ108" i="99"/>
  <c r="AJ109" i="99"/>
  <c r="O13" i="99"/>
  <c r="O25" i="99"/>
  <c r="AN25" i="99"/>
  <c r="AG40" i="99"/>
  <c r="AW51" i="99"/>
  <c r="AX51" i="99"/>
  <c r="AH30" i="99"/>
  <c r="Q54" i="99"/>
  <c r="AH37" i="99"/>
  <c r="AH32" i="99"/>
  <c r="AH34" i="99"/>
  <c r="AX50" i="99"/>
  <c r="AW50" i="99"/>
  <c r="AG38" i="99"/>
  <c r="AH38" i="99"/>
  <c r="AH42" i="99"/>
  <c r="AJ97" i="99"/>
  <c r="AJ98" i="99"/>
  <c r="AJ99" i="99"/>
  <c r="AX48" i="99"/>
  <c r="AG31" i="99"/>
  <c r="AH31" i="99"/>
  <c r="AH35" i="99"/>
  <c r="AS54" i="99"/>
  <c r="AT55" i="99"/>
  <c r="AW48" i="99"/>
  <c r="AW54" i="99"/>
  <c r="AL40" i="99"/>
  <c r="AJ97" i="98"/>
  <c r="AJ98" i="98"/>
  <c r="AJ99" i="98"/>
  <c r="AJ107" i="98"/>
  <c r="AJ108" i="98"/>
  <c r="AJ109" i="98"/>
  <c r="AW52" i="98"/>
  <c r="AX52" i="98"/>
  <c r="AI25" i="98"/>
  <c r="AW51" i="98"/>
  <c r="AX51" i="98"/>
  <c r="AU25" i="98"/>
  <c r="O25" i="98"/>
  <c r="AX48" i="98"/>
  <c r="AG31" i="98"/>
  <c r="AH31" i="98"/>
  <c r="AH35" i="98"/>
  <c r="AS54" i="98"/>
  <c r="AT55" i="98"/>
  <c r="AW48" i="98"/>
  <c r="AG38" i="98"/>
  <c r="AH38" i="98"/>
  <c r="AH42" i="98"/>
  <c r="AJ40" i="98"/>
  <c r="Q54" i="98"/>
  <c r="AH37" i="98"/>
  <c r="AH30" i="98"/>
  <c r="AX50" i="97"/>
  <c r="AW50" i="97"/>
  <c r="AG38" i="97"/>
  <c r="AH38" i="97"/>
  <c r="AH42" i="97"/>
  <c r="AW54" i="97"/>
  <c r="AL40" i="97"/>
  <c r="AG40" i="97"/>
  <c r="AN25" i="97"/>
  <c r="AS54" i="97"/>
  <c r="AT55" i="97"/>
  <c r="O25" i="97"/>
  <c r="Q54" i="97"/>
  <c r="AH37" i="97"/>
  <c r="AH30" i="97"/>
  <c r="AH31" i="97"/>
  <c r="AH35" i="97"/>
  <c r="AJ96" i="97"/>
  <c r="AJ97" i="97"/>
  <c r="AJ98" i="97"/>
  <c r="AJ99" i="97"/>
  <c r="AX51" i="97"/>
  <c r="AW51" i="97"/>
  <c r="AH32" i="97"/>
  <c r="AH30" i="96"/>
  <c r="Q54" i="96"/>
  <c r="AH37" i="96"/>
  <c r="AG45" i="96"/>
  <c r="AH34" i="96"/>
  <c r="AJ87" i="96"/>
  <c r="AJ88" i="96"/>
  <c r="AJ89" i="96"/>
  <c r="AW50" i="96"/>
  <c r="AW54" i="96"/>
  <c r="AL40" i="96"/>
  <c r="AX50" i="96"/>
  <c r="AG38" i="96"/>
  <c r="AH38" i="96"/>
  <c r="AH42" i="96"/>
  <c r="O15" i="96"/>
  <c r="O23" i="96"/>
  <c r="AJ40" i="96"/>
  <c r="AH32" i="96"/>
  <c r="AS54" i="96"/>
  <c r="AT55" i="96"/>
  <c r="AU25" i="96"/>
  <c r="AH31" i="96"/>
  <c r="AH35" i="96"/>
  <c r="AI25" i="96"/>
  <c r="BA25" i="96"/>
  <c r="AX51" i="96"/>
  <c r="AW51" i="96"/>
  <c r="O13" i="96"/>
  <c r="AX48" i="95"/>
  <c r="AG31" i="95"/>
  <c r="AH31" i="95"/>
  <c r="AH35" i="95"/>
  <c r="AS54" i="95"/>
  <c r="AT55" i="95"/>
  <c r="AW48" i="95"/>
  <c r="AJ97" i="95"/>
  <c r="AJ98" i="95"/>
  <c r="AJ99" i="95"/>
  <c r="Q54" i="95"/>
  <c r="AH37" i="95"/>
  <c r="AH32" i="95"/>
  <c r="AX50" i="95"/>
  <c r="AW50" i="95"/>
  <c r="AG38" i="95"/>
  <c r="AH38" i="95"/>
  <c r="AH42" i="95"/>
  <c r="O25" i="95"/>
  <c r="AU25" i="95"/>
  <c r="AJ40" i="95"/>
  <c r="AW51" i="95"/>
  <c r="AX51" i="95"/>
  <c r="AI25" i="95"/>
  <c r="AX50" i="94"/>
  <c r="AW50" i="94"/>
  <c r="AG38" i="94"/>
  <c r="AH38" i="94"/>
  <c r="AH42" i="94"/>
  <c r="AI13" i="94"/>
  <c r="AU25" i="94"/>
  <c r="AJ107" i="94"/>
  <c r="AJ108" i="94"/>
  <c r="AJ109" i="94"/>
  <c r="Q54" i="94"/>
  <c r="AH37" i="94"/>
  <c r="AH30" i="94"/>
  <c r="AX48" i="94"/>
  <c r="AG31" i="94"/>
  <c r="AH31" i="94"/>
  <c r="AH35" i="94"/>
  <c r="AS54" i="94"/>
  <c r="AT55" i="94"/>
  <c r="AW48" i="94"/>
  <c r="AW54" i="94"/>
  <c r="AL40" i="94"/>
  <c r="AW51" i="94"/>
  <c r="AX51" i="94"/>
  <c r="AH34" i="94"/>
  <c r="AX50" i="93"/>
  <c r="AW50" i="93"/>
  <c r="AG38" i="93"/>
  <c r="AH38" i="93"/>
  <c r="AH42" i="93"/>
  <c r="O21" i="93"/>
  <c r="O25" i="93"/>
  <c r="AX48" i="93"/>
  <c r="AG31" i="93"/>
  <c r="AH31" i="93"/>
  <c r="AH35" i="93"/>
  <c r="AS54" i="93"/>
  <c r="AT55" i="93"/>
  <c r="AW48" i="93"/>
  <c r="Q54" i="93"/>
  <c r="AH37" i="93"/>
  <c r="AH30" i="93"/>
  <c r="AH34" i="93"/>
  <c r="AW51" i="93"/>
  <c r="AX51" i="93"/>
  <c r="AG40" i="93"/>
  <c r="AN25" i="93"/>
  <c r="AJ96" i="92"/>
  <c r="AJ97" i="92"/>
  <c r="AJ98" i="92"/>
  <c r="AJ99" i="92"/>
  <c r="Q54" i="92"/>
  <c r="AH37" i="92"/>
  <c r="AX50" i="92"/>
  <c r="AW50" i="92"/>
  <c r="AG38" i="92"/>
  <c r="AH38" i="92"/>
  <c r="AH42" i="92"/>
  <c r="AX48" i="92"/>
  <c r="AG31" i="92"/>
  <c r="AH31" i="92"/>
  <c r="AH35" i="92"/>
  <c r="AS54" i="92"/>
  <c r="AT55" i="92"/>
  <c r="AW48" i="92"/>
  <c r="AW51" i="92"/>
  <c r="AX51" i="92"/>
  <c r="O25" i="92"/>
  <c r="AN25" i="92"/>
  <c r="AG40" i="92"/>
  <c r="AH32" i="92"/>
  <c r="AJ40" i="92"/>
  <c r="AH34" i="92"/>
  <c r="AX50" i="91"/>
  <c r="AW50" i="91"/>
  <c r="AG38" i="91"/>
  <c r="AH38" i="91"/>
  <c r="AH42" i="91"/>
  <c r="O25" i="91"/>
  <c r="AX48" i="91"/>
  <c r="AG31" i="91"/>
  <c r="AH31" i="91"/>
  <c r="AH35" i="91"/>
  <c r="AS54" i="91"/>
  <c r="AT55" i="91"/>
  <c r="AW48" i="91"/>
  <c r="AJ107" i="91"/>
  <c r="AJ108" i="91"/>
  <c r="AJ109" i="91"/>
  <c r="AH34" i="91"/>
  <c r="AW51" i="91"/>
  <c r="AX51" i="91"/>
  <c r="Q54" i="91"/>
  <c r="AH37" i="91"/>
  <c r="AH30" i="91"/>
  <c r="AN25" i="91"/>
  <c r="AG40" i="91"/>
  <c r="AJ87" i="90"/>
  <c r="AJ88" i="90"/>
  <c r="AJ89" i="90"/>
  <c r="AI13" i="90"/>
  <c r="AU25" i="90"/>
  <c r="AJ97" i="90"/>
  <c r="AJ98" i="90"/>
  <c r="AJ99" i="90"/>
  <c r="O23" i="90"/>
  <c r="O19" i="90"/>
  <c r="AX51" i="90"/>
  <c r="AW51" i="90"/>
  <c r="O15" i="90"/>
  <c r="AS54" i="90"/>
  <c r="AT55" i="90"/>
  <c r="AW48" i="90"/>
  <c r="AX48" i="90"/>
  <c r="AG31" i="90"/>
  <c r="AH31" i="90"/>
  <c r="AH35" i="90"/>
  <c r="AX50" i="90"/>
  <c r="AW50" i="90"/>
  <c r="AG38" i="90"/>
  <c r="AH38" i="90"/>
  <c r="AH42" i="90"/>
  <c r="Q54" i="90"/>
  <c r="AH37" i="90"/>
  <c r="AJ40" i="90"/>
  <c r="AG40" i="89"/>
  <c r="AN25" i="89"/>
  <c r="BA25" i="89"/>
  <c r="AJ96" i="89"/>
  <c r="AJ97" i="89"/>
  <c r="AJ98" i="89"/>
  <c r="AJ99" i="89"/>
  <c r="AJ106" i="89"/>
  <c r="AJ107" i="89"/>
  <c r="AJ108" i="89"/>
  <c r="AJ109" i="89"/>
  <c r="O18" i="89"/>
  <c r="AX48" i="89"/>
  <c r="AG31" i="89"/>
  <c r="AH31" i="89"/>
  <c r="AH35" i="89"/>
  <c r="AS54" i="89"/>
  <c r="AT55" i="89"/>
  <c r="AW48" i="89"/>
  <c r="O25" i="89"/>
  <c r="AX51" i="89"/>
  <c r="AW51" i="89"/>
  <c r="AG30" i="89"/>
  <c r="Q47" i="89"/>
  <c r="Q48" i="89"/>
  <c r="AJ40" i="89"/>
  <c r="O22" i="89"/>
  <c r="AX52" i="89"/>
  <c r="AW52" i="89"/>
  <c r="AJ107" i="88"/>
  <c r="AJ108" i="88"/>
  <c r="AJ109" i="88"/>
  <c r="O25" i="88"/>
  <c r="AJ96" i="88"/>
  <c r="AJ97" i="88"/>
  <c r="AJ98" i="88"/>
  <c r="AJ99" i="88"/>
  <c r="AX51" i="88"/>
  <c r="AW51" i="88"/>
  <c r="AH34" i="88"/>
  <c r="AJ40" i="88"/>
  <c r="Q54" i="88"/>
  <c r="AH37" i="88"/>
  <c r="AH30" i="88"/>
  <c r="AX50" i="88"/>
  <c r="AW50" i="88"/>
  <c r="AG38" i="88"/>
  <c r="AH38" i="88"/>
  <c r="AH42" i="88"/>
  <c r="AX48" i="88"/>
  <c r="AG31" i="88"/>
  <c r="AH31" i="88"/>
  <c r="AH35" i="88"/>
  <c r="AS54" i="88"/>
  <c r="AT55" i="88"/>
  <c r="AW48" i="88"/>
  <c r="BA25" i="88"/>
  <c r="AN25" i="88"/>
  <c r="AG40" i="88"/>
  <c r="Q54" i="87"/>
  <c r="AH37" i="87"/>
  <c r="AX48" i="87"/>
  <c r="AG31" i="87"/>
  <c r="AH31" i="87"/>
  <c r="AH35" i="87"/>
  <c r="AS54" i="87"/>
  <c r="AT55" i="87"/>
  <c r="AW48" i="87"/>
  <c r="AI13" i="87"/>
  <c r="AU25" i="87"/>
  <c r="AJ98" i="87"/>
  <c r="AJ99" i="87"/>
  <c r="AJ40" i="87"/>
  <c r="AW51" i="87"/>
  <c r="AX51" i="87"/>
  <c r="AX50" i="87"/>
  <c r="AW50" i="87"/>
  <c r="AG38" i="87"/>
  <c r="AH38" i="87"/>
  <c r="AH42" i="87"/>
  <c r="AH32" i="87"/>
  <c r="AH34" i="87"/>
  <c r="O25" i="86"/>
  <c r="AH31" i="86"/>
  <c r="AH35" i="86"/>
  <c r="AI25" i="86"/>
  <c r="AG45" i="86"/>
  <c r="AH34" i="86"/>
  <c r="AX50" i="86"/>
  <c r="AW50" i="86"/>
  <c r="AG38" i="86"/>
  <c r="AH38" i="86"/>
  <c r="AH42" i="86"/>
  <c r="AU25" i="86"/>
  <c r="BA25" i="86"/>
  <c r="AS54" i="86"/>
  <c r="AT55" i="86"/>
  <c r="Q54" i="86"/>
  <c r="AH37" i="86"/>
  <c r="AJ88" i="86"/>
  <c r="AJ89" i="86"/>
  <c r="AJ97" i="86"/>
  <c r="AJ98" i="86"/>
  <c r="AJ99" i="86"/>
  <c r="AX51" i="86"/>
  <c r="AW51" i="86"/>
  <c r="AW54" i="86"/>
  <c r="AL40" i="86"/>
  <c r="AI13" i="85"/>
  <c r="AU25" i="85"/>
  <c r="AX48" i="85"/>
  <c r="AG31" i="85"/>
  <c r="AH31" i="85"/>
  <c r="AH35" i="85"/>
  <c r="AS54" i="85"/>
  <c r="AT55" i="85"/>
  <c r="AW48" i="85"/>
  <c r="AX50" i="85"/>
  <c r="AW50" i="85"/>
  <c r="AG38" i="85"/>
  <c r="AH38" i="85"/>
  <c r="AH42" i="85"/>
  <c r="AW51" i="85"/>
  <c r="AX51" i="85"/>
  <c r="AH30" i="85"/>
  <c r="Q54" i="85"/>
  <c r="AH37" i="85"/>
  <c r="AJ40" i="85"/>
  <c r="AI13" i="84"/>
  <c r="AU25" i="84"/>
  <c r="AX51" i="84"/>
  <c r="AW51" i="84"/>
  <c r="AJ96" i="84"/>
  <c r="AJ97" i="84"/>
  <c r="AJ98" i="84"/>
  <c r="AJ99" i="84"/>
  <c r="AJ40" i="84"/>
  <c r="AH32" i="84"/>
  <c r="AX48" i="84"/>
  <c r="AG31" i="84"/>
  <c r="AH31" i="84"/>
  <c r="AH35" i="84"/>
  <c r="AS54" i="84"/>
  <c r="AT55" i="84"/>
  <c r="AW48" i="84"/>
  <c r="Q54" i="84"/>
  <c r="AH37" i="84"/>
  <c r="AX50" i="84"/>
  <c r="AW50" i="84"/>
  <c r="AG38" i="84"/>
  <c r="AH38" i="84"/>
  <c r="AH42" i="84"/>
  <c r="AJ107" i="84"/>
  <c r="AJ108" i="84"/>
  <c r="AJ109" i="84"/>
  <c r="AG40" i="83"/>
  <c r="AN25" i="83"/>
  <c r="AX51" i="83"/>
  <c r="AW51" i="83"/>
  <c r="O25" i="83"/>
  <c r="Q54" i="83"/>
  <c r="AH37" i="83"/>
  <c r="AH34" i="83"/>
  <c r="AX48" i="83"/>
  <c r="AG31" i="83"/>
  <c r="AH31" i="83"/>
  <c r="AH35" i="83"/>
  <c r="AS54" i="83"/>
  <c r="AT55" i="83"/>
  <c r="AW48" i="83"/>
  <c r="AW52" i="83"/>
  <c r="AX52" i="83"/>
  <c r="AH32" i="83"/>
  <c r="AU25" i="83"/>
  <c r="AI13" i="82"/>
  <c r="AU25" i="82"/>
  <c r="Q54" i="82"/>
  <c r="AH37" i="82"/>
  <c r="AX50" i="82"/>
  <c r="AW50" i="82"/>
  <c r="AG38" i="82"/>
  <c r="AH38" i="82"/>
  <c r="AH42" i="82"/>
  <c r="AX48" i="82"/>
  <c r="AG31" i="82"/>
  <c r="AH31" i="82"/>
  <c r="AH35" i="82"/>
  <c r="AS54" i="82"/>
  <c r="AT55" i="82"/>
  <c r="AW48" i="82"/>
  <c r="AJ96" i="82"/>
  <c r="AJ97" i="82"/>
  <c r="AJ98" i="82"/>
  <c r="AJ99" i="82"/>
  <c r="AW51" i="82"/>
  <c r="AX51" i="82"/>
  <c r="AX50" i="81"/>
  <c r="AW50" i="81"/>
  <c r="AG38" i="81"/>
  <c r="AH38" i="81"/>
  <c r="AH42" i="81"/>
  <c r="AJ107" i="81"/>
  <c r="AJ108" i="81"/>
  <c r="AJ109" i="81"/>
  <c r="Q54" i="81"/>
  <c r="AH37" i="81"/>
  <c r="AH30" i="81"/>
  <c r="AI13" i="81"/>
  <c r="AU25" i="81"/>
  <c r="AX51" i="81"/>
  <c r="AW51" i="81"/>
  <c r="AX48" i="81"/>
  <c r="AG31" i="81"/>
  <c r="AH31" i="81"/>
  <c r="AH35" i="81"/>
  <c r="AS54" i="81"/>
  <c r="AT55" i="81"/>
  <c r="AW48" i="81"/>
  <c r="AW54" i="81"/>
  <c r="AL40" i="81"/>
  <c r="AJ40" i="81"/>
  <c r="AX48" i="80"/>
  <c r="AG31" i="80"/>
  <c r="AH31" i="80"/>
  <c r="AH35" i="80"/>
  <c r="AS54" i="80"/>
  <c r="AT55" i="80"/>
  <c r="AW48" i="80"/>
  <c r="AN25" i="80"/>
  <c r="AG40" i="80"/>
  <c r="T25" i="80"/>
  <c r="AG33" i="80"/>
  <c r="Q54" i="80"/>
  <c r="AH37" i="80"/>
  <c r="AH30" i="80"/>
  <c r="AX50" i="80"/>
  <c r="AW50" i="80"/>
  <c r="AG38" i="80"/>
  <c r="AH38" i="80"/>
  <c r="AH42" i="80"/>
  <c r="AW51" i="80"/>
  <c r="AX51" i="80"/>
  <c r="AH32" i="80"/>
  <c r="AJ97" i="79"/>
  <c r="AJ98" i="79"/>
  <c r="AJ99" i="79"/>
  <c r="AX51" i="79"/>
  <c r="AW51" i="79"/>
  <c r="AH30" i="79"/>
  <c r="Q54" i="79"/>
  <c r="AH37" i="79"/>
  <c r="AG40" i="79"/>
  <c r="AN25" i="79"/>
  <c r="AX50" i="79"/>
  <c r="AW50" i="79"/>
  <c r="AG38" i="79"/>
  <c r="AH38" i="79"/>
  <c r="AH42" i="79"/>
  <c r="AX48" i="79"/>
  <c r="AG31" i="79"/>
  <c r="AH31" i="79"/>
  <c r="AH35" i="79"/>
  <c r="AS54" i="79"/>
  <c r="AT55" i="79"/>
  <c r="AW48" i="79"/>
  <c r="AW54" i="79"/>
  <c r="AL40" i="79"/>
  <c r="O13" i="79"/>
  <c r="O25" i="79"/>
  <c r="AX50" i="78"/>
  <c r="AW50" i="78"/>
  <c r="AG38" i="78"/>
  <c r="AH38" i="78"/>
  <c r="AH42" i="78"/>
  <c r="AI13" i="78"/>
  <c r="AU25" i="78"/>
  <c r="AW51" i="78"/>
  <c r="AX51" i="78"/>
  <c r="AX48" i="78"/>
  <c r="AG31" i="78"/>
  <c r="AH31" i="78"/>
  <c r="AH35" i="78"/>
  <c r="AS54" i="78"/>
  <c r="AT55" i="78"/>
  <c r="AW48" i="78"/>
  <c r="AW54" i="78"/>
  <c r="AL40" i="78"/>
  <c r="AH30" i="78"/>
  <c r="Q54" i="78"/>
  <c r="AH37" i="78"/>
  <c r="AH34" i="78"/>
  <c r="AJ40" i="78"/>
  <c r="AW51" i="77"/>
  <c r="AX51" i="77"/>
  <c r="AX48" i="77"/>
  <c r="AG31" i="77"/>
  <c r="AH31" i="77"/>
  <c r="AH35" i="77"/>
  <c r="AS54" i="77"/>
  <c r="AT55" i="77"/>
  <c r="AW48" i="77"/>
  <c r="AH30" i="77"/>
  <c r="Q54" i="77"/>
  <c r="AH37" i="77"/>
  <c r="AJ96" i="77"/>
  <c r="AJ97" i="77"/>
  <c r="AJ98" i="77"/>
  <c r="AJ99" i="77"/>
  <c r="AG40" i="77"/>
  <c r="AN25" i="77"/>
  <c r="AJ40" i="77"/>
  <c r="AX50" i="77"/>
  <c r="AW50" i="77"/>
  <c r="AG38" i="77"/>
  <c r="AH38" i="77"/>
  <c r="AH42" i="77"/>
  <c r="O13" i="77"/>
  <c r="O25" i="77"/>
  <c r="AG40" i="76"/>
  <c r="AN25" i="76"/>
  <c r="O25" i="76"/>
  <c r="AW51" i="76"/>
  <c r="AX51" i="76"/>
  <c r="Q54" i="76"/>
  <c r="AH37" i="76"/>
  <c r="AJ97" i="76"/>
  <c r="AJ98" i="76"/>
  <c r="AJ99" i="76"/>
  <c r="AX48" i="76"/>
  <c r="AG31" i="76"/>
  <c r="AH31" i="76"/>
  <c r="AH35" i="76"/>
  <c r="AS54" i="76"/>
  <c r="AT55" i="76"/>
  <c r="AW48" i="76"/>
  <c r="AW54" i="76"/>
  <c r="AL40" i="76"/>
  <c r="AX50" i="76"/>
  <c r="AW50" i="76"/>
  <c r="AG38" i="76"/>
  <c r="AH38" i="76"/>
  <c r="AH42" i="76"/>
  <c r="BA25" i="76"/>
  <c r="AH34" i="76"/>
  <c r="AX50" i="75"/>
  <c r="AW50" i="75"/>
  <c r="AG38" i="75"/>
  <c r="AH38" i="75"/>
  <c r="AH42" i="75"/>
  <c r="Q54" i="75"/>
  <c r="AH37" i="75"/>
  <c r="AI25" i="75"/>
  <c r="AG45" i="75"/>
  <c r="AH34" i="75"/>
  <c r="O23" i="75"/>
  <c r="AX48" i="75"/>
  <c r="AG31" i="75"/>
  <c r="AH31" i="75"/>
  <c r="AH35" i="75"/>
  <c r="AS54" i="75"/>
  <c r="AT55" i="75"/>
  <c r="AW48" i="75"/>
  <c r="O15" i="75"/>
  <c r="O25" i="75"/>
  <c r="AH32" i="75"/>
  <c r="AJ97" i="75"/>
  <c r="AJ98" i="75"/>
  <c r="AJ99" i="75"/>
  <c r="BA25" i="75"/>
  <c r="AX51" i="75"/>
  <c r="AW51" i="75"/>
  <c r="AU25" i="75"/>
  <c r="AJ87" i="74"/>
  <c r="AJ88" i="74"/>
  <c r="AJ89" i="74"/>
  <c r="AG45" i="74"/>
  <c r="AH34" i="74"/>
  <c r="AX51" i="74"/>
  <c r="AW51" i="74"/>
  <c r="AW50" i="74"/>
  <c r="AW54" i="74"/>
  <c r="AL40" i="74"/>
  <c r="AX50" i="74"/>
  <c r="AG38" i="74"/>
  <c r="AH38" i="74"/>
  <c r="AH42" i="74"/>
  <c r="AH30" i="74"/>
  <c r="Q54" i="74"/>
  <c r="AH37" i="74"/>
  <c r="AH32" i="74"/>
  <c r="AS54" i="74"/>
  <c r="AT55" i="74"/>
  <c r="AI13" i="74"/>
  <c r="AU25" i="74"/>
  <c r="AX51" i="73"/>
  <c r="AW51" i="73"/>
  <c r="AX50" i="73"/>
  <c r="AW50" i="73"/>
  <c r="AW54" i="73"/>
  <c r="AL40" i="73"/>
  <c r="AG38" i="73"/>
  <c r="AH38" i="73"/>
  <c r="AH42" i="73"/>
  <c r="Q54" i="73"/>
  <c r="AH37" i="73"/>
  <c r="AH30" i="73"/>
  <c r="AH34" i="73"/>
  <c r="AS54" i="73"/>
  <c r="AT55" i="73"/>
  <c r="O25" i="73"/>
  <c r="AN25" i="73"/>
  <c r="AG40" i="73"/>
  <c r="AJ40" i="73"/>
  <c r="AJ106" i="72"/>
  <c r="AJ107" i="72"/>
  <c r="AJ108" i="72"/>
  <c r="AJ109" i="72"/>
  <c r="AG42" i="72"/>
  <c r="O13" i="72"/>
  <c r="O25" i="72"/>
  <c r="AT55" i="72"/>
  <c r="AX52" i="72"/>
  <c r="AW52" i="72"/>
  <c r="AW54" i="72"/>
  <c r="AL40" i="72"/>
  <c r="Q47" i="72"/>
  <c r="AG30" i="72"/>
  <c r="Q48" i="72"/>
  <c r="AJ40" i="72"/>
  <c r="AN25" i="72"/>
  <c r="AH31" i="72"/>
  <c r="AH35" i="72"/>
  <c r="AG45" i="72"/>
  <c r="AG38" i="72"/>
  <c r="AH38" i="72"/>
  <c r="AH42" i="72"/>
  <c r="BA15" i="71"/>
  <c r="AU15" i="71"/>
  <c r="AI15" i="71"/>
  <c r="T33" i="71"/>
  <c r="T32" i="71"/>
  <c r="U32" i="71"/>
  <c r="T29" i="71"/>
  <c r="T28" i="71"/>
  <c r="U28" i="71"/>
  <c r="AS51" i="71"/>
  <c r="T30" i="71"/>
  <c r="Q48" i="71"/>
  <c r="Q47" i="71"/>
  <c r="T34" i="71"/>
  <c r="AW52" i="71"/>
  <c r="BA25" i="71"/>
  <c r="O17" i="71"/>
  <c r="O18" i="71"/>
  <c r="BA19" i="71"/>
  <c r="AU19" i="71"/>
  <c r="AI19" i="71"/>
  <c r="AU54" i="71"/>
  <c r="AZ25" i="71"/>
  <c r="AG30" i="71"/>
  <c r="AV54" i="71"/>
  <c r="AU13" i="71"/>
  <c r="O21" i="71"/>
  <c r="O22" i="71"/>
  <c r="BA23" i="71"/>
  <c r="AU23" i="71"/>
  <c r="AI23" i="71"/>
  <c r="AX53" i="71"/>
  <c r="AW53" i="71"/>
  <c r="AU17" i="71"/>
  <c r="AI17" i="71"/>
  <c r="AW49" i="71"/>
  <c r="AX49" i="71"/>
  <c r="AH32" i="71"/>
  <c r="AE45" i="71"/>
  <c r="L29" i="71"/>
  <c r="L33" i="71"/>
  <c r="AS48" i="71"/>
  <c r="AI88" i="71"/>
  <c r="AY26" i="71"/>
  <c r="L28" i="71"/>
  <c r="M28" i="71"/>
  <c r="AB28" i="71"/>
  <c r="AC28" i="71"/>
  <c r="P29" i="71"/>
  <c r="H30" i="71"/>
  <c r="P33" i="71"/>
  <c r="L34" i="71"/>
  <c r="AB34" i="71"/>
  <c r="AS50" i="71"/>
  <c r="AI95" i="71"/>
  <c r="AJ95" i="71"/>
  <c r="AJ96" i="71"/>
  <c r="AI97" i="71"/>
  <c r="AI99" i="71"/>
  <c r="AI96" i="71"/>
  <c r="H32" i="71"/>
  <c r="I32" i="71"/>
  <c r="P32" i="71"/>
  <c r="Q32" i="71"/>
  <c r="L30" i="71"/>
  <c r="AB30" i="71"/>
  <c r="L32" i="71"/>
  <c r="M32" i="71"/>
  <c r="AB32" i="71"/>
  <c r="AC32" i="71"/>
  <c r="AI85" i="71"/>
  <c r="AJ85" i="71"/>
  <c r="AJ86" i="71"/>
  <c r="AJ87" i="71"/>
  <c r="AJ88" i="71"/>
  <c r="AJ89" i="71"/>
  <c r="AI87" i="71"/>
  <c r="Z110" i="70"/>
  <c r="AI109" i="70"/>
  <c r="AI106" i="70"/>
  <c r="Z100" i="70"/>
  <c r="AI99" i="70"/>
  <c r="Z90" i="70"/>
  <c r="AI89" i="70"/>
  <c r="AI88" i="70"/>
  <c r="AI87" i="70"/>
  <c r="AI86" i="70"/>
  <c r="AI85" i="70"/>
  <c r="AJ85" i="70"/>
  <c r="AJ86" i="70"/>
  <c r="AJ87" i="70"/>
  <c r="AJ88" i="70"/>
  <c r="AJ89" i="70"/>
  <c r="H67" i="70"/>
  <c r="F67" i="70"/>
  <c r="F66" i="70"/>
  <c r="F65" i="70"/>
  <c r="AS53" i="70"/>
  <c r="X53" i="70"/>
  <c r="Q53" i="70"/>
  <c r="X52" i="70"/>
  <c r="Q52" i="70"/>
  <c r="AV51" i="70"/>
  <c r="X51" i="70"/>
  <c r="Q51" i="70"/>
  <c r="AU50" i="70"/>
  <c r="AH50" i="70"/>
  <c r="AG50" i="70"/>
  <c r="AF50" i="70"/>
  <c r="X50" i="70"/>
  <c r="Q50" i="70"/>
  <c r="AT49" i="70"/>
  <c r="AS49" i="70"/>
  <c r="X49" i="70"/>
  <c r="Q49" i="70"/>
  <c r="X48" i="70"/>
  <c r="X47" i="70"/>
  <c r="X46" i="70"/>
  <c r="AS45" i="70"/>
  <c r="AV42" i="70"/>
  <c r="AG39" i="70"/>
  <c r="AO36" i="70"/>
  <c r="AO35" i="70"/>
  <c r="AO34" i="70"/>
  <c r="P34" i="70"/>
  <c r="AO33" i="70"/>
  <c r="T33" i="70"/>
  <c r="H33" i="70"/>
  <c r="AO32" i="70"/>
  <c r="AB32" i="70"/>
  <c r="AC32" i="70"/>
  <c r="T32" i="70"/>
  <c r="U32" i="70"/>
  <c r="L32" i="70"/>
  <c r="M32" i="70"/>
  <c r="AO31" i="70"/>
  <c r="AO37" i="70"/>
  <c r="AB30" i="70"/>
  <c r="P30" i="70"/>
  <c r="L30" i="70"/>
  <c r="T29" i="70"/>
  <c r="H29" i="70"/>
  <c r="P28" i="70"/>
  <c r="Q28" i="70"/>
  <c r="H28" i="70"/>
  <c r="I28" i="70"/>
  <c r="AY25" i="70"/>
  <c r="AY26" i="70"/>
  <c r="AR25" i="70"/>
  <c r="AG37" i="70"/>
  <c r="AH25" i="70"/>
  <c r="AG25" i="70"/>
  <c r="AV53" i="70"/>
  <c r="AF25" i="70"/>
  <c r="AU53" i="70"/>
  <c r="AE25" i="70"/>
  <c r="AB34" i="70"/>
  <c r="AD25" i="70"/>
  <c r="AV52" i="70"/>
  <c r="AC25" i="70"/>
  <c r="AU52" i="70"/>
  <c r="AB25" i="70"/>
  <c r="AA25" i="70"/>
  <c r="Z25" i="70"/>
  <c r="AU51" i="70"/>
  <c r="Y25" i="70"/>
  <c r="T28" i="70"/>
  <c r="U28" i="70"/>
  <c r="X25" i="70"/>
  <c r="AV50" i="70"/>
  <c r="W25" i="70"/>
  <c r="V25" i="70"/>
  <c r="AS50" i="70"/>
  <c r="N25" i="70"/>
  <c r="AG32" i="70"/>
  <c r="M25" i="70"/>
  <c r="AV49" i="70"/>
  <c r="L25" i="70"/>
  <c r="AU49" i="70"/>
  <c r="K25" i="70"/>
  <c r="J25" i="70"/>
  <c r="L34" i="70"/>
  <c r="I25" i="70"/>
  <c r="AV48" i="70"/>
  <c r="H25" i="70"/>
  <c r="AU48" i="70"/>
  <c r="G25" i="70"/>
  <c r="AT48" i="70"/>
  <c r="AT54" i="70"/>
  <c r="F25" i="70"/>
  <c r="H30" i="70"/>
  <c r="BA24" i="70"/>
  <c r="AZ24" i="70"/>
  <c r="AT24" i="70"/>
  <c r="AS24" i="70"/>
  <c r="AJ24" i="70"/>
  <c r="P24" i="70"/>
  <c r="BA23" i="70"/>
  <c r="O23" i="70"/>
  <c r="AZ23" i="70"/>
  <c r="AT23" i="70"/>
  <c r="AS23" i="70"/>
  <c r="AU23" i="70"/>
  <c r="AI23" i="70"/>
  <c r="AJ23" i="70"/>
  <c r="P23" i="70"/>
  <c r="AZ22" i="70"/>
  <c r="AT22" i="70"/>
  <c r="AS22" i="70"/>
  <c r="AJ22" i="70"/>
  <c r="P22" i="70"/>
  <c r="AZ21" i="70"/>
  <c r="O21" i="70"/>
  <c r="AU21" i="70"/>
  <c r="AT21" i="70"/>
  <c r="BA21" i="70"/>
  <c r="AS21" i="70"/>
  <c r="AJ21" i="70"/>
  <c r="AI21" i="70"/>
  <c r="P21" i="70"/>
  <c r="BA20" i="70"/>
  <c r="AZ20" i="70"/>
  <c r="AT20" i="70"/>
  <c r="AS20" i="70"/>
  <c r="AJ20" i="70"/>
  <c r="P20" i="70"/>
  <c r="BA19" i="70"/>
  <c r="AZ19" i="70"/>
  <c r="AT19" i="70"/>
  <c r="AS19" i="70"/>
  <c r="AU19" i="70"/>
  <c r="AI19" i="70"/>
  <c r="O19" i="70"/>
  <c r="AJ19" i="70"/>
  <c r="P19" i="70"/>
  <c r="AZ18" i="70"/>
  <c r="AT18" i="70"/>
  <c r="AS18" i="70"/>
  <c r="AJ18" i="70"/>
  <c r="P18" i="70"/>
  <c r="P25" i="70"/>
  <c r="AG34" i="70"/>
  <c r="AZ17" i="70"/>
  <c r="AU17" i="70"/>
  <c r="AT17" i="70"/>
  <c r="BA17" i="70"/>
  <c r="AS17" i="70"/>
  <c r="AJ17" i="70"/>
  <c r="AI17" i="70"/>
  <c r="P17" i="70"/>
  <c r="BA16" i="70"/>
  <c r="AZ16" i="70"/>
  <c r="AT16" i="70"/>
  <c r="AS16" i="70"/>
  <c r="AJ16" i="70"/>
  <c r="AJ25" i="70"/>
  <c r="AG41" i="70"/>
  <c r="AH41" i="70"/>
  <c r="P16" i="70"/>
  <c r="BA15" i="70"/>
  <c r="AZ15" i="70"/>
  <c r="AT15" i="70"/>
  <c r="AS15" i="70"/>
  <c r="AU15" i="70"/>
  <c r="AI15" i="70"/>
  <c r="AJ15" i="70"/>
  <c r="P15" i="70"/>
  <c r="O15" i="70"/>
  <c r="AZ14" i="70"/>
  <c r="AT14" i="70"/>
  <c r="AS14" i="70"/>
  <c r="AJ14" i="70"/>
  <c r="P14" i="70"/>
  <c r="AZ13" i="70"/>
  <c r="AU13" i="70"/>
  <c r="AT13" i="70"/>
  <c r="BA13" i="70"/>
  <c r="AS13" i="70"/>
  <c r="AJ13" i="70"/>
  <c r="AI13" i="70"/>
  <c r="P13" i="70"/>
  <c r="AL4" i="70"/>
  <c r="AL46" i="99"/>
  <c r="AL49" i="99"/>
  <c r="AJ46" i="99"/>
  <c r="AN46" i="99"/>
  <c r="AN40" i="99"/>
  <c r="AL42" i="99"/>
  <c r="AJ49" i="99"/>
  <c r="AG33" i="99"/>
  <c r="T25" i="99"/>
  <c r="AH40" i="99"/>
  <c r="AG42" i="99"/>
  <c r="AL49" i="98"/>
  <c r="AJ46" i="98"/>
  <c r="AN46" i="98"/>
  <c r="AL46" i="98"/>
  <c r="AJ49" i="98"/>
  <c r="AW54" i="98"/>
  <c r="AL40" i="98"/>
  <c r="AG33" i="98"/>
  <c r="T25" i="98"/>
  <c r="AN25" i="98"/>
  <c r="AG40" i="98"/>
  <c r="AL46" i="97"/>
  <c r="AN46" i="97"/>
  <c r="AL49" i="97"/>
  <c r="AJ46" i="97"/>
  <c r="AN40" i="97"/>
  <c r="AL42" i="97"/>
  <c r="AJ49" i="97"/>
  <c r="T25" i="97"/>
  <c r="AG33" i="97"/>
  <c r="AH40" i="97"/>
  <c r="AG42" i="97"/>
  <c r="O25" i="96"/>
  <c r="AL46" i="96"/>
  <c r="AJ49" i="96"/>
  <c r="AJ46" i="96"/>
  <c r="AN40" i="96"/>
  <c r="AN46" i="96"/>
  <c r="AL49" i="96"/>
  <c r="AL42" i="96"/>
  <c r="AG40" i="96"/>
  <c r="AN25" i="96"/>
  <c r="AW54" i="95"/>
  <c r="AL40" i="95"/>
  <c r="AL42" i="95"/>
  <c r="AH30" i="95"/>
  <c r="AL46" i="95"/>
  <c r="AJ46" i="95"/>
  <c r="AN46" i="95"/>
  <c r="AJ49" i="95"/>
  <c r="AN40" i="95"/>
  <c r="AL49" i="95"/>
  <c r="AG40" i="95"/>
  <c r="AN25" i="95"/>
  <c r="AG33" i="95"/>
  <c r="T25" i="95"/>
  <c r="AL46" i="94"/>
  <c r="AL49" i="94"/>
  <c r="AJ46" i="94"/>
  <c r="AJ49" i="94"/>
  <c r="AN40" i="94"/>
  <c r="AL42" i="94"/>
  <c r="AN46" i="94"/>
  <c r="AI25" i="94"/>
  <c r="O13" i="94"/>
  <c r="O25" i="94"/>
  <c r="AG33" i="93"/>
  <c r="T25" i="93"/>
  <c r="AL46" i="93"/>
  <c r="AN46" i="93"/>
  <c r="AL49" i="93"/>
  <c r="AJ46" i="93"/>
  <c r="AJ49" i="93"/>
  <c r="AH40" i="93"/>
  <c r="AG42" i="93"/>
  <c r="AW54" i="93"/>
  <c r="AL40" i="93"/>
  <c r="AW54" i="92"/>
  <c r="AL40" i="92"/>
  <c r="AH40" i="92"/>
  <c r="AG42" i="92"/>
  <c r="AL42" i="92"/>
  <c r="AG33" i="92"/>
  <c r="T25" i="92"/>
  <c r="AL46" i="92"/>
  <c r="AL49" i="92"/>
  <c r="AJ46" i="92"/>
  <c r="AN40" i="92"/>
  <c r="AN46" i="92"/>
  <c r="AJ49" i="92"/>
  <c r="AH30" i="92"/>
  <c r="AG33" i="91"/>
  <c r="T25" i="91"/>
  <c r="AH40" i="91"/>
  <c r="AG42" i="91"/>
  <c r="AL46" i="91"/>
  <c r="AL49" i="91"/>
  <c r="AJ46" i="91"/>
  <c r="AN46" i="91"/>
  <c r="AJ49" i="91"/>
  <c r="AW54" i="91"/>
  <c r="AL40" i="91"/>
  <c r="AH30" i="90"/>
  <c r="AL46" i="90"/>
  <c r="AJ46" i="90"/>
  <c r="AJ49" i="90"/>
  <c r="AN46" i="90"/>
  <c r="AL49" i="90"/>
  <c r="AI25" i="90"/>
  <c r="O13" i="90"/>
  <c r="O25" i="90"/>
  <c r="AW54" i="90"/>
  <c r="AL40" i="90"/>
  <c r="AG33" i="89"/>
  <c r="T25" i="89"/>
  <c r="Q54" i="89"/>
  <c r="AH37" i="89"/>
  <c r="AH32" i="89"/>
  <c r="AH34" i="89"/>
  <c r="AW54" i="89"/>
  <c r="AL40" i="89"/>
  <c r="AL49" i="89"/>
  <c r="AJ46" i="89"/>
  <c r="AN46" i="89"/>
  <c r="AL46" i="89"/>
  <c r="AJ49" i="89"/>
  <c r="AH40" i="89"/>
  <c r="AG42" i="89"/>
  <c r="AH40" i="88"/>
  <c r="AG42" i="88"/>
  <c r="T25" i="88"/>
  <c r="AG33" i="88"/>
  <c r="AL46" i="88"/>
  <c r="AN46" i="88"/>
  <c r="AL49" i="88"/>
  <c r="AJ46" i="88"/>
  <c r="AJ49" i="88"/>
  <c r="AW54" i="88"/>
  <c r="AL40" i="88"/>
  <c r="AI25" i="87"/>
  <c r="O13" i="87"/>
  <c r="O25" i="87"/>
  <c r="AW54" i="87"/>
  <c r="AL40" i="87"/>
  <c r="AL46" i="87"/>
  <c r="AL49" i="87"/>
  <c r="AJ46" i="87"/>
  <c r="AJ49" i="87"/>
  <c r="AN46" i="87"/>
  <c r="AH30" i="87"/>
  <c r="AH30" i="86"/>
  <c r="AG40" i="86"/>
  <c r="AN25" i="86"/>
  <c r="AL46" i="86"/>
  <c r="AJ49" i="86"/>
  <c r="AN40" i="86"/>
  <c r="AL42" i="86"/>
  <c r="AJ46" i="86"/>
  <c r="AN46" i="86"/>
  <c r="AL49" i="86"/>
  <c r="AG33" i="86"/>
  <c r="T25" i="86"/>
  <c r="AW54" i="85"/>
  <c r="AL40" i="85"/>
  <c r="AL46" i="85"/>
  <c r="AN46" i="85"/>
  <c r="AL49" i="85"/>
  <c r="AJ46" i="85"/>
  <c r="AJ49" i="85"/>
  <c r="AI25" i="85"/>
  <c r="O13" i="85"/>
  <c r="O25" i="85"/>
  <c r="AL42" i="84"/>
  <c r="AW54" i="84"/>
  <c r="AL40" i="84"/>
  <c r="AL46" i="84"/>
  <c r="AL49" i="84"/>
  <c r="AJ46" i="84"/>
  <c r="AN40" i="84"/>
  <c r="AN46" i="84"/>
  <c r="AJ49" i="84"/>
  <c r="AH30" i="84"/>
  <c r="AI25" i="84"/>
  <c r="O13" i="84"/>
  <c r="O25" i="84"/>
  <c r="AH30" i="83"/>
  <c r="AL46" i="83"/>
  <c r="AL49" i="83"/>
  <c r="AJ46" i="83"/>
  <c r="AN46" i="83"/>
  <c r="AJ49" i="83"/>
  <c r="AW54" i="83"/>
  <c r="AL40" i="83"/>
  <c r="AG33" i="83"/>
  <c r="T25" i="83"/>
  <c r="AH40" i="83"/>
  <c r="AG42" i="83"/>
  <c r="AH30" i="82"/>
  <c r="AI25" i="82"/>
  <c r="O13" i="82"/>
  <c r="O25" i="82"/>
  <c r="AL46" i="82"/>
  <c r="AL49" i="82"/>
  <c r="AJ46" i="82"/>
  <c r="AN46" i="82"/>
  <c r="AJ49" i="82"/>
  <c r="AW54" i="82"/>
  <c r="AL40" i="82"/>
  <c r="AI25" i="81"/>
  <c r="O13" i="81"/>
  <c r="O25" i="81"/>
  <c r="AL46" i="81"/>
  <c r="AL49" i="81"/>
  <c r="AJ46" i="81"/>
  <c r="AN40" i="81"/>
  <c r="AL42" i="81"/>
  <c r="AN46" i="81"/>
  <c r="AJ49" i="81"/>
  <c r="AH40" i="80"/>
  <c r="AG42" i="80"/>
  <c r="AL46" i="80"/>
  <c r="AN46" i="80"/>
  <c r="AL49" i="80"/>
  <c r="AJ46" i="80"/>
  <c r="AJ49" i="80"/>
  <c r="AH33" i="80"/>
  <c r="AF45" i="80"/>
  <c r="AH45" i="80"/>
  <c r="AG35" i="80"/>
  <c r="AW54" i="80"/>
  <c r="AL40" i="80"/>
  <c r="AG33" i="79"/>
  <c r="T25" i="79"/>
  <c r="AH40" i="79"/>
  <c r="AG42" i="79"/>
  <c r="AL46" i="79"/>
  <c r="AL49" i="79"/>
  <c r="AJ46" i="79"/>
  <c r="AN40" i="79"/>
  <c r="AL42" i="79"/>
  <c r="AN46" i="79"/>
  <c r="AJ49" i="79"/>
  <c r="AI25" i="78"/>
  <c r="O13" i="78"/>
  <c r="O25" i="78"/>
  <c r="AL46" i="78"/>
  <c r="AL49" i="78"/>
  <c r="AJ46" i="78"/>
  <c r="AN46" i="78"/>
  <c r="AN40" i="78"/>
  <c r="AL42" i="78"/>
  <c r="AJ49" i="78"/>
  <c r="AH40" i="77"/>
  <c r="AG42" i="77"/>
  <c r="AW54" i="77"/>
  <c r="AL40" i="77"/>
  <c r="AL42" i="77"/>
  <c r="AG33" i="77"/>
  <c r="T25" i="77"/>
  <c r="AL46" i="77"/>
  <c r="AL49" i="77"/>
  <c r="AJ46" i="77"/>
  <c r="AN46" i="77"/>
  <c r="AN40" i="77"/>
  <c r="AJ49" i="77"/>
  <c r="AL42" i="76"/>
  <c r="AL46" i="76"/>
  <c r="AN46" i="76"/>
  <c r="AL49" i="76"/>
  <c r="AJ46" i="76"/>
  <c r="AN40" i="76"/>
  <c r="AJ49" i="76"/>
  <c r="AG33" i="76"/>
  <c r="T25" i="76"/>
  <c r="AH30" i="76"/>
  <c r="AH40" i="76"/>
  <c r="AG42" i="76"/>
  <c r="AG33" i="75"/>
  <c r="T25" i="75"/>
  <c r="AL46" i="75"/>
  <c r="AJ49" i="75"/>
  <c r="AJ46" i="75"/>
  <c r="AN40" i="75"/>
  <c r="AN46" i="75"/>
  <c r="AL49" i="75"/>
  <c r="AG40" i="75"/>
  <c r="AN25" i="75"/>
  <c r="AH30" i="75"/>
  <c r="AW54" i="75"/>
  <c r="AL40" i="75"/>
  <c r="AI25" i="74"/>
  <c r="O13" i="74"/>
  <c r="O25" i="74"/>
  <c r="AL46" i="74"/>
  <c r="AJ49" i="74"/>
  <c r="AJ46" i="74"/>
  <c r="AN40" i="74"/>
  <c r="AL42" i="74"/>
  <c r="AN46" i="74"/>
  <c r="AL49" i="74"/>
  <c r="AL46" i="73"/>
  <c r="AL49" i="73"/>
  <c r="AJ46" i="73"/>
  <c r="AN40" i="73"/>
  <c r="AL42" i="73"/>
  <c r="AN46" i="73"/>
  <c r="AJ49" i="73"/>
  <c r="AG33" i="73"/>
  <c r="T25" i="73"/>
  <c r="AH40" i="73"/>
  <c r="AG42" i="73"/>
  <c r="Q54" i="72"/>
  <c r="AH37" i="72"/>
  <c r="AH32" i="72"/>
  <c r="AH34" i="72"/>
  <c r="AL49" i="72"/>
  <c r="AJ46" i="72"/>
  <c r="AN40" i="72"/>
  <c r="AL42" i="72"/>
  <c r="AN46" i="72"/>
  <c r="AL46" i="72"/>
  <c r="AJ49" i="72"/>
  <c r="AG33" i="72"/>
  <c r="T25" i="72"/>
  <c r="AW51" i="71"/>
  <c r="AX51" i="71"/>
  <c r="AS54" i="71"/>
  <c r="AT55" i="71"/>
  <c r="AW48" i="71"/>
  <c r="AX48" i="71"/>
  <c r="AG31" i="71"/>
  <c r="AH31" i="71"/>
  <c r="AH35" i="71"/>
  <c r="AJ40" i="71"/>
  <c r="AJ97" i="71"/>
  <c r="AJ98" i="71"/>
  <c r="AJ99" i="71"/>
  <c r="AI13" i="71"/>
  <c r="AU25" i="71"/>
  <c r="Q54" i="71"/>
  <c r="AH37" i="71"/>
  <c r="O19" i="71"/>
  <c r="O15" i="71"/>
  <c r="AG38" i="71"/>
  <c r="AH38" i="71"/>
  <c r="AH42" i="71"/>
  <c r="AX50" i="71"/>
  <c r="AW50" i="71"/>
  <c r="AH34" i="71"/>
  <c r="O23" i="71"/>
  <c r="AG45" i="70"/>
  <c r="BA22" i="70"/>
  <c r="AU22" i="70"/>
  <c r="AI22" i="70"/>
  <c r="AU16" i="70"/>
  <c r="AI16" i="70"/>
  <c r="O24" i="70"/>
  <c r="AU54" i="70"/>
  <c r="AX50" i="70"/>
  <c r="AW50" i="70"/>
  <c r="AG38" i="70"/>
  <c r="AH38" i="70"/>
  <c r="AH42" i="70"/>
  <c r="AG27" i="70"/>
  <c r="AH39" i="70"/>
  <c r="AZ25" i="70"/>
  <c r="BA14" i="70"/>
  <c r="AU14" i="70"/>
  <c r="AI14" i="70"/>
  <c r="AI25" i="70"/>
  <c r="AU20" i="70"/>
  <c r="AI20" i="70"/>
  <c r="O20" i="70"/>
  <c r="AV54" i="70"/>
  <c r="AW53" i="70"/>
  <c r="O16" i="70"/>
  <c r="O17" i="70"/>
  <c r="BA18" i="70"/>
  <c r="AU18" i="70"/>
  <c r="AI18" i="70"/>
  <c r="AU24" i="70"/>
  <c r="AI24" i="70"/>
  <c r="AE45" i="70"/>
  <c r="X30" i="70"/>
  <c r="X28" i="70"/>
  <c r="Y28" i="70"/>
  <c r="X34" i="70"/>
  <c r="X32" i="70"/>
  <c r="Y32" i="70"/>
  <c r="AS52" i="70"/>
  <c r="X33" i="70"/>
  <c r="X29" i="70"/>
  <c r="AX49" i="70"/>
  <c r="AW49" i="70"/>
  <c r="AX53" i="70"/>
  <c r="AI108" i="70"/>
  <c r="T34" i="70"/>
  <c r="AI96" i="70"/>
  <c r="AI98" i="70"/>
  <c r="O13" i="70"/>
  <c r="L29" i="70"/>
  <c r="AB29" i="70"/>
  <c r="T30" i="70"/>
  <c r="H32" i="70"/>
  <c r="I32" i="70"/>
  <c r="P32" i="70"/>
  <c r="Q32" i="70"/>
  <c r="L33" i="70"/>
  <c r="AB33" i="70"/>
  <c r="H34" i="70"/>
  <c r="AS48" i="70"/>
  <c r="AS51" i="70"/>
  <c r="AI105" i="70"/>
  <c r="AJ105" i="70"/>
  <c r="AJ106" i="70"/>
  <c r="AJ107" i="70"/>
  <c r="AJ108" i="70"/>
  <c r="AJ109" i="70"/>
  <c r="AI107" i="70"/>
  <c r="L28" i="70"/>
  <c r="M28" i="70"/>
  <c r="AB28" i="70"/>
  <c r="AC28" i="70"/>
  <c r="P29" i="70"/>
  <c r="P33" i="70"/>
  <c r="AI95" i="70"/>
  <c r="AJ95" i="70"/>
  <c r="AI97" i="70"/>
  <c r="Z110" i="67"/>
  <c r="AI109" i="67"/>
  <c r="AI108" i="67"/>
  <c r="AI106" i="67"/>
  <c r="Z100" i="67"/>
  <c r="AI99" i="67"/>
  <c r="Z90" i="67"/>
  <c r="AI89" i="67"/>
  <c r="AI88" i="67"/>
  <c r="AI87" i="67"/>
  <c r="AI86" i="67"/>
  <c r="AJ85" i="67"/>
  <c r="AJ86" i="67"/>
  <c r="AJ87" i="67"/>
  <c r="AJ88" i="67"/>
  <c r="AJ89" i="67"/>
  <c r="AI85" i="67"/>
  <c r="H67" i="67"/>
  <c r="F67" i="67"/>
  <c r="F66" i="67"/>
  <c r="F65" i="67"/>
  <c r="AU53" i="67"/>
  <c r="X53" i="67"/>
  <c r="Q53" i="67"/>
  <c r="AS52" i="67"/>
  <c r="X52" i="67"/>
  <c r="Q52" i="67"/>
  <c r="X51" i="67"/>
  <c r="Q51" i="67"/>
  <c r="AV50" i="67"/>
  <c r="AH50" i="67"/>
  <c r="AG50" i="67"/>
  <c r="AF50" i="67"/>
  <c r="X50" i="67"/>
  <c r="Q50" i="67"/>
  <c r="AT49" i="67"/>
  <c r="X49" i="67"/>
  <c r="Q49" i="67"/>
  <c r="X48" i="67"/>
  <c r="X47" i="67"/>
  <c r="X46" i="67"/>
  <c r="AS45" i="67"/>
  <c r="AV42" i="67"/>
  <c r="AO36" i="67"/>
  <c r="AO35" i="67"/>
  <c r="AO34" i="67"/>
  <c r="AO33" i="67"/>
  <c r="X33" i="67"/>
  <c r="H33" i="67"/>
  <c r="AO32" i="67"/>
  <c r="AO31" i="67"/>
  <c r="AO37" i="67"/>
  <c r="X29" i="67"/>
  <c r="H29" i="67"/>
  <c r="X28" i="67"/>
  <c r="Y28" i="67"/>
  <c r="H28" i="67"/>
  <c r="I28" i="67"/>
  <c r="AY25" i="67"/>
  <c r="AG27" i="67"/>
  <c r="AR25" i="67"/>
  <c r="AG37" i="67"/>
  <c r="AH25" i="67"/>
  <c r="AG39" i="67"/>
  <c r="AG25" i="67"/>
  <c r="AV53" i="67"/>
  <c r="AF25" i="67"/>
  <c r="AE25" i="67"/>
  <c r="AS53" i="67"/>
  <c r="AD25" i="67"/>
  <c r="AV52" i="67"/>
  <c r="AC25" i="67"/>
  <c r="AU52" i="67"/>
  <c r="AB25" i="67"/>
  <c r="X30" i="67"/>
  <c r="AA25" i="67"/>
  <c r="AV51" i="67"/>
  <c r="Z25" i="67"/>
  <c r="AU51" i="67"/>
  <c r="Y25" i="67"/>
  <c r="T33" i="67"/>
  <c r="X25" i="67"/>
  <c r="W25" i="67"/>
  <c r="AU50" i="67"/>
  <c r="V25" i="67"/>
  <c r="P34" i="67"/>
  <c r="N25" i="67"/>
  <c r="AG32" i="67"/>
  <c r="M25" i="67"/>
  <c r="AV49" i="67"/>
  <c r="L25" i="67"/>
  <c r="AU49" i="67"/>
  <c r="K25" i="67"/>
  <c r="J25" i="67"/>
  <c r="AS49" i="67"/>
  <c r="I25" i="67"/>
  <c r="AV48" i="67"/>
  <c r="H25" i="67"/>
  <c r="AU48" i="67"/>
  <c r="AU54" i="67"/>
  <c r="G25" i="67"/>
  <c r="AT48" i="67"/>
  <c r="AT54" i="67"/>
  <c r="F25" i="67"/>
  <c r="H30" i="67"/>
  <c r="BA24" i="67"/>
  <c r="O24" i="67"/>
  <c r="AZ24" i="67"/>
  <c r="AT24" i="67"/>
  <c r="AS24" i="67"/>
  <c r="AU24" i="67"/>
  <c r="AI24" i="67"/>
  <c r="AJ24" i="67"/>
  <c r="P24" i="67"/>
  <c r="AZ23" i="67"/>
  <c r="AT23" i="67"/>
  <c r="BA23" i="67"/>
  <c r="AS23" i="67"/>
  <c r="AU23" i="67"/>
  <c r="AI23" i="67"/>
  <c r="AJ23" i="67"/>
  <c r="P23" i="67"/>
  <c r="AZ22" i="67"/>
  <c r="AU22" i="67"/>
  <c r="AI22" i="67"/>
  <c r="AT22" i="67"/>
  <c r="BA22" i="67"/>
  <c r="O22" i="67"/>
  <c r="AS22" i="67"/>
  <c r="AJ22" i="67"/>
  <c r="P22" i="67"/>
  <c r="AZ21" i="67"/>
  <c r="O21" i="67"/>
  <c r="AT21" i="67"/>
  <c r="BA21" i="67"/>
  <c r="AS21" i="67"/>
  <c r="AJ21" i="67"/>
  <c r="AU21" i="67"/>
  <c r="AI21" i="67"/>
  <c r="P21" i="67"/>
  <c r="BA20" i="67"/>
  <c r="AZ20" i="67"/>
  <c r="AT20" i="67"/>
  <c r="AS20" i="67"/>
  <c r="AU20" i="67"/>
  <c r="AI20" i="67"/>
  <c r="AJ20" i="67"/>
  <c r="P20" i="67"/>
  <c r="AZ19" i="67"/>
  <c r="AT19" i="67"/>
  <c r="BA19" i="67"/>
  <c r="O19" i="67"/>
  <c r="AS19" i="67"/>
  <c r="AU19" i="67"/>
  <c r="AI19" i="67"/>
  <c r="AJ19" i="67"/>
  <c r="P19" i="67"/>
  <c r="AZ18" i="67"/>
  <c r="AU18" i="67"/>
  <c r="AI18" i="67"/>
  <c r="AT18" i="67"/>
  <c r="BA18" i="67"/>
  <c r="O18" i="67"/>
  <c r="AS18" i="67"/>
  <c r="AJ18" i="67"/>
  <c r="P18" i="67"/>
  <c r="AZ17" i="67"/>
  <c r="AT17" i="67"/>
  <c r="BA17" i="67"/>
  <c r="AS17" i="67"/>
  <c r="AJ17" i="67"/>
  <c r="AU17" i="67"/>
  <c r="AI17" i="67"/>
  <c r="P17" i="67"/>
  <c r="BA16" i="67"/>
  <c r="AZ16" i="67"/>
  <c r="AT16" i="67"/>
  <c r="AS16" i="67"/>
  <c r="AU16" i="67"/>
  <c r="AI16" i="67"/>
  <c r="O16" i="67"/>
  <c r="AJ16" i="67"/>
  <c r="P16" i="67"/>
  <c r="AZ15" i="67"/>
  <c r="AT15" i="67"/>
  <c r="BA15" i="67"/>
  <c r="AS15" i="67"/>
  <c r="AJ15" i="67"/>
  <c r="P15" i="67"/>
  <c r="AZ14" i="67"/>
  <c r="AU14" i="67"/>
  <c r="AI14" i="67"/>
  <c r="AT14" i="67"/>
  <c r="BA14" i="67"/>
  <c r="O14" i="67"/>
  <c r="AS14" i="67"/>
  <c r="AJ14" i="67"/>
  <c r="P14" i="67"/>
  <c r="AZ13" i="67"/>
  <c r="AT13" i="67"/>
  <c r="BA13" i="67"/>
  <c r="AS13" i="67"/>
  <c r="AJ13" i="67"/>
  <c r="AJ25" i="67"/>
  <c r="AG41" i="67"/>
  <c r="P13" i="67"/>
  <c r="P25" i="67"/>
  <c r="AG34" i="67"/>
  <c r="AL4" i="67"/>
  <c r="AH33" i="99"/>
  <c r="AF45" i="99"/>
  <c r="AH45" i="99"/>
  <c r="AG35" i="99"/>
  <c r="AN40" i="98"/>
  <c r="AL42" i="98"/>
  <c r="AH40" i="98"/>
  <c r="AG42" i="98"/>
  <c r="AF45" i="98"/>
  <c r="AH45" i="98"/>
  <c r="AH33" i="98"/>
  <c r="AG35" i="98"/>
  <c r="AH33" i="97"/>
  <c r="AF45" i="97"/>
  <c r="AH45" i="97"/>
  <c r="AG35" i="97"/>
  <c r="AH40" i="96"/>
  <c r="AG42" i="96"/>
  <c r="AG33" i="96"/>
  <c r="T25" i="96"/>
  <c r="AH33" i="95"/>
  <c r="AF45" i="95"/>
  <c r="AH45" i="95"/>
  <c r="AG35" i="95"/>
  <c r="AH40" i="95"/>
  <c r="AG42" i="95"/>
  <c r="AN25" i="94"/>
  <c r="AG40" i="94"/>
  <c r="T25" i="94"/>
  <c r="AG33" i="94"/>
  <c r="AN40" i="93"/>
  <c r="AL42" i="93"/>
  <c r="AH33" i="93"/>
  <c r="AF45" i="93"/>
  <c r="AH45" i="93"/>
  <c r="AG35" i="93"/>
  <c r="AH33" i="92"/>
  <c r="AF45" i="92"/>
  <c r="AH45" i="92"/>
  <c r="AG35" i="92"/>
  <c r="AN40" i="91"/>
  <c r="AL42" i="91"/>
  <c r="AH33" i="91"/>
  <c r="AF45" i="91"/>
  <c r="AH45" i="91"/>
  <c r="AG35" i="91"/>
  <c r="AN40" i="90"/>
  <c r="AL42" i="90"/>
  <c r="AG40" i="90"/>
  <c r="AN25" i="90"/>
  <c r="AG33" i="90"/>
  <c r="T25" i="90"/>
  <c r="AH30" i="89"/>
  <c r="AN40" i="89"/>
  <c r="AL42" i="89"/>
  <c r="AF45" i="89"/>
  <c r="AH45" i="89"/>
  <c r="AH33" i="89"/>
  <c r="AG35" i="89"/>
  <c r="AN40" i="88"/>
  <c r="AL42" i="88"/>
  <c r="AH33" i="88"/>
  <c r="AF45" i="88"/>
  <c r="AH45" i="88"/>
  <c r="AG35" i="88"/>
  <c r="AG33" i="87"/>
  <c r="T25" i="87"/>
  <c r="AG40" i="87"/>
  <c r="AN25" i="87"/>
  <c r="AN40" i="87"/>
  <c r="AL42" i="87"/>
  <c r="AH33" i="86"/>
  <c r="AF45" i="86"/>
  <c r="AH45" i="86"/>
  <c r="AG35" i="86"/>
  <c r="AH40" i="86"/>
  <c r="AG42" i="86"/>
  <c r="AN40" i="85"/>
  <c r="AL42" i="85"/>
  <c r="AG33" i="85"/>
  <c r="T25" i="85"/>
  <c r="AG40" i="85"/>
  <c r="AN25" i="85"/>
  <c r="AG33" i="84"/>
  <c r="T25" i="84"/>
  <c r="AG40" i="84"/>
  <c r="AN25" i="84"/>
  <c r="AH33" i="83"/>
  <c r="AF45" i="83"/>
  <c r="AH45" i="83"/>
  <c r="AG35" i="83"/>
  <c r="AN40" i="83"/>
  <c r="AL42" i="83"/>
  <c r="T25" i="82"/>
  <c r="AG33" i="82"/>
  <c r="AL42" i="82"/>
  <c r="AN25" i="82"/>
  <c r="AG40" i="82"/>
  <c r="AN40" i="82"/>
  <c r="T25" i="81"/>
  <c r="AG33" i="81"/>
  <c r="AN25" i="81"/>
  <c r="AG40" i="81"/>
  <c r="AN40" i="80"/>
  <c r="AL42" i="80"/>
  <c r="AH33" i="79"/>
  <c r="AF45" i="79"/>
  <c r="AH45" i="79"/>
  <c r="AG35" i="79"/>
  <c r="AG33" i="78"/>
  <c r="T25" i="78"/>
  <c r="AN25" i="78"/>
  <c r="AG40" i="78"/>
  <c r="AH33" i="77"/>
  <c r="AF45" i="77"/>
  <c r="AH45" i="77"/>
  <c r="AG35" i="77"/>
  <c r="AH33" i="76"/>
  <c r="AF45" i="76"/>
  <c r="AH45" i="76"/>
  <c r="AG35" i="76"/>
  <c r="AH40" i="75"/>
  <c r="AG42" i="75"/>
  <c r="AH33" i="75"/>
  <c r="AF45" i="75"/>
  <c r="AH45" i="75"/>
  <c r="AG35" i="75"/>
  <c r="AL42" i="75"/>
  <c r="AG33" i="74"/>
  <c r="T25" i="74"/>
  <c r="AG40" i="74"/>
  <c r="AN25" i="74"/>
  <c r="AH33" i="73"/>
  <c r="AF45" i="73"/>
  <c r="AH45" i="73"/>
  <c r="AG35" i="73"/>
  <c r="AF45" i="72"/>
  <c r="AH45" i="72"/>
  <c r="AH33" i="72"/>
  <c r="AG35" i="72"/>
  <c r="AH30" i="72"/>
  <c r="AI25" i="71"/>
  <c r="O13" i="71"/>
  <c r="O25" i="71"/>
  <c r="AW54" i="71"/>
  <c r="AL40" i="71"/>
  <c r="AH30" i="71"/>
  <c r="AL46" i="71"/>
  <c r="AJ46" i="71"/>
  <c r="AJ49" i="71"/>
  <c r="AN46" i="71"/>
  <c r="AL49" i="71"/>
  <c r="AG40" i="70"/>
  <c r="AN25" i="70"/>
  <c r="AX51" i="70"/>
  <c r="AW51" i="70"/>
  <c r="AX52" i="70"/>
  <c r="AW52" i="70"/>
  <c r="O22" i="70"/>
  <c r="AJ96" i="70"/>
  <c r="AJ97" i="70"/>
  <c r="AJ98" i="70"/>
  <c r="AJ99" i="70"/>
  <c r="AX48" i="70"/>
  <c r="AG31" i="70"/>
  <c r="AH31" i="70"/>
  <c r="AH35" i="70"/>
  <c r="AS54" i="70"/>
  <c r="AT55" i="70"/>
  <c r="AW48" i="70"/>
  <c r="O14" i="70"/>
  <c r="O25" i="70"/>
  <c r="AU25" i="70"/>
  <c r="O18" i="70"/>
  <c r="Q47" i="70"/>
  <c r="AG30" i="70"/>
  <c r="Q48" i="70"/>
  <c r="AJ40" i="70"/>
  <c r="BA25" i="70"/>
  <c r="AU15" i="67"/>
  <c r="AI15" i="67"/>
  <c r="P28" i="67"/>
  <c r="Q28" i="67"/>
  <c r="P30" i="67"/>
  <c r="AG45" i="67"/>
  <c r="AV54" i="67"/>
  <c r="Q48" i="67"/>
  <c r="AJ40" i="67"/>
  <c r="Q47" i="67"/>
  <c r="AG30" i="67"/>
  <c r="AH34" i="67"/>
  <c r="O15" i="67"/>
  <c r="O17" i="67"/>
  <c r="O23" i="67"/>
  <c r="AW49" i="67"/>
  <c r="AX49" i="67"/>
  <c r="AH32" i="67"/>
  <c r="AE45" i="67"/>
  <c r="AW52" i="67"/>
  <c r="AX53" i="67"/>
  <c r="AW53" i="67"/>
  <c r="AH41" i="67"/>
  <c r="BA25" i="67"/>
  <c r="O20" i="67"/>
  <c r="AH39" i="67"/>
  <c r="AZ25" i="67"/>
  <c r="AX52" i="67"/>
  <c r="AI96" i="67"/>
  <c r="AI98" i="67"/>
  <c r="L29" i="67"/>
  <c r="AB29" i="67"/>
  <c r="T30" i="67"/>
  <c r="H32" i="67"/>
  <c r="I32" i="67"/>
  <c r="P32" i="67"/>
  <c r="Q32" i="67"/>
  <c r="X32" i="67"/>
  <c r="Y32" i="67"/>
  <c r="L33" i="67"/>
  <c r="AB33" i="67"/>
  <c r="H34" i="67"/>
  <c r="X34" i="67"/>
  <c r="AS48" i="67"/>
  <c r="AS51" i="67"/>
  <c r="AI105" i="67"/>
  <c r="AJ105" i="67"/>
  <c r="AJ106" i="67"/>
  <c r="AI107" i="67"/>
  <c r="T34" i="67"/>
  <c r="AY26" i="67"/>
  <c r="L28" i="67"/>
  <c r="M28" i="67"/>
  <c r="T28" i="67"/>
  <c r="U28" i="67"/>
  <c r="AB28" i="67"/>
  <c r="AC28" i="67"/>
  <c r="P29" i="67"/>
  <c r="P33" i="67"/>
  <c r="L34" i="67"/>
  <c r="AB34" i="67"/>
  <c r="AS50" i="67"/>
  <c r="AI95" i="67"/>
  <c r="AJ95" i="67"/>
  <c r="AJ96" i="67"/>
  <c r="AI97" i="67"/>
  <c r="AU13" i="67"/>
  <c r="T29" i="67"/>
  <c r="L30" i="67"/>
  <c r="AB30" i="67"/>
  <c r="L32" i="67"/>
  <c r="M32" i="67"/>
  <c r="T32" i="67"/>
  <c r="U32" i="67"/>
  <c r="AB32" i="67"/>
  <c r="AC32" i="67"/>
  <c r="AH33" i="96"/>
  <c r="AF45" i="96"/>
  <c r="AH45" i="96"/>
  <c r="AG35" i="96"/>
  <c r="AH40" i="94"/>
  <c r="AG42" i="94"/>
  <c r="AH33" i="94"/>
  <c r="AF45" i="94"/>
  <c r="AH45" i="94"/>
  <c r="AG35" i="94"/>
  <c r="AH40" i="90"/>
  <c r="AG42" i="90"/>
  <c r="AH33" i="90"/>
  <c r="AF45" i="90"/>
  <c r="AH45" i="90"/>
  <c r="AG35" i="90"/>
  <c r="AH40" i="87"/>
  <c r="AG42" i="87"/>
  <c r="AH33" i="87"/>
  <c r="AF45" i="87"/>
  <c r="AH45" i="87"/>
  <c r="AG35" i="87"/>
  <c r="AH33" i="85"/>
  <c r="AF45" i="85"/>
  <c r="AH45" i="85"/>
  <c r="AG35" i="85"/>
  <c r="AH40" i="85"/>
  <c r="AG42" i="85"/>
  <c r="AH40" i="84"/>
  <c r="AG42" i="84"/>
  <c r="AH33" i="84"/>
  <c r="AF45" i="84"/>
  <c r="AH45" i="84"/>
  <c r="AG35" i="84"/>
  <c r="AH33" i="82"/>
  <c r="AF45" i="82"/>
  <c r="AH45" i="82"/>
  <c r="AG35" i="82"/>
  <c r="AH40" i="82"/>
  <c r="AG42" i="82"/>
  <c r="AH33" i="81"/>
  <c r="AF45" i="81"/>
  <c r="AH45" i="81"/>
  <c r="AG35" i="81"/>
  <c r="AH40" i="81"/>
  <c r="AG42" i="81"/>
  <c r="AH40" i="78"/>
  <c r="AG42" i="78"/>
  <c r="AH33" i="78"/>
  <c r="AF45" i="78"/>
  <c r="AH45" i="78"/>
  <c r="AG35" i="78"/>
  <c r="AH40" i="74"/>
  <c r="AG42" i="74"/>
  <c r="AH33" i="74"/>
  <c r="AF45" i="74"/>
  <c r="AH45" i="74"/>
  <c r="AG35" i="74"/>
  <c r="AG33" i="71"/>
  <c r="T25" i="71"/>
  <c r="AN40" i="71"/>
  <c r="AL42" i="71"/>
  <c r="AG40" i="71"/>
  <c r="AN25" i="71"/>
  <c r="AG33" i="70"/>
  <c r="T25" i="70"/>
  <c r="AH40" i="70"/>
  <c r="AG42" i="70"/>
  <c r="AW54" i="70"/>
  <c r="AL40" i="70"/>
  <c r="Q54" i="70"/>
  <c r="AH37" i="70"/>
  <c r="AH30" i="70"/>
  <c r="AH32" i="70"/>
  <c r="AH34" i="70"/>
  <c r="AL49" i="70"/>
  <c r="AJ46" i="70"/>
  <c r="AN46" i="70"/>
  <c r="AL46" i="70"/>
  <c r="AJ49" i="70"/>
  <c r="AJ97" i="67"/>
  <c r="AJ98" i="67"/>
  <c r="AJ99" i="67"/>
  <c r="AJ107" i="67"/>
  <c r="AJ108" i="67"/>
  <c r="AJ109" i="67"/>
  <c r="AX50" i="67"/>
  <c r="AW50" i="67"/>
  <c r="AG38" i="67"/>
  <c r="AH38" i="67"/>
  <c r="AH42" i="67"/>
  <c r="AW51" i="67"/>
  <c r="AX51" i="67"/>
  <c r="AI13" i="67"/>
  <c r="AU25" i="67"/>
  <c r="AX48" i="67"/>
  <c r="AG31" i="67"/>
  <c r="AH31" i="67"/>
  <c r="AH35" i="67"/>
  <c r="AS54" i="67"/>
  <c r="AT55" i="67"/>
  <c r="AW48" i="67"/>
  <c r="Q54" i="67"/>
  <c r="AH37" i="67"/>
  <c r="AH33" i="71"/>
  <c r="AF45" i="71"/>
  <c r="AH45" i="71"/>
  <c r="AG35" i="71"/>
  <c r="AH40" i="71"/>
  <c r="AG42" i="71"/>
  <c r="AN40" i="70"/>
  <c r="AL42" i="70"/>
  <c r="AF45" i="70"/>
  <c r="AH45" i="70"/>
  <c r="AH33" i="70"/>
  <c r="AG35" i="70"/>
  <c r="AW54" i="67"/>
  <c r="AL40" i="67"/>
  <c r="AL46" i="67"/>
  <c r="AL49" i="67"/>
  <c r="AJ46" i="67"/>
  <c r="AN40" i="67"/>
  <c r="AL42" i="67"/>
  <c r="AN46" i="67"/>
  <c r="AJ49" i="67"/>
  <c r="AI25" i="67"/>
  <c r="O13" i="67"/>
  <c r="O25" i="67"/>
  <c r="AH30" i="67"/>
  <c r="AN25" i="67"/>
  <c r="AG40" i="67"/>
  <c r="AG33" i="67"/>
  <c r="T25" i="67"/>
  <c r="AH40" i="67"/>
  <c r="AG42" i="67"/>
  <c r="AH33" i="67"/>
  <c r="AF45" i="67"/>
  <c r="AH45" i="67"/>
  <c r="AG35" i="67"/>
</calcChain>
</file>

<file path=xl/comments1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3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4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5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6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7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8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9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0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1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2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3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4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5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6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7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8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19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0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1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2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3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4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5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6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7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8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29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30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comments31.xml><?xml version="1.0" encoding="utf-8"?>
<comments xmlns="http://schemas.openxmlformats.org/spreadsheetml/2006/main">
  <authors>
    <author>Finishing</author>
  </authors>
  <commentList>
    <comment ref="AY1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5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6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7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8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19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0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1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2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3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  <comment ref="AY24" authorId="0" shapeId="0">
      <text>
        <r>
          <rPr>
            <b/>
            <sz val="11"/>
            <color indexed="39"/>
            <rFont val="Tahoma"/>
            <family val="2"/>
          </rPr>
          <t>DIISI SESUAI WAKTU KERJA (menit)</t>
        </r>
      </text>
    </comment>
  </commentList>
</comments>
</file>

<file path=xl/sharedStrings.xml><?xml version="1.0" encoding="utf-8"?>
<sst xmlns="http://schemas.openxmlformats.org/spreadsheetml/2006/main" count="13144" uniqueCount="241">
  <si>
    <t>Item</t>
  </si>
  <si>
    <t>OK</t>
  </si>
  <si>
    <t>OK MTL</t>
  </si>
  <si>
    <t>REP</t>
  </si>
  <si>
    <t>NG</t>
  </si>
  <si>
    <t>Total Check</t>
  </si>
  <si>
    <t>BC 1 TR</t>
  </si>
  <si>
    <t>BC 2 TR</t>
  </si>
  <si>
    <t>Jumlah</t>
  </si>
  <si>
    <t>Production Time Total</t>
  </si>
  <si>
    <t>KWH</t>
  </si>
  <si>
    <t>AV</t>
  </si>
  <si>
    <t>PE</t>
  </si>
  <si>
    <t>RQ</t>
  </si>
  <si>
    <t>MH Finishing</t>
  </si>
  <si>
    <t>JAM</t>
  </si>
  <si>
    <t>KETERANGAN</t>
  </si>
  <si>
    <t>DEFECT</t>
  </si>
  <si>
    <t>PCS</t>
  </si>
  <si>
    <t>%</t>
  </si>
  <si>
    <t>CUTI</t>
  </si>
  <si>
    <t>SAKIT</t>
  </si>
  <si>
    <t>IZIN / TRAINING</t>
  </si>
  <si>
    <t>TD / PC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</si>
  <si>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</si>
  <si>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</si>
  <si>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</si>
  <si>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</si>
  <si>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</si>
  <si>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</si>
  <si>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</si>
  <si>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</si>
  <si>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</si>
  <si>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</si>
  <si>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</si>
  <si>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</si>
  <si>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</si>
  <si>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</si>
  <si>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</si>
  <si>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</si>
  <si>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</si>
  <si>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</si>
  <si>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</si>
  <si>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</si>
  <si>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Material</t>
  </si>
  <si>
    <t>Stock Awal</t>
  </si>
  <si>
    <t>Bon</t>
  </si>
  <si>
    <t>Pakai</t>
  </si>
  <si>
    <t>Stock Akhir</t>
  </si>
  <si>
    <t>Total</t>
  </si>
  <si>
    <t xml:space="preserve">                                                                       </t>
  </si>
  <si>
    <t>i</t>
  </si>
  <si>
    <t>SECT HEAD</t>
  </si>
  <si>
    <t>LINE HEAD</t>
  </si>
  <si>
    <t>GROUP HEAD</t>
  </si>
  <si>
    <t>HARI</t>
  </si>
  <si>
    <t>MALAM</t>
  </si>
  <si>
    <t>TANGGAL</t>
  </si>
  <si>
    <t>SIANG</t>
  </si>
  <si>
    <t>PIC</t>
  </si>
  <si>
    <t>SHIFT</t>
  </si>
  <si>
    <t>C / T</t>
  </si>
  <si>
    <t>LINE STOP BC</t>
  </si>
  <si>
    <t>CAM'S 1</t>
  </si>
  <si>
    <t>CAM'S 2</t>
  </si>
  <si>
    <t>TR-KAI 1</t>
  </si>
  <si>
    <t>TR-KAI 2</t>
  </si>
  <si>
    <t>LINE STOP CAM'S</t>
  </si>
  <si>
    <t>CAMS</t>
  </si>
  <si>
    <t>Pencapaian</t>
  </si>
  <si>
    <t xml:space="preserve">OK MTL </t>
  </si>
  <si>
    <t>Jam kerja</t>
  </si>
  <si>
    <t>PLAN</t>
  </si>
  <si>
    <t>ACT</t>
  </si>
  <si>
    <t>A</t>
  </si>
  <si>
    <t>B</t>
  </si>
  <si>
    <r>
      <rPr>
        <sz val="12"/>
        <rFont val="Calibri"/>
        <family val="2"/>
        <scheme val="minor"/>
      </rPr>
      <t>07.</t>
    </r>
    <r>
      <rPr>
        <vertAlign val="superscript"/>
        <sz val="12"/>
        <rFont val="Calibri"/>
        <family val="2"/>
        <scheme val="minor"/>
      </rPr>
      <t xml:space="preserve">20  </t>
    </r>
    <r>
      <rPr>
        <sz val="12"/>
        <rFont val="Calibri"/>
        <family val="2"/>
        <scheme val="minor"/>
      </rPr>
      <t>~  08.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</si>
  <si>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20.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21.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</si>
  <si>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08.</t>
    </r>
    <r>
      <rPr>
        <vertAlign val="superscript"/>
        <sz val="12"/>
        <rFont val="Calibri"/>
        <family val="2"/>
        <scheme val="minor"/>
      </rPr>
      <t>00</t>
    </r>
    <r>
      <rPr>
        <sz val="12"/>
        <rFont val="Calibri"/>
        <family val="2"/>
        <scheme val="minor"/>
      </rPr>
      <t xml:space="preserve"> ~  09.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</si>
  <si>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21.</t>
    </r>
    <r>
      <rPr>
        <vertAlign val="superscript"/>
        <sz val="12"/>
        <rFont val="Calibri"/>
        <family val="2"/>
        <scheme val="minor"/>
      </rPr>
      <t xml:space="preserve">00 </t>
    </r>
    <r>
      <rPr>
        <sz val="12"/>
        <rFont val="Calibri"/>
        <family val="2"/>
        <scheme val="minor"/>
      </rPr>
      <t xml:space="preserve"> ~  22.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</si>
  <si>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09.</t>
    </r>
    <r>
      <rPr>
        <vertAlign val="superscript"/>
        <sz val="12"/>
        <rFont val="Calibri"/>
        <family val="2"/>
        <scheme val="minor"/>
      </rPr>
      <t>00</t>
    </r>
    <r>
      <rPr>
        <sz val="12"/>
        <rFont val="Calibri"/>
        <family val="2"/>
        <scheme val="minor"/>
      </rPr>
      <t xml:space="preserve">  ~  10.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</si>
  <si>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22.</t>
    </r>
    <r>
      <rPr>
        <vertAlign val="superscript"/>
        <sz val="12"/>
        <rFont val="Calibri"/>
        <family val="2"/>
        <scheme val="minor"/>
      </rPr>
      <t xml:space="preserve">00 </t>
    </r>
    <r>
      <rPr>
        <sz val="12"/>
        <rFont val="Calibri"/>
        <family val="2"/>
        <scheme val="minor"/>
      </rPr>
      <t xml:space="preserve"> ~  23.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</si>
  <si>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10.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11.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</si>
  <si>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23.</t>
    </r>
    <r>
      <rPr>
        <vertAlign val="superscript"/>
        <sz val="12"/>
        <rFont val="Calibri"/>
        <family val="2"/>
        <scheme val="minor"/>
      </rPr>
      <t>00</t>
    </r>
    <r>
      <rPr>
        <sz val="12"/>
        <rFont val="Calibri"/>
        <family val="2"/>
        <scheme val="minor"/>
      </rPr>
      <t xml:space="preserve">  ~  24.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</si>
  <si>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11.</t>
    </r>
    <r>
      <rPr>
        <vertAlign val="superscript"/>
        <sz val="12"/>
        <rFont val="Calibri"/>
        <family val="2"/>
        <scheme val="minor"/>
      </rPr>
      <t xml:space="preserve">00 </t>
    </r>
    <r>
      <rPr>
        <sz val="12"/>
        <rFont val="Calibri"/>
        <family val="2"/>
        <scheme val="minor"/>
      </rPr>
      <t xml:space="preserve"> ~  11.</t>
    </r>
    <r>
      <rPr>
        <vertAlign val="superscript"/>
        <sz val="12"/>
        <rFont val="Calibri"/>
        <family val="2"/>
        <scheme val="minor"/>
      </rPr>
      <t>45</t>
    </r>
  </si>
  <si>
    <r>
      <rPr>
        <sz val="12"/>
        <rFont val="Calibri"/>
        <family val="2"/>
        <scheme val="minor"/>
      </rPr>
      <t>00.</t>
    </r>
    <r>
      <rPr>
        <vertAlign val="superscript"/>
        <sz val="12"/>
        <rFont val="Calibri"/>
        <family val="2"/>
        <scheme val="minor"/>
      </rPr>
      <t xml:space="preserve">30 </t>
    </r>
    <r>
      <rPr>
        <sz val="12"/>
        <rFont val="Calibri"/>
        <family val="2"/>
        <scheme val="minor"/>
      </rPr>
      <t xml:space="preserve"> ~  01.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</si>
  <si>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12.</t>
    </r>
    <r>
      <rPr>
        <vertAlign val="superscript"/>
        <sz val="12"/>
        <rFont val="Calibri"/>
        <family val="2"/>
        <scheme val="minor"/>
      </rPr>
      <t xml:space="preserve">30 </t>
    </r>
    <r>
      <rPr>
        <sz val="12"/>
        <rFont val="Calibri"/>
        <family val="2"/>
        <scheme val="minor"/>
      </rPr>
      <t xml:space="preserve"> ~  13.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</si>
  <si>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01.</t>
    </r>
    <r>
      <rPr>
        <vertAlign val="superscript"/>
        <sz val="12"/>
        <rFont val="Calibri"/>
        <family val="2"/>
        <scheme val="minor"/>
      </rPr>
      <t xml:space="preserve">00 </t>
    </r>
    <r>
      <rPr>
        <sz val="12"/>
        <rFont val="Calibri"/>
        <family val="2"/>
        <scheme val="minor"/>
      </rPr>
      <t xml:space="preserve">  ~  02.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</si>
  <si>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13.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14.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</si>
  <si>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02.</t>
    </r>
    <r>
      <rPr>
        <vertAlign val="superscript"/>
        <sz val="12"/>
        <rFont val="Calibri"/>
        <family val="2"/>
        <scheme val="minor"/>
      </rPr>
      <t>00</t>
    </r>
    <r>
      <rPr>
        <sz val="12"/>
        <rFont val="Calibri"/>
        <family val="2"/>
        <scheme val="minor"/>
      </rPr>
      <t xml:space="preserve">  ~  03.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</si>
  <si>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14.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15.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</si>
  <si>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03.</t>
    </r>
    <r>
      <rPr>
        <vertAlign val="superscript"/>
        <sz val="12"/>
        <rFont val="Calibri"/>
        <family val="2"/>
        <scheme val="minor"/>
      </rPr>
      <t xml:space="preserve">00 </t>
    </r>
    <r>
      <rPr>
        <sz val="12"/>
        <rFont val="Calibri"/>
        <family val="2"/>
        <scheme val="minor"/>
      </rPr>
      <t xml:space="preserve"> ~  04.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</si>
  <si>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15.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16.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</si>
  <si>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04.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05.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</si>
  <si>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16.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17.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</si>
  <si>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05.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06.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</si>
  <si>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17.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18.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</si>
  <si>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06.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07.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</si>
  <si>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18.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19.</t>
    </r>
    <r>
      <rPr>
        <vertAlign val="superscript"/>
        <sz val="12"/>
        <rFont val="Calibri"/>
        <family val="2"/>
        <scheme val="minor"/>
      </rPr>
      <t>00</t>
    </r>
  </si>
  <si>
    <r>
      <rPr>
        <sz val="12"/>
        <rFont val="Calibri"/>
        <family val="2"/>
        <scheme val="minor"/>
      </rPr>
      <t>07.</t>
    </r>
    <r>
      <rPr>
        <vertAlign val="superscript"/>
        <sz val="12"/>
        <rFont val="Calibri"/>
        <family val="2"/>
        <scheme val="minor"/>
      </rPr>
      <t xml:space="preserve">00  </t>
    </r>
    <r>
      <rPr>
        <sz val="12"/>
        <rFont val="Calibri"/>
        <family val="2"/>
        <scheme val="minor"/>
      </rPr>
      <t>~  08.</t>
    </r>
    <r>
      <rPr>
        <vertAlign val="superscript"/>
        <sz val="12"/>
        <rFont val="Calibri"/>
        <family val="2"/>
        <scheme val="minor"/>
      </rPr>
      <t>00</t>
    </r>
  </si>
  <si>
    <t>JUMLAH</t>
  </si>
  <si>
    <t xml:space="preserve">TOTAL LINE STOP </t>
  </si>
  <si>
    <t>TOTAL</t>
  </si>
  <si>
    <t>Σ %</t>
  </si>
  <si>
    <t>PRODUCTION TIME                              [ TOTAL ]</t>
  </si>
  <si>
    <t>Start Prod.</t>
  </si>
  <si>
    <t>Stop Prod.</t>
  </si>
  <si>
    <t>Kake</t>
  </si>
  <si>
    <t>Dakon</t>
  </si>
  <si>
    <t>BLOCK CYLINDER</t>
  </si>
  <si>
    <t>ITEM</t>
  </si>
  <si>
    <t>MENIT</t>
  </si>
  <si>
    <t>LAPORAN REPAIR METALICON</t>
  </si>
  <si>
    <t>DETIL PROBLEM OTHERS</t>
  </si>
  <si>
    <t>Tsurikomi</t>
  </si>
  <si>
    <t>Prod Time</t>
  </si>
  <si>
    <t>E-1</t>
  </si>
  <si>
    <t>G-1</t>
  </si>
  <si>
    <t>G-2</t>
  </si>
  <si>
    <t>OTHERS</t>
  </si>
  <si>
    <t>Roller Pallet Baritori</t>
  </si>
  <si>
    <t>Tunggu Work</t>
  </si>
  <si>
    <t xml:space="preserve">Training hsb </t>
  </si>
  <si>
    <t>REPAIR</t>
  </si>
  <si>
    <t xml:space="preserve">Unit </t>
  </si>
  <si>
    <t>1 TR</t>
  </si>
  <si>
    <t>Hoist Baritori</t>
  </si>
  <si>
    <t>Tunggu F/L</t>
  </si>
  <si>
    <t>Facecto face</t>
  </si>
  <si>
    <t>2 TR</t>
  </si>
  <si>
    <t>Baritori mesin</t>
  </si>
  <si>
    <t>Pindah Line</t>
  </si>
  <si>
    <t>Try TR Kai</t>
  </si>
  <si>
    <t>Cam 1</t>
  </si>
  <si>
    <t>Hand Grinding Baritori 2</t>
  </si>
  <si>
    <t>Ganti Noritake</t>
  </si>
  <si>
    <t>jusment QC</t>
  </si>
  <si>
    <t>Cam 2</t>
  </si>
  <si>
    <t>SWG</t>
  </si>
  <si>
    <t>Isi Laporan Prod.</t>
  </si>
  <si>
    <t>Try mould</t>
  </si>
  <si>
    <t>ILUSTRASI DEFECT</t>
  </si>
  <si>
    <t>Total L.S</t>
  </si>
  <si>
    <t>KAI-1</t>
  </si>
  <si>
    <t>KO M/C</t>
  </si>
  <si>
    <t>MP QC Gate Kurang</t>
  </si>
  <si>
    <t>CAM SHAFT</t>
  </si>
  <si>
    <t>KAI-2</t>
  </si>
  <si>
    <t>Hoist KO M/C</t>
  </si>
  <si>
    <t>Prepared APD</t>
  </si>
  <si>
    <t>HSB-005</t>
  </si>
  <si>
    <t>Ganti Resibon 180</t>
  </si>
  <si>
    <t>Unit</t>
  </si>
  <si>
    <t>HSB-006</t>
  </si>
  <si>
    <t>Bari BC tebal</t>
  </si>
  <si>
    <t>Hoist HSB M/C</t>
  </si>
  <si>
    <t>Bari Cams Tebal</t>
  </si>
  <si>
    <t>Hanten M/C</t>
  </si>
  <si>
    <t>MP Training</t>
  </si>
  <si>
    <t>Hanten QC Gate</t>
  </si>
  <si>
    <t>OEE</t>
  </si>
  <si>
    <t>Spray Booth</t>
  </si>
  <si>
    <t>LINE STOP</t>
  </si>
  <si>
    <t>Hoist Spray Booth</t>
  </si>
  <si>
    <t>ABSENSI</t>
  </si>
  <si>
    <t>JAM NORMAL</t>
  </si>
  <si>
    <t>JAM LEMBUR</t>
  </si>
  <si>
    <t>MAN HOUR</t>
  </si>
  <si>
    <t>PEMAKAIAN  MATERIAL</t>
  </si>
  <si>
    <t>PEMBUANGAN PASIR</t>
  </si>
  <si>
    <t>Others</t>
  </si>
  <si>
    <t>Total Man Power Operator</t>
  </si>
  <si>
    <t>Ex Dust Collector</t>
  </si>
  <si>
    <t>Karung</t>
  </si>
  <si>
    <t>PROD'TY MURNI</t>
  </si>
  <si>
    <t>PROD'TY UMUM</t>
  </si>
  <si>
    <t>EFFICIENCY</t>
  </si>
  <si>
    <t>Total Man Power Operator + GH + LH</t>
  </si>
  <si>
    <t>Steel Ball Fin 1</t>
  </si>
  <si>
    <t>Ex HSB 005</t>
  </si>
  <si>
    <t>Standard M/H Murni</t>
  </si>
  <si>
    <t>Steel Ball Fin 2</t>
  </si>
  <si>
    <t>Ex HSB 006</t>
  </si>
  <si>
    <t xml:space="preserve"> PD  5 - 5</t>
  </si>
  <si>
    <t>MDB 380</t>
  </si>
  <si>
    <t xml:space="preserve"> IDC-003 </t>
  </si>
  <si>
    <t>Standard M/H Umum</t>
  </si>
  <si>
    <t>Noritake</t>
  </si>
  <si>
    <t>Ex Baritori (Barat)</t>
  </si>
  <si>
    <t>Pallet</t>
  </si>
  <si>
    <t>Start</t>
  </si>
  <si>
    <t>GENTANI MH</t>
  </si>
  <si>
    <t>LABOUR COST</t>
  </si>
  <si>
    <t>OUT LINE</t>
  </si>
  <si>
    <r>
      <rPr>
        <sz val="12"/>
        <rFont val="Calibri"/>
        <family val="2"/>
        <scheme val="minor"/>
      </rPr>
      <t xml:space="preserve">Actual M/H Murni </t>
    </r>
    <r>
      <rPr>
        <sz val="9"/>
        <rFont val="Calibri"/>
        <family val="2"/>
        <scheme val="minor"/>
      </rPr>
      <t>(A1+A2+B1+B2)</t>
    </r>
  </si>
  <si>
    <t>[ a ]</t>
  </si>
  <si>
    <t>Cat Celva Black</t>
  </si>
  <si>
    <t>Ex Baritori (Timur)</t>
  </si>
  <si>
    <t>Finish</t>
  </si>
  <si>
    <r>
      <rPr>
        <sz val="12"/>
        <rFont val="Calibri"/>
        <family val="2"/>
        <scheme val="minor"/>
      </rPr>
      <t>Actual M/H Supervisi</t>
    </r>
    <r>
      <rPr>
        <sz val="8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(C1 + C2)</t>
    </r>
  </si>
  <si>
    <t>[ b ]</t>
  </si>
  <si>
    <t>Thinner Alesco</t>
  </si>
  <si>
    <t>Ex K/O m/c</t>
  </si>
  <si>
    <t xml:space="preserve">Actual M/H Umum </t>
  </si>
  <si>
    <t>[ a+b ]</t>
  </si>
  <si>
    <t>Solar</t>
  </si>
  <si>
    <t>Ex DSB</t>
  </si>
  <si>
    <r>
      <rPr>
        <sz val="12"/>
        <rFont val="Calibri"/>
        <family val="2"/>
        <scheme val="minor"/>
      </rPr>
      <t>Actual M/H Non Produksi</t>
    </r>
    <r>
      <rPr>
        <sz val="9"/>
        <rFont val="Calibri"/>
        <family val="2"/>
        <scheme val="minor"/>
      </rPr>
      <t xml:space="preserve"> (D+E+F+G+I)</t>
    </r>
  </si>
  <si>
    <t>[ c ]</t>
  </si>
  <si>
    <t>Resibon 180 mm</t>
  </si>
  <si>
    <t>Ex SWG</t>
  </si>
  <si>
    <t>Actual M/H Total</t>
  </si>
  <si>
    <t>[ a+b+c ]</t>
  </si>
  <si>
    <t>Resibon 100 mm</t>
  </si>
  <si>
    <t>Sand Suction</t>
  </si>
  <si>
    <t>Total OK</t>
  </si>
  <si>
    <t>Hari</t>
  </si>
  <si>
    <t>Tanggal</t>
  </si>
  <si>
    <t>Shift</t>
  </si>
  <si>
    <t>RANK</t>
  </si>
  <si>
    <t>PROBLEM</t>
  </si>
  <si>
    <t>WAKTU</t>
  </si>
  <si>
    <t>COUNTERMEASURE</t>
  </si>
  <si>
    <t>ssssssssss</t>
  </si>
  <si>
    <t>FASFAFF</t>
  </si>
  <si>
    <t>ddddddddd</t>
  </si>
  <si>
    <t>ffffffffff</t>
  </si>
  <si>
    <t>dffffffff</t>
  </si>
  <si>
    <t>C</t>
  </si>
  <si>
    <t>D</t>
  </si>
  <si>
    <t>E</t>
  </si>
  <si>
    <t>MH:</t>
  </si>
  <si>
    <t>CT:</t>
  </si>
  <si>
    <t>SKT:</t>
  </si>
  <si>
    <t>MP 1 TR</t>
  </si>
  <si>
    <t>NO</t>
  </si>
  <si>
    <t>NAMA</t>
  </si>
  <si>
    <t>C 1</t>
  </si>
  <si>
    <t>TOT</t>
  </si>
  <si>
    <t>OPR 1TR</t>
  </si>
  <si>
    <t>SUTARTO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</si>
</sst>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1">
    <numFmt numFmtId="41" formatCode="_-* #,##0_-;\-* #,##0_-;_-* &quot;-&quot;_-;_-@_-"/>
    <numFmt numFmtId="43" formatCode="_-* #,##0.00_-;\-* #,##0.00_-;_-* &quot;-&quot;??_-;_-@_-"/>
    <numFmt numFmtId="164" formatCode="0.0%"/>
    <numFmt numFmtId="165" formatCode="_-&quot;ß&quot;* #,##0_-;\-&quot;ß&quot;* #,##0_-;_-&quot;ß&quot;* &quot;-&quot;_-;_-@_-"/>
    <numFmt numFmtId="166" formatCode="&quot;\&quot;#,##0;[Red]&quot;\&quot;\-#,##0"/>
    <numFmt numFmtId="167" formatCode="_(&quot;$&quot;* #,##0_);_(&quot;$&quot;* \(#,##0\);_(&quot;$&quot;* &quot;-&quot;_);_(@_)"/>
    <numFmt numFmtId="168" formatCode="mmm"/>
    <numFmt numFmtId="169" formatCode="#,##0_ ;[Red]\-#,##0\ "/>
    <numFmt numFmtId="170" formatCode="&quot;\&quot;#,##0;&quot;\&quot;\-#,##0"/>
    <numFmt numFmtId="171" formatCode="_(* #,##0_);_(* \(#,##0\);_(* &quot;-&quot;_);_(@_)"/>
    <numFmt numFmtId="172" formatCode="&quot;\&quot;#,##0.00;[Red]&quot;\&quot;\-#,##0.00"/>
    <numFmt numFmtId="173" formatCode="dddd"/>
    <numFmt numFmtId="174" formatCode="\ @"/>
    <numFmt numFmtId="175" formatCode="0.0"/>
    <numFmt numFmtId="176" formatCode="_-&quot;ﾟ&quot;* #,##0.00_-;\-&quot;ﾟ&quot;* #,##0.00_-;_-&quot;ﾟ&quot;* &quot;-&quot;??_-;_-@_-"/>
    <numFmt numFmtId="177" formatCode="&quot;$&quot;#,##0_);[Red]\(&quot;$&quot;#,##0\)"/>
    <numFmt numFmtId="178" formatCode="_(&quot;$&quot;* #,##0.00_);_(&quot;$&quot;* \(#,##0.00\);_(&quot;$&quot;* &quot;-&quot;??_);_(@_)"/>
    <numFmt numFmtId="179" formatCode="&quot;$&quot;#,##0.00_);[Red]\(&quot;$&quot;#,##0.00\)"/>
    <numFmt numFmtId="180" formatCode="#,##0;\(#,##0\)"/>
    <numFmt numFmtId="181" formatCode="_(* #,##0.00_);_(* \(#,##0.00\);_(* &quot;-&quot;??_);_(@_)"/>
    <numFmt numFmtId="182" formatCode="_-* #,##0.0_-;\-* #,##0.0_-;_-* &quot;-&quot;??_-;_-@_-"/>
    <numFmt numFmtId="183" formatCode="ddd"/>
    <numFmt numFmtId="184" formatCode="#,##0;\-#,##0;&quot;-&quot;"/>
    <numFmt numFmtId="185" formatCode="\t#\ ??/??"/>
    <numFmt numFmtId="186" formatCode="0.00_)"/>
    <numFmt numFmtId="187" formatCode="&quot;$&quot;#,##0.00;[Red]\-&quot;$&quot;#,##0.00"/>
    <numFmt numFmtId="188" formatCode="_-&quot;ﾟ&quot;* #,##0_-;\-&quot;ﾟ&quot;* #,##0_-;_-&quot;ﾟ&quot;* &quot;-&quot;_-;_-@_-"/>
    <numFmt numFmtId="189" formatCode="_-* #,##0_-;\-* #,##0_-;_-* &quot;-&quot;??_-;_-@_-"/>
    <numFmt numFmtId="190" formatCode="&quot;$&quot;#,##0;[Red]\-&quot;$&quot;#,##0"/>
    <numFmt numFmtId="191" formatCode="&quot;¥&quot;#,##0.00;[Red]&quot;¥&quot;\-#,##0.00"/>
    <numFmt numFmtId="192" formatCode="\t0.00%"/>
    <numFmt numFmtId="193" formatCode="&quot;¥&quot;#,##0;[Red]&quot;¥&quot;\-#,##0"/>
    <numFmt numFmtId="194" formatCode="0.000"/>
    <numFmt numFmtId="195" formatCode="#,##0."/>
    <numFmt numFmtId="196" formatCode="&quot;$&quot;#,##0\ ;\(&quot;$&quot;#,##0\)"/>
    <numFmt numFmtId="197" formatCode="_-&quot;ß&quot;* #,##0.00_-;\-&quot;ß&quot;* #,##0.00_-;_-&quot;ß&quot;* &quot;-&quot;??_-;_-@_-"/>
    <numFmt numFmtId="198" formatCode="&quot;¥&quot;#,##0.00;[Red]\-&quot;¥&quot;#,##0.00"/>
    <numFmt numFmtId="199" formatCode="[$-421]dddd"/>
    <numFmt numFmtId="200" formatCode="[$-421]dd\ mmmm\ yyyy;@"/>
    <numFmt numFmtId="201" formatCode="0#&quot;:&quot;##"/>
    <numFmt numFmtId="202" formatCode="&quot;Rp&quot;\ ##,###"/>
  </numFmts>
  <fonts count="142">
    <font>
      <sz val="10"/>
      <name val="Arial"/>
      <charset val="134"/>
    </font>
    <font>
      <sz val="10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0"/>
      <color indexed="10"/>
      <name val="Calibri"/>
      <family val="2"/>
      <scheme val="minor"/>
    </font>
    <font>
      <sz val="8"/>
      <color indexed="10"/>
      <name val="Calibri"/>
      <family val="2"/>
      <scheme val="minor"/>
    </font>
    <font>
      <sz val="7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4"/>
      <color indexed="10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8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indexed="9"/>
      <name val="Calibri"/>
      <family val="2"/>
      <scheme val="minor"/>
    </font>
    <font>
      <b/>
      <sz val="12"/>
      <name val="Calibri"/>
      <family val="2"/>
      <scheme val="minor"/>
    </font>
    <font>
      <sz val="14"/>
      <name val="Calibri"/>
      <family val="2"/>
      <scheme val="minor"/>
    </font>
    <font>
      <b/>
      <sz val="8"/>
      <name val="Calibri"/>
      <family val="2"/>
      <scheme val="minor"/>
    </font>
    <font>
      <sz val="6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indexed="8"/>
      <name val="Calibri"/>
      <family val="2"/>
      <scheme val="minor"/>
    </font>
    <font>
      <sz val="18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6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rgb="FFFFFF00"/>
      <name val="Calibri"/>
      <family val="2"/>
      <scheme val="minor"/>
    </font>
    <font>
      <b/>
      <sz val="18"/>
      <color indexed="8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26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sz val="24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9"/>
      <name val="Calibri"/>
      <family val="2"/>
      <scheme val="minor"/>
    </font>
    <font>
      <sz val="14"/>
      <color indexed="8"/>
      <name val="Calibri"/>
      <family val="2"/>
      <scheme val="minor"/>
    </font>
    <font>
      <sz val="9"/>
      <name val="Calibri"/>
      <family val="2"/>
      <scheme val="minor"/>
    </font>
    <font>
      <b/>
      <sz val="6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indexed="8"/>
      <name val="Calibri"/>
      <family val="2"/>
      <scheme val="minor"/>
    </font>
    <font>
      <sz val="16"/>
      <color indexed="9"/>
      <name val="Calibri"/>
      <family val="2"/>
      <scheme val="minor"/>
    </font>
    <font>
      <u/>
      <sz val="16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Times New Roman"/>
      <family val="1"/>
    </font>
    <font>
      <sz val="12"/>
      <name val="¹UAAA¼"/>
      <charset val="129"/>
    </font>
    <font>
      <sz val="11"/>
      <name val=" "/>
      <charset val="134"/>
    </font>
    <font>
      <sz val="14"/>
      <name val="ｷsｲﾓｩ・"/>
      <charset val="128"/>
    </font>
    <font>
      <sz val="11"/>
      <color theme="1"/>
      <name val="Calibri"/>
      <family val="2"/>
      <scheme val="minor"/>
    </font>
    <font>
      <sz val="14"/>
      <name val="新細明?"/>
      <charset val="128"/>
    </font>
    <font>
      <sz val="10"/>
      <name val="?? ????"/>
      <charset val="128"/>
    </font>
    <font>
      <sz val="14"/>
      <name val="ｼﾐｷ｢ﾅ "/>
      <charset val="128"/>
    </font>
    <font>
      <sz val="10"/>
      <name val="MS Sans Serif"/>
      <charset val="134"/>
    </font>
    <font>
      <sz val="14"/>
      <name val="ｷsｲﾓｩ愰 "/>
      <charset val="128"/>
    </font>
    <font>
      <sz val="10"/>
      <name val="Verdana"/>
      <family val="2"/>
    </font>
    <font>
      <sz val="11"/>
      <name val="ＭＳ Ｐゴシック"/>
      <charset val="136"/>
    </font>
    <font>
      <sz val="11"/>
      <name val="?? ?????"/>
      <charset val="134"/>
    </font>
    <font>
      <sz val="10"/>
      <name val="2OcuA "/>
      <charset val="134"/>
    </font>
    <font>
      <sz val="10"/>
      <color indexed="8"/>
      <name val="Arial"/>
      <family val="2"/>
    </font>
    <font>
      <u/>
      <sz val="11"/>
      <color indexed="12"/>
      <name val="ＭＳ Ｐゴシック"/>
      <charset val="128"/>
    </font>
    <font>
      <sz val="12"/>
      <name val="新細明體"/>
      <charset val="136"/>
    </font>
    <font>
      <sz val="12"/>
      <name val="Arial"/>
      <family val="2"/>
    </font>
    <font>
      <sz val="14"/>
      <name val="?s???? "/>
      <charset val="134"/>
    </font>
    <font>
      <sz val="14"/>
      <name val="Cordia New"/>
      <charset val="134"/>
    </font>
    <font>
      <b/>
      <i/>
      <sz val="16"/>
      <name val="Helv"/>
      <charset val="134"/>
    </font>
    <font>
      <sz val="14"/>
      <name val="Arial"/>
      <family val="2"/>
    </font>
    <font>
      <sz val="11"/>
      <name val="lr oSVbN"/>
      <charset val="134"/>
    </font>
    <font>
      <u/>
      <sz val="11"/>
      <color indexed="36"/>
      <name val="ＭＳ Ｐゴシック"/>
      <charset val="128"/>
    </font>
    <font>
      <sz val="11"/>
      <name val="ＭＳ Ｐゴシック"/>
      <charset val="128"/>
    </font>
    <font>
      <sz val="12"/>
      <name val="Arial"/>
      <family val="2"/>
    </font>
    <font>
      <sz val="14"/>
      <name val="·s²Ó©úÅ "/>
      <charset val="134"/>
    </font>
    <font>
      <sz val="12"/>
      <color indexed="8"/>
      <name val="Arial"/>
      <family val="2"/>
    </font>
    <font>
      <sz val="12"/>
      <name val="ｷsｲﾓｩ愰 "/>
      <charset val="136"/>
    </font>
    <font>
      <sz val="11"/>
      <name val="?? ????"/>
      <charset val="128"/>
    </font>
    <font>
      <sz val="14"/>
      <name val="뼻뮝"/>
      <charset val="129"/>
    </font>
    <font>
      <sz val="11"/>
      <name val="??"/>
      <charset val="128"/>
    </font>
    <font>
      <u/>
      <sz val="11"/>
      <color indexed="12"/>
      <name val="lr oSVbN"/>
      <charset val="128"/>
    </font>
    <font>
      <b/>
      <sz val="18"/>
      <name val="Arial"/>
      <family val="2"/>
    </font>
    <font>
      <u/>
      <sz val="10"/>
      <color indexed="12"/>
      <name val="ｷsｲﾓｩ愰 "/>
      <charset val="136"/>
    </font>
    <font>
      <sz val="11"/>
      <name val="?団"/>
      <charset val="136"/>
    </font>
    <font>
      <b/>
      <sz val="14"/>
      <name val="Arial"/>
      <family val="2"/>
    </font>
    <font>
      <sz val="12"/>
      <name val="바탕체"/>
      <charset val="129"/>
    </font>
    <font>
      <sz val="10"/>
      <color indexed="9"/>
      <name val="Arial"/>
      <family val="2"/>
    </font>
    <font>
      <sz val="12"/>
      <name val="?s??????"/>
      <charset val="134"/>
    </font>
    <font>
      <sz val="10"/>
      <name val="???? "/>
      <charset val="134"/>
    </font>
    <font>
      <sz val="14"/>
      <name val="Cordia New"/>
      <charset val="222"/>
    </font>
    <font>
      <sz val="14"/>
      <name val="????? "/>
      <charset val="134"/>
    </font>
    <font>
      <sz val="11"/>
      <color indexed="8"/>
      <name val="?l?r ?o?S?V?b?N"/>
      <charset val="134"/>
    </font>
    <font>
      <sz val="11"/>
      <name val="–¾’©"/>
      <charset val="128"/>
    </font>
    <font>
      <sz val="12"/>
      <color indexed="8"/>
      <name val="·s²Ó©úÅ "/>
      <charset val="136"/>
    </font>
    <font>
      <u/>
      <sz val="11"/>
      <color indexed="36"/>
      <name val="lr oSVbN"/>
      <charset val="128"/>
    </font>
    <font>
      <sz val="10"/>
      <name val="Times New Roman"/>
      <family val="1"/>
    </font>
    <font>
      <sz val="14"/>
      <name val="·s²Ó©ú?"/>
      <charset val="134"/>
    </font>
    <font>
      <sz val="14"/>
      <name val="ＭＳ 明朝"/>
      <charset val="128"/>
    </font>
    <font>
      <u/>
      <sz val="11"/>
      <color indexed="12"/>
      <name val="ＭＳ Ｐゴシック"/>
      <charset val="136"/>
    </font>
    <font>
      <sz val="14"/>
      <name val="¼Ð·¢Å "/>
      <charset val="134"/>
    </font>
    <font>
      <sz val="20"/>
      <name val="HP Logo LG"/>
      <charset val="2"/>
    </font>
    <font>
      <sz val="14"/>
      <name val="·s²Ó©úÅé"/>
      <charset val="136"/>
    </font>
    <font>
      <sz val="14"/>
      <name val="Terminal"/>
      <charset val="255"/>
    </font>
    <font>
      <sz val="11"/>
      <color indexed="8"/>
      <name val="‚l‚r ‚oƒSƒVƒbƒN"/>
      <charset val="134"/>
    </font>
    <font>
      <sz val="11"/>
      <name val="‚l‚r ‚oƒSƒVƒbƒN"/>
      <charset val="128"/>
    </font>
    <font>
      <sz val="11"/>
      <color indexed="8"/>
      <name val="lr oSVbN"/>
      <charset val="134"/>
    </font>
    <font>
      <b/>
      <sz val="10"/>
      <name val="Tms Rmn"/>
      <charset val="134"/>
    </font>
    <font>
      <b/>
      <sz val="10"/>
      <color indexed="8"/>
      <name val="Arial"/>
      <family val="2"/>
    </font>
    <font>
      <sz val="14"/>
      <name val="標楷?"/>
      <charset val="136"/>
    </font>
    <font>
      <sz val="11"/>
      <name val="ＭＳ Ｐ????"/>
      <charset val="136"/>
    </font>
    <font>
      <sz val="10"/>
      <name val="､､????｢ﾐ｢ﾐ｢ﾐ｡ﾐｵ･ｴT"/>
      <charset val="128"/>
    </font>
    <font>
      <sz val="11"/>
      <name val="明朝"/>
      <charset val="128"/>
    </font>
    <font>
      <sz val="12"/>
      <name val="ＭＳ ゴシック"/>
      <charset val="128"/>
    </font>
    <font>
      <sz val="12"/>
      <color indexed="8"/>
      <name val="?"/>
      <charset val="136"/>
    </font>
    <font>
      <sz val="7"/>
      <name val="Small Fonts"/>
      <charset val="134"/>
    </font>
    <font>
      <sz val="12"/>
      <name val="뼻뮝"/>
      <charset val="129"/>
    </font>
    <font>
      <b/>
      <sz val="18"/>
      <color indexed="62"/>
      <name val="Cambria"/>
      <family val="1"/>
    </font>
    <font>
      <u/>
      <sz val="10"/>
      <color indexed="14"/>
      <name val="ｷsｲﾓｩ愰 "/>
      <charset val="136"/>
    </font>
    <font>
      <sz val="22"/>
      <name val="ＭＳ 明朝"/>
      <charset val="128"/>
    </font>
    <font>
      <u/>
      <sz val="11"/>
      <color indexed="36"/>
      <name val="ＭＳ Ｐゴシック"/>
      <charset val="136"/>
    </font>
    <font>
      <sz val="12"/>
      <name val=".VnTime"/>
      <charset val="134"/>
    </font>
    <font>
      <sz val="10"/>
      <name val="굴림체"/>
      <charset val="129"/>
    </font>
    <font>
      <sz val="12"/>
      <color indexed="8"/>
      <name val="新細明?"/>
      <charset val="136"/>
    </font>
    <font>
      <vertAlign val="superscript"/>
      <sz val="12"/>
      <name val="Calibri"/>
      <family val="2"/>
      <scheme val="minor"/>
    </font>
    <font>
      <b/>
      <sz val="11"/>
      <color indexed="39"/>
      <name val="Tahoma"/>
      <family val="2"/>
    </font>
    <font>
      <sz val="10"/>
      <name val="Arial"/>
      <family val="2"/>
    </font>
    <font>
      <sz val="16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8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gradientFill degree="45">
        <stop position="0">
          <color rgb="FF00B050"/>
        </stop>
        <stop position="1">
          <color rgb="FFFFFF00"/>
        </stop>
      </gradientFill>
    </fill>
    <fill>
      <gradientFill degree="90">
        <stop position="0">
          <color rgb="FFFFFF00"/>
        </stop>
        <stop position="0.5">
          <color rgb="FF006600"/>
        </stop>
        <stop position="1">
          <color rgb="FFFFFF00"/>
        </stop>
      </gradientFill>
    </fill>
    <fill>
      <patternFill patternType="solid">
        <fgColor rgb="FF0099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808000"/>
        <bgColor rgb="FF000000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22"/>
        <bgColor indexed="22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26"/>
      </patternFill>
    </fill>
    <fill>
      <patternFill patternType="solid">
        <fgColor indexed="44"/>
        <bgColor indexed="44"/>
      </patternFill>
    </fill>
    <fill>
      <patternFill patternType="solid">
        <fgColor indexed="47"/>
        <bgColor indexed="47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lightUp">
        <fgColor indexed="9"/>
        <bgColor indexed="29"/>
      </patternFill>
    </fill>
    <fill>
      <patternFill patternType="solid">
        <fgColor indexed="27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</fills>
  <borders count="7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double">
        <color auto="1"/>
      </right>
      <top style="medium">
        <color auto="1"/>
      </top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</borders>
  <cellStyleXfs count="307">
    <xf numFmtId="0" fontId="0" fillId="0" borderId="0"/>
    <xf numFmtId="0" fontId="62" fillId="0" borderId="0"/>
    <xf numFmtId="169" fontId="136" fillId="0" borderId="0"/>
    <xf numFmtId="0" fontId="65" fillId="0" borderId="0" applyBorder="0"/>
    <xf numFmtId="0" fontId="59" fillId="0" borderId="0"/>
    <xf numFmtId="0" fontId="136" fillId="0" borderId="0"/>
    <xf numFmtId="0" fontId="59" fillId="0" borderId="0"/>
    <xf numFmtId="178" fontId="59" fillId="0" borderId="0" applyFont="0" applyFill="0" applyBorder="0" applyAlignment="0" applyProtection="0"/>
    <xf numFmtId="9" fontId="63" fillId="0" borderId="0" applyFont="0" applyFill="0" applyBorder="0" applyAlignment="0" applyProtection="0">
      <alignment vertical="center"/>
    </xf>
    <xf numFmtId="179" fontId="67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73" fillId="26" borderId="0" applyNumberFormat="0" applyBorder="0" applyAlignment="0" applyProtection="0"/>
    <xf numFmtId="0" fontId="136" fillId="0" borderId="0"/>
    <xf numFmtId="0" fontId="75" fillId="24" borderId="69" applyNumberFormat="0" applyAlignment="0"/>
    <xf numFmtId="0" fontId="68" fillId="0" borderId="0"/>
    <xf numFmtId="0" fontId="76" fillId="0" borderId="0"/>
    <xf numFmtId="181" fontId="59" fillId="0" borderId="0" applyFont="0" applyFill="0" applyBorder="0" applyAlignment="0" applyProtection="0"/>
    <xf numFmtId="172" fontId="61" fillId="0" borderId="0" applyFont="0" applyFill="0" applyBorder="0" applyAlignment="0" applyProtection="0"/>
    <xf numFmtId="0" fontId="69" fillId="0" borderId="0"/>
    <xf numFmtId="182" fontId="59" fillId="0" borderId="0" applyFont="0" applyFill="0" applyBorder="0" applyAlignment="0" applyProtection="0"/>
    <xf numFmtId="171" fontId="59" fillId="0" borderId="0" applyFont="0" applyFill="0" applyBorder="0" applyAlignment="0" applyProtection="0"/>
    <xf numFmtId="0" fontId="73" fillId="25" borderId="0" applyNumberFormat="0" applyBorder="0" applyAlignment="0" applyProtection="0"/>
    <xf numFmtId="0" fontId="68" fillId="0" borderId="0"/>
    <xf numFmtId="0" fontId="77" fillId="0" borderId="0"/>
    <xf numFmtId="0" fontId="72" fillId="0" borderId="0"/>
    <xf numFmtId="177" fontId="67" fillId="0" borderId="0" applyFont="0" applyFill="0" applyBorder="0" applyAlignment="0" applyProtection="0"/>
    <xf numFmtId="0" fontId="136" fillId="0" borderId="0"/>
    <xf numFmtId="0" fontId="59" fillId="0" borderId="0"/>
    <xf numFmtId="0" fontId="68" fillId="0" borderId="0"/>
    <xf numFmtId="171" fontId="59" fillId="0" borderId="0" applyFont="0" applyFill="0" applyBorder="0" applyAlignment="0" applyProtection="0"/>
    <xf numFmtId="185" fontId="136" fillId="0" borderId="0"/>
    <xf numFmtId="38" fontId="67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186" fontId="79" fillId="0" borderId="0"/>
    <xf numFmtId="167" fontId="59" fillId="0" borderId="0" applyFon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Font="0" applyFill="0" applyBorder="0" applyAlignment="0" applyProtection="0"/>
    <xf numFmtId="0" fontId="76" fillId="0" borderId="0"/>
    <xf numFmtId="0" fontId="68" fillId="0" borderId="0"/>
    <xf numFmtId="0" fontId="136" fillId="0" borderId="0"/>
    <xf numFmtId="0" fontId="68" fillId="0" borderId="0"/>
    <xf numFmtId="0" fontId="59" fillId="0" borderId="0"/>
    <xf numFmtId="0" fontId="68" fillId="0" borderId="0"/>
    <xf numFmtId="43" fontId="78" fillId="0" borderId="0" applyFont="0" applyFill="0" applyBorder="0" applyAlignment="0" applyProtection="0"/>
    <xf numFmtId="41" fontId="78" fillId="0" borderId="0" applyFont="0" applyFill="0" applyBorder="0" applyAlignment="0" applyProtection="0"/>
    <xf numFmtId="0" fontId="80" fillId="0" borderId="0"/>
    <xf numFmtId="0" fontId="68" fillId="0" borderId="0"/>
    <xf numFmtId="0" fontId="80" fillId="0" borderId="0"/>
    <xf numFmtId="41" fontId="136" fillId="0" borderId="0" applyFont="0" applyFill="0" applyBorder="0" applyAlignment="0" applyProtection="0"/>
    <xf numFmtId="166" fontId="81" fillId="0" borderId="0" applyFont="0" applyFill="0" applyBorder="0" applyAlignment="0" applyProtection="0"/>
    <xf numFmtId="0" fontId="68" fillId="0" borderId="0"/>
    <xf numFmtId="0" fontId="76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76" fillId="0" borderId="0"/>
    <xf numFmtId="0" fontId="76" fillId="0" borderId="0"/>
    <xf numFmtId="0" fontId="70" fillId="0" borderId="0"/>
    <xf numFmtId="0" fontId="83" fillId="0" borderId="0"/>
    <xf numFmtId="0" fontId="61" fillId="0" borderId="0" applyFont="0" applyFill="0" applyBorder="0" applyAlignment="0" applyProtection="0"/>
    <xf numFmtId="0" fontId="83" fillId="0" borderId="0"/>
    <xf numFmtId="0" fontId="136" fillId="0" borderId="0"/>
    <xf numFmtId="0" fontId="76" fillId="0" borderId="0"/>
    <xf numFmtId="0" fontId="76" fillId="0" borderId="0"/>
    <xf numFmtId="0" fontId="61" fillId="0" borderId="0"/>
    <xf numFmtId="0" fontId="136" fillId="0" borderId="0"/>
    <xf numFmtId="0" fontId="85" fillId="0" borderId="0"/>
    <xf numFmtId="0" fontId="86" fillId="0" borderId="0"/>
    <xf numFmtId="0" fontId="71" fillId="0" borderId="0"/>
    <xf numFmtId="0" fontId="83" fillId="0" borderId="0"/>
    <xf numFmtId="0" fontId="70" fillId="0" borderId="0"/>
    <xf numFmtId="0" fontId="83" fillId="0" borderId="0"/>
    <xf numFmtId="0" fontId="61" fillId="0" borderId="0"/>
    <xf numFmtId="0" fontId="59" fillId="0" borderId="0"/>
    <xf numFmtId="0" fontId="59" fillId="0" borderId="0"/>
    <xf numFmtId="0" fontId="59" fillId="0" borderId="0"/>
    <xf numFmtId="0" fontId="56" fillId="0" borderId="70" applyBorder="0">
      <alignment horizontal="center" vertical="center"/>
    </xf>
    <xf numFmtId="167" fontId="59" fillId="0" borderId="0" applyFont="0" applyFill="0" applyBorder="0" applyAlignment="0" applyProtection="0"/>
    <xf numFmtId="0" fontId="59" fillId="0" borderId="0"/>
    <xf numFmtId="0" fontId="59" fillId="0" borderId="0"/>
    <xf numFmtId="0" fontId="57" fillId="0" borderId="70" applyFill="0" applyBorder="0"/>
    <xf numFmtId="0" fontId="59" fillId="0" borderId="0"/>
    <xf numFmtId="0" fontId="59" fillId="0" borderId="0"/>
    <xf numFmtId="0" fontId="59" fillId="0" borderId="0"/>
    <xf numFmtId="0" fontId="87" fillId="0" borderId="0"/>
    <xf numFmtId="0" fontId="66" fillId="0" borderId="0"/>
    <xf numFmtId="0" fontId="73" fillId="0" borderId="0">
      <alignment vertical="top"/>
    </xf>
    <xf numFmtId="189" fontId="59" fillId="0" borderId="0" applyFont="0" applyFill="0" applyBorder="0" applyAlignment="0" applyProtection="0"/>
    <xf numFmtId="171" fontId="59" fillId="0" borderId="0" applyFont="0" applyFill="0" applyBorder="0" applyAlignment="0" applyProtection="0"/>
    <xf numFmtId="0" fontId="88" fillId="0" borderId="0"/>
    <xf numFmtId="40" fontId="67" fillId="0" borderId="0" applyFont="0" applyFill="0" applyBorder="0" applyAlignment="0" applyProtection="0"/>
    <xf numFmtId="178" fontId="90" fillId="0" borderId="0" applyFont="0" applyFill="0" applyBorder="0" applyAlignment="0" applyProtection="0"/>
    <xf numFmtId="181" fontId="90" fillId="0" borderId="0" applyFont="0" applyFill="0" applyBorder="0" applyAlignment="0" applyProtection="0"/>
    <xf numFmtId="0" fontId="92" fillId="0" borderId="0" applyProtection="0"/>
    <xf numFmtId="0" fontId="93" fillId="0" borderId="0" applyNumberFormat="0" applyFill="0" applyBorder="0" applyAlignment="0" applyProtection="0"/>
    <xf numFmtId="171" fontId="90" fillId="0" borderId="0" applyFont="0" applyFill="0" applyBorder="0" applyAlignment="0" applyProtection="0"/>
    <xf numFmtId="0" fontId="94" fillId="0" borderId="0"/>
    <xf numFmtId="170" fontId="59" fillId="0" borderId="0" applyFont="0" applyFill="0" applyBorder="0" applyAlignment="0" applyProtection="0"/>
    <xf numFmtId="0" fontId="136" fillId="0" borderId="0"/>
    <xf numFmtId="184" fontId="73" fillId="0" borderId="0" applyFill="0" applyBorder="0" applyAlignment="0"/>
    <xf numFmtId="171" fontId="59" fillId="0" borderId="0" applyFont="0" applyFill="0" applyBorder="0" applyAlignment="0" applyProtection="0"/>
    <xf numFmtId="0" fontId="95" fillId="0" borderId="70" applyBorder="0">
      <alignment horizontal="center" vertical="center"/>
    </xf>
    <xf numFmtId="181" fontId="59" fillId="0" borderId="0" applyFont="0" applyFill="0" applyBorder="0" applyAlignment="0" applyProtection="0"/>
    <xf numFmtId="171" fontId="59" fillId="0" borderId="0" applyFont="0" applyFill="0" applyBorder="0" applyAlignment="0" applyProtection="0"/>
    <xf numFmtId="189" fontId="59" fillId="0" borderId="0" applyFont="0" applyFill="0" applyBorder="0" applyAlignment="0" applyProtection="0"/>
    <xf numFmtId="191" fontId="96" fillId="0" borderId="0" applyFont="0" applyFill="0" applyBorder="0" applyAlignment="0" applyProtection="0"/>
    <xf numFmtId="171" fontId="59" fillId="0" borderId="0" applyFont="0" applyFill="0" applyBorder="0" applyAlignment="0" applyProtection="0"/>
    <xf numFmtId="0" fontId="72" fillId="0" borderId="0"/>
    <xf numFmtId="182" fontId="59" fillId="0" borderId="0" applyFont="0" applyFill="0" applyBorder="0" applyAlignment="0" applyProtection="0"/>
    <xf numFmtId="38" fontId="89" fillId="0" borderId="0" applyFont="0" applyFill="0" applyBorder="0" applyAlignment="0" applyProtection="0"/>
    <xf numFmtId="0" fontId="59" fillId="0" borderId="0"/>
    <xf numFmtId="0" fontId="59" fillId="0" borderId="0"/>
    <xf numFmtId="0" fontId="98" fillId="0" borderId="0"/>
    <xf numFmtId="0" fontId="99" fillId="0" borderId="0"/>
    <xf numFmtId="0" fontId="59" fillId="0" borderId="0"/>
    <xf numFmtId="167" fontId="59" fillId="0" borderId="0" applyFont="0" applyFill="0" applyBorder="0" applyAlignment="0" applyProtection="0"/>
    <xf numFmtId="0" fontId="101" fillId="0" borderId="0"/>
    <xf numFmtId="0" fontId="76" fillId="0" borderId="0"/>
    <xf numFmtId="0" fontId="84" fillId="0" borderId="0"/>
    <xf numFmtId="0" fontId="59" fillId="0" borderId="0"/>
    <xf numFmtId="0" fontId="59" fillId="0" borderId="0"/>
    <xf numFmtId="178" fontId="75" fillId="0" borderId="0" applyFont="0" applyFill="0" applyBorder="0" applyAlignment="0" applyProtection="0"/>
    <xf numFmtId="0" fontId="102" fillId="0" borderId="0"/>
    <xf numFmtId="0" fontId="72" fillId="0" borderId="0"/>
    <xf numFmtId="38" fontId="81" fillId="0" borderId="0" applyFont="0" applyFill="0" applyBorder="0" applyAlignment="0" applyProtection="0"/>
    <xf numFmtId="181" fontId="59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171" fontId="59" fillId="0" borderId="0" applyFont="0" applyFill="0" applyBorder="0" applyAlignment="0" applyProtection="0"/>
    <xf numFmtId="181" fontId="99" fillId="0" borderId="0" applyFont="0" applyFill="0" applyBorder="0" applyAlignment="0" applyProtection="0"/>
    <xf numFmtId="0" fontId="75" fillId="27" borderId="69" applyNumberFormat="0" applyAlignment="0"/>
    <xf numFmtId="181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78" fontId="99" fillId="0" borderId="0" applyFont="0" applyFill="0" applyBorder="0" applyAlignment="0" applyProtection="0"/>
    <xf numFmtId="171" fontId="59" fillId="0" borderId="0" applyFont="0" applyFill="0" applyBorder="0" applyAlignment="0" applyProtection="0"/>
    <xf numFmtId="181" fontId="72" fillId="0" borderId="0" applyFont="0" applyFill="0" applyBorder="0" applyAlignment="0" applyProtection="0"/>
    <xf numFmtId="170" fontId="59" fillId="0" borderId="0" applyFont="0" applyFill="0" applyBorder="0" applyAlignment="0" applyProtection="0"/>
    <xf numFmtId="0" fontId="136" fillId="0" borderId="0"/>
    <xf numFmtId="0" fontId="107" fillId="0" borderId="0"/>
    <xf numFmtId="171" fontId="59" fillId="0" borderId="0" applyFont="0" applyFill="0" applyBorder="0" applyAlignment="0" applyProtection="0"/>
    <xf numFmtId="0" fontId="97" fillId="30" borderId="0" applyNumberFormat="0" applyBorder="0" applyAlignment="0" applyProtection="0"/>
    <xf numFmtId="170" fontId="72" fillId="0" borderId="0" applyFont="0" applyFill="0" applyBorder="0" applyAlignment="0" applyProtection="0"/>
    <xf numFmtId="189" fontId="59" fillId="0" borderId="0" applyFont="0" applyFill="0" applyBorder="0" applyAlignment="0" applyProtection="0"/>
    <xf numFmtId="171" fontId="59" fillId="0" borderId="0" applyFont="0" applyFill="0" applyBorder="0" applyAlignment="0" applyProtection="0"/>
    <xf numFmtId="189" fontId="72" fillId="0" borderId="0" applyFont="0" applyFill="0" applyBorder="0" applyAlignment="0" applyProtection="0"/>
    <xf numFmtId="0" fontId="75" fillId="0" borderId="0" applyNumberFormat="0" applyFill="0" applyBorder="0" applyAlignment="0" applyProtection="0"/>
    <xf numFmtId="178" fontId="59" fillId="0" borderId="0" applyFont="0" applyFill="0" applyBorder="0" applyAlignment="0" applyProtection="0"/>
    <xf numFmtId="0" fontId="102" fillId="0" borderId="0"/>
    <xf numFmtId="165" fontId="100" fillId="0" borderId="0" applyFont="0" applyFill="0" applyBorder="0" applyAlignment="0" applyProtection="0"/>
    <xf numFmtId="178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89" fontId="59" fillId="0" borderId="0" applyFont="0" applyFill="0" applyBorder="0" applyAlignment="0" applyProtection="0"/>
    <xf numFmtId="171" fontId="59" fillId="0" borderId="0" applyFont="0" applyFill="0" applyBorder="0" applyAlignment="0" applyProtection="0"/>
    <xf numFmtId="40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0" fontId="59" fillId="0" borderId="0"/>
    <xf numFmtId="0" fontId="73" fillId="28" borderId="0" applyNumberFormat="0" applyBorder="0" applyAlignment="0" applyProtection="0"/>
    <xf numFmtId="172" fontId="103" fillId="0" borderId="0" applyFont="0" applyFill="0" applyBorder="0" applyAlignment="0" applyProtection="0"/>
    <xf numFmtId="0" fontId="109" fillId="0" borderId="0" applyNumberFormat="0" applyFill="0" applyBorder="0" applyAlignment="0" applyProtection="0">
      <alignment vertical="top"/>
      <protection locked="0"/>
    </xf>
    <xf numFmtId="166" fontId="103" fillId="0" borderId="0" applyFont="0" applyFill="0" applyBorder="0" applyAlignment="0" applyProtection="0"/>
    <xf numFmtId="0" fontId="110" fillId="0" borderId="0"/>
    <xf numFmtId="0" fontId="104" fillId="0" borderId="0"/>
    <xf numFmtId="0" fontId="112" fillId="0" borderId="0"/>
    <xf numFmtId="178" fontId="59" fillId="0" borderId="0" applyFont="0" applyFill="0" applyBorder="0" applyAlignment="0" applyProtection="0"/>
    <xf numFmtId="193" fontId="96" fillId="0" borderId="0" applyFont="0" applyFill="0" applyBorder="0" applyAlignment="0" applyProtection="0"/>
    <xf numFmtId="0" fontId="97" fillId="26" borderId="0" applyNumberFormat="0" applyBorder="0" applyAlignment="0" applyProtection="0"/>
    <xf numFmtId="0" fontId="114" fillId="0" borderId="0"/>
    <xf numFmtId="0" fontId="75" fillId="0" borderId="0"/>
    <xf numFmtId="197" fontId="100" fillId="0" borderId="0" applyFont="0" applyFill="0" applyBorder="0" applyAlignment="0" applyProtection="0"/>
    <xf numFmtId="0" fontId="115" fillId="0" borderId="0"/>
    <xf numFmtId="178" fontId="59" fillId="0" borderId="0" applyFont="0" applyFill="0" applyBorder="0" applyAlignment="0" applyProtection="0"/>
    <xf numFmtId="181" fontId="116" fillId="0" borderId="0" applyFont="0" applyFill="0" applyBorder="0" applyAlignment="0" applyProtection="0"/>
    <xf numFmtId="171" fontId="116" fillId="0" borderId="0" applyFont="0" applyFill="0" applyBorder="0" applyAlignment="0" applyProtection="0"/>
    <xf numFmtId="172" fontId="81" fillId="0" borderId="0" applyFont="0" applyFill="0" applyBorder="0" applyAlignment="0" applyProtection="0"/>
    <xf numFmtId="0" fontId="91" fillId="0" borderId="0" applyNumberFormat="0" applyFill="0" applyBorder="0" applyAlignment="0" applyProtection="0">
      <alignment vertical="top"/>
      <protection locked="0"/>
    </xf>
    <xf numFmtId="0" fontId="81" fillId="0" borderId="0"/>
    <xf numFmtId="0" fontId="81" fillId="0" borderId="0"/>
    <xf numFmtId="0" fontId="97" fillId="29" borderId="0" applyNumberFormat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0" fontId="113" fillId="0" borderId="0"/>
    <xf numFmtId="187" fontId="67" fillId="0" borderId="0" applyFont="0" applyFill="0" applyBorder="0" applyAlignment="0" applyProtection="0"/>
    <xf numFmtId="3" fontId="136" fillId="0" borderId="0" applyFont="0" applyFill="0" applyBorder="0" applyAlignment="0" applyProtection="0"/>
    <xf numFmtId="43" fontId="100" fillId="0" borderId="0" applyFont="0" applyFill="0" applyBorder="0" applyAlignment="0" applyProtection="0"/>
    <xf numFmtId="41" fontId="100" fillId="0" borderId="0" applyFont="0" applyFill="0" applyBorder="0" applyAlignment="0" applyProtection="0"/>
    <xf numFmtId="0" fontId="73" fillId="25" borderId="0" applyNumberFormat="0" applyBorder="0" applyAlignment="0" applyProtection="0"/>
    <xf numFmtId="0" fontId="97" fillId="31" borderId="0" applyNumberFormat="0" applyBorder="0" applyAlignment="0" applyProtection="0"/>
    <xf numFmtId="0" fontId="73" fillId="28" borderId="0" applyNumberFormat="0" applyBorder="0" applyAlignment="0" applyProtection="0"/>
    <xf numFmtId="0" fontId="73" fillId="32" borderId="0" applyNumberFormat="0" applyBorder="0" applyAlignment="0" applyProtection="0"/>
    <xf numFmtId="0" fontId="73" fillId="25" borderId="0" applyNumberFormat="0" applyBorder="0" applyAlignment="0" applyProtection="0"/>
    <xf numFmtId="0" fontId="136" fillId="0" borderId="0"/>
    <xf numFmtId="0" fontId="73" fillId="26" borderId="0" applyNumberFormat="0" applyBorder="0" applyAlignment="0" applyProtection="0"/>
    <xf numFmtId="0" fontId="97" fillId="26" borderId="0" applyNumberFormat="0" applyBorder="0" applyAlignment="0" applyProtection="0"/>
    <xf numFmtId="0" fontId="119" fillId="0" borderId="0"/>
    <xf numFmtId="0" fontId="73" fillId="34" borderId="0" applyNumberFormat="0" applyBorder="0" applyAlignment="0" applyProtection="0"/>
    <xf numFmtId="0" fontId="73" fillId="25" borderId="0" applyNumberFormat="0" applyBorder="0" applyAlignment="0" applyProtection="0"/>
    <xf numFmtId="196" fontId="136" fillId="0" borderId="0" applyFont="0" applyFill="0" applyBorder="0" applyAlignment="0" applyProtection="0"/>
    <xf numFmtId="0" fontId="97" fillId="29" borderId="0" applyNumberFormat="0" applyBorder="0" applyAlignment="0" applyProtection="0"/>
    <xf numFmtId="0" fontId="73" fillId="28" borderId="0" applyNumberFormat="0" applyBorder="0" applyAlignment="0" applyProtection="0"/>
    <xf numFmtId="176" fontId="136" fillId="0" borderId="0" applyFont="0" applyFill="0" applyBorder="0" applyAlignment="0" applyProtection="0"/>
    <xf numFmtId="0" fontId="73" fillId="30" borderId="0" applyNumberFormat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/>
    <xf numFmtId="0" fontId="60" fillId="0" borderId="0"/>
    <xf numFmtId="0" fontId="117" fillId="0" borderId="0"/>
    <xf numFmtId="180" fontId="106" fillId="0" borderId="0"/>
    <xf numFmtId="179" fontId="67" fillId="0" borderId="0" applyFont="0" applyFill="0" applyBorder="0" applyAlignment="0" applyProtection="0"/>
    <xf numFmtId="3" fontId="136" fillId="0" borderId="0" applyFont="0" applyFill="0" applyBorder="0" applyAlignment="0" applyProtection="0"/>
    <xf numFmtId="0" fontId="117" fillId="0" borderId="0"/>
    <xf numFmtId="196" fontId="136" fillId="0" borderId="0" applyFont="0" applyFill="0" applyBorder="0" applyAlignment="0" applyProtection="0"/>
    <xf numFmtId="0" fontId="117" fillId="0" borderId="0"/>
    <xf numFmtId="192" fontId="136" fillId="0" borderId="0"/>
    <xf numFmtId="192" fontId="136" fillId="0" borderId="0"/>
    <xf numFmtId="0" fontId="84" fillId="0" borderId="0" applyProtection="0"/>
    <xf numFmtId="0" fontId="83" fillId="0" borderId="0" applyNumberFormat="0" applyFont="0" applyFill="0" applyBorder="0" applyAlignment="0" applyProtection="0">
      <alignment vertical="center"/>
    </xf>
    <xf numFmtId="185" fontId="136" fillId="0" borderId="0"/>
    <xf numFmtId="0" fontId="118" fillId="35" borderId="0" applyNumberFormat="0" applyBorder="0" applyAlignment="0" applyProtection="0"/>
    <xf numFmtId="0" fontId="118" fillId="33" borderId="0" applyNumberFormat="0" applyBorder="0" applyAlignment="0" applyProtection="0"/>
    <xf numFmtId="0" fontId="118" fillId="36" borderId="0" applyNumberFormat="0" applyBorder="0" applyAlignment="0" applyProtection="0"/>
    <xf numFmtId="2" fontId="84" fillId="0" borderId="0" applyProtection="0"/>
    <xf numFmtId="38" fontId="56" fillId="24" borderId="0" applyNumberFormat="0" applyBorder="0" applyAlignment="0" applyProtection="0"/>
    <xf numFmtId="0" fontId="58" fillId="0" borderId="33" applyNumberFormat="0" applyAlignment="0" applyProtection="0">
      <alignment horizontal="left" vertical="center"/>
    </xf>
    <xf numFmtId="0" fontId="58" fillId="0" borderId="44">
      <alignment horizontal="left" vertical="center"/>
    </xf>
    <xf numFmtId="0" fontId="58" fillId="0" borderId="0" applyProtection="0"/>
    <xf numFmtId="0" fontId="111" fillId="0" borderId="70" applyBorder="0">
      <alignment horizontal="center" vertical="center"/>
    </xf>
    <xf numFmtId="10" fontId="56" fillId="37" borderId="10" applyNumberFormat="0" applyBorder="0" applyAlignment="0" applyProtection="0"/>
    <xf numFmtId="40" fontId="120" fillId="0" borderId="0" applyFont="0" applyFill="0" applyBorder="0" applyAlignment="0" applyProtection="0"/>
    <xf numFmtId="0" fontId="65" fillId="0" borderId="0"/>
    <xf numFmtId="10" fontId="136" fillId="0" borderId="0" applyFont="0" applyFill="0" applyBorder="0" applyAlignment="0" applyProtection="0"/>
    <xf numFmtId="0" fontId="122" fillId="0" borderId="0"/>
    <xf numFmtId="179" fontId="67" fillId="0" borderId="0" applyFont="0" applyFill="0" applyBorder="0" applyAlignment="0" applyProtection="0"/>
    <xf numFmtId="190" fontId="67" fillId="0" borderId="0" applyFont="0" applyFill="0" applyBorder="0" applyAlignment="0" applyProtection="0"/>
    <xf numFmtId="187" fontId="67" fillId="0" borderId="0" applyFont="0" applyFill="0" applyBorder="0" applyAlignment="0" applyProtection="0"/>
    <xf numFmtId="190" fontId="67" fillId="0" borderId="0" applyFont="0" applyFill="0" applyBorder="0" applyAlignment="0" applyProtection="0"/>
    <xf numFmtId="178" fontId="59" fillId="0" borderId="0" applyFont="0" applyFill="0" applyBorder="0" applyAlignment="0" applyProtection="0"/>
    <xf numFmtId="1" fontId="136" fillId="0" borderId="68" applyNumberFormat="0" applyFill="0" applyAlignment="0" applyProtection="0">
      <alignment horizontal="center" vertical="center"/>
    </xf>
    <xf numFmtId="177" fontId="67" fillId="0" borderId="0" applyFont="0" applyFill="0" applyBorder="0" applyAlignment="0" applyProtection="0"/>
    <xf numFmtId="0" fontId="124" fillId="0" borderId="0"/>
    <xf numFmtId="179" fontId="67" fillId="0" borderId="0" applyFont="0" applyFill="0" applyBorder="0" applyAlignment="0" applyProtection="0"/>
    <xf numFmtId="177" fontId="67" fillId="0" borderId="0" applyFont="0" applyFill="0" applyBorder="0" applyAlignment="0" applyProtection="0"/>
    <xf numFmtId="0" fontId="75" fillId="24" borderId="69" applyNumberFormat="0" applyBorder="0" applyAlignment="0">
      <alignment vertical="top"/>
    </xf>
    <xf numFmtId="177" fontId="67" fillId="0" borderId="0" applyFont="0" applyFill="0" applyBorder="0" applyAlignment="0" applyProtection="0"/>
    <xf numFmtId="0" fontId="106" fillId="0" borderId="0"/>
    <xf numFmtId="37" fontId="125" fillId="0" borderId="0"/>
    <xf numFmtId="0" fontId="75" fillId="38" borderId="69" applyNumberFormat="0" applyBorder="0" applyAlignment="0">
      <alignment vertical="top"/>
    </xf>
    <xf numFmtId="0" fontId="117" fillId="0" borderId="0"/>
    <xf numFmtId="0" fontId="136" fillId="0" borderId="0"/>
    <xf numFmtId="167" fontId="75" fillId="0" borderId="0" applyFont="0" applyFill="0" applyBorder="0" applyAlignment="0" applyProtection="0"/>
    <xf numFmtId="0" fontId="136" fillId="0" borderId="0"/>
    <xf numFmtId="0" fontId="136" fillId="0" borderId="0"/>
    <xf numFmtId="0" fontId="136" fillId="0" borderId="0"/>
    <xf numFmtId="0" fontId="108" fillId="0" borderId="0"/>
    <xf numFmtId="0" fontId="126" fillId="0" borderId="0"/>
    <xf numFmtId="0" fontId="136" fillId="37" borderId="72" applyNumberFormat="0" applyFont="0" applyAlignment="0" applyProtection="0"/>
    <xf numFmtId="43" fontId="136" fillId="0" borderId="0" applyFont="0" applyFill="0" applyBorder="0" applyAlignment="0" applyProtection="0"/>
    <xf numFmtId="41" fontId="136" fillId="0" borderId="0" applyFont="0" applyFill="0" applyBorder="0" applyAlignment="0" applyProtection="0"/>
    <xf numFmtId="10" fontId="136" fillId="0" borderId="0" applyFont="0" applyFill="0" applyBorder="0" applyAlignment="0" applyProtection="0"/>
    <xf numFmtId="10" fontId="136" fillId="0" borderId="0" applyFont="0" applyFill="0" applyBorder="0" applyAlignment="0" applyProtection="0"/>
    <xf numFmtId="9" fontId="67" fillId="0" borderId="2" applyNumberFormat="0" applyBorder="0"/>
    <xf numFmtId="0" fontId="75" fillId="0" borderId="69" applyNumberFormat="0" applyBorder="0" applyAlignment="0">
      <alignment vertical="top"/>
    </xf>
    <xf numFmtId="0" fontId="127" fillId="0" borderId="0" applyNumberFormat="0" applyFill="0" applyBorder="0" applyAlignment="0" applyProtection="0"/>
    <xf numFmtId="175" fontId="121" fillId="0" borderId="71" applyNumberFormat="0" applyFont="0" applyFill="0" applyBorder="0" applyAlignment="0"/>
    <xf numFmtId="0" fontId="75" fillId="0" borderId="69" applyNumberFormat="0" applyAlignment="0"/>
    <xf numFmtId="0" fontId="75" fillId="24" borderId="69" applyNumberFormat="0"/>
    <xf numFmtId="182" fontId="59" fillId="0" borderId="0" applyFont="0" applyFill="0" applyBorder="0" applyAlignment="0" applyProtection="0"/>
    <xf numFmtId="0" fontId="61" fillId="0" borderId="0" applyFont="0" applyFill="0" applyBorder="0" applyAlignment="0" applyProtection="0"/>
    <xf numFmtId="167" fontId="59" fillId="0" borderId="0" applyFont="0" applyFill="0" applyBorder="0" applyAlignment="0" applyProtection="0"/>
    <xf numFmtId="0" fontId="128" fillId="0" borderId="0" applyNumberFormat="0" applyFill="0" applyBorder="0" applyAlignment="0" applyProtection="0"/>
    <xf numFmtId="0" fontId="59" fillId="0" borderId="0"/>
    <xf numFmtId="0" fontId="129" fillId="0" borderId="0">
      <alignment vertical="center"/>
    </xf>
    <xf numFmtId="0" fontId="130" fillId="0" borderId="0" applyNumberFormat="0" applyFill="0" applyBorder="0" applyAlignment="0" applyProtection="0">
      <alignment vertical="top"/>
      <protection locked="0"/>
    </xf>
    <xf numFmtId="181" fontId="59" fillId="0" borderId="0" applyFont="0" applyFill="0" applyBorder="0" applyAlignment="0" applyProtection="0"/>
    <xf numFmtId="171" fontId="59" fillId="0" borderId="0" applyFont="0" applyFill="0" applyBorder="0" applyAlignment="0" applyProtection="0"/>
    <xf numFmtId="167" fontId="78" fillId="0" borderId="0" applyFont="0" applyFill="0" applyBorder="0" applyAlignment="0" applyProtection="0"/>
    <xf numFmtId="178" fontId="78" fillId="0" borderId="0" applyFont="0" applyFill="0" applyBorder="0" applyAlignment="0" applyProtection="0"/>
    <xf numFmtId="0" fontId="136" fillId="0" borderId="0"/>
    <xf numFmtId="171" fontId="75" fillId="0" borderId="0" applyFont="0" applyFill="0" applyBorder="0" applyAlignment="0" applyProtection="0"/>
    <xf numFmtId="181" fontId="75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6" fontId="61" fillId="0" borderId="0" applyFont="0" applyFill="0" applyBorder="0" applyAlignment="0" applyProtection="0"/>
    <xf numFmtId="0" fontId="75" fillId="0" borderId="0"/>
    <xf numFmtId="167" fontId="75" fillId="0" borderId="0" applyFont="0" applyFill="0" applyBorder="0" applyAlignment="0" applyProtection="0"/>
    <xf numFmtId="40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195" fontId="136" fillId="0" borderId="0" applyFont="0" applyFill="0" applyBorder="0" applyAlignment="0" applyProtection="0"/>
    <xf numFmtId="198" fontId="131" fillId="0" borderId="0" applyFont="0" applyFill="0" applyBorder="0" applyAlignment="0" applyProtection="0"/>
    <xf numFmtId="0" fontId="132" fillId="0" borderId="0"/>
    <xf numFmtId="0" fontId="59" fillId="0" borderId="0"/>
    <xf numFmtId="0" fontId="59" fillId="0" borderId="0"/>
    <xf numFmtId="0" fontId="64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83" fillId="0" borderId="0"/>
    <xf numFmtId="171" fontId="75" fillId="0" borderId="0" applyFont="0" applyFill="0" applyBorder="0" applyAlignment="0" applyProtection="0"/>
    <xf numFmtId="189" fontId="75" fillId="0" borderId="0" applyFont="0" applyFill="0" applyBorder="0" applyAlignment="0" applyProtection="0"/>
    <xf numFmtId="189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38" fontId="120" fillId="0" borderId="0" applyFont="0" applyFill="0" applyBorder="0" applyAlignment="0" applyProtection="0"/>
    <xf numFmtId="43" fontId="136" fillId="0" borderId="0" applyFont="0" applyFill="0" applyBorder="0" applyAlignment="0" applyProtection="0"/>
    <xf numFmtId="181" fontId="59" fillId="0" borderId="0" applyFont="0" applyFill="0" applyBorder="0" applyAlignment="0" applyProtection="0"/>
    <xf numFmtId="0" fontId="133" fillId="0" borderId="0"/>
    <xf numFmtId="0" fontId="123" fillId="0" borderId="0">
      <alignment vertical="center"/>
    </xf>
    <xf numFmtId="178" fontId="59" fillId="0" borderId="0" applyFont="0" applyFill="0" applyBorder="0" applyAlignment="0" applyProtection="0"/>
    <xf numFmtId="188" fontId="136" fillId="0" borderId="0" applyFont="0" applyFill="0" applyBorder="0" applyAlignment="0" applyProtection="0"/>
    <xf numFmtId="167" fontId="59" fillId="0" borderId="0" applyFont="0" applyFill="0" applyBorder="0" applyAlignment="0" applyProtection="0"/>
    <xf numFmtId="9" fontId="136" fillId="0" borderId="0" applyFont="0" applyFill="0" applyBorder="0" applyAlignment="0" applyProtection="0"/>
    <xf numFmtId="0" fontId="136" fillId="0" borderId="0"/>
    <xf numFmtId="0" fontId="56" fillId="0" borderId="0"/>
  </cellStyleXfs>
  <cellXfs count="593">
    <xf numFmtId="0" fontId="0" fillId="0" borderId="0" xfId="0"/>
    <xf numFmtId="0" fontId="1" fillId="0" borderId="0" xfId="306" applyFont="1" applyAlignment="1">
      <alignment vertical="center"/>
    </xf>
    <xf numFmtId="0" fontId="2" fillId="0" borderId="0" xfId="306" applyFont="1" applyAlignment="1">
      <alignment vertical="center"/>
    </xf>
    <xf numFmtId="0" fontId="3" fillId="0" borderId="0" xfId="306" applyFont="1" applyAlignment="1">
      <alignment vertical="center"/>
    </xf>
    <xf numFmtId="0" fontId="3" fillId="0" borderId="0" xfId="306" applyFont="1" applyAlignment="1">
      <alignment horizontal="left" vertical="center"/>
    </xf>
    <xf numFmtId="0" fontId="4" fillId="0" borderId="0" xfId="306" applyFont="1" applyAlignment="1">
      <alignment vertical="center"/>
    </xf>
    <xf numFmtId="0" fontId="1" fillId="0" borderId="1" xfId="306" applyFont="1" applyBorder="1" applyAlignment="1">
      <alignment vertical="center"/>
    </xf>
    <xf numFmtId="0" fontId="1" fillId="0" borderId="2" xfId="306" applyFont="1" applyBorder="1" applyAlignment="1">
      <alignment vertical="center"/>
    </xf>
    <xf numFmtId="0" fontId="3" fillId="0" borderId="3" xfId="306" applyFont="1" applyBorder="1" applyAlignment="1">
      <alignment vertical="center"/>
    </xf>
    <xf numFmtId="0" fontId="5" fillId="0" borderId="0" xfId="306" applyFont="1" applyAlignment="1">
      <alignment vertical="center"/>
    </xf>
    <xf numFmtId="0" fontId="3" fillId="0" borderId="4" xfId="306" applyFont="1" applyBorder="1" applyAlignment="1">
      <alignment vertical="center"/>
    </xf>
    <xf numFmtId="0" fontId="6" fillId="0" borderId="0" xfId="306" applyFont="1" applyAlignment="1">
      <alignment vertical="center" textRotation="90"/>
    </xf>
    <xf numFmtId="0" fontId="7" fillId="2" borderId="5" xfId="306" applyFont="1" applyFill="1" applyBorder="1" applyAlignment="1">
      <alignment horizontal="center" vertical="center"/>
    </xf>
    <xf numFmtId="0" fontId="8" fillId="3" borderId="6" xfId="306" applyFont="1" applyFill="1" applyBorder="1" applyAlignment="1">
      <alignment horizontal="center" vertical="center"/>
    </xf>
    <xf numFmtId="0" fontId="2" fillId="3" borderId="16" xfId="306" applyFont="1" applyFill="1" applyBorder="1" applyAlignment="1">
      <alignment horizontal="center" vertical="center"/>
    </xf>
    <xf numFmtId="0" fontId="2" fillId="3" borderId="10" xfId="306" applyFont="1" applyFill="1" applyBorder="1" applyAlignment="1">
      <alignment horizontal="center" vertical="center"/>
    </xf>
    <xf numFmtId="0" fontId="2" fillId="3" borderId="17" xfId="306" applyFont="1" applyFill="1" applyBorder="1" applyAlignment="1">
      <alignment horizontal="center" vertical="center"/>
    </xf>
    <xf numFmtId="0" fontId="2" fillId="3" borderId="19" xfId="306" applyFont="1" applyFill="1" applyBorder="1" applyAlignment="1">
      <alignment horizontal="center" vertical="center"/>
    </xf>
    <xf numFmtId="0" fontId="2" fillId="0" borderId="20" xfId="306" applyFont="1" applyBorder="1" applyAlignment="1">
      <alignment horizontal="center" vertical="center"/>
    </xf>
    <xf numFmtId="0" fontId="2" fillId="0" borderId="22" xfId="306" applyFont="1" applyBorder="1" applyAlignment="1">
      <alignment horizontal="center" vertical="center"/>
    </xf>
    <xf numFmtId="0" fontId="14" fillId="0" borderId="24" xfId="306" applyFont="1" applyBorder="1" applyAlignment="1">
      <alignment vertical="center"/>
    </xf>
    <xf numFmtId="0" fontId="11" fillId="0" borderId="26" xfId="306" applyFont="1" applyBorder="1" applyAlignment="1">
      <alignment vertical="center"/>
    </xf>
    <xf numFmtId="0" fontId="15" fillId="3" borderId="16" xfId="306" applyFont="1" applyFill="1" applyBorder="1" applyAlignment="1">
      <alignment horizontal="center" vertical="center"/>
    </xf>
    <xf numFmtId="0" fontId="11" fillId="0" borderId="27" xfId="306" applyFont="1" applyBorder="1" applyAlignment="1">
      <alignment vertical="center"/>
    </xf>
    <xf numFmtId="0" fontId="15" fillId="3" borderId="10" xfId="306" applyFont="1" applyFill="1" applyBorder="1" applyAlignment="1">
      <alignment horizontal="center" vertical="center"/>
    </xf>
    <xf numFmtId="0" fontId="11" fillId="0" borderId="29" xfId="306" applyFont="1" applyBorder="1" applyAlignment="1">
      <alignment vertical="center"/>
    </xf>
    <xf numFmtId="0" fontId="15" fillId="3" borderId="13" xfId="306" applyFont="1" applyFill="1" applyBorder="1" applyAlignment="1">
      <alignment horizontal="center" vertical="center"/>
    </xf>
    <xf numFmtId="0" fontId="11" fillId="0" borderId="30" xfId="306" applyFont="1" applyBorder="1" applyAlignment="1">
      <alignment vertical="center"/>
    </xf>
    <xf numFmtId="0" fontId="11" fillId="0" borderId="3" xfId="306" applyFont="1" applyBorder="1" applyAlignment="1">
      <alignment vertical="center" textRotation="90" wrapText="1"/>
    </xf>
    <xf numFmtId="0" fontId="11" fillId="0" borderId="0" xfId="306" applyFont="1" applyAlignment="1">
      <alignment vertical="center" textRotation="90" wrapText="1"/>
    </xf>
    <xf numFmtId="0" fontId="11" fillId="0" borderId="31" xfId="306" applyFont="1" applyBorder="1" applyAlignment="1">
      <alignment vertical="center" textRotation="90" wrapText="1"/>
    </xf>
    <xf numFmtId="0" fontId="11" fillId="0" borderId="32" xfId="306" applyFont="1" applyBorder="1" applyAlignment="1">
      <alignment vertical="center" textRotation="90" wrapText="1"/>
    </xf>
    <xf numFmtId="0" fontId="2" fillId="3" borderId="15" xfId="306" applyFont="1" applyFill="1" applyBorder="1" applyAlignment="1">
      <alignment horizontal="center" vertical="center"/>
    </xf>
    <xf numFmtId="0" fontId="2" fillId="3" borderId="9" xfId="306" applyFont="1" applyFill="1" applyBorder="1" applyAlignment="1">
      <alignment horizontal="center" vertical="center"/>
    </xf>
    <xf numFmtId="0" fontId="2" fillId="3" borderId="12" xfId="306" applyFont="1" applyFill="1" applyBorder="1" applyAlignment="1">
      <alignment horizontal="center" vertical="center"/>
    </xf>
    <xf numFmtId="0" fontId="3" fillId="0" borderId="31" xfId="306" applyFont="1" applyBorder="1" applyAlignment="1">
      <alignment vertical="center"/>
    </xf>
    <xf numFmtId="0" fontId="3" fillId="0" borderId="32" xfId="306" applyFont="1" applyBorder="1" applyAlignment="1">
      <alignment vertical="center"/>
    </xf>
    <xf numFmtId="0" fontId="3" fillId="0" borderId="2" xfId="306" applyFont="1" applyBorder="1" applyAlignment="1">
      <alignment vertical="center"/>
    </xf>
    <xf numFmtId="0" fontId="16" fillId="0" borderId="0" xfId="305" applyFont="1" applyAlignment="1">
      <alignment vertical="center"/>
    </xf>
    <xf numFmtId="0" fontId="3" fillId="0" borderId="0" xfId="305" applyFont="1" applyAlignment="1">
      <alignment horizontal="center" vertical="center"/>
    </xf>
    <xf numFmtId="174" fontId="3" fillId="0" borderId="0" xfId="306" applyNumberFormat="1" applyFont="1" applyAlignment="1">
      <alignment vertical="center"/>
    </xf>
    <xf numFmtId="1" fontId="17" fillId="0" borderId="0" xfId="8" applyNumberFormat="1" applyFont="1" applyFill="1" applyBorder="1" applyAlignment="1">
      <alignment vertical="center"/>
    </xf>
    <xf numFmtId="0" fontId="2" fillId="3" borderId="14" xfId="306" applyFont="1" applyFill="1" applyBorder="1" applyAlignment="1">
      <alignment horizontal="center" vertical="center"/>
    </xf>
    <xf numFmtId="0" fontId="18" fillId="3" borderId="14" xfId="306" applyFont="1" applyFill="1" applyBorder="1" applyAlignment="1">
      <alignment horizontal="center" vertical="center"/>
    </xf>
    <xf numFmtId="175" fontId="2" fillId="0" borderId="16" xfId="306" applyNumberFormat="1" applyFont="1" applyBorder="1" applyAlignment="1">
      <alignment horizontal="center" vertical="center"/>
    </xf>
    <xf numFmtId="175" fontId="2" fillId="0" borderId="15" xfId="306" applyNumberFormat="1" applyFont="1" applyBorder="1" applyAlignment="1">
      <alignment horizontal="center" vertical="center"/>
    </xf>
    <xf numFmtId="0" fontId="18" fillId="3" borderId="8" xfId="306" applyFont="1" applyFill="1" applyBorder="1" applyAlignment="1">
      <alignment horizontal="center" vertical="center"/>
    </xf>
    <xf numFmtId="175" fontId="2" fillId="0" borderId="10" xfId="306" applyNumberFormat="1" applyFont="1" applyBorder="1" applyAlignment="1">
      <alignment horizontal="center" vertical="center"/>
    </xf>
    <xf numFmtId="0" fontId="19" fillId="3" borderId="10" xfId="306" applyFont="1" applyFill="1" applyBorder="1" applyAlignment="1">
      <alignment horizontal="center" vertical="center"/>
    </xf>
    <xf numFmtId="0" fontId="2" fillId="3" borderId="8" xfId="306" applyFont="1" applyFill="1" applyBorder="1" applyAlignment="1">
      <alignment horizontal="center" vertical="center"/>
    </xf>
    <xf numFmtId="0" fontId="2" fillId="3" borderId="18" xfId="306" applyFont="1" applyFill="1" applyBorder="1" applyAlignment="1">
      <alignment horizontal="center" vertical="center"/>
    </xf>
    <xf numFmtId="0" fontId="18" fillId="3" borderId="17" xfId="306" applyFont="1" applyFill="1" applyBorder="1" applyAlignment="1">
      <alignment horizontal="center" vertical="center"/>
    </xf>
    <xf numFmtId="0" fontId="2" fillId="0" borderId="21" xfId="306" applyFont="1" applyBorder="1" applyAlignment="1">
      <alignment horizontal="center" vertical="center"/>
    </xf>
    <xf numFmtId="175" fontId="2" fillId="0" borderId="22" xfId="306" applyNumberFormat="1" applyFont="1" applyBorder="1" applyAlignment="1">
      <alignment horizontal="center" vertical="center"/>
    </xf>
    <xf numFmtId="175" fontId="2" fillId="0" borderId="21" xfId="306" applyNumberFormat="1" applyFont="1" applyBorder="1" applyAlignment="1">
      <alignment horizontal="center" vertical="center"/>
    </xf>
    <xf numFmtId="175" fontId="20" fillId="0" borderId="0" xfId="306" applyNumberFormat="1" applyFont="1" applyAlignment="1">
      <alignment vertical="center"/>
    </xf>
    <xf numFmtId="0" fontId="11" fillId="0" borderId="0" xfId="306" applyFont="1" applyAlignment="1">
      <alignment vertical="center"/>
    </xf>
    <xf numFmtId="0" fontId="14" fillId="0" borderId="21" xfId="306" applyFont="1" applyBorder="1" applyAlignment="1">
      <alignment horizontal="center" vertical="center"/>
    </xf>
    <xf numFmtId="175" fontId="2" fillId="3" borderId="16" xfId="0" applyNumberFormat="1" applyFont="1" applyFill="1" applyBorder="1" applyAlignment="1">
      <alignment horizontal="center" vertical="center"/>
    </xf>
    <xf numFmtId="0" fontId="11" fillId="0" borderId="40" xfId="306" applyFont="1" applyBorder="1" applyAlignment="1">
      <alignment horizontal="center" vertical="center"/>
    </xf>
    <xf numFmtId="175" fontId="2" fillId="3" borderId="15" xfId="0" applyNumberFormat="1" applyFont="1" applyFill="1" applyBorder="1" applyAlignment="1">
      <alignment horizontal="center" vertical="center"/>
    </xf>
    <xf numFmtId="175" fontId="2" fillId="3" borderId="10" xfId="0" applyNumberFormat="1" applyFont="1" applyFill="1" applyBorder="1" applyAlignment="1">
      <alignment horizontal="center" vertical="center"/>
    </xf>
    <xf numFmtId="0" fontId="11" fillId="0" borderId="43" xfId="306" applyFont="1" applyBorder="1" applyAlignment="1">
      <alignment horizontal="center" vertical="center"/>
    </xf>
    <xf numFmtId="175" fontId="2" fillId="3" borderId="9" xfId="0" applyNumberFormat="1" applyFont="1" applyFill="1" applyBorder="1" applyAlignment="1">
      <alignment horizontal="center" vertical="center"/>
    </xf>
    <xf numFmtId="0" fontId="11" fillId="0" borderId="45" xfId="306" applyFont="1" applyBorder="1" applyAlignment="1">
      <alignment horizontal="right" vertical="center"/>
    </xf>
    <xf numFmtId="175" fontId="2" fillId="3" borderId="13" xfId="0" applyNumberFormat="1" applyFont="1" applyFill="1" applyBorder="1" applyAlignment="1">
      <alignment horizontal="center" vertical="center"/>
    </xf>
    <xf numFmtId="0" fontId="11" fillId="0" borderId="46" xfId="306" applyFont="1" applyBorder="1" applyAlignment="1">
      <alignment horizontal="center" vertical="center"/>
    </xf>
    <xf numFmtId="175" fontId="2" fillId="3" borderId="12" xfId="0" applyNumberFormat="1" applyFont="1" applyFill="1" applyBorder="1" applyAlignment="1">
      <alignment horizontal="center" vertical="center"/>
    </xf>
    <xf numFmtId="2" fontId="21" fillId="0" borderId="0" xfId="306" applyNumberFormat="1" applyFont="1" applyAlignment="1">
      <alignment vertical="center"/>
    </xf>
    <xf numFmtId="0" fontId="7" fillId="0" borderId="0" xfId="306" applyFont="1" applyAlignment="1">
      <alignment vertical="center" wrapText="1"/>
    </xf>
    <xf numFmtId="0" fontId="22" fillId="0" borderId="0" xfId="306" applyFont="1" applyAlignment="1">
      <alignment vertical="center" wrapText="1"/>
    </xf>
    <xf numFmtId="0" fontId="3" fillId="0" borderId="52" xfId="306" applyFont="1" applyBorder="1" applyAlignment="1">
      <alignment vertical="center"/>
    </xf>
    <xf numFmtId="0" fontId="3" fillId="0" borderId="53" xfId="306" applyFont="1" applyBorder="1" applyAlignment="1">
      <alignment vertical="center"/>
    </xf>
    <xf numFmtId="0" fontId="24" fillId="0" borderId="16" xfId="306" applyFont="1" applyBorder="1" applyAlignment="1">
      <alignment horizontal="center" vertical="center" wrapText="1"/>
    </xf>
    <xf numFmtId="0" fontId="24" fillId="0" borderId="15" xfId="306" applyFont="1" applyBorder="1" applyAlignment="1">
      <alignment horizontal="center" vertical="center" wrapText="1"/>
    </xf>
    <xf numFmtId="1" fontId="2" fillId="3" borderId="10" xfId="306" applyNumberFormat="1" applyFont="1" applyFill="1" applyBorder="1" applyAlignment="1">
      <alignment horizontal="center" vertical="center"/>
    </xf>
    <xf numFmtId="1" fontId="2" fillId="0" borderId="9" xfId="306" applyNumberFormat="1" applyFont="1" applyBorder="1" applyAlignment="1">
      <alignment horizontal="center" vertical="center"/>
    </xf>
    <xf numFmtId="175" fontId="2" fillId="0" borderId="9" xfId="306" applyNumberFormat="1" applyFont="1" applyBorder="1" applyAlignment="1">
      <alignment horizontal="center" vertical="center"/>
    </xf>
    <xf numFmtId="1" fontId="2" fillId="3" borderId="13" xfId="306" applyNumberFormat="1" applyFont="1" applyFill="1" applyBorder="1" applyAlignment="1">
      <alignment horizontal="center" vertical="center"/>
    </xf>
    <xf numFmtId="1" fontId="2" fillId="0" borderId="12" xfId="306" applyNumberFormat="1" applyFont="1" applyBorder="1" applyAlignment="1">
      <alignment horizontal="center" vertical="center"/>
    </xf>
    <xf numFmtId="175" fontId="2" fillId="0" borderId="12" xfId="306" applyNumberFormat="1" applyFont="1" applyBorder="1" applyAlignment="1">
      <alignment horizontal="center" vertical="center"/>
    </xf>
    <xf numFmtId="1" fontId="2" fillId="0" borderId="0" xfId="306" applyNumberFormat="1" applyFont="1" applyAlignment="1">
      <alignment horizontal="center" vertical="center"/>
    </xf>
    <xf numFmtId="0" fontId="11" fillId="0" borderId="32" xfId="306" applyFont="1" applyBorder="1" applyAlignment="1">
      <alignment vertical="center"/>
    </xf>
    <xf numFmtId="1" fontId="2" fillId="0" borderId="32" xfId="306" applyNumberFormat="1" applyFont="1" applyBorder="1" applyAlignment="1">
      <alignment horizontal="center" vertical="center"/>
    </xf>
    <xf numFmtId="0" fontId="11" fillId="0" borderId="2" xfId="306" applyFont="1" applyBorder="1" applyAlignment="1">
      <alignment vertical="center"/>
    </xf>
    <xf numFmtId="1" fontId="2" fillId="0" borderId="2" xfId="306" applyNumberFormat="1" applyFont="1" applyBorder="1" applyAlignment="1">
      <alignment horizontal="center" vertical="center"/>
    </xf>
    <xf numFmtId="175" fontId="22" fillId="0" borderId="0" xfId="306" applyNumberFormat="1" applyFont="1" applyAlignment="1">
      <alignment vertical="center"/>
    </xf>
    <xf numFmtId="0" fontId="14" fillId="0" borderId="0" xfId="306" applyFont="1" applyAlignment="1">
      <alignment vertical="center"/>
    </xf>
    <xf numFmtId="0" fontId="14" fillId="0" borderId="16" xfId="306" applyFont="1" applyBorder="1" applyAlignment="1">
      <alignment horizontal="center" vertical="center"/>
    </xf>
    <xf numFmtId="174" fontId="11" fillId="0" borderId="10" xfId="306" applyNumberFormat="1" applyFont="1" applyBorder="1" applyAlignment="1">
      <alignment vertical="center"/>
    </xf>
    <xf numFmtId="174" fontId="11" fillId="0" borderId="25" xfId="306" applyNumberFormat="1" applyFont="1" applyBorder="1" applyAlignment="1">
      <alignment vertical="center"/>
    </xf>
    <xf numFmtId="174" fontId="11" fillId="0" borderId="55" xfId="306" applyNumberFormat="1" applyFont="1" applyBorder="1" applyAlignment="1">
      <alignment vertical="center"/>
    </xf>
    <xf numFmtId="174" fontId="11" fillId="0" borderId="57" xfId="306" applyNumberFormat="1" applyFont="1" applyBorder="1" applyAlignment="1">
      <alignment vertical="center"/>
    </xf>
    <xf numFmtId="0" fontId="14" fillId="0" borderId="7" xfId="306" applyFont="1" applyBorder="1" applyAlignment="1">
      <alignment horizontal="center" vertical="center"/>
    </xf>
    <xf numFmtId="0" fontId="11" fillId="0" borderId="5" xfId="306" applyFont="1" applyBorder="1" applyAlignment="1">
      <alignment horizontal="center" vertical="center"/>
    </xf>
    <xf numFmtId="0" fontId="11" fillId="0" borderId="7" xfId="306" applyFont="1" applyBorder="1" applyAlignment="1">
      <alignment horizontal="center" vertical="center"/>
    </xf>
    <xf numFmtId="174" fontId="11" fillId="0" borderId="15" xfId="306" applyNumberFormat="1" applyFont="1" applyBorder="1" applyAlignment="1">
      <alignment vertical="center"/>
    </xf>
    <xf numFmtId="175" fontId="11" fillId="0" borderId="11" xfId="306" applyNumberFormat="1" applyFont="1" applyBorder="1" applyAlignment="1">
      <alignment horizontal="center" vertical="center"/>
    </xf>
    <xf numFmtId="175" fontId="11" fillId="0" borderId="13" xfId="306" applyNumberFormat="1" applyFont="1" applyBorder="1" applyAlignment="1">
      <alignment horizontal="center" vertical="center"/>
    </xf>
    <xf numFmtId="174" fontId="11" fillId="0" borderId="9" xfId="306" applyNumberFormat="1" applyFont="1" applyBorder="1" applyAlignment="1">
      <alignment vertical="center"/>
    </xf>
    <xf numFmtId="0" fontId="11" fillId="0" borderId="22" xfId="0" applyFont="1" applyFill="1" applyBorder="1" applyAlignment="1">
      <alignment horizontal="center" vertical="center"/>
    </xf>
    <xf numFmtId="174" fontId="11" fillId="0" borderId="14" xfId="306" applyNumberFormat="1" applyFont="1" applyBorder="1" applyAlignment="1">
      <alignment vertical="center"/>
    </xf>
    <xf numFmtId="1" fontId="11" fillId="3" borderId="16" xfId="306" applyNumberFormat="1" applyFont="1" applyFill="1" applyBorder="1" applyAlignment="1">
      <alignment vertical="center" wrapText="1"/>
    </xf>
    <xf numFmtId="174" fontId="11" fillId="0" borderId="58" xfId="306" applyNumberFormat="1" applyFont="1" applyBorder="1" applyAlignment="1">
      <alignment vertical="center"/>
    </xf>
    <xf numFmtId="1" fontId="11" fillId="3" borderId="55" xfId="306" applyNumberFormat="1" applyFont="1" applyFill="1" applyBorder="1" applyAlignment="1">
      <alignment vertical="center"/>
    </xf>
    <xf numFmtId="0" fontId="11" fillId="0" borderId="56" xfId="306" applyFont="1" applyBorder="1" applyAlignment="1">
      <alignment horizontal="center" vertical="center"/>
    </xf>
    <xf numFmtId="1" fontId="26" fillId="0" borderId="57" xfId="306" applyNumberFormat="1" applyFont="1" applyBorder="1" applyAlignment="1">
      <alignment horizontal="center" vertical="center"/>
    </xf>
    <xf numFmtId="1" fontId="2" fillId="3" borderId="57" xfId="306" applyNumberFormat="1" applyFont="1" applyFill="1" applyBorder="1" applyAlignment="1">
      <alignment horizontal="center" vertical="center"/>
    </xf>
    <xf numFmtId="174" fontId="11" fillId="0" borderId="36" xfId="306" applyNumberFormat="1" applyFont="1" applyBorder="1" applyAlignment="1">
      <alignment vertical="center"/>
    </xf>
    <xf numFmtId="0" fontId="27" fillId="0" borderId="0" xfId="306" applyFont="1" applyAlignment="1">
      <alignment horizontal="center" vertical="center"/>
    </xf>
    <xf numFmtId="0" fontId="11" fillId="0" borderId="0" xfId="306" applyFont="1" applyAlignment="1">
      <alignment horizontal="center" vertical="center"/>
    </xf>
    <xf numFmtId="0" fontId="28" fillId="0" borderId="0" xfId="306" applyFont="1" applyAlignment="1">
      <alignment vertical="center"/>
    </xf>
    <xf numFmtId="183" fontId="29" fillId="0" borderId="32" xfId="306" applyNumberFormat="1" applyFont="1" applyBorder="1" applyAlignment="1">
      <alignment horizontal="center" vertical="center"/>
    </xf>
    <xf numFmtId="175" fontId="2" fillId="0" borderId="19" xfId="306" applyNumberFormat="1" applyFont="1" applyBorder="1" applyAlignment="1">
      <alignment horizontal="center" vertical="center"/>
    </xf>
    <xf numFmtId="175" fontId="2" fillId="0" borderId="18" xfId="306" applyNumberFormat="1" applyFont="1" applyBorder="1" applyAlignment="1">
      <alignment horizontal="center" vertical="center"/>
    </xf>
    <xf numFmtId="201" fontId="12" fillId="3" borderId="37" xfId="306" applyNumberFormat="1" applyFont="1" applyFill="1" applyBorder="1" applyAlignment="1">
      <alignment horizontal="center" vertical="center"/>
    </xf>
    <xf numFmtId="0" fontId="9" fillId="0" borderId="0" xfId="306" applyFont="1" applyAlignment="1">
      <alignment vertical="center"/>
    </xf>
    <xf numFmtId="0" fontId="14" fillId="0" borderId="15" xfId="306" applyFont="1" applyBorder="1" applyAlignment="1">
      <alignment horizontal="center" vertical="center"/>
    </xf>
    <xf numFmtId="0" fontId="11" fillId="0" borderId="10" xfId="306" applyFont="1" applyBorder="1" applyAlignment="1">
      <alignment horizontal="right" vertical="center"/>
    </xf>
    <xf numFmtId="175" fontId="11" fillId="0" borderId="9" xfId="306" applyNumberFormat="1" applyFont="1" applyBorder="1" applyAlignment="1">
      <alignment horizontal="right" vertical="center"/>
    </xf>
    <xf numFmtId="0" fontId="27" fillId="13" borderId="5" xfId="306" applyFont="1" applyFill="1" applyBorder="1" applyAlignment="1">
      <alignment horizontal="center" vertical="center"/>
    </xf>
    <xf numFmtId="0" fontId="27" fillId="13" borderId="7" xfId="306" applyFont="1" applyFill="1" applyBorder="1" applyAlignment="1">
      <alignment horizontal="center" vertical="center"/>
    </xf>
    <xf numFmtId="0" fontId="27" fillId="13" borderId="7" xfId="306" applyFont="1" applyFill="1" applyBorder="1" applyAlignment="1">
      <alignment horizontal="center" vertical="center" shrinkToFit="1"/>
    </xf>
    <xf numFmtId="1" fontId="11" fillId="0" borderId="10" xfId="306" applyNumberFormat="1" applyFont="1" applyBorder="1" applyAlignment="1">
      <alignment horizontal="right" vertical="center"/>
    </xf>
    <xf numFmtId="0" fontId="11" fillId="3" borderId="10" xfId="306" applyFont="1" applyFill="1" applyBorder="1" applyAlignment="1">
      <alignment horizontal="center" vertical="center"/>
    </xf>
    <xf numFmtId="175" fontId="11" fillId="0" borderId="19" xfId="306" applyNumberFormat="1" applyFont="1" applyBorder="1" applyAlignment="1">
      <alignment horizontal="right" vertical="center"/>
    </xf>
    <xf numFmtId="175" fontId="11" fillId="0" borderId="10" xfId="306" applyNumberFormat="1" applyFont="1" applyBorder="1" applyAlignment="1">
      <alignment horizontal="right" vertical="center"/>
    </xf>
    <xf numFmtId="175" fontId="11" fillId="0" borderId="55" xfId="306" applyNumberFormat="1" applyFont="1" applyBorder="1" applyAlignment="1">
      <alignment horizontal="right" vertical="center"/>
    </xf>
    <xf numFmtId="175" fontId="11" fillId="0" borderId="61" xfId="306" applyNumberFormat="1" applyFont="1" applyBorder="1" applyAlignment="1">
      <alignment horizontal="right" vertical="center"/>
    </xf>
    <xf numFmtId="175" fontId="11" fillId="0" borderId="57" xfId="306" applyNumberFormat="1" applyFont="1" applyBorder="1" applyAlignment="1">
      <alignment horizontal="right" vertical="center"/>
    </xf>
    <xf numFmtId="175" fontId="32" fillId="0" borderId="36" xfId="306" applyNumberFormat="1" applyFont="1" applyBorder="1" applyAlignment="1">
      <alignment horizontal="right" vertical="center"/>
    </xf>
    <xf numFmtId="0" fontId="11" fillId="3" borderId="13" xfId="306" applyFont="1" applyFill="1" applyBorder="1" applyAlignment="1">
      <alignment horizontal="center" vertical="center"/>
    </xf>
    <xf numFmtId="0" fontId="11" fillId="3" borderId="19" xfId="306" applyFont="1" applyFill="1" applyBorder="1" applyAlignment="1">
      <alignment horizontal="center" vertical="center"/>
    </xf>
    <xf numFmtId="0" fontId="27" fillId="13" borderId="6" xfId="306" applyFont="1" applyFill="1" applyBorder="1" applyAlignment="1">
      <alignment horizontal="center" vertical="center"/>
    </xf>
    <xf numFmtId="175" fontId="11" fillId="0" borderId="12" xfId="306" applyNumberFormat="1" applyFont="1" applyBorder="1" applyAlignment="1">
      <alignment horizontal="center" vertical="center"/>
    </xf>
    <xf numFmtId="0" fontId="11" fillId="0" borderId="21" xfId="0" applyFont="1" applyFill="1" applyBorder="1" applyAlignment="1">
      <alignment horizontal="center" vertical="center"/>
    </xf>
    <xf numFmtId="0" fontId="11" fillId="3" borderId="16" xfId="306" applyFont="1" applyFill="1" applyBorder="1" applyAlignment="1">
      <alignment vertical="center" wrapText="1"/>
    </xf>
    <xf numFmtId="0" fontId="11" fillId="3" borderId="15" xfId="306" applyFont="1" applyFill="1" applyBorder="1" applyAlignment="1">
      <alignment vertical="center" wrapText="1"/>
    </xf>
    <xf numFmtId="0" fontId="11" fillId="3" borderId="55" xfId="306" applyFont="1" applyFill="1" applyBorder="1" applyAlignment="1">
      <alignment vertical="center"/>
    </xf>
    <xf numFmtId="0" fontId="11" fillId="3" borderId="61" xfId="306" applyFont="1" applyFill="1" applyBorder="1" applyAlignment="1">
      <alignment vertical="center"/>
    </xf>
    <xf numFmtId="1" fontId="26" fillId="0" borderId="36" xfId="306" applyNumberFormat="1" applyFont="1" applyBorder="1" applyAlignment="1">
      <alignment horizontal="center" vertical="center"/>
    </xf>
    <xf numFmtId="175" fontId="11" fillId="0" borderId="0" xfId="0" applyNumberFormat="1" applyFont="1" applyFill="1" applyAlignment="1">
      <alignment vertical="center"/>
    </xf>
    <xf numFmtId="0" fontId="1" fillId="0" borderId="62" xfId="306" applyFont="1" applyBorder="1" applyAlignment="1">
      <alignment vertical="center"/>
    </xf>
    <xf numFmtId="0" fontId="34" fillId="17" borderId="0" xfId="306" applyFont="1" applyFill="1" applyAlignment="1">
      <alignment horizontal="center" vertical="center"/>
    </xf>
    <xf numFmtId="0" fontId="35" fillId="8" borderId="0" xfId="306" applyFont="1" applyFill="1" applyAlignment="1">
      <alignment horizontal="center" vertical="center"/>
    </xf>
    <xf numFmtId="0" fontId="27" fillId="4" borderId="0" xfId="306" applyFont="1" applyFill="1" applyAlignment="1">
      <alignment horizontal="center" vertical="center"/>
    </xf>
    <xf numFmtId="0" fontId="6" fillId="0" borderId="63" xfId="306" applyFont="1" applyBorder="1" applyAlignment="1">
      <alignment vertical="center" textRotation="90"/>
    </xf>
    <xf numFmtId="0" fontId="14" fillId="0" borderId="52" xfId="306" applyFont="1" applyBorder="1" applyAlignment="1">
      <alignment vertical="center"/>
    </xf>
    <xf numFmtId="0" fontId="11" fillId="0" borderId="52" xfId="306" applyFont="1" applyBorder="1" applyAlignment="1">
      <alignment vertical="center"/>
    </xf>
    <xf numFmtId="0" fontId="20" fillId="3" borderId="8" xfId="306" applyFont="1" applyFill="1" applyBorder="1" applyAlignment="1">
      <alignment horizontal="center" vertical="center" wrapText="1"/>
    </xf>
    <xf numFmtId="1" fontId="20" fillId="0" borderId="10" xfId="306" applyNumberFormat="1" applyFont="1" applyBorder="1" applyAlignment="1">
      <alignment horizontal="center" vertical="center" wrapText="1"/>
    </xf>
    <xf numFmtId="175" fontId="38" fillId="0" borderId="9" xfId="306" applyNumberFormat="1" applyFont="1" applyBorder="1" applyAlignment="1">
      <alignment vertical="center" wrapText="1"/>
    </xf>
    <xf numFmtId="0" fontId="20" fillId="3" borderId="11" xfId="306" applyFont="1" applyFill="1" applyBorder="1" applyAlignment="1">
      <alignment horizontal="center" vertical="center" wrapText="1"/>
    </xf>
    <xf numFmtId="1" fontId="20" fillId="0" borderId="13" xfId="306" applyNumberFormat="1" applyFont="1" applyBorder="1" applyAlignment="1">
      <alignment horizontal="center" vertical="center" wrapText="1"/>
    </xf>
    <xf numFmtId="175" fontId="38" fillId="0" borderId="12" xfId="306" applyNumberFormat="1" applyFont="1" applyBorder="1" applyAlignment="1">
      <alignment vertical="center" wrapText="1"/>
    </xf>
    <xf numFmtId="0" fontId="39" fillId="4" borderId="0" xfId="306" applyFont="1" applyFill="1" applyAlignment="1">
      <alignment horizontal="center" vertical="center"/>
    </xf>
    <xf numFmtId="175" fontId="18" fillId="0" borderId="0" xfId="306" applyNumberFormat="1" applyFont="1" applyAlignment="1">
      <alignment vertical="center"/>
    </xf>
    <xf numFmtId="201" fontId="12" fillId="3" borderId="21" xfId="306" applyNumberFormat="1" applyFont="1" applyFill="1" applyBorder="1" applyAlignment="1">
      <alignment horizontal="center" vertical="center"/>
    </xf>
    <xf numFmtId="0" fontId="12" fillId="0" borderId="0" xfId="306" applyFont="1" applyAlignment="1">
      <alignment vertical="center" wrapText="1"/>
    </xf>
    <xf numFmtId="0" fontId="40" fillId="21" borderId="10" xfId="0" applyFont="1" applyFill="1" applyBorder="1" applyAlignment="1">
      <alignment horizontal="left" vertical="center" wrapText="1"/>
    </xf>
    <xf numFmtId="0" fontId="23" fillId="3" borderId="10" xfId="306" applyFont="1" applyFill="1" applyBorder="1" applyAlignment="1">
      <alignment vertical="center" wrapText="1"/>
    </xf>
    <xf numFmtId="0" fontId="11" fillId="0" borderId="0" xfId="306" applyFont="1" applyAlignment="1">
      <alignment vertical="center" wrapText="1"/>
    </xf>
    <xf numFmtId="0" fontId="40" fillId="22" borderId="10" xfId="0" applyFont="1" applyFill="1" applyBorder="1" applyAlignment="1">
      <alignment horizontal="left" vertical="center" wrapText="1"/>
    </xf>
    <xf numFmtId="0" fontId="15" fillId="0" borderId="10" xfId="306" applyFont="1" applyBorder="1" applyAlignment="1">
      <alignment vertical="center" wrapText="1"/>
    </xf>
    <xf numFmtId="0" fontId="23" fillId="0" borderId="10" xfId="306" applyFont="1" applyBorder="1" applyAlignment="1">
      <alignment vertical="center" wrapText="1"/>
    </xf>
    <xf numFmtId="0" fontId="3" fillId="0" borderId="0" xfId="306" applyFont="1" applyAlignment="1">
      <alignment vertical="center" wrapText="1"/>
    </xf>
    <xf numFmtId="0" fontId="27" fillId="13" borderId="20" xfId="306" applyFont="1" applyFill="1" applyBorder="1" applyAlignment="1">
      <alignment horizontal="center" vertical="center"/>
    </xf>
    <xf numFmtId="0" fontId="27" fillId="23" borderId="22" xfId="0" applyFont="1" applyFill="1" applyBorder="1" applyAlignment="1">
      <alignment horizontal="center" vertical="center"/>
    </xf>
    <xf numFmtId="0" fontId="11" fillId="0" borderId="16" xfId="306" applyFont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27" fillId="13" borderId="56" xfId="306" applyFont="1" applyFill="1" applyBorder="1" applyAlignment="1">
      <alignment horizontal="center" vertical="center"/>
    </xf>
    <xf numFmtId="1" fontId="11" fillId="0" borderId="57" xfId="306" applyNumberFormat="1" applyFont="1" applyBorder="1" applyAlignment="1">
      <alignment horizontal="center" vertical="center"/>
    </xf>
    <xf numFmtId="1" fontId="11" fillId="0" borderId="36" xfId="306" applyNumberFormat="1" applyFont="1" applyBorder="1" applyAlignment="1">
      <alignment horizontal="center" vertical="center"/>
    </xf>
    <xf numFmtId="1" fontId="14" fillId="0" borderId="59" xfId="306" applyNumberFormat="1" applyFont="1" applyBorder="1" applyAlignment="1">
      <alignment horizontal="center" vertical="center"/>
    </xf>
    <xf numFmtId="0" fontId="1" fillId="0" borderId="0" xfId="306" applyFont="1" applyAlignment="1">
      <alignment horizontal="left" vertical="center"/>
    </xf>
    <xf numFmtId="0" fontId="12" fillId="8" borderId="10" xfId="306" applyFont="1" applyFill="1" applyBorder="1" applyAlignment="1">
      <alignment horizontal="center" vertical="center"/>
    </xf>
    <xf numFmtId="0" fontId="25" fillId="17" borderId="10" xfId="306" applyFont="1" applyFill="1" applyBorder="1" applyAlignment="1">
      <alignment horizontal="center" vertical="center"/>
    </xf>
    <xf numFmtId="0" fontId="11" fillId="0" borderId="10" xfId="306" applyFont="1" applyBorder="1" applyAlignment="1">
      <alignment vertical="center"/>
    </xf>
    <xf numFmtId="0" fontId="11" fillId="0" borderId="25" xfId="306" applyFont="1" applyBorder="1" applyAlignment="1">
      <alignment vertical="center"/>
    </xf>
    <xf numFmtId="1" fontId="15" fillId="3" borderId="10" xfId="306" applyNumberFormat="1" applyFont="1" applyFill="1" applyBorder="1" applyAlignment="1">
      <alignment horizontal="center" vertical="center"/>
    </xf>
    <xf numFmtId="1" fontId="15" fillId="0" borderId="10" xfId="306" applyNumberFormat="1" applyFont="1" applyBorder="1" applyAlignment="1">
      <alignment horizontal="center" vertical="center"/>
    </xf>
    <xf numFmtId="1" fontId="15" fillId="0" borderId="10" xfId="306" applyNumberFormat="1" applyFont="1" applyBorder="1" applyAlignment="1">
      <alignment vertical="center"/>
    </xf>
    <xf numFmtId="175" fontId="42" fillId="0" borderId="0" xfId="306" applyNumberFormat="1" applyFont="1" applyAlignment="1">
      <alignment vertical="center"/>
    </xf>
    <xf numFmtId="0" fontId="26" fillId="22" borderId="10" xfId="0" applyFont="1" applyFill="1" applyBorder="1" applyAlignment="1">
      <alignment horizontal="left" vertical="center" wrapText="1"/>
    </xf>
    <xf numFmtId="0" fontId="11" fillId="0" borderId="0" xfId="0" applyFont="1" applyFill="1" applyAlignment="1">
      <alignment vertical="center"/>
    </xf>
    <xf numFmtId="0" fontId="27" fillId="0" borderId="0" xfId="0" applyFont="1" applyFill="1" applyAlignment="1">
      <alignment vertical="center"/>
    </xf>
    <xf numFmtId="0" fontId="1" fillId="0" borderId="0" xfId="306" applyFont="1" applyAlignment="1">
      <alignment horizontal="center" vertical="center"/>
    </xf>
    <xf numFmtId="1" fontId="1" fillId="0" borderId="0" xfId="306" applyNumberFormat="1" applyFont="1" applyAlignment="1">
      <alignment horizontal="center" vertical="center"/>
    </xf>
    <xf numFmtId="0" fontId="27" fillId="13" borderId="21" xfId="306" applyFont="1" applyFill="1" applyBorder="1" applyAlignment="1">
      <alignment horizontal="center" vertical="center" wrapText="1"/>
    </xf>
    <xf numFmtId="0" fontId="44" fillId="0" borderId="0" xfId="306" applyFont="1" applyAlignment="1">
      <alignment horizontal="right" vertical="center"/>
    </xf>
    <xf numFmtId="1" fontId="14" fillId="0" borderId="36" xfId="306" applyNumberFormat="1" applyFont="1" applyBorder="1" applyAlignment="1">
      <alignment horizontal="center" vertical="center"/>
    </xf>
    <xf numFmtId="0" fontId="15" fillId="0" borderId="0" xfId="306" applyFont="1" applyAlignment="1">
      <alignment vertical="center"/>
    </xf>
    <xf numFmtId="0" fontId="45" fillId="0" borderId="0" xfId="306" applyFont="1" applyAlignment="1">
      <alignment vertical="center" wrapText="1"/>
    </xf>
    <xf numFmtId="0" fontId="17" fillId="0" borderId="0" xfId="306" applyFont="1" applyAlignment="1">
      <alignment vertical="center"/>
    </xf>
    <xf numFmtId="0" fontId="46" fillId="0" borderId="0" xfId="0" applyFont="1" applyFill="1" applyAlignment="1">
      <alignment vertical="center"/>
    </xf>
    <xf numFmtId="175" fontId="15" fillId="0" borderId="0" xfId="306" applyNumberFormat="1" applyFont="1" applyAlignment="1">
      <alignment horizontal="center" vertical="center"/>
    </xf>
    <xf numFmtId="175" fontId="15" fillId="0" borderId="0" xfId="306" applyNumberFormat="1" applyFont="1" applyAlignment="1">
      <alignment vertical="center"/>
    </xf>
    <xf numFmtId="0" fontId="14" fillId="0" borderId="0" xfId="306" applyFont="1" applyAlignment="1">
      <alignment vertical="center" wrapText="1"/>
    </xf>
    <xf numFmtId="0" fontId="47" fillId="14" borderId="0" xfId="0" applyFont="1" applyFill="1" applyAlignment="1">
      <alignment horizontal="left" vertical="center"/>
    </xf>
    <xf numFmtId="0" fontId="47" fillId="0" borderId="0" xfId="0" applyFont="1" applyFill="1" applyAlignment="1">
      <alignment horizontal="left" vertical="center"/>
    </xf>
    <xf numFmtId="0" fontId="6" fillId="0" borderId="0" xfId="306" applyFont="1" applyAlignment="1">
      <alignment vertical="center"/>
    </xf>
    <xf numFmtId="173" fontId="11" fillId="0" borderId="0" xfId="306" applyNumberFormat="1" applyFont="1" applyAlignment="1">
      <alignment vertical="center"/>
    </xf>
    <xf numFmtId="0" fontId="11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14" fillId="0" borderId="0" xfId="306" applyFont="1" applyAlignment="1">
      <alignment horizontal="center" vertical="center"/>
    </xf>
    <xf numFmtId="168" fontId="2" fillId="0" borderId="0" xfId="306" applyNumberFormat="1" applyFont="1" applyAlignment="1">
      <alignment vertical="center"/>
    </xf>
    <xf numFmtId="0" fontId="48" fillId="0" borderId="0" xfId="306" applyFont="1" applyAlignment="1">
      <alignment vertical="center"/>
    </xf>
    <xf numFmtId="0" fontId="1" fillId="0" borderId="0" xfId="306" applyFont="1" applyAlignment="1">
      <alignment vertical="center" wrapText="1"/>
    </xf>
    <xf numFmtId="0" fontId="49" fillId="0" borderId="0" xfId="306" applyFont="1" applyAlignment="1">
      <alignment horizontal="left" vertical="center"/>
    </xf>
    <xf numFmtId="0" fontId="49" fillId="0" borderId="0" xfId="306" applyFont="1" applyAlignment="1">
      <alignment vertical="center"/>
    </xf>
    <xf numFmtId="175" fontId="3" fillId="0" borderId="0" xfId="306" applyNumberFormat="1" applyFont="1" applyAlignment="1">
      <alignment vertical="center"/>
    </xf>
    <xf numFmtId="0" fontId="3" fillId="0" borderId="0" xfId="0" applyFont="1" applyFill="1" applyAlignment="1">
      <alignment vertical="center"/>
    </xf>
    <xf numFmtId="174" fontId="20" fillId="0" borderId="25" xfId="306" applyNumberFormat="1" applyFont="1" applyBorder="1" applyAlignment="1">
      <alignment vertical="center"/>
    </xf>
    <xf numFmtId="174" fontId="3" fillId="0" borderId="45" xfId="306" applyNumberFormat="1" applyFont="1" applyBorder="1" applyAlignment="1">
      <alignment vertical="center"/>
    </xf>
    <xf numFmtId="1" fontId="15" fillId="0" borderId="10" xfId="8" applyNumberFormat="1" applyFont="1" applyFill="1" applyBorder="1" applyAlignment="1">
      <alignment horizontal="center" vertical="center"/>
    </xf>
    <xf numFmtId="0" fontId="50" fillId="0" borderId="0" xfId="305" applyFont="1" applyAlignment="1">
      <alignment horizontal="left" vertical="center"/>
    </xf>
    <xf numFmtId="164" fontId="17" fillId="0" borderId="0" xfId="304" applyNumberFormat="1" applyFont="1" applyFill="1" applyBorder="1" applyAlignment="1">
      <alignment vertical="center"/>
    </xf>
    <xf numFmtId="0" fontId="17" fillId="0" borderId="0" xfId="305" applyFont="1" applyAlignment="1">
      <alignment horizontal="left" vertical="center"/>
    </xf>
    <xf numFmtId="0" fontId="49" fillId="0" borderId="0" xfId="305" applyFont="1" applyAlignment="1">
      <alignment vertical="center" wrapText="1"/>
    </xf>
    <xf numFmtId="0" fontId="22" fillId="0" borderId="0" xfId="305" applyFont="1" applyAlignment="1">
      <alignment vertical="center"/>
    </xf>
    <xf numFmtId="0" fontId="2" fillId="0" borderId="0" xfId="305" applyFont="1" applyAlignment="1">
      <alignment horizontal="left" vertical="center"/>
    </xf>
    <xf numFmtId="0" fontId="2" fillId="0" borderId="0" xfId="305" applyFont="1" applyAlignment="1">
      <alignment vertical="center" wrapText="1"/>
    </xf>
    <xf numFmtId="0" fontId="2" fillId="0" borderId="10" xfId="306" applyFont="1" applyBorder="1" applyAlignment="1">
      <alignment vertical="center"/>
    </xf>
    <xf numFmtId="0" fontId="2" fillId="17" borderId="67" xfId="306" applyFont="1" applyFill="1" applyBorder="1" applyAlignment="1">
      <alignment horizontal="center" vertical="center"/>
    </xf>
    <xf numFmtId="0" fontId="25" fillId="0" borderId="0" xfId="306" applyFont="1" applyAlignment="1">
      <alignment vertical="center" textRotation="90"/>
    </xf>
    <xf numFmtId="174" fontId="11" fillId="0" borderId="0" xfId="306" applyNumberFormat="1" applyFont="1" applyAlignment="1">
      <alignment vertical="center"/>
    </xf>
    <xf numFmtId="1" fontId="15" fillId="0" borderId="0" xfId="306" applyNumberFormat="1" applyFont="1" applyAlignment="1">
      <alignment vertical="center"/>
    </xf>
    <xf numFmtId="175" fontId="51" fillId="0" borderId="0" xfId="306" applyNumberFormat="1" applyFont="1" applyAlignment="1">
      <alignment vertical="center"/>
    </xf>
    <xf numFmtId="0" fontId="51" fillId="0" borderId="0" xfId="306" applyFont="1" applyAlignment="1">
      <alignment vertical="center"/>
    </xf>
    <xf numFmtId="9" fontId="18" fillId="0" borderId="0" xfId="8" applyFont="1" applyFill="1" applyAlignment="1" applyProtection="1">
      <alignment vertical="center"/>
    </xf>
    <xf numFmtId="9" fontId="18" fillId="0" borderId="0" xfId="306" applyNumberFormat="1" applyFont="1" applyAlignment="1">
      <alignment vertical="center"/>
    </xf>
    <xf numFmtId="0" fontId="18" fillId="0" borderId="0" xfId="306" applyFont="1" applyAlignment="1">
      <alignment vertical="center"/>
    </xf>
    <xf numFmtId="175" fontId="2" fillId="0" borderId="0" xfId="306" applyNumberFormat="1" applyFont="1" applyAlignment="1">
      <alignment vertical="center"/>
    </xf>
    <xf numFmtId="2" fontId="2" fillId="0" borderId="0" xfId="306" applyNumberFormat="1" applyFont="1" applyAlignment="1">
      <alignment vertical="center"/>
    </xf>
    <xf numFmtId="1" fontId="2" fillId="0" borderId="0" xfId="306" applyNumberFormat="1" applyFont="1" applyAlignment="1">
      <alignment vertical="center"/>
    </xf>
    <xf numFmtId="175" fontId="1" fillId="0" borderId="0" xfId="306" applyNumberFormat="1" applyFont="1" applyAlignment="1">
      <alignment vertical="center"/>
    </xf>
    <xf numFmtId="0" fontId="52" fillId="0" borderId="0" xfId="0" applyFont="1" applyFill="1" applyAlignment="1">
      <alignment vertical="center" textRotation="90"/>
    </xf>
    <xf numFmtId="0" fontId="2" fillId="0" borderId="0" xfId="0" applyFont="1" applyFill="1" applyAlignment="1">
      <alignment vertical="center"/>
    </xf>
    <xf numFmtId="0" fontId="2" fillId="0" borderId="0" xfId="306" applyFont="1" applyAlignment="1">
      <alignment horizontal="left" vertical="center"/>
    </xf>
    <xf numFmtId="0" fontId="53" fillId="0" borderId="0" xfId="306" applyFont="1" applyAlignment="1">
      <alignment vertical="center"/>
    </xf>
    <xf numFmtId="0" fontId="11" fillId="0" borderId="0" xfId="306" applyFont="1" applyAlignment="1">
      <alignment horizontal="left" vertical="center"/>
    </xf>
    <xf numFmtId="175" fontId="2" fillId="0" borderId="0" xfId="0" applyNumberFormat="1" applyFont="1" applyFill="1" applyAlignment="1">
      <alignment vertical="center"/>
    </xf>
    <xf numFmtId="0" fontId="52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54" fillId="0" borderId="0" xfId="0" applyFont="1" applyFill="1" applyAlignment="1">
      <alignment vertical="center"/>
    </xf>
    <xf numFmtId="9" fontId="2" fillId="0" borderId="0" xfId="8" applyFont="1" applyFill="1" applyBorder="1" applyAlignment="1" applyProtection="1">
      <alignment vertical="center"/>
    </xf>
    <xf numFmtId="1" fontId="2" fillId="0" borderId="0" xfId="306" applyNumberFormat="1" applyFont="1" applyAlignment="1">
      <alignment horizontal="left" vertical="center"/>
    </xf>
    <xf numFmtId="175" fontId="53" fillId="0" borderId="0" xfId="306" applyNumberFormat="1" applyFont="1" applyAlignment="1">
      <alignment vertical="center"/>
    </xf>
    <xf numFmtId="175" fontId="19" fillId="0" borderId="0" xfId="306" applyNumberFormat="1" applyFont="1" applyAlignment="1">
      <alignment vertical="center"/>
    </xf>
    <xf numFmtId="175" fontId="11" fillId="0" borderId="0" xfId="306" applyNumberFormat="1" applyFont="1" applyAlignment="1">
      <alignment vertical="center"/>
    </xf>
    <xf numFmtId="0" fontId="7" fillId="0" borderId="0" xfId="306" applyFont="1" applyAlignment="1">
      <alignment vertical="center"/>
    </xf>
    <xf numFmtId="0" fontId="13" fillId="0" borderId="0" xfId="306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174" fontId="2" fillId="0" borderId="0" xfId="306" applyNumberFormat="1" applyFont="1" applyAlignment="1">
      <alignment vertical="center"/>
    </xf>
    <xf numFmtId="175" fontId="2" fillId="0" borderId="0" xfId="306" applyNumberFormat="1" applyFont="1" applyAlignment="1">
      <alignment vertical="center" wrapText="1"/>
    </xf>
    <xf numFmtId="0" fontId="2" fillId="0" borderId="0" xfId="306" applyFont="1" applyAlignment="1">
      <alignment vertical="center" wrapText="1"/>
    </xf>
    <xf numFmtId="164" fontId="2" fillId="0" borderId="0" xfId="8" applyNumberFormat="1" applyFont="1" applyFill="1" applyBorder="1" applyAlignment="1" applyProtection="1">
      <alignment vertical="center"/>
    </xf>
    <xf numFmtId="2" fontId="2" fillId="0" borderId="0" xfId="306" applyNumberFormat="1" applyFont="1" applyAlignment="1">
      <alignment horizontal="center" vertical="center"/>
    </xf>
    <xf numFmtId="0" fontId="55" fillId="0" borderId="0" xfId="306" applyFont="1" applyAlignment="1">
      <alignment horizontal="center" vertical="center"/>
    </xf>
    <xf numFmtId="0" fontId="137" fillId="0" borderId="0" xfId="306" applyFont="1" applyAlignment="1">
      <alignment vertical="center"/>
    </xf>
    <xf numFmtId="0" fontId="137" fillId="0" borderId="0" xfId="306" applyFont="1" applyAlignment="1">
      <alignment horizontal="center" vertical="center"/>
    </xf>
    <xf numFmtId="0" fontId="137" fillId="0" borderId="0" xfId="306" applyFont="1" applyAlignment="1">
      <alignment horizontal="left" vertical="center"/>
    </xf>
    <xf numFmtId="9" fontId="138" fillId="0" borderId="0" xfId="305" applyNumberFormat="1" applyFont="1" applyAlignment="1">
      <alignment vertical="center"/>
    </xf>
    <xf numFmtId="0" fontId="139" fillId="0" borderId="0" xfId="305" applyFont="1" applyAlignment="1">
      <alignment horizontal="left" vertical="center"/>
    </xf>
    <xf numFmtId="164" fontId="140" fillId="0" borderId="0" xfId="304" applyNumberFormat="1" applyFont="1" applyFill="1" applyBorder="1" applyAlignment="1">
      <alignment vertical="center"/>
    </xf>
    <xf numFmtId="0" fontId="141" fillId="0" borderId="0" xfId="306" applyFont="1" applyAlignment="1">
      <alignment vertical="center"/>
    </xf>
    <xf numFmtId="9" fontId="141" fillId="0" borderId="0" xfId="306" applyNumberFormat="1" applyFont="1" applyAlignment="1">
      <alignment vertical="center"/>
    </xf>
    <xf numFmtId="0" fontId="138" fillId="0" borderId="0" xfId="305" applyFont="1" applyAlignment="1">
      <alignment vertical="center"/>
    </xf>
    <xf numFmtId="0" fontId="9" fillId="2" borderId="20" xfId="306" applyFont="1" applyFill="1" applyBorder="1" applyAlignment="1">
      <alignment horizontal="center" vertical="center" wrapText="1"/>
    </xf>
    <xf numFmtId="0" fontId="11" fillId="0" borderId="9" xfId="306" applyFont="1" applyBorder="1" applyAlignment="1">
      <alignment horizontal="center" vertical="center"/>
    </xf>
    <xf numFmtId="0" fontId="11" fillId="0" borderId="12" xfId="306" applyFont="1" applyBorder="1" applyAlignment="1">
      <alignment horizontal="center" vertical="center"/>
    </xf>
    <xf numFmtId="0" fontId="11" fillId="0" borderId="8" xfId="306" applyFont="1" applyBorder="1" applyAlignment="1">
      <alignment horizontal="center" vertical="center"/>
    </xf>
    <xf numFmtId="0" fontId="11" fillId="0" borderId="11" xfId="306" applyFont="1" applyBorder="1" applyAlignment="1">
      <alignment horizontal="center" vertical="center"/>
    </xf>
    <xf numFmtId="0" fontId="11" fillId="0" borderId="10" xfId="306" applyFont="1" applyBorder="1" applyAlignment="1">
      <alignment horizontal="center" vertical="center"/>
    </xf>
    <xf numFmtId="0" fontId="11" fillId="0" borderId="13" xfId="306" applyFont="1" applyBorder="1" applyAlignment="1">
      <alignment horizontal="center" vertical="center"/>
    </xf>
    <xf numFmtId="0" fontId="2" fillId="0" borderId="10" xfId="306" applyFont="1" applyBorder="1" applyAlignment="1">
      <alignment horizontal="center" vertical="center"/>
    </xf>
    <xf numFmtId="175" fontId="2" fillId="0" borderId="0" xfId="306" applyNumberFormat="1" applyFont="1" applyAlignment="1">
      <alignment horizontal="center" vertical="center"/>
    </xf>
    <xf numFmtId="0" fontId="2" fillId="0" borderId="0" xfId="306" applyFont="1" applyAlignment="1">
      <alignment horizontal="center" vertical="center"/>
    </xf>
    <xf numFmtId="0" fontId="17" fillId="0" borderId="0" xfId="306" applyFont="1" applyAlignment="1">
      <alignment horizontal="center" vertical="center"/>
    </xf>
    <xf numFmtId="0" fontId="3" fillId="0" borderId="0" xfId="306" applyFont="1" applyAlignment="1">
      <alignment horizontal="center" vertical="center"/>
    </xf>
    <xf numFmtId="0" fontId="24" fillId="0" borderId="16" xfId="306" applyFont="1" applyBorder="1" applyAlignment="1">
      <alignment horizontal="center" vertical="center"/>
    </xf>
    <xf numFmtId="0" fontId="14" fillId="0" borderId="22" xfId="306" applyFont="1" applyBorder="1" applyAlignment="1">
      <alignment horizontal="center" vertical="center"/>
    </xf>
    <xf numFmtId="0" fontId="11" fillId="0" borderId="18" xfId="306" applyFont="1" applyBorder="1" applyAlignment="1">
      <alignment horizontal="center" vertical="center"/>
    </xf>
    <xf numFmtId="0" fontId="11" fillId="0" borderId="14" xfId="306" applyFont="1" applyBorder="1" applyAlignment="1">
      <alignment horizontal="center" vertical="center"/>
    </xf>
    <xf numFmtId="0" fontId="11" fillId="0" borderId="15" xfId="306" applyFont="1" applyBorder="1" applyAlignment="1">
      <alignment horizontal="center" vertical="center"/>
    </xf>
    <xf numFmtId="0" fontId="9" fillId="2" borderId="20" xfId="306" applyFont="1" applyFill="1" applyBorder="1" applyAlignment="1">
      <alignment horizontal="center" vertical="center" wrapText="1"/>
    </xf>
    <xf numFmtId="0" fontId="11" fillId="0" borderId="8" xfId="306" applyFont="1" applyBorder="1" applyAlignment="1">
      <alignment horizontal="center" vertical="center"/>
    </xf>
    <xf numFmtId="0" fontId="11" fillId="0" borderId="9" xfId="306" applyFont="1" applyBorder="1" applyAlignment="1">
      <alignment horizontal="center" vertical="center"/>
    </xf>
    <xf numFmtId="0" fontId="11" fillId="0" borderId="18" xfId="306" applyFont="1" applyBorder="1" applyAlignment="1">
      <alignment horizontal="center" vertical="center"/>
    </xf>
    <xf numFmtId="0" fontId="11" fillId="0" borderId="11" xfId="306" applyFont="1" applyBorder="1" applyAlignment="1">
      <alignment horizontal="center" vertical="center"/>
    </xf>
    <xf numFmtId="0" fontId="11" fillId="0" borderId="10" xfId="306" applyFont="1" applyBorder="1" applyAlignment="1">
      <alignment horizontal="center" vertical="center"/>
    </xf>
    <xf numFmtId="0" fontId="11" fillId="0" borderId="13" xfId="306" applyFont="1" applyBorder="1" applyAlignment="1">
      <alignment horizontal="center" vertical="center"/>
    </xf>
    <xf numFmtId="0" fontId="11" fillId="0" borderId="12" xfId="306" applyFont="1" applyBorder="1" applyAlignment="1">
      <alignment horizontal="center" vertical="center"/>
    </xf>
    <xf numFmtId="0" fontId="2" fillId="0" borderId="10" xfId="306" applyFont="1" applyBorder="1" applyAlignment="1">
      <alignment horizontal="center" vertical="center"/>
    </xf>
    <xf numFmtId="175" fontId="2" fillId="0" borderId="0" xfId="306" applyNumberFormat="1" applyFont="1" applyAlignment="1">
      <alignment horizontal="center" vertical="center"/>
    </xf>
    <xf numFmtId="0" fontId="2" fillId="0" borderId="0" xfId="306" applyFont="1" applyAlignment="1">
      <alignment horizontal="center" vertical="center"/>
    </xf>
    <xf numFmtId="0" fontId="17" fillId="0" borderId="0" xfId="306" applyFont="1" applyAlignment="1">
      <alignment horizontal="center" vertical="center"/>
    </xf>
    <xf numFmtId="0" fontId="3" fillId="0" borderId="0" xfId="306" applyFont="1" applyAlignment="1">
      <alignment horizontal="center" vertical="center"/>
    </xf>
    <xf numFmtId="0" fontId="24" fillId="0" borderId="16" xfId="306" applyFont="1" applyBorder="1" applyAlignment="1">
      <alignment horizontal="center" vertical="center"/>
    </xf>
    <xf numFmtId="0" fontId="14" fillId="0" borderId="22" xfId="306" applyFont="1" applyBorder="1" applyAlignment="1">
      <alignment horizontal="center" vertical="center"/>
    </xf>
    <xf numFmtId="0" fontId="11" fillId="0" borderId="14" xfId="306" applyFont="1" applyBorder="1" applyAlignment="1">
      <alignment horizontal="center" vertical="center"/>
    </xf>
    <xf numFmtId="0" fontId="11" fillId="0" borderId="15" xfId="306" applyFont="1" applyBorder="1" applyAlignment="1">
      <alignment horizontal="center" vertical="center"/>
    </xf>
    <xf numFmtId="0" fontId="11" fillId="0" borderId="8" xfId="306" applyFont="1" applyBorder="1" applyAlignment="1">
      <alignment horizontal="center" vertical="center"/>
    </xf>
    <xf numFmtId="0" fontId="11" fillId="0" borderId="10" xfId="306" applyFont="1" applyBorder="1" applyAlignment="1">
      <alignment horizontal="center" vertical="center"/>
    </xf>
    <xf numFmtId="0" fontId="11" fillId="0" borderId="13" xfId="306" applyFont="1" applyBorder="1" applyAlignment="1">
      <alignment horizontal="center" vertical="center"/>
    </xf>
    <xf numFmtId="0" fontId="11" fillId="0" borderId="9" xfId="306" applyFont="1" applyBorder="1" applyAlignment="1">
      <alignment horizontal="center" vertical="center"/>
    </xf>
    <xf numFmtId="0" fontId="11" fillId="0" borderId="12" xfId="306" applyFont="1" applyBorder="1" applyAlignment="1">
      <alignment horizontal="center" vertical="center"/>
    </xf>
    <xf numFmtId="0" fontId="11" fillId="0" borderId="11" xfId="306" applyFont="1" applyBorder="1" applyAlignment="1">
      <alignment horizontal="center" vertical="center"/>
    </xf>
    <xf numFmtId="0" fontId="11" fillId="0" borderId="14" xfId="306" applyFont="1" applyBorder="1" applyAlignment="1">
      <alignment horizontal="center" vertical="center"/>
    </xf>
    <xf numFmtId="0" fontId="11" fillId="0" borderId="15" xfId="306" applyFont="1" applyBorder="1" applyAlignment="1">
      <alignment horizontal="center" vertical="center"/>
    </xf>
    <xf numFmtId="0" fontId="11" fillId="0" borderId="18" xfId="306" applyFont="1" applyBorder="1" applyAlignment="1">
      <alignment horizontal="center" vertical="center"/>
    </xf>
    <xf numFmtId="0" fontId="9" fillId="2" borderId="20" xfId="306" applyFont="1" applyFill="1" applyBorder="1" applyAlignment="1">
      <alignment horizontal="center" vertical="center" wrapText="1"/>
    </xf>
    <xf numFmtId="0" fontId="14" fillId="0" borderId="22" xfId="306" applyFont="1" applyBorder="1" applyAlignment="1">
      <alignment horizontal="center" vertical="center"/>
    </xf>
    <xf numFmtId="0" fontId="24" fillId="0" borderId="16" xfId="306" applyFont="1" applyBorder="1" applyAlignment="1">
      <alignment horizontal="center" vertical="center"/>
    </xf>
    <xf numFmtId="0" fontId="17" fillId="0" borderId="0" xfId="306" applyFont="1" applyAlignment="1">
      <alignment horizontal="center" vertical="center"/>
    </xf>
    <xf numFmtId="0" fontId="3" fillId="0" borderId="0" xfId="306" applyFont="1" applyAlignment="1">
      <alignment horizontal="center" vertical="center"/>
    </xf>
    <xf numFmtId="0" fontId="2" fillId="0" borderId="0" xfId="306" applyFont="1" applyAlignment="1">
      <alignment horizontal="center" vertical="center"/>
    </xf>
    <xf numFmtId="0" fontId="2" fillId="0" borderId="10" xfId="306" applyFont="1" applyBorder="1" applyAlignment="1">
      <alignment horizontal="center" vertical="center"/>
    </xf>
    <xf numFmtId="175" fontId="2" fillId="0" borderId="0" xfId="306" applyNumberFormat="1" applyFont="1" applyAlignment="1">
      <alignment horizontal="center" vertical="center"/>
    </xf>
    <xf numFmtId="0" fontId="11" fillId="0" borderId="8" xfId="306" applyFont="1" applyBorder="1" applyAlignment="1">
      <alignment horizontal="center" vertical="center"/>
    </xf>
    <xf numFmtId="0" fontId="11" fillId="0" borderId="10" xfId="306" applyFont="1" applyBorder="1" applyAlignment="1">
      <alignment horizontal="center" vertical="center"/>
    </xf>
    <xf numFmtId="0" fontId="11" fillId="0" borderId="13" xfId="306" applyFont="1" applyBorder="1" applyAlignment="1">
      <alignment horizontal="center" vertical="center"/>
    </xf>
    <xf numFmtId="0" fontId="11" fillId="0" borderId="9" xfId="306" applyFont="1" applyBorder="1" applyAlignment="1">
      <alignment horizontal="center" vertical="center"/>
    </xf>
    <xf numFmtId="0" fontId="11" fillId="0" borderId="12" xfId="306" applyFont="1" applyBorder="1" applyAlignment="1">
      <alignment horizontal="center" vertical="center"/>
    </xf>
    <xf numFmtId="0" fontId="11" fillId="0" borderId="11" xfId="306" applyFont="1" applyBorder="1" applyAlignment="1">
      <alignment horizontal="center" vertical="center"/>
    </xf>
    <xf numFmtId="0" fontId="11" fillId="0" borderId="14" xfId="306" applyFont="1" applyBorder="1" applyAlignment="1">
      <alignment horizontal="center" vertical="center"/>
    </xf>
    <xf numFmtId="0" fontId="11" fillId="0" borderId="15" xfId="306" applyFont="1" applyBorder="1" applyAlignment="1">
      <alignment horizontal="center" vertical="center"/>
    </xf>
    <xf numFmtId="0" fontId="11" fillId="0" borderId="18" xfId="306" applyFont="1" applyBorder="1" applyAlignment="1">
      <alignment horizontal="center" vertical="center"/>
    </xf>
    <xf numFmtId="0" fontId="9" fillId="2" borderId="20" xfId="306" applyFont="1" applyFill="1" applyBorder="1" applyAlignment="1">
      <alignment horizontal="center" vertical="center" wrapText="1"/>
    </xf>
    <xf numFmtId="0" fontId="14" fillId="0" borderId="22" xfId="306" applyFont="1" applyBorder="1" applyAlignment="1">
      <alignment horizontal="center" vertical="center"/>
    </xf>
    <xf numFmtId="0" fontId="24" fillId="0" borderId="16" xfId="306" applyFont="1" applyBorder="1" applyAlignment="1">
      <alignment horizontal="center" vertical="center"/>
    </xf>
    <xf numFmtId="0" fontId="17" fillId="0" borderId="0" xfId="306" applyFont="1" applyAlignment="1">
      <alignment horizontal="center" vertical="center"/>
    </xf>
    <xf numFmtId="0" fontId="3" fillId="0" borderId="0" xfId="306" applyFont="1" applyAlignment="1">
      <alignment horizontal="center" vertical="center"/>
    </xf>
    <xf numFmtId="0" fontId="2" fillId="0" borderId="0" xfId="306" applyFont="1" applyAlignment="1">
      <alignment horizontal="center" vertical="center"/>
    </xf>
    <xf numFmtId="0" fontId="2" fillId="0" borderId="10" xfId="306" applyFont="1" applyBorder="1" applyAlignment="1">
      <alignment horizontal="center" vertical="center"/>
    </xf>
    <xf numFmtId="175" fontId="2" fillId="0" borderId="0" xfId="306" applyNumberFormat="1" applyFont="1" applyAlignment="1">
      <alignment horizontal="center" vertical="center"/>
    </xf>
    <xf numFmtId="9" fontId="15" fillId="0" borderId="16" xfId="306" applyNumberFormat="1" applyFont="1" applyBorder="1" applyAlignment="1">
      <alignment horizontal="center" vertical="center"/>
    </xf>
    <xf numFmtId="0" fontId="14" fillId="0" borderId="22" xfId="306" applyFont="1" applyBorder="1" applyAlignment="1">
      <alignment horizontal="center" vertical="center"/>
    </xf>
    <xf numFmtId="0" fontId="2" fillId="0" borderId="25" xfId="306" applyFont="1" applyBorder="1" applyAlignment="1">
      <alignment horizontal="center" vertical="center"/>
    </xf>
    <xf numFmtId="0" fontId="2" fillId="0" borderId="44" xfId="306" applyFont="1" applyBorder="1" applyAlignment="1">
      <alignment horizontal="center" vertical="center"/>
    </xf>
    <xf numFmtId="0" fontId="2" fillId="0" borderId="45" xfId="306" applyFont="1" applyBorder="1" applyAlignment="1">
      <alignment horizontal="center" vertical="center"/>
    </xf>
    <xf numFmtId="0" fontId="2" fillId="0" borderId="10" xfId="306" applyFont="1" applyBorder="1" applyAlignment="1">
      <alignment horizontal="center" vertical="center"/>
    </xf>
    <xf numFmtId="0" fontId="2" fillId="0" borderId="67" xfId="306" applyFont="1" applyBorder="1" applyAlignment="1">
      <alignment horizontal="left" vertical="center"/>
    </xf>
    <xf numFmtId="175" fontId="2" fillId="0" borderId="0" xfId="306" applyNumberFormat="1" applyFont="1" applyAlignment="1">
      <alignment horizontal="center" vertical="center"/>
    </xf>
    <xf numFmtId="0" fontId="2" fillId="0" borderId="10" xfId="306" applyFont="1" applyBorder="1" applyAlignment="1">
      <alignment horizontal="left" vertical="center"/>
    </xf>
    <xf numFmtId="0" fontId="2" fillId="0" borderId="0" xfId="306" applyFont="1" applyAlignment="1">
      <alignment horizontal="center" vertical="center"/>
    </xf>
    <xf numFmtId="1" fontId="137" fillId="0" borderId="0" xfId="306" applyNumberFormat="1" applyFont="1" applyAlignment="1">
      <alignment horizontal="center" vertical="center"/>
    </xf>
    <xf numFmtId="0" fontId="17" fillId="0" borderId="0" xfId="306" applyFont="1" applyAlignment="1">
      <alignment horizontal="center" vertical="center"/>
    </xf>
    <xf numFmtId="0" fontId="3" fillId="0" borderId="0" xfId="306" applyFont="1" applyAlignment="1">
      <alignment horizontal="center" vertical="center"/>
    </xf>
    <xf numFmtId="0" fontId="11" fillId="0" borderId="29" xfId="306" applyFont="1" applyBorder="1" applyAlignment="1">
      <alignment horizontal="left" vertical="center"/>
    </xf>
    <xf numFmtId="0" fontId="11" fillId="0" borderId="47" xfId="306" applyFont="1" applyBorder="1" applyAlignment="1">
      <alignment horizontal="left" vertical="center"/>
    </xf>
    <xf numFmtId="0" fontId="11" fillId="0" borderId="48" xfId="306" applyFont="1" applyBorder="1" applyAlignment="1">
      <alignment horizontal="left" vertical="center"/>
    </xf>
    <xf numFmtId="0" fontId="41" fillId="13" borderId="31" xfId="306" applyFont="1" applyFill="1" applyBorder="1" applyAlignment="1">
      <alignment horizontal="center" vertical="center"/>
    </xf>
    <xf numFmtId="0" fontId="41" fillId="13" borderId="53" xfId="306" applyFont="1" applyFill="1" applyBorder="1" applyAlignment="1">
      <alignment horizontal="center" vertical="center"/>
    </xf>
    <xf numFmtId="1" fontId="32" fillId="18" borderId="32" xfId="306" applyNumberFormat="1" applyFont="1" applyFill="1" applyBorder="1" applyAlignment="1">
      <alignment horizontal="center" vertical="center"/>
    </xf>
    <xf numFmtId="0" fontId="32" fillId="18" borderId="53" xfId="306" applyFont="1" applyFill="1" applyBorder="1" applyAlignment="1">
      <alignment horizontal="center" vertical="center"/>
    </xf>
    <xf numFmtId="0" fontId="11" fillId="0" borderId="27" xfId="306" applyFont="1" applyBorder="1" applyAlignment="1">
      <alignment horizontal="left" vertical="center"/>
    </xf>
    <xf numFmtId="0" fontId="11" fillId="0" borderId="44" xfId="306" applyFont="1" applyBorder="1" applyAlignment="1">
      <alignment horizontal="left" vertical="center"/>
    </xf>
    <xf numFmtId="0" fontId="11" fillId="0" borderId="8" xfId="306" applyFont="1" applyBorder="1" applyAlignment="1">
      <alignment horizontal="left" vertical="center"/>
    </xf>
    <xf numFmtId="0" fontId="11" fillId="0" borderId="10" xfId="306" applyFont="1" applyBorder="1" applyAlignment="1">
      <alignment horizontal="left" vertical="center"/>
    </xf>
    <xf numFmtId="0" fontId="9" fillId="2" borderId="5" xfId="306" applyFont="1" applyFill="1" applyBorder="1" applyAlignment="1">
      <alignment horizontal="center" vertical="center"/>
    </xf>
    <xf numFmtId="0" fontId="9" fillId="5" borderId="7" xfId="306" applyFont="1" applyFill="1" applyBorder="1" applyAlignment="1">
      <alignment horizontal="center" vertical="center"/>
    </xf>
    <xf numFmtId="0" fontId="9" fillId="2" borderId="7" xfId="306" applyFont="1" applyFill="1" applyBorder="1" applyAlignment="1">
      <alignment horizontal="center" vertical="center"/>
    </xf>
    <xf numFmtId="0" fontId="9" fillId="5" borderId="6" xfId="306" applyFont="1" applyFill="1" applyBorder="1" applyAlignment="1">
      <alignment horizontal="center" vertical="center"/>
    </xf>
    <xf numFmtId="199" fontId="20" fillId="0" borderId="10" xfId="8" applyNumberFormat="1" applyFont="1" applyFill="1" applyBorder="1" applyAlignment="1">
      <alignment horizontal="left" vertical="center" indent="1"/>
    </xf>
    <xf numFmtId="200" fontId="20" fillId="0" borderId="10" xfId="8" applyNumberFormat="1" applyFont="1" applyFill="1" applyBorder="1" applyAlignment="1">
      <alignment horizontal="left" vertical="center" indent="1"/>
    </xf>
    <xf numFmtId="1" fontId="20" fillId="0" borderId="25" xfId="8" applyNumberFormat="1" applyFont="1" applyFill="1" applyBorder="1" applyAlignment="1">
      <alignment horizontal="left" vertical="center" indent="1"/>
    </xf>
    <xf numFmtId="1" fontId="20" fillId="0" borderId="44" xfId="8" applyNumberFormat="1" applyFont="1" applyFill="1" applyBorder="1" applyAlignment="1">
      <alignment horizontal="left" vertical="center" indent="1"/>
    </xf>
    <xf numFmtId="0" fontId="11" fillId="0" borderId="11" xfId="306" applyFont="1" applyBorder="1" applyAlignment="1">
      <alignment horizontal="left" vertical="center"/>
    </xf>
    <xf numFmtId="0" fontId="11" fillId="0" borderId="13" xfId="306" applyFont="1" applyBorder="1" applyAlignment="1">
      <alignment horizontal="left" vertical="center"/>
    </xf>
    <xf numFmtId="0" fontId="11" fillId="0" borderId="31" xfId="306" applyFont="1" applyBorder="1" applyAlignment="1">
      <alignment horizontal="left" vertical="center"/>
    </xf>
    <xf numFmtId="0" fontId="11" fillId="0" borderId="59" xfId="306" applyFont="1" applyBorder="1" applyAlignment="1">
      <alignment horizontal="left" vertical="center"/>
    </xf>
    <xf numFmtId="194" fontId="12" fillId="0" borderId="8" xfId="306" applyNumberFormat="1" applyFont="1" applyBorder="1" applyAlignment="1">
      <alignment horizontal="center" vertical="center"/>
    </xf>
    <xf numFmtId="194" fontId="12" fillId="0" borderId="10" xfId="306" applyNumberFormat="1" applyFont="1" applyBorder="1" applyAlignment="1">
      <alignment horizontal="center" vertical="center"/>
    </xf>
    <xf numFmtId="194" fontId="12" fillId="0" borderId="11" xfId="306" applyNumberFormat="1" applyFont="1" applyBorder="1" applyAlignment="1">
      <alignment horizontal="center" vertical="center"/>
    </xf>
    <xf numFmtId="194" fontId="12" fillId="0" borderId="13" xfId="306" applyNumberFormat="1" applyFont="1" applyBorder="1" applyAlignment="1">
      <alignment horizontal="center" vertical="center"/>
    </xf>
    <xf numFmtId="3" fontId="12" fillId="0" borderId="10" xfId="306" applyNumberFormat="1" applyFont="1" applyBorder="1" applyAlignment="1">
      <alignment horizontal="center" vertical="center"/>
    </xf>
    <xf numFmtId="3" fontId="12" fillId="0" borderId="13" xfId="306" applyNumberFormat="1" applyFont="1" applyBorder="1" applyAlignment="1">
      <alignment horizontal="center" vertical="center"/>
    </xf>
    <xf numFmtId="202" fontId="12" fillId="0" borderId="10" xfId="306" applyNumberFormat="1" applyFont="1" applyBorder="1" applyAlignment="1">
      <alignment horizontal="center" vertical="center"/>
    </xf>
    <xf numFmtId="202" fontId="12" fillId="0" borderId="9" xfId="306" applyNumberFormat="1" applyFont="1" applyBorder="1" applyAlignment="1">
      <alignment horizontal="center" vertical="center"/>
    </xf>
    <xf numFmtId="202" fontId="12" fillId="0" borderId="13" xfId="306" applyNumberFormat="1" applyFont="1" applyBorder="1" applyAlignment="1">
      <alignment horizontal="center" vertical="center"/>
    </xf>
    <xf numFmtId="202" fontId="12" fillId="0" borderId="12" xfId="306" applyNumberFormat="1" applyFont="1" applyBorder="1" applyAlignment="1">
      <alignment horizontal="center" vertical="center"/>
    </xf>
    <xf numFmtId="0" fontId="11" fillId="0" borderId="45" xfId="306" applyFont="1" applyBorder="1" applyAlignment="1">
      <alignment horizontal="left" vertical="center"/>
    </xf>
    <xf numFmtId="2" fontId="12" fillId="0" borderId="8" xfId="306" applyNumberFormat="1" applyFont="1" applyBorder="1" applyAlignment="1">
      <alignment horizontal="center" vertical="center"/>
    </xf>
    <xf numFmtId="2" fontId="12" fillId="0" borderId="10" xfId="306" applyNumberFormat="1" applyFont="1" applyBorder="1" applyAlignment="1">
      <alignment horizontal="center" vertical="center"/>
    </xf>
    <xf numFmtId="2" fontId="12" fillId="0" borderId="11" xfId="306" applyNumberFormat="1" applyFont="1" applyBorder="1" applyAlignment="1">
      <alignment horizontal="center" vertical="center"/>
    </xf>
    <xf numFmtId="2" fontId="12" fillId="0" borderId="13" xfId="306" applyNumberFormat="1" applyFont="1" applyBorder="1" applyAlignment="1">
      <alignment horizontal="center" vertical="center"/>
    </xf>
    <xf numFmtId="164" fontId="22" fillId="0" borderId="10" xfId="8" applyNumberFormat="1" applyFont="1" applyFill="1" applyBorder="1" applyAlignment="1" applyProtection="1">
      <alignment horizontal="center" vertical="center"/>
    </xf>
    <xf numFmtId="164" fontId="22" fillId="0" borderId="9" xfId="8" applyNumberFormat="1" applyFont="1" applyFill="1" applyBorder="1" applyAlignment="1" applyProtection="1">
      <alignment horizontal="center" vertical="center"/>
    </xf>
    <xf numFmtId="164" fontId="22" fillId="0" borderId="13" xfId="8" applyNumberFormat="1" applyFont="1" applyFill="1" applyBorder="1" applyAlignment="1" applyProtection="1">
      <alignment horizontal="center" vertical="center"/>
    </xf>
    <xf numFmtId="164" fontId="22" fillId="0" borderId="12" xfId="8" applyNumberFormat="1" applyFont="1" applyFill="1" applyBorder="1" applyAlignment="1" applyProtection="1">
      <alignment horizontal="center" vertical="center"/>
    </xf>
    <xf numFmtId="0" fontId="11" fillId="0" borderId="14" xfId="306" applyFont="1" applyBorder="1" applyAlignment="1">
      <alignment horizontal="left" vertical="center"/>
    </xf>
    <xf numFmtId="0" fontId="11" fillId="0" borderId="16" xfId="306" applyFont="1" applyBorder="1" applyAlignment="1">
      <alignment horizontal="left" vertical="center"/>
    </xf>
    <xf numFmtId="0" fontId="11" fillId="0" borderId="26" xfId="306" applyFont="1" applyBorder="1" applyAlignment="1">
      <alignment horizontal="left" vertical="center"/>
    </xf>
    <xf numFmtId="0" fontId="11" fillId="0" borderId="41" xfId="306" applyFont="1" applyBorder="1" applyAlignment="1">
      <alignment horizontal="left" vertical="center"/>
    </xf>
    <xf numFmtId="0" fontId="11" fillId="0" borderId="42" xfId="306" applyFont="1" applyBorder="1" applyAlignment="1">
      <alignment horizontal="left" vertical="center"/>
    </xf>
    <xf numFmtId="0" fontId="24" fillId="0" borderId="14" xfId="306" applyFont="1" applyBorder="1" applyAlignment="1">
      <alignment horizontal="center" vertical="center"/>
    </xf>
    <xf numFmtId="0" fontId="24" fillId="0" borderId="16" xfId="306" applyFont="1" applyBorder="1" applyAlignment="1">
      <alignment horizontal="center" vertical="center"/>
    </xf>
    <xf numFmtId="0" fontId="25" fillId="13" borderId="24" xfId="306" applyFont="1" applyFill="1" applyBorder="1" applyAlignment="1">
      <alignment horizontal="center" vertical="center"/>
    </xf>
    <xf numFmtId="0" fontId="25" fillId="13" borderId="33" xfId="306" applyFont="1" applyFill="1" applyBorder="1" applyAlignment="1">
      <alignment horizontal="center" vertical="center"/>
    </xf>
    <xf numFmtId="0" fontId="25" fillId="13" borderId="34" xfId="306" applyFont="1" applyFill="1" applyBorder="1" applyAlignment="1">
      <alignment horizontal="center" vertical="center"/>
    </xf>
    <xf numFmtId="0" fontId="9" fillId="2" borderId="24" xfId="306" applyFont="1" applyFill="1" applyBorder="1" applyAlignment="1">
      <alignment horizontal="center" vertical="center"/>
    </xf>
    <xf numFmtId="0" fontId="9" fillId="2" borderId="33" xfId="306" applyFont="1" applyFill="1" applyBorder="1" applyAlignment="1">
      <alignment horizontal="center" vertical="center"/>
    </xf>
    <xf numFmtId="0" fontId="9" fillId="2" borderId="34" xfId="306" applyFont="1" applyFill="1" applyBorder="1" applyAlignment="1">
      <alignment horizontal="center" vertical="center"/>
    </xf>
    <xf numFmtId="2" fontId="7" fillId="2" borderId="24" xfId="306" applyNumberFormat="1" applyFont="1" applyFill="1" applyBorder="1" applyAlignment="1">
      <alignment horizontal="center" vertical="center"/>
    </xf>
    <xf numFmtId="2" fontId="7" fillId="2" borderId="38" xfId="306" applyNumberFormat="1" applyFont="1" applyFill="1" applyBorder="1" applyAlignment="1">
      <alignment horizontal="center" vertical="center"/>
    </xf>
    <xf numFmtId="2" fontId="7" fillId="2" borderId="39" xfId="306" applyNumberFormat="1" applyFont="1" applyFill="1" applyBorder="1" applyAlignment="1">
      <alignment horizontal="center" vertical="center"/>
    </xf>
    <xf numFmtId="2" fontId="7" fillId="2" borderId="34" xfId="306" applyNumberFormat="1" applyFont="1" applyFill="1" applyBorder="1" applyAlignment="1">
      <alignment horizontal="center" vertical="center"/>
    </xf>
    <xf numFmtId="0" fontId="9" fillId="2" borderId="20" xfId="306" applyFont="1" applyFill="1" applyBorder="1" applyAlignment="1">
      <alignment horizontal="center" vertical="center" wrapText="1"/>
    </xf>
    <xf numFmtId="0" fontId="9" fillId="5" borderId="22" xfId="306" applyFont="1" applyFill="1" applyBorder="1" applyAlignment="1">
      <alignment horizontal="center" vertical="center" wrapText="1"/>
    </xf>
    <xf numFmtId="0" fontId="9" fillId="5" borderId="21" xfId="306" applyFont="1" applyFill="1" applyBorder="1" applyAlignment="1">
      <alignment horizontal="center" vertical="center" wrapText="1"/>
    </xf>
    <xf numFmtId="0" fontId="7" fillId="2" borderId="20" xfId="306" applyFont="1" applyFill="1" applyBorder="1" applyAlignment="1">
      <alignment horizontal="center" vertical="center"/>
    </xf>
    <xf numFmtId="0" fontId="7" fillId="5" borderId="22" xfId="306" applyFont="1" applyFill="1" applyBorder="1" applyAlignment="1">
      <alignment horizontal="center" vertical="center"/>
    </xf>
    <xf numFmtId="0" fontId="7" fillId="5" borderId="21" xfId="306" applyFont="1" applyFill="1" applyBorder="1" applyAlignment="1">
      <alignment horizontal="center" vertical="center"/>
    </xf>
    <xf numFmtId="0" fontId="12" fillId="0" borderId="5" xfId="306" applyFont="1" applyBorder="1" applyAlignment="1">
      <alignment horizontal="center" vertical="center" textRotation="90"/>
    </xf>
    <xf numFmtId="0" fontId="12" fillId="0" borderId="8" xfId="306" applyFont="1" applyBorder="1" applyAlignment="1">
      <alignment horizontal="center" vertical="center" textRotation="90"/>
    </xf>
    <xf numFmtId="0" fontId="12" fillId="0" borderId="11" xfId="306" applyFont="1" applyBorder="1" applyAlignment="1">
      <alignment horizontal="center" vertical="center" textRotation="90"/>
    </xf>
    <xf numFmtId="0" fontId="14" fillId="0" borderId="20" xfId="306" applyFont="1" applyBorder="1" applyAlignment="1">
      <alignment horizontal="center" vertical="center"/>
    </xf>
    <xf numFmtId="0" fontId="14" fillId="0" borderId="22" xfId="306" applyFont="1" applyBorder="1" applyAlignment="1">
      <alignment horizontal="center" vertical="center"/>
    </xf>
    <xf numFmtId="164" fontId="22" fillId="0" borderId="8" xfId="8" applyNumberFormat="1" applyFont="1" applyFill="1" applyBorder="1" applyAlignment="1" applyProtection="1">
      <alignment horizontal="center" vertical="center"/>
    </xf>
    <xf numFmtId="164" fontId="22" fillId="0" borderId="58" xfId="8" applyNumberFormat="1" applyFont="1" applyFill="1" applyBorder="1" applyAlignment="1" applyProtection="1">
      <alignment horizontal="center" vertical="center"/>
    </xf>
    <xf numFmtId="164" fontId="22" fillId="0" borderId="55" xfId="8" applyNumberFormat="1" applyFont="1" applyFill="1" applyBorder="1" applyAlignment="1" applyProtection="1">
      <alignment horizontal="center" vertical="center"/>
    </xf>
    <xf numFmtId="164" fontId="22" fillId="0" borderId="61" xfId="8" applyNumberFormat="1" applyFont="1" applyFill="1" applyBorder="1" applyAlignment="1" applyProtection="1">
      <alignment horizontal="center" vertical="center"/>
    </xf>
    <xf numFmtId="0" fontId="9" fillId="2" borderId="14" xfId="306" applyFont="1" applyFill="1" applyBorder="1" applyAlignment="1">
      <alignment horizontal="center" vertical="center"/>
    </xf>
    <xf numFmtId="0" fontId="9" fillId="2" borderId="16" xfId="306" applyFont="1" applyFill="1" applyBorder="1" applyAlignment="1">
      <alignment horizontal="center" vertical="center"/>
    </xf>
    <xf numFmtId="0" fontId="9" fillId="2" borderId="11" xfId="306" applyFont="1" applyFill="1" applyBorder="1" applyAlignment="1">
      <alignment horizontal="center" vertical="center"/>
    </xf>
    <xf numFmtId="0" fontId="9" fillId="2" borderId="13" xfId="306" applyFont="1" applyFill="1" applyBorder="1" applyAlignment="1">
      <alignment horizontal="center" vertical="center"/>
    </xf>
    <xf numFmtId="164" fontId="33" fillId="0" borderId="16" xfId="306" applyNumberFormat="1" applyFont="1" applyBorder="1" applyAlignment="1">
      <alignment horizontal="center" vertical="center"/>
    </xf>
    <xf numFmtId="164" fontId="33" fillId="0" borderId="15" xfId="306" applyNumberFormat="1" applyFont="1" applyBorder="1" applyAlignment="1">
      <alignment horizontal="center" vertical="center"/>
    </xf>
    <xf numFmtId="164" fontId="33" fillId="0" borderId="13" xfId="306" applyNumberFormat="1" applyFont="1" applyBorder="1" applyAlignment="1">
      <alignment horizontal="center" vertical="center"/>
    </xf>
    <xf numFmtId="164" fontId="33" fillId="0" borderId="12" xfId="306" applyNumberFormat="1" applyFont="1" applyBorder="1" applyAlignment="1">
      <alignment horizontal="center" vertical="center"/>
    </xf>
    <xf numFmtId="0" fontId="9" fillId="2" borderId="3" xfId="306" applyFont="1" applyFill="1" applyBorder="1" applyAlignment="1">
      <alignment horizontal="center" vertical="center" wrapText="1"/>
    </xf>
    <xf numFmtId="0" fontId="9" fillId="5" borderId="0" xfId="306" applyFont="1" applyFill="1" applyAlignment="1">
      <alignment horizontal="center" vertical="center" wrapText="1"/>
    </xf>
    <xf numFmtId="0" fontId="9" fillId="5" borderId="3" xfId="306" applyFont="1" applyFill="1" applyBorder="1" applyAlignment="1">
      <alignment horizontal="center" vertical="center" wrapText="1"/>
    </xf>
    <xf numFmtId="0" fontId="9" fillId="5" borderId="31" xfId="306" applyFont="1" applyFill="1" applyBorder="1" applyAlignment="1">
      <alignment horizontal="center" vertical="center" wrapText="1"/>
    </xf>
    <xf numFmtId="0" fontId="9" fillId="5" borderId="32" xfId="306" applyFont="1" applyFill="1" applyBorder="1" applyAlignment="1">
      <alignment horizontal="center" vertical="center" wrapText="1"/>
    </xf>
    <xf numFmtId="0" fontId="9" fillId="4" borderId="20" xfId="306" applyFont="1" applyFill="1" applyBorder="1" applyAlignment="1">
      <alignment horizontal="center" vertical="center"/>
    </xf>
    <xf numFmtId="0" fontId="9" fillId="4" borderId="22" xfId="306" applyFont="1" applyFill="1" applyBorder="1" applyAlignment="1">
      <alignment horizontal="center" vertical="center"/>
    </xf>
    <xf numFmtId="0" fontId="9" fillId="6" borderId="22" xfId="306" applyFont="1" applyFill="1" applyBorder="1" applyAlignment="1">
      <alignment horizontal="center" vertical="center"/>
    </xf>
    <xf numFmtId="0" fontId="9" fillId="7" borderId="37" xfId="306" applyFont="1" applyFill="1" applyBorder="1" applyAlignment="1">
      <alignment horizontal="center" vertical="center"/>
    </xf>
    <xf numFmtId="0" fontId="9" fillId="7" borderId="33" xfId="306" applyFont="1" applyFill="1" applyBorder="1" applyAlignment="1">
      <alignment horizontal="center" vertical="center"/>
    </xf>
    <xf numFmtId="0" fontId="9" fillId="7" borderId="34" xfId="306" applyFont="1" applyFill="1" applyBorder="1" applyAlignment="1">
      <alignment horizontal="center" vertical="center"/>
    </xf>
    <xf numFmtId="0" fontId="12" fillId="8" borderId="24" xfId="306" applyFont="1" applyFill="1" applyBorder="1" applyAlignment="1">
      <alignment horizontal="center" vertical="center"/>
    </xf>
    <xf numFmtId="0" fontId="12" fillId="8" borderId="33" xfId="306" applyFont="1" applyFill="1" applyBorder="1" applyAlignment="1">
      <alignment horizontal="center" vertical="center"/>
    </xf>
    <xf numFmtId="0" fontId="12" fillId="8" borderId="34" xfId="306" applyFont="1" applyFill="1" applyBorder="1" applyAlignment="1">
      <alignment horizontal="center" vertical="center"/>
    </xf>
    <xf numFmtId="0" fontId="12" fillId="9" borderId="24" xfId="306" applyFont="1" applyFill="1" applyBorder="1" applyAlignment="1">
      <alignment horizontal="center" vertical="center"/>
    </xf>
    <xf numFmtId="0" fontId="12" fillId="9" borderId="33" xfId="306" applyFont="1" applyFill="1" applyBorder="1" applyAlignment="1">
      <alignment horizontal="center" vertical="center"/>
    </xf>
    <xf numFmtId="0" fontId="12" fillId="9" borderId="34" xfId="306" applyFont="1" applyFill="1" applyBorder="1" applyAlignment="1">
      <alignment horizontal="center" vertical="center"/>
    </xf>
    <xf numFmtId="0" fontId="25" fillId="19" borderId="10" xfId="0" applyFont="1" applyFill="1" applyBorder="1" applyAlignment="1">
      <alignment horizontal="center" vertical="center" wrapText="1"/>
    </xf>
    <xf numFmtId="0" fontId="25" fillId="20" borderId="10" xfId="0" applyFont="1" applyFill="1" applyBorder="1" applyAlignment="1">
      <alignment horizontal="center" vertical="center" wrapText="1"/>
    </xf>
    <xf numFmtId="0" fontId="43" fillId="20" borderId="10" xfId="0" applyFont="1" applyFill="1" applyBorder="1" applyAlignment="1">
      <alignment horizontal="center" vertical="center" wrapText="1"/>
    </xf>
    <xf numFmtId="0" fontId="9" fillId="12" borderId="24" xfId="306" applyFont="1" applyFill="1" applyBorder="1" applyAlignment="1">
      <alignment horizontal="center" vertical="center"/>
    </xf>
    <xf numFmtId="0" fontId="9" fillId="12" borderId="33" xfId="306" applyFont="1" applyFill="1" applyBorder="1" applyAlignment="1">
      <alignment horizontal="center" vertical="center"/>
    </xf>
    <xf numFmtId="0" fontId="9" fillId="12" borderId="34" xfId="306" applyFont="1" applyFill="1" applyBorder="1" applyAlignment="1">
      <alignment horizontal="center" vertical="center"/>
    </xf>
    <xf numFmtId="0" fontId="13" fillId="2" borderId="5" xfId="306" applyFont="1" applyFill="1" applyBorder="1" applyAlignment="1">
      <alignment horizontal="center" vertical="center" wrapText="1"/>
    </xf>
    <xf numFmtId="0" fontId="13" fillId="5" borderId="23" xfId="306" applyFont="1" applyFill="1" applyBorder="1" applyAlignment="1">
      <alignment horizontal="center" vertical="center" wrapText="1"/>
    </xf>
    <xf numFmtId="0" fontId="13" fillId="5" borderId="8" xfId="306" applyFont="1" applyFill="1" applyBorder="1" applyAlignment="1">
      <alignment horizontal="center" vertical="center" wrapText="1"/>
    </xf>
    <xf numFmtId="0" fontId="13" fillId="5" borderId="25" xfId="306" applyFont="1" applyFill="1" applyBorder="1" applyAlignment="1">
      <alignment horizontal="center" vertical="center" wrapText="1"/>
    </xf>
    <xf numFmtId="0" fontId="13" fillId="5" borderId="11" xfId="306" applyFont="1" applyFill="1" applyBorder="1" applyAlignment="1">
      <alignment horizontal="center" vertical="center" wrapText="1"/>
    </xf>
    <xf numFmtId="0" fontId="13" fillId="5" borderId="28" xfId="306" applyFont="1" applyFill="1" applyBorder="1" applyAlignment="1">
      <alignment horizontal="center" vertical="center" wrapText="1"/>
    </xf>
    <xf numFmtId="0" fontId="9" fillId="2" borderId="5" xfId="306" applyFont="1" applyFill="1" applyBorder="1" applyAlignment="1">
      <alignment horizontal="center" vertical="center" wrapText="1"/>
    </xf>
    <xf numFmtId="0" fontId="9" fillId="2" borderId="7" xfId="306" applyFont="1" applyFill="1" applyBorder="1" applyAlignment="1">
      <alignment horizontal="center" vertical="center" wrapText="1"/>
    </xf>
    <xf numFmtId="0" fontId="9" fillId="2" borderId="11" xfId="306" applyFont="1" applyFill="1" applyBorder="1" applyAlignment="1">
      <alignment horizontal="center" vertical="center" wrapText="1"/>
    </xf>
    <xf numFmtId="0" fontId="9" fillId="2" borderId="13" xfId="306" applyFont="1" applyFill="1" applyBorder="1" applyAlignment="1">
      <alignment horizontal="center" vertical="center" wrapText="1"/>
    </xf>
    <xf numFmtId="1" fontId="22" fillId="0" borderId="7" xfId="306" applyNumberFormat="1" applyFont="1" applyBorder="1" applyAlignment="1">
      <alignment horizontal="center" vertical="center"/>
    </xf>
    <xf numFmtId="0" fontId="22" fillId="0" borderId="6" xfId="306" applyFont="1" applyBorder="1" applyAlignment="1">
      <alignment horizontal="center" vertical="center"/>
    </xf>
    <xf numFmtId="0" fontId="22" fillId="0" borderId="13" xfId="306" applyFont="1" applyBorder="1" applyAlignment="1">
      <alignment horizontal="center" vertical="center"/>
    </xf>
    <xf numFmtId="0" fontId="22" fillId="0" borderId="12" xfId="306" applyFont="1" applyBorder="1" applyAlignment="1">
      <alignment horizontal="center" vertical="center"/>
    </xf>
    <xf numFmtId="0" fontId="12" fillId="15" borderId="24" xfId="306" applyFont="1" applyFill="1" applyBorder="1" applyAlignment="1">
      <alignment horizontal="center" vertical="center" wrapText="1"/>
    </xf>
    <xf numFmtId="0" fontId="12" fillId="15" borderId="60" xfId="306" applyFont="1" applyFill="1" applyBorder="1" applyAlignment="1">
      <alignment horizontal="center" vertical="center" wrapText="1"/>
    </xf>
    <xf numFmtId="0" fontId="12" fillId="15" borderId="37" xfId="306" applyFont="1" applyFill="1" applyBorder="1" applyAlignment="1">
      <alignment horizontal="center" vertical="center" wrapText="1"/>
    </xf>
    <xf numFmtId="0" fontId="12" fillId="0" borderId="54" xfId="306" applyFont="1" applyBorder="1" applyAlignment="1">
      <alignment horizontal="center" vertical="center" textRotation="90"/>
    </xf>
    <xf numFmtId="0" fontId="15" fillId="0" borderId="54" xfId="0" applyFont="1" applyFill="1" applyBorder="1" applyAlignment="1">
      <alignment vertical="center"/>
    </xf>
    <xf numFmtId="0" fontId="15" fillId="0" borderId="56" xfId="0" applyFont="1" applyFill="1" applyBorder="1" applyAlignment="1">
      <alignment vertical="center"/>
    </xf>
    <xf numFmtId="0" fontId="31" fillId="16" borderId="24" xfId="306" applyFont="1" applyFill="1" applyBorder="1" applyAlignment="1">
      <alignment horizontal="center" vertical="center"/>
    </xf>
    <xf numFmtId="0" fontId="31" fillId="16" borderId="33" xfId="306" applyFont="1" applyFill="1" applyBorder="1" applyAlignment="1">
      <alignment horizontal="center" vertical="center"/>
    </xf>
    <xf numFmtId="0" fontId="31" fillId="16" borderId="34" xfId="306" applyFont="1" applyFill="1" applyBorder="1" applyAlignment="1">
      <alignment horizontal="center" vertical="center"/>
    </xf>
    <xf numFmtId="0" fontId="12" fillId="0" borderId="20" xfId="306" applyFont="1" applyBorder="1" applyAlignment="1">
      <alignment horizontal="center" vertical="center"/>
    </xf>
    <xf numFmtId="0" fontId="12" fillId="0" borderId="21" xfId="306" applyFont="1" applyBorder="1" applyAlignment="1">
      <alignment horizontal="center" vertical="center"/>
    </xf>
    <xf numFmtId="0" fontId="9" fillId="2" borderId="20" xfId="306" applyFont="1" applyFill="1" applyBorder="1" applyAlignment="1">
      <alignment horizontal="center" vertical="center"/>
    </xf>
    <xf numFmtId="0" fontId="9" fillId="2" borderId="22" xfId="306" applyFont="1" applyFill="1" applyBorder="1" applyAlignment="1">
      <alignment horizontal="center" vertical="center"/>
    </xf>
    <xf numFmtId="175" fontId="14" fillId="0" borderId="22" xfId="306" applyNumberFormat="1" applyFont="1" applyBorder="1" applyAlignment="1">
      <alignment horizontal="center" vertical="center"/>
    </xf>
    <xf numFmtId="175" fontId="14" fillId="0" borderId="21" xfId="306" applyNumberFormat="1" applyFont="1" applyBorder="1" applyAlignment="1">
      <alignment horizontal="center" vertical="center"/>
    </xf>
    <xf numFmtId="0" fontId="11" fillId="0" borderId="10" xfId="306" applyFont="1" applyBorder="1" applyAlignment="1">
      <alignment horizontal="center" vertical="center"/>
    </xf>
    <xf numFmtId="0" fontId="11" fillId="0" borderId="8" xfId="306" applyFont="1" applyBorder="1" applyAlignment="1">
      <alignment horizontal="center" vertical="center"/>
    </xf>
    <xf numFmtId="0" fontId="11" fillId="0" borderId="9" xfId="306" applyFont="1" applyBorder="1" applyAlignment="1">
      <alignment horizontal="center" vertical="center"/>
    </xf>
    <xf numFmtId="0" fontId="15" fillId="0" borderId="27" xfId="306" applyFont="1" applyBorder="1" applyAlignment="1">
      <alignment horizontal="left" vertical="center"/>
    </xf>
    <xf numFmtId="0" fontId="15" fillId="0" borderId="44" xfId="306" applyFont="1" applyBorder="1" applyAlignment="1">
      <alignment horizontal="left" vertical="center"/>
    </xf>
    <xf numFmtId="0" fontId="15" fillId="0" borderId="50" xfId="306" applyFont="1" applyBorder="1" applyAlignment="1">
      <alignment horizontal="left" vertical="center"/>
    </xf>
    <xf numFmtId="0" fontId="15" fillId="0" borderId="8" xfId="306" applyFont="1" applyBorder="1" applyAlignment="1">
      <alignment vertical="center"/>
    </xf>
    <xf numFmtId="0" fontId="15" fillId="0" borderId="10" xfId="306" applyFont="1" applyBorder="1" applyAlignment="1">
      <alignment vertical="center"/>
    </xf>
    <xf numFmtId="0" fontId="15" fillId="0" borderId="9" xfId="306" applyFont="1" applyBorder="1" applyAlignment="1">
      <alignment vertical="center"/>
    </xf>
    <xf numFmtId="0" fontId="11" fillId="0" borderId="17" xfId="306" applyFont="1" applyBorder="1" applyAlignment="1">
      <alignment horizontal="center" vertical="center"/>
    </xf>
    <xf numFmtId="0" fontId="11" fillId="0" borderId="18" xfId="306" applyFont="1" applyBorder="1" applyAlignment="1">
      <alignment horizontal="center" vertical="center"/>
    </xf>
    <xf numFmtId="0" fontId="15" fillId="0" borderId="29" xfId="306" applyFont="1" applyBorder="1" applyAlignment="1">
      <alignment horizontal="center" vertical="center"/>
    </xf>
    <xf numFmtId="0" fontId="15" fillId="0" borderId="47" xfId="306" applyFont="1" applyBorder="1" applyAlignment="1">
      <alignment horizontal="center" vertical="center"/>
    </xf>
    <xf numFmtId="0" fontId="15" fillId="0" borderId="51" xfId="306" applyFont="1" applyBorder="1" applyAlignment="1">
      <alignment horizontal="center" vertical="center"/>
    </xf>
    <xf numFmtId="0" fontId="15" fillId="0" borderId="17" xfId="306" applyFont="1" applyBorder="1" applyAlignment="1">
      <alignment vertical="center"/>
    </xf>
    <xf numFmtId="0" fontId="15" fillId="0" borderId="19" xfId="306" applyFont="1" applyBorder="1" applyAlignment="1">
      <alignment vertical="center"/>
    </xf>
    <xf numFmtId="0" fontId="15" fillId="0" borderId="18" xfId="306" applyFont="1" applyBorder="1" applyAlignment="1">
      <alignment vertical="center"/>
    </xf>
    <xf numFmtId="0" fontId="15" fillId="0" borderId="14" xfId="306" applyFont="1" applyBorder="1" applyAlignment="1">
      <alignment vertical="center"/>
    </xf>
    <xf numFmtId="0" fontId="15" fillId="0" borderId="16" xfId="306" applyFont="1" applyBorder="1" applyAlignment="1">
      <alignment vertical="center"/>
    </xf>
    <xf numFmtId="0" fontId="15" fillId="0" borderId="15" xfId="306" applyFont="1" applyBorder="1" applyAlignment="1">
      <alignment vertical="center"/>
    </xf>
    <xf numFmtId="0" fontId="23" fillId="0" borderId="27" xfId="306" applyFont="1" applyBorder="1" applyAlignment="1">
      <alignment horizontal="left" vertical="center"/>
    </xf>
    <xf numFmtId="0" fontId="23" fillId="0" borderId="44" xfId="306" applyFont="1" applyBorder="1" applyAlignment="1">
      <alignment horizontal="left" vertical="center"/>
    </xf>
    <xf numFmtId="0" fontId="23" fillId="0" borderId="50" xfId="306" applyFont="1" applyBorder="1" applyAlignment="1">
      <alignment horizontal="left" vertical="center"/>
    </xf>
    <xf numFmtId="175" fontId="15" fillId="0" borderId="27" xfId="306" applyNumberFormat="1" applyFont="1" applyBorder="1" applyAlignment="1">
      <alignment horizontal="left" vertical="center"/>
    </xf>
    <xf numFmtId="175" fontId="15" fillId="0" borderId="44" xfId="306" applyNumberFormat="1" applyFont="1" applyBorder="1" applyAlignment="1">
      <alignment horizontal="left" vertical="center"/>
    </xf>
    <xf numFmtId="175" fontId="15" fillId="0" borderId="50" xfId="306" applyNumberFormat="1" applyFont="1" applyBorder="1" applyAlignment="1">
      <alignment horizontal="left" vertical="center"/>
    </xf>
    <xf numFmtId="0" fontId="11" fillId="0" borderId="14" xfId="306" applyFont="1" applyBorder="1" applyAlignment="1">
      <alignment horizontal="center" vertical="center"/>
    </xf>
    <xf numFmtId="0" fontId="11" fillId="0" borderId="15" xfId="306" applyFont="1" applyBorder="1" applyAlignment="1">
      <alignment horizontal="center" vertical="center"/>
    </xf>
    <xf numFmtId="0" fontId="15" fillId="0" borderId="26" xfId="306" applyFont="1" applyBorder="1" applyAlignment="1">
      <alignment horizontal="left" vertical="center"/>
    </xf>
    <xf numFmtId="0" fontId="15" fillId="0" borderId="41" xfId="306" applyFont="1" applyBorder="1" applyAlignment="1">
      <alignment horizontal="left" vertical="center"/>
    </xf>
    <xf numFmtId="0" fontId="15" fillId="0" borderId="49" xfId="306" applyFont="1" applyBorder="1" applyAlignment="1">
      <alignment horizontal="left" vertical="center"/>
    </xf>
    <xf numFmtId="0" fontId="24" fillId="0" borderId="0" xfId="0" applyFont="1" applyFill="1" applyAlignment="1">
      <alignment horizontal="center" vertical="center"/>
    </xf>
    <xf numFmtId="0" fontId="24" fillId="0" borderId="65" xfId="0" applyFont="1" applyFill="1" applyBorder="1" applyAlignment="1">
      <alignment horizontal="center" vertical="center"/>
    </xf>
    <xf numFmtId="0" fontId="37" fillId="0" borderId="52" xfId="0" applyFont="1" applyFill="1" applyBorder="1" applyAlignment="1">
      <alignment horizontal="center" vertical="center" wrapText="1"/>
    </xf>
    <xf numFmtId="0" fontId="37" fillId="0" borderId="66" xfId="0" applyFont="1" applyFill="1" applyBorder="1" applyAlignment="1">
      <alignment horizontal="center" vertical="center" wrapText="1"/>
    </xf>
    <xf numFmtId="0" fontId="11" fillId="0" borderId="11" xfId="306" applyFont="1" applyBorder="1" applyAlignment="1">
      <alignment horizontal="center" vertical="center"/>
    </xf>
    <xf numFmtId="0" fontId="11" fillId="0" borderId="13" xfId="306" applyFont="1" applyBorder="1" applyAlignment="1">
      <alignment horizontal="center" vertical="center"/>
    </xf>
    <xf numFmtId="0" fontId="11" fillId="0" borderId="12" xfId="306" applyFont="1" applyBorder="1" applyAlignment="1">
      <alignment horizontal="center" vertical="center"/>
    </xf>
    <xf numFmtId="0" fontId="10" fillId="0" borderId="8" xfId="306" applyFont="1" applyBorder="1" applyAlignment="1">
      <alignment horizontal="center" vertical="center"/>
    </xf>
    <xf numFmtId="0" fontId="10" fillId="0" borderId="9" xfId="306" applyFont="1" applyBorder="1" applyAlignment="1">
      <alignment horizontal="center" vertical="center"/>
    </xf>
    <xf numFmtId="0" fontId="10" fillId="0" borderId="11" xfId="306" applyFont="1" applyBorder="1" applyAlignment="1">
      <alignment horizontal="center" vertical="center"/>
    </xf>
    <xf numFmtId="0" fontId="10" fillId="0" borderId="12" xfId="306" applyFont="1" applyBorder="1" applyAlignment="1">
      <alignment horizontal="center" vertical="center"/>
    </xf>
    <xf numFmtId="0" fontId="12" fillId="10" borderId="5" xfId="306" applyFont="1" applyFill="1" applyBorder="1" applyAlignment="1">
      <alignment horizontal="center" vertical="center"/>
    </xf>
    <xf numFmtId="0" fontId="12" fillId="10" borderId="7" xfId="306" applyFont="1" applyFill="1" applyBorder="1" applyAlignment="1">
      <alignment horizontal="center" vertical="center"/>
    </xf>
    <xf numFmtId="0" fontId="12" fillId="10" borderId="6" xfId="306" applyFont="1" applyFill="1" applyBorder="1" applyAlignment="1">
      <alignment horizontal="center" vertical="center"/>
    </xf>
    <xf numFmtId="0" fontId="9" fillId="11" borderId="5" xfId="306" applyFont="1" applyFill="1" applyBorder="1" applyAlignment="1">
      <alignment horizontal="center" vertical="center"/>
    </xf>
    <xf numFmtId="0" fontId="9" fillId="11" borderId="7" xfId="306" applyFont="1" applyFill="1" applyBorder="1" applyAlignment="1">
      <alignment horizontal="center" vertical="center"/>
    </xf>
    <xf numFmtId="0" fontId="9" fillId="11" borderId="6" xfId="306" applyFont="1" applyFill="1" applyBorder="1" applyAlignment="1">
      <alignment horizontal="center" vertical="center"/>
    </xf>
    <xf numFmtId="0" fontId="13" fillId="2" borderId="5" xfId="306" applyFont="1" applyFill="1" applyBorder="1" applyAlignment="1">
      <alignment horizontal="center" vertical="center"/>
    </xf>
    <xf numFmtId="0" fontId="13" fillId="2" borderId="7" xfId="306" applyFont="1" applyFill="1" applyBorder="1" applyAlignment="1">
      <alignment horizontal="center" vertical="center"/>
    </xf>
    <xf numFmtId="0" fontId="13" fillId="2" borderId="6" xfId="306" applyFont="1" applyFill="1" applyBorder="1" applyAlignment="1">
      <alignment horizontal="center" vertical="center"/>
    </xf>
    <xf numFmtId="0" fontId="13" fillId="2" borderId="8" xfId="306" applyFont="1" applyFill="1" applyBorder="1" applyAlignment="1">
      <alignment horizontal="center" vertical="center"/>
    </xf>
    <xf numFmtId="0" fontId="13" fillId="2" borderId="10" xfId="306" applyFont="1" applyFill="1" applyBorder="1" applyAlignment="1">
      <alignment horizontal="center" vertical="center"/>
    </xf>
    <xf numFmtId="0" fontId="13" fillId="2" borderId="9" xfId="306" applyFont="1" applyFill="1" applyBorder="1" applyAlignment="1">
      <alignment horizontal="center" vertical="center"/>
    </xf>
    <xf numFmtId="0" fontId="13" fillId="2" borderId="11" xfId="306" applyFont="1" applyFill="1" applyBorder="1" applyAlignment="1">
      <alignment horizontal="center" vertical="center"/>
    </xf>
    <xf numFmtId="0" fontId="13" fillId="2" borderId="13" xfId="306" applyFont="1" applyFill="1" applyBorder="1" applyAlignment="1">
      <alignment horizontal="center" vertical="center"/>
    </xf>
    <xf numFmtId="0" fontId="13" fillId="2" borderId="12" xfId="306" applyFont="1" applyFill="1" applyBorder="1" applyAlignment="1">
      <alignment horizontal="center" vertical="center"/>
    </xf>
    <xf numFmtId="0" fontId="36" fillId="18" borderId="20" xfId="0" applyFont="1" applyFill="1" applyBorder="1" applyAlignment="1">
      <alignment horizontal="center" vertical="center"/>
    </xf>
    <xf numFmtId="0" fontId="36" fillId="18" borderId="22" xfId="0" applyFont="1" applyFill="1" applyBorder="1" applyAlignment="1">
      <alignment horizontal="center" vertical="center"/>
    </xf>
    <xf numFmtId="0" fontId="36" fillId="18" borderId="21" xfId="0" applyFont="1" applyFill="1" applyBorder="1" applyAlignment="1">
      <alignment horizontal="center" vertical="center"/>
    </xf>
    <xf numFmtId="0" fontId="12" fillId="0" borderId="10" xfId="306" applyFont="1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 wrapText="1"/>
    </xf>
    <xf numFmtId="0" fontId="24" fillId="0" borderId="3" xfId="0" applyFont="1" applyFill="1" applyBorder="1" applyAlignment="1">
      <alignment horizontal="center" vertical="center" wrapText="1"/>
    </xf>
    <xf numFmtId="0" fontId="24" fillId="0" borderId="64" xfId="0" applyFont="1" applyFill="1" applyBorder="1" applyAlignment="1">
      <alignment horizontal="center" vertical="center" wrapText="1"/>
    </xf>
    <xf numFmtId="0" fontId="9" fillId="4" borderId="5" xfId="306" applyFont="1" applyFill="1" applyBorder="1" applyAlignment="1">
      <alignment horizontal="center" vertical="center"/>
    </xf>
    <xf numFmtId="0" fontId="9" fillId="4" borderId="7" xfId="306" applyFont="1" applyFill="1" applyBorder="1" applyAlignment="1">
      <alignment horizontal="center" vertical="center"/>
    </xf>
    <xf numFmtId="0" fontId="9" fillId="4" borderId="6" xfId="306" applyFont="1" applyFill="1" applyBorder="1" applyAlignment="1">
      <alignment horizontal="center" vertical="center"/>
    </xf>
    <xf numFmtId="0" fontId="9" fillId="6" borderId="5" xfId="306" applyFont="1" applyFill="1" applyBorder="1" applyAlignment="1">
      <alignment horizontal="center" vertical="center"/>
    </xf>
    <xf numFmtId="0" fontId="9" fillId="6" borderId="7" xfId="306" applyFont="1" applyFill="1" applyBorder="1" applyAlignment="1">
      <alignment horizontal="center" vertical="center"/>
    </xf>
    <xf numFmtId="0" fontId="9" fillId="6" borderId="6" xfId="306" applyFont="1" applyFill="1" applyBorder="1" applyAlignment="1">
      <alignment horizontal="center" vertical="center"/>
    </xf>
    <xf numFmtId="0" fontId="9" fillId="7" borderId="5" xfId="306" applyFont="1" applyFill="1" applyBorder="1" applyAlignment="1">
      <alignment horizontal="center" vertical="center"/>
    </xf>
    <xf numFmtId="0" fontId="9" fillId="7" borderId="7" xfId="306" applyFont="1" applyFill="1" applyBorder="1" applyAlignment="1">
      <alignment horizontal="center" vertical="center"/>
    </xf>
    <xf numFmtId="0" fontId="9" fillId="7" borderId="6" xfId="306" applyFont="1" applyFill="1" applyBorder="1" applyAlignment="1">
      <alignment horizontal="center" vertical="center"/>
    </xf>
    <xf numFmtId="0" fontId="12" fillId="8" borderId="5" xfId="306" applyFont="1" applyFill="1" applyBorder="1" applyAlignment="1">
      <alignment horizontal="center" vertical="center"/>
    </xf>
    <xf numFmtId="0" fontId="12" fillId="8" borderId="7" xfId="306" applyFont="1" applyFill="1" applyBorder="1" applyAlignment="1">
      <alignment horizontal="center" vertical="center"/>
    </xf>
    <xf numFmtId="0" fontId="12" fillId="8" borderId="6" xfId="306" applyFont="1" applyFill="1" applyBorder="1" applyAlignment="1">
      <alignment horizontal="center" vertical="center"/>
    </xf>
    <xf numFmtId="0" fontId="4" fillId="0" borderId="0" xfId="306" applyFont="1" applyAlignment="1">
      <alignment horizontal="center" vertical="center"/>
    </xf>
    <xf numFmtId="0" fontId="1" fillId="0" borderId="2" xfId="306" applyFont="1" applyBorder="1" applyAlignment="1">
      <alignment horizontal="center" vertical="center"/>
    </xf>
    <xf numFmtId="0" fontId="12" fillId="0" borderId="5" xfId="306" applyFont="1" applyBorder="1" applyAlignment="1">
      <alignment horizontal="center" vertical="center"/>
    </xf>
    <xf numFmtId="0" fontId="12" fillId="0" borderId="7" xfId="306" applyFont="1" applyBorder="1" applyAlignment="1">
      <alignment horizontal="center" vertical="center"/>
    </xf>
    <xf numFmtId="0" fontId="12" fillId="0" borderId="23" xfId="306" applyFont="1" applyBorder="1" applyAlignment="1">
      <alignment horizontal="center" vertical="center"/>
    </xf>
    <xf numFmtId="0" fontId="22" fillId="0" borderId="5" xfId="306" applyFont="1" applyBorder="1" applyAlignment="1">
      <alignment horizontal="left" vertical="center"/>
    </xf>
    <xf numFmtId="0" fontId="22" fillId="0" borderId="7" xfId="306" applyFont="1" applyBorder="1" applyAlignment="1">
      <alignment horizontal="left" vertical="center"/>
    </xf>
    <xf numFmtId="199" fontId="22" fillId="0" borderId="23" xfId="306" applyNumberFormat="1" applyFont="1" applyBorder="1" applyAlignment="1">
      <alignment horizontal="left" vertical="center" indent="1"/>
    </xf>
    <xf numFmtId="199" fontId="22" fillId="0" borderId="41" xfId="306" applyNumberFormat="1" applyFont="1" applyBorder="1" applyAlignment="1">
      <alignment horizontal="left" vertical="center" indent="1"/>
    </xf>
    <xf numFmtId="199" fontId="22" fillId="0" borderId="49" xfId="306" applyNumberFormat="1" applyFont="1" applyBorder="1" applyAlignment="1">
      <alignment horizontal="left" vertical="center" indent="1"/>
    </xf>
    <xf numFmtId="0" fontId="11" fillId="0" borderId="25" xfId="306" applyFont="1" applyBorder="1" applyAlignment="1">
      <alignment horizontal="center" vertical="center"/>
    </xf>
    <xf numFmtId="0" fontId="22" fillId="0" borderId="8" xfId="306" applyFont="1" applyBorder="1" applyAlignment="1">
      <alignment horizontal="left" vertical="center"/>
    </xf>
    <xf numFmtId="0" fontId="22" fillId="0" borderId="10" xfId="306" applyFont="1" applyBorder="1" applyAlignment="1">
      <alignment horizontal="left" vertical="center"/>
    </xf>
    <xf numFmtId="200" fontId="22" fillId="0" borderId="25" xfId="306" applyNumberFormat="1" applyFont="1" applyBorder="1" applyAlignment="1">
      <alignment horizontal="left" vertical="center" indent="1"/>
    </xf>
    <xf numFmtId="200" fontId="22" fillId="0" borderId="44" xfId="306" applyNumberFormat="1" applyFont="1" applyBorder="1" applyAlignment="1">
      <alignment horizontal="left" vertical="center" indent="1"/>
    </xf>
    <xf numFmtId="200" fontId="22" fillId="0" borderId="50" xfId="306" applyNumberFormat="1" applyFont="1" applyBorder="1" applyAlignment="1">
      <alignment horizontal="left" vertical="center" indent="1"/>
    </xf>
    <xf numFmtId="0" fontId="22" fillId="0" borderId="10" xfId="306" applyFont="1" applyBorder="1" applyAlignment="1">
      <alignment horizontal="left" vertical="center" indent="1"/>
    </xf>
    <xf numFmtId="0" fontId="22" fillId="0" borderId="9" xfId="306" applyFont="1" applyBorder="1" applyAlignment="1">
      <alignment horizontal="left" vertical="center" indent="1"/>
    </xf>
    <xf numFmtId="0" fontId="10" fillId="0" borderId="8" xfId="306" applyFont="1" applyBorder="1" applyAlignment="1">
      <alignment horizontal="left" vertical="center"/>
    </xf>
    <xf numFmtId="0" fontId="10" fillId="0" borderId="10" xfId="306" applyFont="1" applyBorder="1" applyAlignment="1">
      <alignment horizontal="left" vertical="center"/>
    </xf>
    <xf numFmtId="0" fontId="10" fillId="0" borderId="11" xfId="306" applyFont="1" applyBorder="1" applyAlignment="1">
      <alignment horizontal="left" vertical="center"/>
    </xf>
    <xf numFmtId="0" fontId="10" fillId="0" borderId="13" xfId="306" applyFont="1" applyBorder="1" applyAlignment="1">
      <alignment horizontal="left" vertical="center"/>
    </xf>
    <xf numFmtId="0" fontId="30" fillId="14" borderId="10" xfId="306" applyFont="1" applyFill="1" applyBorder="1" applyAlignment="1">
      <alignment horizontal="center" vertical="center"/>
    </xf>
    <xf numFmtId="0" fontId="30" fillId="14" borderId="13" xfId="306" applyFont="1" applyFill="1" applyBorder="1" applyAlignment="1">
      <alignment horizontal="center" vertical="center"/>
    </xf>
    <xf numFmtId="0" fontId="10" fillId="3" borderId="10" xfId="306" applyFont="1" applyFill="1" applyBorder="1" applyAlignment="1">
      <alignment horizontal="center" vertical="center"/>
    </xf>
    <xf numFmtId="0" fontId="10" fillId="3" borderId="9" xfId="306" applyFont="1" applyFill="1" applyBorder="1" applyAlignment="1">
      <alignment horizontal="center" vertical="center"/>
    </xf>
    <xf numFmtId="0" fontId="10" fillId="3" borderId="13" xfId="306" applyFont="1" applyFill="1" applyBorder="1" applyAlignment="1">
      <alignment horizontal="center" vertical="center"/>
    </xf>
    <xf numFmtId="0" fontId="10" fillId="3" borderId="12" xfId="306" applyFont="1" applyFill="1" applyBorder="1" applyAlignment="1">
      <alignment horizontal="center" vertical="center"/>
    </xf>
    <xf numFmtId="0" fontId="12" fillId="0" borderId="11" xfId="306" applyFont="1" applyBorder="1" applyAlignment="1">
      <alignment horizontal="center" vertical="center"/>
    </xf>
    <xf numFmtId="0" fontId="12" fillId="0" borderId="13" xfId="306" applyFont="1" applyBorder="1" applyAlignment="1">
      <alignment horizontal="center" vertical="center"/>
    </xf>
    <xf numFmtId="0" fontId="12" fillId="0" borderId="28" xfId="306" applyFont="1" applyBorder="1" applyAlignment="1">
      <alignment horizontal="center" vertical="center"/>
    </xf>
    <xf numFmtId="9" fontId="15" fillId="0" borderId="35" xfId="306" applyNumberFormat="1" applyFont="1" applyBorder="1" applyAlignment="1">
      <alignment horizontal="center" vertical="center"/>
    </xf>
    <xf numFmtId="9" fontId="15" fillId="0" borderId="36" xfId="306" applyNumberFormat="1" applyFont="1" applyBorder="1" applyAlignment="1">
      <alignment horizontal="center" vertical="center"/>
    </xf>
    <xf numFmtId="9" fontId="15" fillId="0" borderId="73" xfId="306" applyNumberFormat="1" applyFont="1" applyBorder="1" applyAlignment="1">
      <alignment horizontal="center" vertical="center"/>
    </xf>
  </cellXfs>
  <cellStyles count="307">
    <cellStyle name="%" xfId="5"/>
    <cellStyle name="% 2" xfId="26"/>
    <cellStyle name="､@?E･ﾍｺﾞｸｹ､fLIST" xfId="1"/>
    <cellStyle name="､@ｯ・､ｭ､ " xfId="6"/>
    <cellStyle name="､@ｯ・･ﾍｺﾞｸｹ､fLIST1" xfId="28"/>
    <cellStyle name="､@ｯ・･ﾍｺﾞｸｹ､fLIST5" xfId="38"/>
    <cellStyle name="､@ｯ・･ﾍｺﾞｸｹ､fLISTI" xfId="47"/>
    <cellStyle name="､@ｯ・･ﾍｺﾞｸｹ､fLISTL" xfId="22"/>
    <cellStyle name="､@ｯ・･ﾍｺﾞｸｹ､fLISTM" xfId="45"/>
    <cellStyle name="､@ｯ・･ﾍｺﾞｸｹ､fLISTR" xfId="40"/>
    <cellStyle name="､@ｯ・･ﾍｺﾞｸｹ､fLIST呃" xfId="50"/>
    <cellStyle name="､@ｯ・･ﾍｺﾞｸｹ､fLIST楬" xfId="42"/>
    <cellStyle name="､@ｯ・･ﾍｺﾞｸｹ､fLIST浩" xfId="46"/>
    <cellStyle name="､@ｯ・･ﾍｺﾞｸｹ､fLIST瑳" xfId="14"/>
    <cellStyle name="､@ｯ・065w3rdnew_065W (2)_065W (3)_065W (4)䝟" xfId="37"/>
    <cellStyle name="､@ｯ・065w3rdnewS" xfId="15"/>
    <cellStyle name="､@ｯ・065w3rdnew楬" xfId="51"/>
    <cellStyle name="､@ｯ・065w3rdnew氠" xfId="53"/>
    <cellStyle name="､@ｯ・065w3rdnew浩" xfId="54"/>
    <cellStyle name="､@ｯ・186w FINAL CAL (1213-FINAL)" xfId="55"/>
    <cellStyle name="､@ｯ・186w FINAL CAL (1213-FINAL)010110revise" xfId="56"/>
    <cellStyle name="､@ｯ・186w FINAL CAL (1213-FINAL)010111revise" xfId="58"/>
    <cellStyle name="､@ｯ・3RD-PRICE-LIST-0005 " xfId="60"/>
    <cellStyle name="､@ｯ・3RD-PRICE-LIST-0005_KZ TMV import (2)_" xfId="61"/>
    <cellStyle name="､@ｯ・3RD-QTY-CHECK-0006_TAM-QTY-CHECK-LIST_" xfId="63"/>
    <cellStyle name="､@ｯ・CPL0601n" xfId="65"/>
    <cellStyle name="､@ｯ・KZ EXPORT Parts List" xfId="66"/>
    <cellStyle name="､@ｯ・KZ to TMC 393-48" xfId="67"/>
    <cellStyle name="､@ｯ・KZ to TMC 393-4o" xfId="68"/>
    <cellStyle name="､@ｯ・KZ-TSM TUV(Lot=CM)_" xfId="69"/>
    <cellStyle name="､@ｯ・Sheet1" xfId="70"/>
    <cellStyle name="､@ｯ・tam‭" xfId="71"/>
    <cellStyle name="､@ｯ・tamﾞ" xfId="72"/>
    <cellStyle name="､@ｯ・tam　" xfId="73"/>
    <cellStyle name="､@ｯ・tamﾞ_TMP 394N import list_E" xfId="76"/>
    <cellStyle name="､@ｯ・TAM－VN(327N,Indirect) (1)Y-" xfId="18"/>
    <cellStyle name="､@ｯ・tam椠" xfId="77"/>
    <cellStyle name="､@ｯ・tsm" xfId="79"/>
    <cellStyle name="､@ｯ・tsmﾞ" xfId="80"/>
    <cellStyle name="､@ｯ・ｹsｬP･X､f" xfId="82"/>
    <cellStyle name="､@ｯ・ｦUｰ熙ﾞｷ fL" xfId="83"/>
    <cellStyle name="､d､ﾀｦ・､ｭ､ " xfId="85"/>
    <cellStyle name="､d､ﾀｦ・0]_､ｭ､ " xfId="86"/>
    <cellStyle name="､d､ﾀｦ・Sheet1" xfId="57"/>
    <cellStyle name="??" xfId="87"/>
    <cellStyle name="?? [0.00]_laroux" xfId="89"/>
    <cellStyle name="???? [0.00]_laroux" xfId="90"/>
    <cellStyle name="???????_501N(991210)-ｧｺ" xfId="92"/>
    <cellStyle name="????_laroux" xfId="93"/>
    <cellStyle name="??_???????" xfId="94"/>
    <cellStyle name="??? [0.00]_076WEPD" xfId="95"/>
    <cellStyle name="???_076WEPD" xfId="98"/>
    <cellStyle name="??唇? [0.00]_076WEPD" xfId="100"/>
    <cellStyle name="??唇?_076WEPD" xfId="101"/>
    <cellStyle name="??耰? [0.00]_076WEPD" xfId="102"/>
    <cellStyle name="??耰?_076WEPD" xfId="104"/>
    <cellStyle name="?@｡ﾃ??-? " xfId="81"/>
    <cellStyle name="?@｡ﾃ?Sheet1" xfId="105"/>
    <cellStyle name="?@???-? " xfId="108"/>
    <cellStyle name="?@????? " xfId="109"/>
    <cellStyle name="?@??_3RD-PRICE-LIST-0005_076W (2)_quotation" xfId="110"/>
    <cellStyle name="?@??Sheet1" xfId="111"/>
    <cellStyle name="?@??tam?" xfId="112"/>
    <cellStyle name="?@?·???????fLIST?" xfId="23"/>
    <cellStyle name="?@?·?U???? fL" xfId="114"/>
    <cellStyle name="?@?·065w3rdnew_KZ TMV import (2)_" xfId="115"/>
    <cellStyle name="?@?·065w3rdnewS" xfId="116"/>
    <cellStyle name="?@?·tam?" xfId="117"/>
    <cellStyle name="?@￣・?-? " xfId="118"/>
    <cellStyle name="?@￣・Sheet1" xfId="24"/>
    <cellStyle name="?@?-? " xfId="41"/>
    <cellStyle name="?@Sheet1" xfId="121"/>
    <cellStyle name="?æØè_Out-House(From AMI)" xfId="122"/>
    <cellStyle name="?d??????? " xfId="123"/>
    <cellStyle name="?d????0]_??? " xfId="125"/>
    <cellStyle name="?d????Sheet1" xfId="126"/>
    <cellStyle name="?d?A|??-? " xfId="128"/>
    <cellStyle name="?d?A|?0]_?-? " xfId="131"/>
    <cellStyle name="?d?A|?Sheet1" xfId="132"/>
    <cellStyle name="?d?A|・?-? " xfId="133"/>
    <cellStyle name="?d?A|・0]_?-? " xfId="136"/>
    <cellStyle name="?d?A|・Sheet1" xfId="138"/>
    <cellStyle name="?d?A|?-? " xfId="139"/>
    <cellStyle name="?d?A|0]_?-? " xfId="140"/>
    <cellStyle name="?d?A|Sheet1" xfId="141"/>
    <cellStyle name="?f??[0]_??? " xfId="113"/>
    <cellStyle name="?f???? " xfId="143"/>
    <cellStyle name="?f?Sheet1" xfId="130"/>
    <cellStyle name="?W·_Sheet1?" xfId="144"/>
    <cellStyle name="?W・_Sheet1" xfId="120"/>
    <cellStyle name="?ｮ・[0.00]_076WEPD" xfId="146"/>
    <cellStyle name="?ｮ銈076WEPD" xfId="147"/>
    <cellStyle name="?" xfId="13"/>
    <cellStyle name="? [0.00]_076WEPD" xfId="148"/>
    <cellStyle name="?_076WEPD" xfId="149"/>
    <cellStyle name="? [0.00]_??" xfId="150"/>
    <cellStyle name="?_??" xfId="151"/>
    <cellStyle name="ˆê”Ê_EAX-A0495" xfId="152"/>
    <cellStyle name="’Ê‰Ý [0.00]_laroux" xfId="154"/>
    <cellStyle name="’Ê‰Ý_laroux" xfId="156"/>
    <cellStyle name="¤@?E¥ÍºÞ¸¹¤fLIST" xfId="135"/>
    <cellStyle name="¤@¯E¦U°ê¤Þ· " xfId="157"/>
    <cellStyle name="¤@¯E¥ÍºÞ¸¹¤fLIST" xfId="64"/>
    <cellStyle name="¤@¯ECPL0601" xfId="158"/>
    <cellStyle name="¤@¯ë_¥ÍºÞ¸¹¤fLIST" xfId="159"/>
    <cellStyle name="•W€_Sheet1" xfId="163"/>
    <cellStyle name="•W_825T" xfId="166"/>
    <cellStyle name="\¦ÏÝÌnCp[N" xfId="124"/>
    <cellStyle name="æØè [0.00]_Sheet1" xfId="168"/>
    <cellStyle name="æØè_Sheet1" xfId="169"/>
    <cellStyle name="êÊ_EAX-A0495" xfId="4"/>
    <cellStyle name="ÊÝ [0.00]_Out-House(From AMI)" xfId="170"/>
    <cellStyle name="ÊÝ_Out-House(From AMI)" xfId="49"/>
    <cellStyle name="nCp[N" xfId="171"/>
    <cellStyle name="W?_Out-House(From AMI)" xfId="172"/>
    <cellStyle name="W_(8.3)" xfId="173"/>
    <cellStyle name="3f1?[0]_?-? " xfId="75"/>
    <cellStyle name="3f1・[0]_?-? " xfId="175"/>
    <cellStyle name="3f1o_?-? " xfId="7"/>
    <cellStyle name="3f1[0]_?-? " xfId="176"/>
    <cellStyle name="510T" xfId="177"/>
    <cellStyle name="à¤Ã×èÍ§ËÁÒÂ¨ØÅÀÒ¤ [0]_Excel_MD97DL" xfId="181"/>
    <cellStyle name="à¤Ã×èÍ§ËÁÒÂ¨ØÅÀÒ¤_Excel_MD97DL" xfId="180"/>
    <cellStyle name="à¤Ã×èÍ§ËÁÒÂÊ¡ØÅà§Ô¹ [0]_Excel_MD97DL" xfId="145"/>
    <cellStyle name="à¤Ã×èÍ§ËÁÒÂÊ¡ØÅà§Ô¹_Excel_MD97DL" xfId="165"/>
    <cellStyle name="Accent1 - 20%" xfId="21"/>
    <cellStyle name="Accent1 - 40%" xfId="182"/>
    <cellStyle name="Accent1 - 60%" xfId="174"/>
    <cellStyle name="Accent2 - 20%" xfId="153"/>
    <cellStyle name="Accent2 - 40%" xfId="11"/>
    <cellStyle name="Accent2 - 60%" xfId="183"/>
    <cellStyle name="Accent3 - 20%" xfId="184"/>
    <cellStyle name="Accent3 - 40%" xfId="185"/>
    <cellStyle name="Accent3 - 60%" xfId="162"/>
    <cellStyle name="Accent4 - 20%" xfId="186"/>
    <cellStyle name="Accent4 - 40%" xfId="188"/>
    <cellStyle name="Accent4 - 60%" xfId="189"/>
    <cellStyle name="Accent5 - 20%" xfId="191"/>
    <cellStyle name="Accent5 - 40%" xfId="192"/>
    <cellStyle name="Accent5 - 60%" xfId="194"/>
    <cellStyle name="Accent6 - 20%" xfId="195"/>
    <cellStyle name="Accent6 - 40%" xfId="197"/>
    <cellStyle name="Accent6 - 60%" xfId="137"/>
    <cellStyle name="AeE­ [0]_INQUIRY ¿μ¾÷AßAø " xfId="36"/>
    <cellStyle name="AeE­_INQUIRY ¿μ¾÷AßAø " xfId="198"/>
    <cellStyle name="AÞ¸¶ [0]_INQUIRY ¿?¾÷AßAø " xfId="10"/>
    <cellStyle name="AÞ¸¶_INQUIRY ¿?¾÷AßAø " xfId="199"/>
    <cellStyle name="C?AØ_¿?¾÷CoE² " xfId="200"/>
    <cellStyle name="C￥AØ_¿μ¾÷CoE² " xfId="201"/>
    <cellStyle name="Calc Currency (0)" xfId="97"/>
    <cellStyle name="Comma  - Style1" xfId="202"/>
    <cellStyle name="comma zerodec" xfId="203"/>
    <cellStyle name="Comma0" xfId="179"/>
    <cellStyle name="Comma0 2" xfId="205"/>
    <cellStyle name="Curren - Style3" xfId="206"/>
    <cellStyle name="Curren - Style4" xfId="208"/>
    <cellStyle name="Currency0" xfId="193"/>
    <cellStyle name="Currency0 2" xfId="207"/>
    <cellStyle name="Currency1" xfId="209"/>
    <cellStyle name="Currency1 2" xfId="210"/>
    <cellStyle name="Date" xfId="211"/>
    <cellStyle name="Default" xfId="212"/>
    <cellStyle name="Dollar (zero dec)" xfId="213"/>
    <cellStyle name="Dollar (zero dec) 2" xfId="30"/>
    <cellStyle name="Emphasis 1" xfId="214"/>
    <cellStyle name="Emphasis 2" xfId="215"/>
    <cellStyle name="Emphasis 3" xfId="216"/>
    <cellStyle name="Fixed" xfId="217"/>
    <cellStyle name="Grey" xfId="218"/>
    <cellStyle name="Header 1" xfId="78"/>
    <cellStyle name="Header 2" xfId="74"/>
    <cellStyle name="Header Center" xfId="99"/>
    <cellStyle name="Header1" xfId="219"/>
    <cellStyle name="Header2" xfId="220"/>
    <cellStyle name="HEADING1" xfId="91"/>
    <cellStyle name="HEADING2" xfId="221"/>
    <cellStyle name="HP Logo" xfId="222"/>
    <cellStyle name="IBM(401K)" xfId="3"/>
    <cellStyle name="Input [yellow]" xfId="223"/>
    <cellStyle name="J401K" xfId="225"/>
    <cellStyle name="JT帳票" xfId="227"/>
    <cellStyle name="Milliers [0]_AR1194" xfId="31"/>
    <cellStyle name="Milliers_AR1194" xfId="88"/>
    <cellStyle name="Mon?aire [0]_AR1194" xfId="25"/>
    <cellStyle name="Mon?aire_AR1194" xfId="228"/>
    <cellStyle name="Mon?taire [0]_AR1194" xfId="229"/>
    <cellStyle name="Mon?taire_AR1194" xfId="230"/>
    <cellStyle name="Monétaire [0]_AR1194" xfId="231"/>
    <cellStyle name="Monétaire_AR1194" xfId="178"/>
    <cellStyle name="Monﾁaire [0]_AR1194" xfId="234"/>
    <cellStyle name="Monﾁaire_AR1194" xfId="236"/>
    <cellStyle name="Mon彋aire [0]_AR1194" xfId="237"/>
    <cellStyle name="Mon彋aire_AR1194" xfId="204"/>
    <cellStyle name="Mon騁aire [0]_AR1194" xfId="239"/>
    <cellStyle name="Mon騁aire_AR1194" xfId="9"/>
    <cellStyle name="New Times Roman" xfId="240"/>
    <cellStyle name="no dec" xfId="241"/>
    <cellStyle name="Non" xfId="242"/>
    <cellStyle name="Normal" xfId="0" builtinId="0"/>
    <cellStyle name="Normal - Style1" xfId="33"/>
    <cellStyle name="Normal - Style5" xfId="243"/>
    <cellStyle name="Normal 10" xfId="59"/>
    <cellStyle name="Normal 10 2" xfId="187"/>
    <cellStyle name="Normal 2" xfId="244"/>
    <cellStyle name="Normal 2 2" xfId="246"/>
    <cellStyle name="Normal 3" xfId="247"/>
    <cellStyle name="Normal 3 2" xfId="305"/>
    <cellStyle name="Normal 4" xfId="39"/>
    <cellStyle name="Normal 5" xfId="12"/>
    <cellStyle name="Normal 6" xfId="96"/>
    <cellStyle name="Normal 7" xfId="248"/>
    <cellStyle name="Normal_laporan harian finishing" xfId="306"/>
    <cellStyle name="Note 2" xfId="251"/>
    <cellStyle name="Œ…‹æØ‚è [0.00]_Erb tsm " xfId="252"/>
    <cellStyle name="Œ…‹æØ‚è_Erb tsm " xfId="253"/>
    <cellStyle name="P1D" xfId="238"/>
    <cellStyle name="Percent" xfId="8" builtinId="5"/>
    <cellStyle name="Percent [2]" xfId="254"/>
    <cellStyle name="Percent [2] 2" xfId="255"/>
    <cellStyle name="Percent 3" xfId="304"/>
    <cellStyle name="PERCENTAGE" xfId="256"/>
    <cellStyle name="Quantity" xfId="233"/>
    <cellStyle name="S1D" xfId="257"/>
    <cellStyle name="Sheet Title" xfId="258"/>
    <cellStyle name="siki" xfId="259"/>
    <cellStyle name="STEP1" xfId="260"/>
    <cellStyle name="STEP2" xfId="261"/>
    <cellStyle name="Style 1" xfId="84"/>
    <cellStyle name="ｳfｹ・[0]_､ｭ､ " xfId="129"/>
    <cellStyle name="ｳfｹ､ｭ､ " xfId="262"/>
    <cellStyle name="ｳfｹSheet1" xfId="263"/>
    <cellStyle name="ｳqｳf [0.00]_076WEPD" xfId="167"/>
    <cellStyle name="ｳqｳf_076WEPD" xfId="264"/>
    <cellStyle name="ｪ愠ﾜ??????????_501N(991210)-ｧｺ" xfId="265"/>
    <cellStyle name="ｶWｳsｵｲ" xfId="155"/>
    <cellStyle name="ｼﾐｷﾇ_076WEPD" xfId="266"/>
    <cellStyle name="センター" xfId="267"/>
    <cellStyle name="ﾀHｫ皙ｺｶWｳsｵｲ" xfId="268"/>
    <cellStyle name="ハイパーリンク" xfId="32"/>
    <cellStyle name="ｮ・､ﾁ? [0.00]_076WEPD" xfId="269"/>
    <cellStyle name="ｮ・､ﾁ?_076WEPD" xfId="29"/>
    <cellStyle name="ｮ・ﾆｮB｢ﾔ [0.00]_076WEPD" xfId="16"/>
    <cellStyle name="ｮ・ﾆｮB｢ﾔ_076WEPD" xfId="270"/>
    <cellStyle name="เครื่องหมายจุลภาค [0]_Book1" xfId="44"/>
    <cellStyle name="เครื่องหมายจุลภาค_Book1" xfId="43"/>
    <cellStyle name="เครื่องหมายสกุลเงิน [0]_Book1" xfId="271"/>
    <cellStyle name="เครื่องหมายสกุลเงิน_Book1" xfId="272"/>
    <cellStyle name="ปกติ_~0014855" xfId="273"/>
    <cellStyle name="[0]_316NP(000413)993.3" xfId="274"/>
    <cellStyle name="_316NP(000413)993.3" xfId="275"/>
    <cellStyle name="? [0.00]_076WEPD" xfId="232"/>
    <cellStyle name="?_076WEPD" xfId="276"/>
    <cellStyle name=" [0.00]_076WEPD" xfId="19"/>
    <cellStyle name="_076WEPD" xfId="277"/>
    <cellStyle name=" [0.00]_??" xfId="17"/>
    <cellStyle name="_??" xfId="278"/>
    <cellStyle name="?_??" xfId="62"/>
    <cellStyle name="?8" xfId="279"/>
    <cellStyle name="??" xfId="35"/>
    <cellStyle name="??" xfId="127"/>
    <cellStyle name="??" xfId="142"/>
    <cellStyle name="_316NP(000413)993.3" xfId="235"/>
    <cellStyle name=" [0]_316NP(000413)993.3" xfId="280"/>
    <cellStyle name="_316NP(000413)993.3" xfId="119"/>
    <cellStyle name="똿뗦먛귟 [0.00]_PRODUCT DETAIL Q1" xfId="281"/>
    <cellStyle name="똿뗦먛귟_PRODUCT DETAIL Q1" xfId="107"/>
    <cellStyle name="믅됞 [0.00]_PRODUCT DETAIL Q1" xfId="282"/>
    <cellStyle name="믅됞_PRODUCT DETAIL Q1" xfId="283"/>
    <cellStyle name="백분율_HOBONG" xfId="226"/>
    <cellStyle name="뷭?_BOOKSHIP" xfId="250"/>
    <cellStyle name="콤마 [0]_1202" xfId="284"/>
    <cellStyle name="콤마_1202" xfId="285"/>
    <cellStyle name="통화 [0]_1202" xfId="103"/>
    <cellStyle name="통화_1202" xfId="161"/>
    <cellStyle name="표준_(정보부문)월별인원계획" xfId="286"/>
    <cellStyle name="一?ESheet1" xfId="164"/>
    <cellStyle name="一?Etam" xfId="287"/>
    <cellStyle name="一?Etsm" xfId="27"/>
    <cellStyle name="一?E五?" xfId="288"/>
    <cellStyle name="一?E各國引?" xfId="190"/>
    <cellStyle name="一?E生管號口LIST" xfId="289"/>
    <cellStyle name="一?E追加見積" xfId="2"/>
    <cellStyle name="一般_185W(020612)" xfId="291"/>
    <cellStyle name="千分?E0]_Sheet1" xfId="292"/>
    <cellStyle name="千分?ESheet1" xfId="293"/>
    <cellStyle name="千分?E五?" xfId="294"/>
    <cellStyle name="未定義" xfId="249"/>
    <cellStyle name="桁?切? [0.00]_InHouse" xfId="224"/>
    <cellStyle name="桁?切?_InHouse" xfId="296"/>
    <cellStyle name="桁区切り [0.00]_(11)" xfId="297"/>
    <cellStyle name="桁区切り_(11)" xfId="48"/>
    <cellStyle name="桁蟻唇Ｆ [0.00]_076WEPD" xfId="298"/>
    <cellStyle name="桁蟻唇Ｆ_076WEPD" xfId="20"/>
    <cellStyle name="標?_316NP(000413)00年一体化3.3" xfId="299"/>
    <cellStyle name="標準_(11)" xfId="134"/>
    <cellStyle name="標準-UENO" xfId="300"/>
    <cellStyle name="脱? [0.00]_076WEPD" xfId="301"/>
    <cellStyle name="脱?_076WEPD" xfId="295"/>
    <cellStyle name="脱浦 [0.00]_076WEPD" xfId="160"/>
    <cellStyle name="脱浦_076WEPD" xfId="34"/>
    <cellStyle name="表・・・・ハイパーリンク" xfId="290"/>
    <cellStyle name="表示済みのハイパーリンク" xfId="52"/>
    <cellStyle name="貨?E[0]_Sheet1" xfId="245"/>
    <cellStyle name="通貨 [0.00]_(11)" xfId="196"/>
    <cellStyle name="通貨_(11)" xfId="302"/>
    <cellStyle name="鬻? [0.00]_076WEPD" xfId="106"/>
    <cellStyle name="鬻?_076WEPD" xfId="303"/>
  </cellStyles>
  <dxfs count="93"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53"/>
        </patternFill>
      </fill>
    </dxf>
    <dxf>
      <fill>
        <patternFill patternType="solid">
          <bgColor indexed="50"/>
        </patternFill>
      </fill>
    </dxf>
  </dxfs>
  <tableStyles count="0" defaultTableStyle="TableStyleMedium9" defaultPivotStyle="PivotStyleLight16"/>
  <colors>
    <mruColors>
      <color rgb="FFFF33CC"/>
      <color rgb="FFD99694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96-441F-B504-0CF4772DA07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96-441F-B504-0CF4772DA07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596-441F-B504-0CF4772DA071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596-441F-B504-0CF4772DA071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596-441F-B504-0CF4772DA0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'01'!$Z$85:$Z$89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96-441F-B504-0CF4772DA0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'01'!$AJ$85:$AJ$89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96-441F-B504-0CF4772DA0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2AD-41FF-A2ED-F33BB7C9E96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AD-41FF-A2ED-F33BB7C9E96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AD-41FF-A2ED-F33BB7C9E96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2AD-41FF-A2ED-F33BB7C9E96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2AD-41FF-A2ED-F33BB7C9E9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'01'!$T$95:$Y$99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'01'!$Z$95:$Z$99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AD-41FF-A2ED-F33BB7C9E9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'01'!$AJ$95:$AJ$99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AD-41FF-A2ED-F33BB7C9E9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4B-459D-9438-48D82644D0E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4B-459D-9438-48D82644D0E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4B-459D-9438-48D82644D0EB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B4B-459D-9438-48D82644D0EB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B4B-459D-9438-48D82644D0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'01'!$T$95:$Y$99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'01'!$Z$105:$Z$109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B4B-459D-9438-48D82644D0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'01'!$AJ$105:$AJ$109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4B-459D-9438-48D82644D0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'01'!$D$68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7-4047-AACE-FE8BAD1EF6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2F-484D-AE54-BF6636F520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'01'!$L$68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F-484D-AE54-BF6636F520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'01'!$X$68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D-495C-A550-01044BADBB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AC-427E-A6A7-CE3FDEEC84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'01'!$AD$68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AC-427E-A6A7-CE3FDEEC84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64-4475-9BD7-50E32EE9D4C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64-4475-9BD7-50E32EE9D4C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64-4475-9BD7-50E32EE9D4C7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E64-4475-9BD7-50E32EE9D4C7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E64-4475-9BD7-50E32EE9D4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'02'!$Z$85:$Z$89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E64-4475-9BD7-50E32EE9D4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'02'!$AJ$85:$AJ$89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64-4475-9BD7-50E32EE9D4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8BC-80ED-3C1B77ED641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8BC-80ED-3C1B77ED641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8BC-80ED-3C1B77ED641D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8BC-80ED-3C1B77ED641D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8BC-80ED-3C1B77ED64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'02'!$Z$95:$Z$99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BF-48BC-80ED-3C1B77ED641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'02'!$AJ$95:$AJ$99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9BF-48BC-80ED-3C1B77ED641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13-4907-ADB1-A7961F727B4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13-4907-ADB1-A7961F727B4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013-4907-ADB1-A7961F727B4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13-4907-ADB1-A7961F727B44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013-4907-ADB1-A7961F727B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'02'!$Z$105:$Z$109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13-4907-ADB1-A7961F727B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'02'!$AJ$105:$AJ$109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13-4907-ADB1-A7961F727B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'02'!$D$68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8-480C-A488-F8F3301133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BB0-42DF-AC4D-3DCFB3CAB0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'02'!$L$68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B0-42DF-AC4D-3DCFB3CAB0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'02'!$X$68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B-483A-A850-24B9B6026A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A0-4CE7-8E8E-E53D49C878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'02'!$AD$68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A0-4CE7-8E8E-E53D49C8780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2C-41D6-A799-61AB81509FD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2C-41D6-A799-61AB81509FD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72C-41D6-A799-61AB81509FD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72C-41D6-A799-61AB81509FD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72C-41D6-A799-61AB81509F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'03'!$Z$85:$Z$89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2C-41D6-A799-61AB81509F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'03'!$AJ$85:$AJ$89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72C-41D6-A799-61AB81509F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42E-4598-AD50-212AEED3CC5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2E-4598-AD50-212AEED3CC5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42E-4598-AD50-212AEED3CC5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42E-4598-AD50-212AEED3CC5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42E-4598-AD50-212AEED3CC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'03'!$T$95:$Y$99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'03'!$Z$95:$Z$99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2E-4598-AD50-212AEED3CC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'03'!$AJ$95:$AJ$99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2E-4598-AD50-212AEED3CC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A87-43F3-9212-5E087179BA6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A87-43F3-9212-5E087179BA6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A87-43F3-9212-5E087179BA6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A87-43F3-9212-5E087179BA6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A87-43F3-9212-5E087179BA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'03'!$T$95:$Y$99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'03'!$Z$105:$Z$109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87-43F3-9212-5E087179BA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'03'!$AJ$105:$AJ$109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87-43F3-9212-5E087179BA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'03'!$D$68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B-4487-A8D0-99616A3826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B2-4879-B4BD-5E9A399FCC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'03'!$L$68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B2-4879-B4BD-5E9A399FCCB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'03'!$X$68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1-429B-BB42-3EE876BB25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99-4277-BC9D-200D292A66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'03'!$AD$68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9-4277-BC9D-200D292A66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DF-4BE1-A79A-961A9DB7CE7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DF-4BE1-A79A-961A9DB7CE7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DF-4BE1-A79A-961A9DB7CE71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DF-4BE1-A79A-961A9DB7CE71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DF-4BE1-A79A-961A9DB7CE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'04'!$Z$85:$Z$89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DF-4BE1-A79A-961A9DB7CE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'04'!$AJ$85:$AJ$89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DF-4BE1-A79A-961A9DB7CE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849-4AB1-9924-B8C75BF50F8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849-4AB1-9924-B8C75BF50F8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849-4AB1-9924-B8C75BF50F81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849-4AB1-9924-B8C75BF50F81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849-4AB1-9924-B8C75BF50F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'04'!$Z$95:$Z$99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49-4AB1-9924-B8C75BF50F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'04'!$AJ$95:$AJ$99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49-4AB1-9924-B8C75BF50F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2F-4A08-A146-9DE06F4B11C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2F-4A08-A146-9DE06F4B11C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2F-4A08-A146-9DE06F4B11C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B2F-4A08-A146-9DE06F4B11C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B2F-4A08-A146-9DE06F4B11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'04'!$Z$105:$Z$109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B2F-4A08-A146-9DE06F4B11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'04'!$AJ$105:$AJ$109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2F-4A08-A146-9DE06F4B11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'04'!$D$68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D-4A71-8078-8C229D69EF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6D-42D7-B4BB-E3D76B8797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'04'!$L$68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6D-42D7-B4BB-E3D76B8797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'04'!$X$68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F-427E-B1E3-2941109B03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DB-414A-BCEC-5067CA2A65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'04'!$AD$68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B-414A-BCEC-5067CA2A65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8C-4696-B95B-BCC24EED7C9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8C-4696-B95B-BCC24EED7C9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8C-4696-B95B-BCC24EED7C9E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8C-4696-B95B-BCC24EED7C9E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98C-4696-B95B-BCC24EED7C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'05'!$Z$85:$Z$89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98C-4696-B95B-BCC24EED7C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'05'!$AJ$85:$AJ$89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8C-4696-B95B-BCC24EED7C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FE-419A-A8D7-67420D84FB8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AFE-419A-A8D7-67420D84FB8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AFE-419A-A8D7-67420D84FB8A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AFE-419A-A8D7-67420D84FB8A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AFE-419A-A8D7-67420D84FB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'05'!$Z$95:$Z$99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FE-419A-A8D7-67420D84FB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'05'!$AJ$95:$AJ$99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FE-419A-A8D7-67420D84FB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96-4D94-8ACB-B7C533BC439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96-4D94-8ACB-B7C533BC439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96-4D94-8ACB-B7C533BC439E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96-4D94-8ACB-B7C533BC439E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96-4D94-8ACB-B7C533BC43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'05'!$Z$105:$Z$109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96-4D94-8ACB-B7C533BC43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'05'!$AJ$105:$AJ$109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96-4D94-8ACB-B7C533BC43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'05'!$D$68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E-46C9-916E-8D7F71AE7F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0D-4477-A699-30E8D7A091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'05'!$L$68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0D-4477-A699-30E8D7A091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'05'!$X$68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D-44B8-BC3B-DEFF0C3836B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4A8-47B0-9937-A58A193EE8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'05'!$AD$68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8-47B0-9937-A58A193EE8B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41-457D-9A2F-61891461FA3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41-457D-9A2F-61891461FA3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41-457D-9A2F-61891461FA3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F41-457D-9A2F-61891461FA35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F41-457D-9A2F-61891461FA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'06'!$Z$85:$Z$89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41-457D-9A2F-61891461FA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'06'!$AJ$85:$AJ$89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41-457D-9A2F-61891461FA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BF-4D8B-8542-FF099657C23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BF-4D8B-8542-FF099657C23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FBF-4D8B-8542-FF099657C232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FBF-4D8B-8542-FF099657C232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FBF-4D8B-8542-FF099657C2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'06'!$T$95:$Y$99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'06'!$Z$95:$Z$99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BF-4D8B-8542-FF099657C2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'06'!$AJ$95:$AJ$99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FBF-4D8B-8542-FF099657C2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3F-4560-B014-B1D95B3114D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3F-4560-B014-B1D95B3114D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23F-4560-B014-B1D95B3114DB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23F-4560-B014-B1D95B3114DB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23F-4560-B014-B1D95B3114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'06'!$T$95:$Y$99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'06'!$Z$105:$Z$109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3F-4560-B014-B1D95B3114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'06'!$AJ$105:$AJ$109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3F-4560-B014-B1D95B3114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'06'!$D$68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0-4212-B05F-586FB93F394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68-4E36-A01F-24720DA9EE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'06'!$L$68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36-A01F-24720DA9EE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'06'!$X$68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E-4076-8DEC-1EE6A1C0AA8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F2-4393-AAB8-F6ED4EAE8B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'06'!$AD$68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2-4393-AAB8-F6ED4EAE8B2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E4-4963-A279-305E3EAEE73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E4-4963-A279-305E3EAEE73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E4-4963-A279-305E3EAEE73A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4E4-4963-A279-305E3EAEE73A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4E4-4963-A279-305E3EAEE7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'07'!$Z$85:$Z$89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E4-4963-A279-305E3EAEE7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'07'!$AJ$85:$AJ$89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E4-4963-A279-305E3EAEE7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066-4813-AA6D-92DD7085E82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066-4813-AA6D-92DD7085E82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066-4813-AA6D-92DD7085E82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066-4813-AA6D-92DD7085E824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066-4813-AA6D-92DD7085E8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'07'!$T$95:$Y$99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'07'!$Z$95:$Z$99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066-4813-AA6D-92DD7085E8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'07'!$AJ$95:$AJ$99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66-4813-AA6D-92DD7085E8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9D-43BC-9340-4044AEE76F6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9D-43BC-9340-4044AEE76F6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F9D-43BC-9340-4044AEE76F61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9D-43BC-9340-4044AEE76F61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F9D-43BC-9340-4044AEE76F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'07'!$T$95:$Y$99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'07'!$Z$105:$Z$109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F9D-43BC-9340-4044AEE76F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'07'!$AJ$105:$AJ$109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9D-43BC-9340-4044AEE76F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'07'!$D$68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9-4BF5-A5FE-C9396575FA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8F2-4F4A-A376-727DFE766D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'07'!$L$68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2-4F4A-A376-727DFE766D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'07'!$X$68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A-417E-89B1-D124D3A39B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30-4D69-98B0-1BD34B20A6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'07'!$AD$68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0-4D69-98B0-1BD34B20A6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9C-4554-BB06-485FFF420E5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9C-4554-BB06-485FFF420E5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9C-4554-BB06-485FFF420E5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9C-4554-BB06-485FFF420E5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69C-4554-BB06-485FFF420E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'08'!$Z$85:$Z$89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9C-4554-BB06-485FFF420E5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'08'!$AJ$85:$AJ$89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9C-4554-BB06-485FFF420E5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03-482A-9507-75F77EFFDB0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03-482A-9507-75F77EFFDB0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03-482A-9507-75F77EFFDB03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03-482A-9507-75F77EFFDB03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03-482A-9507-75F77EFFDB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'08'!$T$95:$Y$99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'08'!$Z$95:$Z$99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03-482A-9507-75F77EFFDB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'08'!$AJ$95:$AJ$99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703-482A-9507-75F77EFFDB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95-477D-B0A4-D584D8E5DF8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95-477D-B0A4-D584D8E5DF8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595-477D-B0A4-D584D8E5DF8E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595-477D-B0A4-D584D8E5DF8E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595-477D-B0A4-D584D8E5DF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'08'!$T$95:$Y$99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'08'!$Z$105:$Z$109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95-477D-B0A4-D584D8E5DF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'08'!$AJ$105:$AJ$109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95-477D-B0A4-D584D8E5DF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'08'!$D$68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4-474A-93A8-0416C0966AE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A26-4C73-8CB9-E5B799E7F9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'08'!$L$68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6-4C73-8CB9-E5B799E7F9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'08'!$X$68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1-4BF7-A6D8-0D7675EE5F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29B-4A25-A9F7-470842E4B5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'08'!$AD$68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9B-4A25-A9F7-470842E4B5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446-4968-A6A8-F381140AA03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446-4968-A6A8-F381140AA03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446-4968-A6A8-F381140AA03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446-4968-A6A8-F381140AA035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446-4968-A6A8-F381140AA0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'09'!$Z$85:$Z$89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46-4968-A6A8-F381140AA0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'09'!$AJ$85:$AJ$89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46-4968-A6A8-F381140AA0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CD-4203-9F76-930C92B6A5E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CD-4203-9F76-930C92B6A5E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CD-4203-9F76-930C92B6A5E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CD-4203-9F76-930C92B6A5E5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CD-4203-9F76-930C92B6A5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'09'!$Z$95:$Z$99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D-4203-9F76-930C92B6A5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'09'!$AJ$95:$AJ$99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CD-4203-9F76-930C92B6A5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0B-467F-98AC-68A216FC460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0B-467F-98AC-68A216FC460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0B-467F-98AC-68A216FC460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0B-467F-98AC-68A216FC4604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60B-467F-98AC-68A216FC46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'09'!$Z$105:$Z$109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0B-467F-98AC-68A216FC460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'09'!$AJ$105:$AJ$109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0B-467F-98AC-68A216FC460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'09'!$D$68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3-4114-B43D-C0BD8136FBF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DC2-43B3-B03F-64B7638E33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'09'!$L$68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C2-43B3-B03F-64B7638E33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'09'!$X$68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F-4013-BAB3-ACF21F1F0B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A1-4AB9-9D20-5C9BD6FE7E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'09'!$AD$68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1-4AB9-9D20-5C9BD6FE7E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E2-4AF1-B433-BF283C3CFCA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E2-4AF1-B433-BF283C3CFCA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E2-4AF1-B433-BF283C3CFCAD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E2-4AF1-B433-BF283C3CFCAD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E2-4AF1-B433-BF283C3CFC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'10'!$Z$85:$Z$89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E2-4AF1-B433-BF283C3CFC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'10'!$AJ$85:$AJ$89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9E2-4AF1-B433-BF283C3CFC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FF-4F7A-841C-4CB5C2EE6C4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FFF-4F7A-841C-4CB5C2EE6C4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FFF-4F7A-841C-4CB5C2EE6C4B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FFF-4F7A-841C-4CB5C2EE6C4B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FFF-4F7A-841C-4CB5C2EE6C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'10'!$Z$95:$Z$99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FF-4F7A-841C-4CB5C2EE6C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'10'!$AJ$95:$AJ$99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FF-4F7A-841C-4CB5C2EE6C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33F-487C-B9AD-91C84B6B153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33F-487C-B9AD-91C84B6B153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33F-487C-B9AD-91C84B6B1532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33F-487C-B9AD-91C84B6B1532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33F-487C-B9AD-91C84B6B15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'10'!$Z$105:$Z$109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3F-487C-B9AD-91C84B6B15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'10'!$AJ$105:$AJ$109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33F-487C-B9AD-91C84B6B15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'10'!$D$68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A-4BD1-BEA0-1C9172ED81B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F0-4B5C-B5C6-3C0771F5C1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'10'!$L$68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F0-4B5C-B5C6-3C0771F5C14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'10'!$X$68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A-4EA5-B3A4-B7E92DB1E6D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2F-4B81-8F9E-9379C11BE6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'10'!$AD$68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F-4B81-8F9E-9379C11BE6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2D1-4058-BBDE-2304370A203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2D1-4058-BBDE-2304370A203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2D1-4058-BBDE-2304370A203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2D1-4058-BBDE-2304370A203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2D1-4058-BBDE-2304370A20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'11'!$Z$85:$Z$89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D1-4058-BBDE-2304370A20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'11'!$AJ$85:$AJ$89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D1-4058-BBDE-2304370A20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26-470E-986F-D1A0CEF5B83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26-470E-986F-D1A0CEF5B83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226-470E-986F-D1A0CEF5B836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226-470E-986F-D1A0CEF5B836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226-470E-986F-D1A0CEF5B8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'11'!$Z$95:$Z$99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26-470E-986F-D1A0CEF5B8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'11'!$AJ$95:$AJ$99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26-470E-986F-D1A0CEF5B8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C-4D40-91E7-E0FD84B4DD4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C-4D40-91E7-E0FD84B4DD4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2C-4D40-91E7-E0FD84B4DD4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02C-4D40-91E7-E0FD84B4DD4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02C-4D40-91E7-E0FD84B4DD4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'11'!$Z$105:$Z$109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2C-4D40-91E7-E0FD84B4DD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'11'!$AJ$105:$AJ$109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2C-4D40-91E7-E0FD84B4DD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'11'!$D$68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1-46CC-9566-998A2FE710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F9-4279-BE5A-7F5B305F44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'11'!$L$68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F9-4279-BE5A-7F5B305F44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'11'!$X$68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6-4C56-8206-18B9BC6D6EB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EA-4ABF-8E91-C8C4D6327B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'11'!$AD$68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A-4ABF-8E91-C8C4D6327B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3F-4E49-8A18-BB06B6D2B6B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3F-4E49-8A18-BB06B6D2B6B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03F-4E49-8A18-BB06B6D2B6B0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03F-4E49-8A18-BB06B6D2B6B0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03F-4E49-8A18-BB06B6D2B6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'12'!$Z$85:$Z$89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03F-4E49-8A18-BB06B6D2B6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'12'!$AJ$85:$AJ$89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3F-4E49-8A18-BB06B6D2B6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97-4616-AB75-64E6809E009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97-4616-AB75-64E6809E009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97-4616-AB75-64E6809E009A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97-4616-AB75-64E6809E009A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97-4616-AB75-64E6809E00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'12'!$Z$95:$Z$99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97-4616-AB75-64E6809E00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'12'!$AJ$95:$AJ$99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997-4616-AB75-64E6809E00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6D-44EA-ABD4-FE1AB796103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6D-44EA-ABD4-FE1AB796103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6D-44EA-ABD4-FE1AB7961038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16D-44EA-ABD4-FE1AB7961038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16D-44EA-ABD4-FE1AB79610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'12'!$Z$105:$Z$109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6D-44EA-ABD4-FE1AB79610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'12'!$AJ$105:$AJ$109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6D-44EA-ABD4-FE1AB79610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'12'!$D$68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7-4958-AAC6-3B94C54C36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58B-4AEB-894E-0CF6494E56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'12'!$L$68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8B-4AEB-894E-0CF6494E560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'12'!$X$68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5-48D5-805A-7C56D86E6C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70-4C92-85C6-A5E7398418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'12'!$AD$68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0-4C92-85C6-A5E7398418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3DD-4105-98CF-4BF6979107C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3DD-4105-98CF-4BF6979107C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3DD-4105-98CF-4BF6979107C7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3DD-4105-98CF-4BF6979107C7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3DD-4105-98CF-4BF6979107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'13'!$Z$85:$Z$89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DD-4105-98CF-4BF6979107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'13'!$AJ$85:$AJ$89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3DD-4105-98CF-4BF6979107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B7-4EC2-9DE0-C6EFB4E3E00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B7-4EC2-9DE0-C6EFB4E3E00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B7-4EC2-9DE0-C6EFB4E3E00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B7-4EC2-9DE0-C6EFB4E3E00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FB7-4EC2-9DE0-C6EFB4E3E0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'13'!$Z$95:$Z$99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B7-4EC2-9DE0-C6EFB4E3E0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'13'!$AJ$95:$AJ$99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FB7-4EC2-9DE0-C6EFB4E3E0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30-4099-B0A6-7052612F489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30-4099-B0A6-7052612F489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B30-4099-B0A6-7052612F489C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B30-4099-B0A6-7052612F489C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B30-4099-B0A6-7052612F48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'13'!$Z$105:$Z$109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B30-4099-B0A6-7052612F48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'13'!$AJ$105:$AJ$109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30-4099-B0A6-7052612F48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3-4B45-8C01-97ED42E9AF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B1-4539-BFD2-0F41A48F27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1-4539-BFD2-0F41A48F278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3-4629-AFD2-177FE9E452D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FF-4FDF-9DEB-4CCDE07159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FF-4FDF-9DEB-4CCDE07159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25-4770-B0E0-AF9FC33D5B7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25-4770-B0E0-AF9FC33D5B7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F25-4770-B0E0-AF9FC33D5B7E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25-4770-B0E0-AF9FC33D5B7E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F25-4770-B0E0-AF9FC33D5B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'14'!$Z$85:$Z$89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F25-4770-B0E0-AF9FC33D5B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'14'!$AJ$85:$AJ$89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25-4770-B0E0-AF9FC33D5B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8A-4AA0-AEE1-9101CD1E030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8A-4AA0-AEE1-9101CD1E030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08A-4AA0-AEE1-9101CD1E030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8A-4AA0-AEE1-9101CD1E0305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08A-4AA0-AEE1-9101CD1E03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'14'!$Z$95:$Z$99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8A-4AA0-AEE1-9101CD1E03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'14'!$AJ$95:$AJ$99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8A-4AA0-AEE1-9101CD1E03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8FD-4670-82BE-22A1ED847A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8FD-4670-82BE-22A1ED847AF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8FD-4670-82BE-22A1ED847AF2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8FD-4670-82BE-22A1ED847AF2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8FD-4670-82BE-22A1ED847A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'14'!$Z$105:$Z$109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FD-4670-82BE-22A1ED847A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'14'!$AJ$105:$AJ$109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8FD-4670-82BE-22A1ED847A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B-440A-BEED-668FAE6C6B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AF-4B47-B08E-181AC95B5D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F-4B47-B08E-181AC95B5DE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E-4059-99E9-1126C58738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C6-46BA-AE18-2C5990D327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6-46BA-AE18-2C5990D327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14-4185-B831-62E223E2839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14-4185-B831-62E223E2839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14-4185-B831-62E223E28391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C14-4185-B831-62E223E28391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C14-4185-B831-62E223E283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'15'!$Z$85:$Z$89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14-4185-B831-62E223E283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'15'!$AJ$85:$AJ$89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14-4185-B831-62E223E283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E50-4D36-958B-BB3216F9D00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E50-4D36-958B-BB3216F9D00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E50-4D36-958B-BB3216F9D002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E50-4D36-958B-BB3216F9D002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E50-4D36-958B-BB3216F9D0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'15'!$T$95:$Y$99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'15'!$Z$95:$Z$99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50-4D36-958B-BB3216F9D0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'15'!$AJ$95:$AJ$99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50-4D36-958B-BB3216F9D0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44D-4FEC-B49E-4D5C2CA9AC3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44D-4FEC-B49E-4D5C2CA9AC3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44D-4FEC-B49E-4D5C2CA9AC3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44D-4FEC-B49E-4D5C2CA9AC34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44D-4FEC-B49E-4D5C2CA9AC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'15'!$T$95:$Y$99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'15'!$Z$105:$Z$109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44D-4FEC-B49E-4D5C2CA9AC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'15'!$AJ$105:$AJ$109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4D-4FEC-B49E-4D5C2CA9AC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B-4A4E-A4C5-3FAD0BBF46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04-4463-B059-4A9AE9BDF3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4-4463-B059-4A9AE9BDF32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9-42E8-A636-BE6322FF98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ED-445B-B0E5-0B2D498A49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ED-445B-B0E5-0B2D498A49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CC-4801-9362-9FB6BC811DA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3CC-4801-9362-9FB6BC811DA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3CC-4801-9362-9FB6BC811DA3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3CC-4801-9362-9FB6BC811DA3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3CC-4801-9362-9FB6BC811D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'16'!$Z$85:$Z$89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CC-4801-9362-9FB6BC811DA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'16'!$AJ$85:$AJ$89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CC-4801-9362-9FB6BC811DA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0E-4D76-A5DA-EE476C6102C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0E-4D76-A5DA-EE476C6102C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50E-4D76-A5DA-EE476C6102C8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50E-4D76-A5DA-EE476C6102C8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50E-4D76-A5DA-EE476C6102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'16'!$Z$95:$Z$99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0E-4D76-A5DA-EE476C6102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'16'!$AJ$95:$AJ$99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0E-4D76-A5DA-EE476C6102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45-45B8-A919-05F5E566DF4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45-45B8-A919-05F5E566DF4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45-45B8-A919-05F5E566DF41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D45-45B8-A919-05F5E566DF41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D45-45B8-A919-05F5E566DF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'16'!$Z$105:$Z$109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45-45B8-A919-05F5E566DF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'16'!$AJ$105:$AJ$109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45-45B8-A919-05F5E566DF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'16'!$D$68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B-430D-BE77-1D2ACF9482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FD-4390-936B-0031549A91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'16'!$L$68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FD-4390-936B-0031549A91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'16'!$X$68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7-4B4B-8FBB-05557294DF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0E-4ADC-BDBC-962EA6E96E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'16'!$AD$68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0E-4ADC-BDBC-962EA6E96E8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2D-4E39-BB79-A34C1156B69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2D-4E39-BB79-A34C1156B69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2D-4E39-BB79-A34C1156B697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2D-4E39-BB79-A34C1156B697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F2D-4E39-BB79-A34C1156B6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'17'!$Z$85:$Z$89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2D-4E39-BB79-A34C1156B6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'17'!$AJ$85:$AJ$89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F2D-4E39-BB79-A34C1156B6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943-4396-9338-91493D7EA32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943-4396-9338-91493D7EA32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943-4396-9338-91493D7EA32C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943-4396-9338-91493D7EA32C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943-4396-9338-91493D7EA3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'17'!$Z$95:$Z$99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43-4396-9338-91493D7EA3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'17'!$AJ$95:$AJ$99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43-4396-9338-91493D7EA3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11-448C-A226-846CB1FCE01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011-448C-A226-846CB1FCE01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011-448C-A226-846CB1FCE01B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011-448C-A226-846CB1FCE01B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011-448C-A226-846CB1FCE0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'17'!$Z$105:$Z$109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11-448C-A226-846CB1FCE0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'17'!$AJ$105:$AJ$109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011-448C-A226-846CB1FCE0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'17'!$D$68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C-4736-B6AF-6A089D5E7B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2F-4569-819F-B2EC395478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'17'!$L$68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2F-4569-819F-B2EC395478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'17'!$X$68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7-4686-8DF6-1A47FF70A57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3B-470D-85D2-62A00E6594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'17'!$AD$68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3B-470D-85D2-62A00E6594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FC-46A7-9154-EF1A2A9DA9C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FC-46A7-9154-EF1A2A9DA9C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FC-46A7-9154-EF1A2A9DA9C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2FC-46A7-9154-EF1A2A9DA9C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2FC-46A7-9154-EF1A2A9DA9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'18'!$Z$85:$Z$89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2FC-46A7-9154-EF1A2A9DA9C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'18'!$AJ$85:$AJ$89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FC-46A7-9154-EF1A2A9DA9C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FE-4815-92E6-835237C9DFB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FE-4815-92E6-835237C9DFB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3FE-4815-92E6-835237C9DFBD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3FE-4815-92E6-835237C9DFBD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3FE-4815-92E6-835237C9DF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'18'!$Z$95:$Z$99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FE-4815-92E6-835237C9DF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'18'!$AJ$95:$AJ$99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FE-4815-92E6-835237C9DF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15-4B92-B5D6-2C38C3D5472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515-4B92-B5D6-2C38C3D5472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515-4B92-B5D6-2C38C3D54720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515-4B92-B5D6-2C38C3D54720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515-4B92-B5D6-2C38C3D547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'18'!$Z$105:$Z$109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15-4B92-B5D6-2C38C3D547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'18'!$AJ$105:$AJ$109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15-4B92-B5D6-2C38C3D547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'18'!$D$68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D2-4486-A17A-3F40C258E9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C6-4898-85C7-82C008386D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'18'!$L$68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C6-4898-85C7-82C008386D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'18'!$X$68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0F-4F3E-A3DB-449DB3182F1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4A-44F4-9D1F-68B264D015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'18'!$AD$68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4A-44F4-9D1F-68B264D015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F0-4A8F-BDFC-39C0A19D3F4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F0-4A8F-BDFC-39C0A19D3F4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F0-4A8F-BDFC-39C0A19D3F40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1F0-4A8F-BDFC-39C0A19D3F40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1F0-4A8F-BDFC-39C0A19D3F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'19'!$Z$85:$Z$89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F0-4A8F-BDFC-39C0A19D3F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'19'!$AJ$85:$AJ$89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F0-4A8F-BDFC-39C0A19D3F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99-4731-B4EF-63B94D94DD2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99-4731-B4EF-63B94D94DD2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99-4731-B4EF-63B94D94DD2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B99-4731-B4EF-63B94D94DD25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B99-4731-B4EF-63B94D94DD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'19'!$Z$95:$Z$99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99-4731-B4EF-63B94D94DD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'19'!$AJ$95:$AJ$99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99-4731-B4EF-63B94D94DD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93-4900-8DF2-CFFB77ECE0D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93-4900-8DF2-CFFB77ECE0D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93-4900-8DF2-CFFB77ECE0D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93-4900-8DF2-CFFB77ECE0D5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93-4900-8DF2-CFFB77ECE0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'19'!$Z$105:$Z$109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93-4900-8DF2-CFFB77ECE0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'19'!$AJ$105:$AJ$109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93-4900-8DF2-CFFB77ECE0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'19'!$D$68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4-4ECD-81EE-003E93DBAE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BD-4F9B-AAE4-1CDA290E71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'19'!$L$68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D-4F9B-AAE4-1CDA290E71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'19'!$X$68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2-4778-881F-A752A37C9A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D1-471C-921B-843DB5F8D4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'19'!$AD$68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D1-471C-921B-843DB5F8D4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A39-47A2-8600-FD5D6B81A34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A39-47A2-8600-FD5D6B81A34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A39-47A2-8600-FD5D6B81A34C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A39-47A2-8600-FD5D6B81A34C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A39-47A2-8600-FD5D6B81A3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'20'!$Z$85:$Z$89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39-47A2-8600-FD5D6B81A3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'20'!$AJ$85:$AJ$89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39-47A2-8600-FD5D6B81A3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B4-43A7-BF1F-E1588D3514F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B4-43A7-BF1F-E1588D3514F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CB4-43A7-BF1F-E1588D3514F1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CB4-43A7-BF1F-E1588D3514F1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CB4-43A7-BF1F-E1588D3514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'20'!$Z$95:$Z$99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B4-43A7-BF1F-E1588D3514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'20'!$AJ$95:$AJ$99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CB4-43A7-BF1F-E1588D3514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CF-4F20-A264-16BEAFC42F8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CF-4F20-A264-16BEAFC42F8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CF-4F20-A264-16BEAFC42F87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CF-4F20-A264-16BEAFC42F87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CCF-4F20-A264-16BEAFC42F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'20'!$Z$105:$Z$109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CF-4F20-A264-16BEAFC42F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'20'!$AJ$105:$AJ$109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CF-4F20-A264-16BEAFC42F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'20'!$D$68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D-4DED-AA8B-40F6DE1311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D8-478A-899C-EF1C095B8C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'20'!$L$68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8-478A-899C-EF1C095B8C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'20'!$X$68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5-4B51-B28A-E7D1517790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B3-4203-A113-092097F63D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'20'!$AD$68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B3-4203-A113-092097F63D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877-4DB6-9955-71D22BB834B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877-4DB6-9955-71D22BB834B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877-4DB6-9955-71D22BB834BB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877-4DB6-9955-71D22BB834BB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877-4DB6-9955-71D22BB834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'21'!$Z$85:$Z$89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77-4DB6-9955-71D22BB834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'21'!$AJ$85:$AJ$89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877-4DB6-9955-71D22BB834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04-4D1A-BDD0-30D8C4E3084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04-4D1A-BDD0-30D8C4E3084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04-4D1A-BDD0-30D8C4E3084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04-4D1A-BDD0-30D8C4E30844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704-4D1A-BDD0-30D8C4E308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'21'!$T$95:$Y$99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'21'!$Z$95:$Z$99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04-4D1A-BDD0-30D8C4E308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'21'!$AJ$95:$AJ$99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704-4D1A-BDD0-30D8C4E308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6F-4131-9ED8-B764827742A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96F-4131-9ED8-B764827742A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96F-4131-9ED8-B764827742A3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96F-4131-9ED8-B764827742A3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96F-4131-9ED8-B764827742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'21'!$T$95:$Y$99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'21'!$Z$105:$Z$109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96F-4131-9ED8-B764827742A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'21'!$AJ$105:$AJ$109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96F-4131-9ED8-B764827742A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'21'!$D$68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A-4F95-A3B9-A760272D7D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C1-47C6-AC7C-5ADBEDE33E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'21'!$L$68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1-47C6-AC7C-5ADBEDE33E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'21'!$X$68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B-452E-924C-F0065EEACD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91F-4C7B-AD9A-98B69567E1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'21'!$AD$68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1F-4C7B-AD9A-98B69567E1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E5E-4EF8-A513-B03F03132CC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E5E-4EF8-A513-B03F03132CC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5E-4EF8-A513-B03F03132CC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E5E-4EF8-A513-B03F03132CC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E5E-4EF8-A513-B03F03132C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'22'!$Z$85:$Z$89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5E-4EF8-A513-B03F03132C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'22'!$AJ$85:$AJ$89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E5E-4EF8-A513-B03F03132C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D3-4076-A80B-4D4DA4EC930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D3-4076-A80B-4D4DA4EC930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3D3-4076-A80B-4D4DA4EC930D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3D3-4076-A80B-4D4DA4EC930D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3D3-4076-A80B-4D4DA4EC93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'22'!$T$95:$Y$99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'22'!$Z$95:$Z$99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D3-4076-A80B-4D4DA4EC930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'22'!$AJ$95:$AJ$99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D3-4076-A80B-4D4DA4EC930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EA-45D1-9ADA-D2BFAA817F3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EA-45D1-9ADA-D2BFAA817F3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0EA-45D1-9ADA-D2BFAA817F3D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0EA-45D1-9ADA-D2BFAA817F3D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0EA-45D1-9ADA-D2BFAA817F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'22'!$T$95:$Y$99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'22'!$Z$105:$Z$109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0EA-45D1-9ADA-D2BFAA817F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'22'!$T$85:$Y$89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'22'!$AJ$105:$AJ$109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EA-45D1-9ADA-D2BFAA817F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'22'!$D$68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5-46F0-B322-5415055D69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1E-441F-A5C0-F0775E68BB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'22'!$L$68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E-441F-A5C0-F0775E68BB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'22'!$X$68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A-4A32-B87A-9A7ABB4815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8D7-4581-8064-36975328DF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'22'!$AD$68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D7-4581-8064-36975328DF5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2E-41EA-B3B3-0CC1E8F769D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2E-41EA-B3B3-0CC1E8F769D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E2E-41EA-B3B3-0CC1E8F769D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2E-41EA-B3B3-0CC1E8F769D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E2E-41EA-B3B3-0CC1E8F769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'23'!$Z$85:$Z$89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2E-41EA-B3B3-0CC1E8F769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'23'!$AJ$85:$AJ$89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2E-41EA-B3B3-0CC1E8F769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46-4ECD-8ADC-A5B7F607085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46-4ECD-8ADC-A5B7F607085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46-4ECD-8ADC-A5B7F607085A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46-4ECD-8ADC-A5B7F607085A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46-4ECD-8ADC-A5B7F60708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'23'!$T$95:$Y$99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'23'!$Z$95:$Z$99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46-4ECD-8ADC-A5B7F60708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'23'!$AJ$95:$AJ$99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46-4ECD-8ADC-A5B7F60708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663-46BF-B85D-3FFF2A04F64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663-46BF-B85D-3FFF2A04F64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63-46BF-B85D-3FFF2A04F64A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663-46BF-B85D-3FFF2A04F64A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663-46BF-B85D-3FFF2A04F6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'23'!$T$95:$Y$99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'23'!$Z$105:$Z$109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63-46BF-B85D-3FFF2A04F64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'23'!$T$85:$Y$89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'23'!$AJ$105:$AJ$109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663-46BF-B85D-3FFF2A04F64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'23'!$D$68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6-49EB-B9BC-6FC2975539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838-458D-9B8B-D30151DBAD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'23'!$L$68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38-458D-9B8B-D30151DBAD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'23'!$X$68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4-42B6-B7BE-1D3AA582F6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C5-4979-AB5E-AA99C9E545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'23'!$AD$68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5-4979-AB5E-AA99C9E545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660-4C63-9B6A-315FBC839EA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660-4C63-9B6A-315FBC839EA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660-4C63-9B6A-315FBC839EA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660-4C63-9B6A-315FBC839EA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660-4C63-9B6A-315FBC839E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'24'!$Z$85:$Z$89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60-4C63-9B6A-315FBC839E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'24'!$AJ$85:$AJ$89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660-4C63-9B6A-315FBC839E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212-4FF1-9FA3-EADFAF19B0A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212-4FF1-9FA3-EADFAF19B0A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212-4FF1-9FA3-EADFAF19B0A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212-4FF1-9FA3-EADFAF19B0A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212-4FF1-9FA3-EADFAF19B0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'24'!$Z$95:$Z$99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12-4FF1-9FA3-EADFAF19B0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'24'!$AJ$95:$AJ$99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12-4FF1-9FA3-EADFAF19B0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43-4295-A955-94096AB96D7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43-4295-A955-94096AB96D7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43-4295-A955-94096AB96D7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43-4295-A955-94096AB96D7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C43-4295-A955-94096AB96D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'24'!$Z$105:$Z$109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43-4295-A955-94096AB96D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'24'!$AJ$105:$AJ$109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43-4295-A955-94096AB96D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'24'!$D$68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5-4A5E-8023-07EC2D65533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48-470A-BDB6-E3EAED7FD0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'24'!$L$68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48-470A-BDB6-E3EAED7FD0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'24'!$X$68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C-450B-A99E-B74E27990B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D3-485D-B6B7-4DE4419003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'24'!$AD$68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D3-485D-B6B7-4DE4419003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A2-4EAA-B9B7-08242FEC333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FA2-4EAA-B9B7-08242FEC333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FA2-4EAA-B9B7-08242FEC3332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FA2-4EAA-B9B7-08242FEC3332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FA2-4EAA-B9B7-08242FEC33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'25'!$Z$85:$Z$89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A2-4EAA-B9B7-08242FEC33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'25'!$AJ$85:$AJ$89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A2-4EAA-B9B7-08242FEC33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9D-4FD1-AA70-6DD4927169E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19D-4FD1-AA70-6DD4927169E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19D-4FD1-AA70-6DD4927169E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19D-4FD1-AA70-6DD4927169E4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19D-4FD1-AA70-6DD4927169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'25'!$T$95:$Y$99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'25'!$Z$95:$Z$99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9D-4FD1-AA70-6DD4927169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'25'!$AJ$95:$AJ$99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9D-4FD1-AA70-6DD4927169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27-4703-B530-A66B463EF46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D27-4703-B530-A66B463EF46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D27-4703-B530-A66B463EF46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D27-4703-B530-A66B463EF46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D27-4703-B530-A66B463EF4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'25'!$T$95:$Y$99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'25'!$Z$105:$Z$109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27-4703-B530-A66B463EF4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'25'!$T$85:$Y$89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'25'!$AJ$105:$AJ$109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27-4703-B530-A66B463EF4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'25'!$D$68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E-4C26-BE76-ECFE7C4F05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557-482A-8C99-9A68BF1FE3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'25'!$L$68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7-482A-8C99-9A68BF1FE3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'25'!$X$68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5-4F9C-AAB6-514ED42EC6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915-4663-8DFF-26B8D38E92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'25'!$AD$68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15-4663-8DFF-26B8D38E92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E60-410A-A8B4-49BBC9B9A49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E60-410A-A8B4-49BBC9B9A49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E60-410A-A8B4-49BBC9B9A496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E60-410A-A8B4-49BBC9B9A496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E60-410A-A8B4-49BBC9B9A4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'26'!$Z$85:$Z$89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E60-410A-A8B4-49BBC9B9A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'26'!$AJ$85:$AJ$89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E60-410A-A8B4-49BBC9B9A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6C-4BB5-A90A-659DB7355CC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6C-4BB5-A90A-659DB7355CC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6C-4BB5-A90A-659DB7355CCA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6C-4BB5-A90A-659DB7355CCA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6C-4BB5-A90A-659DB7355C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'26'!$T$95:$Y$99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'26'!$Z$95:$Z$99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6C-4BB5-A90A-659DB7355C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'26'!$AJ$95:$AJ$99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6C-4BB5-A90A-659DB7355C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46-45BB-AE5A-AD33C697268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46-45BB-AE5A-AD33C697268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A46-45BB-AE5A-AD33C697268D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A46-45BB-AE5A-AD33C697268D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A46-45BB-AE5A-AD33C69726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'26'!$T$95:$Y$99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'26'!$Z$105:$Z$109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46-45BB-AE5A-AD33C697268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'26'!$T$85:$Y$89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'26'!$AJ$105:$AJ$109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46-45BB-AE5A-AD33C697268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'26'!$D$68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4-4D13-961C-6AEEFA96CF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41-4939-A51F-EDA19E3C78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'26'!$L$68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41-4939-A51F-EDA19E3C78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'26'!$X$68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6-464F-985B-5524656F05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43-4CA0-A4B0-4316BCC196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'26'!$AD$68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3-4CA0-A4B0-4316BCC196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58-4F8C-82A2-0F0A1D93DCD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58-4F8C-82A2-0F0A1D93DCD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58-4F8C-82A2-0F0A1D93DCD3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58-4F8C-82A2-0F0A1D93DCD3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58-4F8C-82A2-0F0A1D93DC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'27'!$Z$85:$Z$89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58-4F8C-82A2-0F0A1D93DC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'27'!$AJ$85:$AJ$89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58-4F8C-82A2-0F0A1D93DC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9C-4DA5-8AAD-144DC8652E6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9C-4DA5-8AAD-144DC8652E6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9C-4DA5-8AAD-144DC8652E6B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9C-4DA5-8AAD-144DC8652E6B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C9C-4DA5-8AAD-144DC8652E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'27'!$T$95:$Y$99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'27'!$Z$95:$Z$99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9C-4DA5-8AAD-144DC8652E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'27'!$AJ$95:$AJ$99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9C-4DA5-8AAD-144DC8652E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438-4387-8FB1-CD6ADC496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438-4387-8FB1-CD6ADC4967F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438-4387-8FB1-CD6ADC4967F2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438-4387-8FB1-CD6ADC4967F2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438-4387-8FB1-CD6ADC496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'27'!$T$95:$Y$99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'27'!$Z$105:$Z$109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38-4387-8FB1-CD6ADC4967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'27'!$T$85:$Y$89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'27'!$AJ$105:$AJ$109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38-4387-8FB1-CD6ADC4967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'27'!$D$68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6-4EE0-BA33-7D594AF444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2B-49B2-B139-EDF78A1F9B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'27'!$L$68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B-49B2-B139-EDF78A1F9B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'27'!$X$68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D-441B-B8CF-3797627D4A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4-46B7-BE93-9103668293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'27'!$AD$68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4-46B7-BE93-91036682934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819-4E25-A73E-F49F89982AC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819-4E25-A73E-F49F89982AC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819-4E25-A73E-F49F89982ACA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819-4E25-A73E-F49F89982ACA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819-4E25-A73E-F49F89982A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'28'!$Z$85:$Z$89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19-4E25-A73E-F49F89982A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'28'!$AJ$85:$AJ$89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819-4E25-A73E-F49F89982A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4A-4CD5-98CE-D8661EF98B5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4A-4CD5-98CE-D8661EF98B5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E4A-4CD5-98CE-D8661EF98B57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E4A-4CD5-98CE-D8661EF98B57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E4A-4CD5-98CE-D8661EF98B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'28'!$T$95:$Y$99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'28'!$Z$95:$Z$99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4A-4CD5-98CE-D8661EF98B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'28'!$AJ$95:$AJ$99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A-4CD5-98CE-D8661EF98B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30-44EA-8682-EC981509D78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30-44EA-8682-EC981509D78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A30-44EA-8682-EC981509D78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A30-44EA-8682-EC981509D784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A30-44EA-8682-EC981509D7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'28'!$T$95:$Y$99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'28'!$Z$105:$Z$109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30-44EA-8682-EC981509D7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'28'!$T$85:$Y$89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'28'!$AJ$105:$AJ$109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A30-44EA-8682-EC981509D7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'28'!$D$68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5-4E3A-A7D8-8739B02013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900-4BC7-8CEB-F70C620C05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'28'!$L$68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0-4BC7-8CEB-F70C620C058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'28'!$X$68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D-4AA0-97FC-372C975BBA7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0-40BF-84E4-F9C6816B74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'28'!$AD$68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70-40BF-84E4-F9C6816B74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86-4ED2-BFC6-38C2CE5C2F9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86-4ED2-BFC6-38C2CE5C2F9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286-4ED2-BFC6-38C2CE5C2F9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286-4ED2-BFC6-38C2CE5C2F95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286-4ED2-BFC6-38C2CE5C2F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'29'!$Z$85:$Z$89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86-4ED2-BFC6-38C2CE5C2F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'29'!$AJ$85:$AJ$89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86-4ED2-BFC6-38C2CE5C2F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C0-4FF4-A179-FE8DFE0C0FF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C0-4FF4-A179-FE8DFE0C0FF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5C0-4FF4-A179-FE8DFE0C0FF1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5C0-4FF4-A179-FE8DFE0C0FF1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5C0-4FF4-A179-FE8DFE0C0F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'29'!$T$95:$Y$99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'29'!$Z$95:$Z$99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C0-4FF4-A179-FE8DFE0C0F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'29'!$AJ$95:$AJ$99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5C0-4FF4-A179-FE8DFE0C0F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D1-4019-AC43-0AD2512AE4A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D1-4019-AC43-0AD2512AE4A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5D1-4019-AC43-0AD2512AE4A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5D1-4019-AC43-0AD2512AE4A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5D1-4019-AC43-0AD2512AE4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'29'!$T$95:$Y$99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'29'!$Z$105:$Z$109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D1-4019-AC43-0AD2512AE4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'29'!$T$85:$Y$89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'29'!$AJ$105:$AJ$109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D1-4019-AC43-0AD2512AE4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'29'!$D$68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1-4260-8004-ABD96961AA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8C-4281-82F5-CD022AE643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'29'!$L$68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C-4281-82F5-CD022AE6437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'29'!$X$68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9-45F8-A68F-B2F31F9367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015-48BE-80A9-0ED084D741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'29'!$AD$68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5-48BE-80A9-0ED084D7410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E5-4773-9DB4-7A864D41DD0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E5-4773-9DB4-7A864D41DD0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E5-4773-9DB4-7A864D41DD0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4E5-4773-9DB4-7A864D41DD09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4E5-4773-9DB4-7A864D41DD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'30'!$Z$85:$Z$89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E5-4773-9DB4-7A864D41DD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'30'!$AJ$85:$AJ$89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E5-4773-9DB4-7A864D41DD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265-4A63-A654-3D06AE9050E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265-4A63-A654-3D06AE9050E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265-4A63-A654-3D06AE9050E8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265-4A63-A654-3D06AE9050E8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265-4A63-A654-3D06AE9050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'30'!$T$95:$Y$99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'30'!$Z$95:$Z$99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265-4A63-A654-3D06AE9050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'30'!$AJ$95:$AJ$99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265-4A63-A654-3D06AE9050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79-4B38-82BD-BA331640B9A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79-4B38-82BD-BA331640B9A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79-4B38-82BD-BA331640B9A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F79-4B38-82BD-BA331640B9A4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F79-4B38-82BD-BA331640B9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'30'!$T$95:$Y$99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'30'!$Z$105:$Z$109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F79-4B38-82BD-BA331640B9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'30'!$T$85:$Y$89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'30'!$AJ$105:$AJ$109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F79-4B38-82BD-BA331640B9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'30'!$D$68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A-4F71-9115-010D64FA67E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DDA-4118-8364-3DB681586D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'30'!$L$68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DA-4118-8364-3DB681586D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'30'!$X$68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D-4C72-BBAE-014E9F12E5D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5F6-41A6-9CBA-F55ACC1738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'30'!$AD$68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6-41A6-9CBA-F55ACC1738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50-4912-8A46-192A34551BF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350-4912-8A46-192A34551BF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50-4912-8A46-192A34551BFB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350-4912-8A46-192A34551BFB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350-4912-8A46-192A34551B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'31'!$Z$85:$Z$89</c:f>
              <c:numCache>
                <c:formatCode>General</c:formatCode>
                <c:ptCount val="5"/>
                <c:pt idx="0">
                  <c:v>50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50-4912-8A46-192A34551B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chart1 %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'31'!$AJ$85:$AJ$89</c:f>
              <c:numCache>
                <c:formatCode>0%</c:formatCode>
                <c:ptCount val="5"/>
                <c:pt idx="0">
                  <c:v>0.49019607843137253</c:v>
                </c:pt>
                <c:pt idx="1">
                  <c:v>0.68627450980392157</c:v>
                </c:pt>
                <c:pt idx="2">
                  <c:v>0.80392156862745101</c:v>
                </c:pt>
                <c:pt idx="3">
                  <c:v>0.90196078431372551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350-4912-8A46-192A34551B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2A-43C8-A1BB-678FA1B0078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2A-43C8-A1BB-678FA1B0078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2A-43C8-A1BB-678FA1B0078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92A-43C8-A1BB-678FA1B0078F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92A-43C8-A1BB-678FA1B007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'31'!$T$95:$Y$99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'31'!$Z$95:$Z$99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2A-43C8-A1BB-678FA1B007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chart2 %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'31'!$AJ$95:$AJ$99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2A-43C8-A1BB-678FA1B007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chart3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83B-40E6-A68C-08643B43A57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83B-40E6-A68C-08643B43A57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83B-40E6-A68C-08643B43A572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3B-40E6-A68C-08643B43A572}"/>
              </c:ext>
            </c:extLst>
          </c:dPt>
          <c:dPt>
            <c:idx val="4"/>
            <c:invertIfNegative val="0"/>
            <c:bubble3D val="0"/>
            <c:spPr>
              <a:solidFill>
                <a:srgbClr val="D996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83B-40E6-A68C-08643B43A5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'31'!$T$95:$Y$99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'31'!$Z$105:$Z$109</c:f>
              <c:numCache>
                <c:formatCode>General</c:formatCode>
                <c:ptCount val="5"/>
                <c:pt idx="0">
                  <c:v>25</c:v>
                </c:pt>
                <c:pt idx="1">
                  <c:v>20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3B-40E6-A68C-08643B43A5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9"/>
        <c:axId val="1926401567"/>
        <c:axId val="1926387423"/>
      </c:barChart>
      <c:lineChart>
        <c:grouping val="standard"/>
        <c:varyColors val="0"/>
        <c:ser>
          <c:idx val="1"/>
          <c:order val="1"/>
          <c:tx>
            <c:v>chart3 %</c:v>
          </c:tx>
          <c:spPr>
            <a:ln w="508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2"/>
              </a:solidFill>
              <a:ln w="25400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'31'!$T$85:$Y$89</c:f>
              <c:strCache>
                <c:ptCount val="5"/>
                <c:pt idx="0">
                  <c:v>ssssssssss</c:v>
                </c:pt>
                <c:pt idx="1">
                  <c:v>ddddddddd</c:v>
                </c:pt>
                <c:pt idx="2">
                  <c:v>ddddddddd</c:v>
                </c:pt>
                <c:pt idx="3">
                  <c:v>ffffffffff</c:v>
                </c:pt>
                <c:pt idx="4">
                  <c:v>dffffffff</c:v>
                </c:pt>
              </c:strCache>
            </c:strRef>
          </c:cat>
          <c:val>
            <c:numRef>
              <c:f>'31'!$AJ$105:$AJ$109</c:f>
              <c:numCache>
                <c:formatCode>0%</c:formatCode>
                <c:ptCount val="5"/>
                <c:pt idx="0">
                  <c:v>0.32467532467532467</c:v>
                </c:pt>
                <c:pt idx="1">
                  <c:v>0.58441558441558439</c:v>
                </c:pt>
                <c:pt idx="2">
                  <c:v>0.74025974025974017</c:v>
                </c:pt>
                <c:pt idx="3">
                  <c:v>0.87012987012987009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3B-40E6-A68C-08643B43A5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1536111"/>
        <c:axId val="1921536527"/>
      </c:lineChart>
      <c:catAx>
        <c:axId val="1926401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87423"/>
        <c:crosses val="autoZero"/>
        <c:auto val="1"/>
        <c:lblAlgn val="ctr"/>
        <c:lblOffset val="100"/>
        <c:noMultiLvlLbl val="0"/>
      </c:catAx>
      <c:valAx>
        <c:axId val="1926387423"/>
        <c:scaling>
          <c:orientation val="minMax"/>
          <c:max val="7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01567"/>
        <c:crosses val="autoZero"/>
        <c:crossBetween val="between"/>
      </c:valAx>
      <c:valAx>
        <c:axId val="1921536527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536111"/>
        <c:crosses val="max"/>
        <c:crossBetween val="between"/>
        <c:majorUnit val="0.2"/>
      </c:valAx>
      <c:catAx>
        <c:axId val="19215361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21536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50800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'31'!$D$68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4-488F-A84F-59316700F74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C1-4096-AD52-17484526F2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'31'!$L$68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1-4096-AD52-17484526F2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'31'!$X$68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9-4C35-8D42-18288608C1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1C-4BF7-A774-D21783BCEF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'31'!$AD$68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1C-4BF7-A774-D21783BCEFE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1849845183"/>
        <c:axId val="1849858495"/>
      </c:barChart>
      <c:catAx>
        <c:axId val="1849845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9858495"/>
        <c:crosses val="autoZero"/>
        <c:auto val="1"/>
        <c:lblAlgn val="ctr"/>
        <c:lblOffset val="100"/>
        <c:noMultiLvlLbl val="0"/>
      </c:catAx>
      <c:valAx>
        <c:axId val="1849858495"/>
        <c:scaling>
          <c:orientation val="minMax"/>
          <c:max val="1"/>
          <c:min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4518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7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3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6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2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chart" Target="../charts/chart5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4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0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3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9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8.xml"/><Relationship Id="rId6" Type="http://schemas.openxmlformats.org/officeDocument/2006/relationships/image" Target="../media/image3.png"/><Relationship Id="rId11" Type="http://schemas.openxmlformats.org/officeDocument/2006/relationships/chart" Target="../charts/chart12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1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7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20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6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5.xml"/><Relationship Id="rId6" Type="http://schemas.openxmlformats.org/officeDocument/2006/relationships/image" Target="../media/image3.png"/><Relationship Id="rId11" Type="http://schemas.openxmlformats.org/officeDocument/2006/relationships/chart" Target="../charts/chart19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28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24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27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23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22.xml"/><Relationship Id="rId6" Type="http://schemas.openxmlformats.org/officeDocument/2006/relationships/image" Target="../media/image3.png"/><Relationship Id="rId11" Type="http://schemas.openxmlformats.org/officeDocument/2006/relationships/chart" Target="../charts/chart26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5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31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34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30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29.xml"/><Relationship Id="rId6" Type="http://schemas.openxmlformats.org/officeDocument/2006/relationships/image" Target="../media/image3.png"/><Relationship Id="rId11" Type="http://schemas.openxmlformats.org/officeDocument/2006/relationships/chart" Target="../charts/chart33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2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38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41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37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36.xml"/><Relationship Id="rId6" Type="http://schemas.openxmlformats.org/officeDocument/2006/relationships/image" Target="../media/image3.png"/><Relationship Id="rId11" Type="http://schemas.openxmlformats.org/officeDocument/2006/relationships/chart" Target="../charts/chart40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49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45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48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44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43.xml"/><Relationship Id="rId6" Type="http://schemas.openxmlformats.org/officeDocument/2006/relationships/image" Target="../media/image3.png"/><Relationship Id="rId11" Type="http://schemas.openxmlformats.org/officeDocument/2006/relationships/chart" Target="../charts/chart47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13" Type="http://schemas.openxmlformats.org/officeDocument/2006/relationships/chart" Target="../charts/chart56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52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55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51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50.xml"/><Relationship Id="rId6" Type="http://schemas.openxmlformats.org/officeDocument/2006/relationships/image" Target="../media/image3.png"/><Relationship Id="rId11" Type="http://schemas.openxmlformats.org/officeDocument/2006/relationships/chart" Target="../charts/chart54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13" Type="http://schemas.openxmlformats.org/officeDocument/2006/relationships/chart" Target="../charts/chart63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59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62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58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57.xml"/><Relationship Id="rId6" Type="http://schemas.openxmlformats.org/officeDocument/2006/relationships/image" Target="../media/image3.png"/><Relationship Id="rId11" Type="http://schemas.openxmlformats.org/officeDocument/2006/relationships/chart" Target="../charts/chart61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7.xml"/><Relationship Id="rId13" Type="http://schemas.openxmlformats.org/officeDocument/2006/relationships/chart" Target="../charts/chart70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66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69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65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64.xml"/><Relationship Id="rId6" Type="http://schemas.openxmlformats.org/officeDocument/2006/relationships/image" Target="../media/image3.png"/><Relationship Id="rId11" Type="http://schemas.openxmlformats.org/officeDocument/2006/relationships/chart" Target="../charts/chart68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13" Type="http://schemas.openxmlformats.org/officeDocument/2006/relationships/chart" Target="../charts/chart77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73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76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72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71.xml"/><Relationship Id="rId6" Type="http://schemas.openxmlformats.org/officeDocument/2006/relationships/image" Target="../media/image3.png"/><Relationship Id="rId11" Type="http://schemas.openxmlformats.org/officeDocument/2006/relationships/chart" Target="../charts/chart75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13" Type="http://schemas.openxmlformats.org/officeDocument/2006/relationships/chart" Target="../charts/chart84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80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83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79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78.xml"/><Relationship Id="rId6" Type="http://schemas.openxmlformats.org/officeDocument/2006/relationships/image" Target="../media/image3.png"/><Relationship Id="rId11" Type="http://schemas.openxmlformats.org/officeDocument/2006/relationships/chart" Target="../charts/chart82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1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87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90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86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85.xml"/><Relationship Id="rId6" Type="http://schemas.openxmlformats.org/officeDocument/2006/relationships/image" Target="../media/image3.png"/><Relationship Id="rId11" Type="http://schemas.openxmlformats.org/officeDocument/2006/relationships/chart" Target="../charts/chart89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13" Type="http://schemas.openxmlformats.org/officeDocument/2006/relationships/chart" Target="../charts/chart98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94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97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93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92.xml"/><Relationship Id="rId6" Type="http://schemas.openxmlformats.org/officeDocument/2006/relationships/image" Target="../media/image3.png"/><Relationship Id="rId11" Type="http://schemas.openxmlformats.org/officeDocument/2006/relationships/chart" Target="../charts/chart96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5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01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04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00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99.xml"/><Relationship Id="rId6" Type="http://schemas.openxmlformats.org/officeDocument/2006/relationships/image" Target="../media/image3.png"/><Relationship Id="rId11" Type="http://schemas.openxmlformats.org/officeDocument/2006/relationships/chart" Target="../charts/chart103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9.xml"/><Relationship Id="rId13" Type="http://schemas.openxmlformats.org/officeDocument/2006/relationships/chart" Target="../charts/chart112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08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11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07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06.xml"/><Relationship Id="rId6" Type="http://schemas.openxmlformats.org/officeDocument/2006/relationships/image" Target="../media/image3.png"/><Relationship Id="rId11" Type="http://schemas.openxmlformats.org/officeDocument/2006/relationships/chart" Target="../charts/chart110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13" Type="http://schemas.openxmlformats.org/officeDocument/2006/relationships/chart" Target="../charts/chart119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15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18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14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13.xml"/><Relationship Id="rId6" Type="http://schemas.openxmlformats.org/officeDocument/2006/relationships/image" Target="../media/image3.png"/><Relationship Id="rId11" Type="http://schemas.openxmlformats.org/officeDocument/2006/relationships/chart" Target="../charts/chart117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3.xml"/><Relationship Id="rId13" Type="http://schemas.openxmlformats.org/officeDocument/2006/relationships/chart" Target="../charts/chart126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22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25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21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20.xml"/><Relationship Id="rId6" Type="http://schemas.openxmlformats.org/officeDocument/2006/relationships/image" Target="../media/image3.png"/><Relationship Id="rId11" Type="http://schemas.openxmlformats.org/officeDocument/2006/relationships/chart" Target="../charts/chart124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3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29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32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28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27.xml"/><Relationship Id="rId6" Type="http://schemas.openxmlformats.org/officeDocument/2006/relationships/image" Target="../media/image3.png"/><Relationship Id="rId11" Type="http://schemas.openxmlformats.org/officeDocument/2006/relationships/chart" Target="../charts/chart131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7.xml"/><Relationship Id="rId13" Type="http://schemas.openxmlformats.org/officeDocument/2006/relationships/chart" Target="../charts/chart140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36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39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35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34.xml"/><Relationship Id="rId6" Type="http://schemas.openxmlformats.org/officeDocument/2006/relationships/image" Target="../media/image3.png"/><Relationship Id="rId11" Type="http://schemas.openxmlformats.org/officeDocument/2006/relationships/chart" Target="../charts/chart138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13" Type="http://schemas.openxmlformats.org/officeDocument/2006/relationships/chart" Target="../charts/chart147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43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46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42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41.xml"/><Relationship Id="rId6" Type="http://schemas.openxmlformats.org/officeDocument/2006/relationships/image" Target="../media/image3.png"/><Relationship Id="rId11" Type="http://schemas.openxmlformats.org/officeDocument/2006/relationships/chart" Target="../charts/chart145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1.xml"/><Relationship Id="rId13" Type="http://schemas.openxmlformats.org/officeDocument/2006/relationships/chart" Target="../charts/chart154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50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53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49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48.xml"/><Relationship Id="rId6" Type="http://schemas.openxmlformats.org/officeDocument/2006/relationships/image" Target="../media/image3.png"/><Relationship Id="rId11" Type="http://schemas.openxmlformats.org/officeDocument/2006/relationships/chart" Target="../charts/chart152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8.xml"/><Relationship Id="rId13" Type="http://schemas.openxmlformats.org/officeDocument/2006/relationships/chart" Target="../charts/chart161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57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60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56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55.xml"/><Relationship Id="rId6" Type="http://schemas.openxmlformats.org/officeDocument/2006/relationships/image" Target="../media/image3.png"/><Relationship Id="rId11" Type="http://schemas.openxmlformats.org/officeDocument/2006/relationships/chart" Target="../charts/chart159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5.xml"/><Relationship Id="rId13" Type="http://schemas.openxmlformats.org/officeDocument/2006/relationships/chart" Target="../charts/chart168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64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67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63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62.xml"/><Relationship Id="rId6" Type="http://schemas.openxmlformats.org/officeDocument/2006/relationships/image" Target="../media/image3.png"/><Relationship Id="rId11" Type="http://schemas.openxmlformats.org/officeDocument/2006/relationships/chart" Target="../charts/chart166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2.xml"/><Relationship Id="rId13" Type="http://schemas.openxmlformats.org/officeDocument/2006/relationships/chart" Target="../charts/chart175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71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74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70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69.xml"/><Relationship Id="rId6" Type="http://schemas.openxmlformats.org/officeDocument/2006/relationships/image" Target="../media/image3.png"/><Relationship Id="rId11" Type="http://schemas.openxmlformats.org/officeDocument/2006/relationships/chart" Target="../charts/chart173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9.xml"/><Relationship Id="rId13" Type="http://schemas.openxmlformats.org/officeDocument/2006/relationships/chart" Target="../charts/chart182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78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81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77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76.xml"/><Relationship Id="rId6" Type="http://schemas.openxmlformats.org/officeDocument/2006/relationships/image" Target="../media/image3.png"/><Relationship Id="rId11" Type="http://schemas.openxmlformats.org/officeDocument/2006/relationships/chart" Target="../charts/chart180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6.xml"/><Relationship Id="rId13" Type="http://schemas.openxmlformats.org/officeDocument/2006/relationships/chart" Target="../charts/chart189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85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88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84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83.xml"/><Relationship Id="rId6" Type="http://schemas.openxmlformats.org/officeDocument/2006/relationships/image" Target="../media/image3.png"/><Relationship Id="rId11" Type="http://schemas.openxmlformats.org/officeDocument/2006/relationships/chart" Target="../charts/chart187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3.xml"/><Relationship Id="rId13" Type="http://schemas.openxmlformats.org/officeDocument/2006/relationships/chart" Target="../charts/chart196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92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195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91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90.xml"/><Relationship Id="rId6" Type="http://schemas.openxmlformats.org/officeDocument/2006/relationships/image" Target="../media/image3.png"/><Relationship Id="rId11" Type="http://schemas.openxmlformats.org/officeDocument/2006/relationships/chart" Target="../charts/chart194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0.xml"/><Relationship Id="rId13" Type="http://schemas.openxmlformats.org/officeDocument/2006/relationships/chart" Target="../charts/chart203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199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202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198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197.xml"/><Relationship Id="rId6" Type="http://schemas.openxmlformats.org/officeDocument/2006/relationships/image" Target="../media/image3.png"/><Relationship Id="rId11" Type="http://schemas.openxmlformats.org/officeDocument/2006/relationships/chart" Target="../charts/chart201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7.xml"/><Relationship Id="rId13" Type="http://schemas.openxmlformats.org/officeDocument/2006/relationships/chart" Target="../charts/chart210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206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209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205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204.xml"/><Relationship Id="rId6" Type="http://schemas.openxmlformats.org/officeDocument/2006/relationships/image" Target="../media/image3.png"/><Relationship Id="rId11" Type="http://schemas.openxmlformats.org/officeDocument/2006/relationships/chart" Target="../charts/chart208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4.xml"/><Relationship Id="rId13" Type="http://schemas.openxmlformats.org/officeDocument/2006/relationships/chart" Target="../charts/chart217.xml"/><Relationship Id="rId18" Type="http://schemas.openxmlformats.org/officeDocument/2006/relationships/image" Target="../media/image11.emf"/><Relationship Id="rId26" Type="http://schemas.openxmlformats.org/officeDocument/2006/relationships/image" Target="../media/image19.png"/><Relationship Id="rId3" Type="http://schemas.openxmlformats.org/officeDocument/2006/relationships/chart" Target="../charts/chart213.xml"/><Relationship Id="rId21" Type="http://schemas.openxmlformats.org/officeDocument/2006/relationships/image" Target="../media/image14.png"/><Relationship Id="rId7" Type="http://schemas.openxmlformats.org/officeDocument/2006/relationships/image" Target="../media/image4.png"/><Relationship Id="rId12" Type="http://schemas.openxmlformats.org/officeDocument/2006/relationships/chart" Target="../charts/chart216.xml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2" Type="http://schemas.openxmlformats.org/officeDocument/2006/relationships/chart" Target="../charts/chart212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29" Type="http://schemas.openxmlformats.org/officeDocument/2006/relationships/image" Target="../media/image22.png"/><Relationship Id="rId1" Type="http://schemas.openxmlformats.org/officeDocument/2006/relationships/chart" Target="../charts/chart211.xml"/><Relationship Id="rId6" Type="http://schemas.openxmlformats.org/officeDocument/2006/relationships/image" Target="../media/image3.png"/><Relationship Id="rId11" Type="http://schemas.openxmlformats.org/officeDocument/2006/relationships/chart" Target="../charts/chart215.xml"/><Relationship Id="rId24" Type="http://schemas.openxmlformats.org/officeDocument/2006/relationships/image" Target="../media/image17.png"/><Relationship Id="rId5" Type="http://schemas.openxmlformats.org/officeDocument/2006/relationships/image" Target="../media/image2.png"/><Relationship Id="rId15" Type="http://schemas.openxmlformats.org/officeDocument/2006/relationships/image" Target="../media/image8.png"/><Relationship Id="rId23" Type="http://schemas.openxmlformats.org/officeDocument/2006/relationships/image" Target="../media/image16.emf"/><Relationship Id="rId28" Type="http://schemas.openxmlformats.org/officeDocument/2006/relationships/image" Target="../media/image21.jpeg"/><Relationship Id="rId10" Type="http://schemas.openxmlformats.org/officeDocument/2006/relationships/image" Target="../media/image6.png"/><Relationship Id="rId19" Type="http://schemas.openxmlformats.org/officeDocument/2006/relationships/image" Target="../media/image12.emf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Relationship Id="rId27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33</xdr:col>
      <xdr:colOff>295513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400895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160256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27</xdr:col>
      <xdr:colOff>579719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33</xdr:col>
      <xdr:colOff>295513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400895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160256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27</xdr:col>
      <xdr:colOff>579719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259772</xdr:colOff>
      <xdr:row>83</xdr:row>
      <xdr:rowOff>89647</xdr:rowOff>
    </xdr:from>
    <xdr:to>
      <xdr:col>17</xdr:col>
      <xdr:colOff>114300</xdr:colOff>
      <xdr:row>89</xdr:row>
      <xdr:rowOff>661147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357188</xdr:colOff>
      <xdr:row>93</xdr:row>
      <xdr:rowOff>71437</xdr:rowOff>
    </xdr:from>
    <xdr:to>
      <xdr:col>17</xdr:col>
      <xdr:colOff>211716</xdr:colOff>
      <xdr:row>99</xdr:row>
      <xdr:rowOff>642937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103</xdr:row>
      <xdr:rowOff>142875</xdr:rowOff>
    </xdr:from>
    <xdr:to>
      <xdr:col>17</xdr:col>
      <xdr:colOff>140278</xdr:colOff>
      <xdr:row>110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166688</xdr:colOff>
      <xdr:row>101</xdr:row>
      <xdr:rowOff>190500</xdr:rowOff>
    </xdr:from>
    <xdr:to>
      <xdr:col>12</xdr:col>
      <xdr:colOff>631339</xdr:colOff>
      <xdr:row>102</xdr:row>
      <xdr:rowOff>554063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8388" y="46377225"/>
          <a:ext cx="6865451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91</xdr:row>
      <xdr:rowOff>214313</xdr:rowOff>
    </xdr:from>
    <xdr:to>
      <xdr:col>12</xdr:col>
      <xdr:colOff>568079</xdr:colOff>
      <xdr:row>92</xdr:row>
      <xdr:rowOff>577876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3637" y="39733538"/>
          <a:ext cx="6706942" cy="10303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81</xdr:row>
      <xdr:rowOff>190500</xdr:rowOff>
    </xdr:from>
    <xdr:to>
      <xdr:col>12</xdr:col>
      <xdr:colOff>618572</xdr:colOff>
      <xdr:row>82</xdr:row>
      <xdr:rowOff>554063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33042225"/>
          <a:ext cx="6828872" cy="103031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</xdr:colOff>
      <xdr:row>61</xdr:row>
      <xdr:rowOff>357187</xdr:rowOff>
    </xdr:from>
    <xdr:to>
      <xdr:col>34</xdr:col>
      <xdr:colOff>156968</xdr:colOff>
      <xdr:row>63</xdr:row>
      <xdr:rowOff>494818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262" y="22902862"/>
          <a:ext cx="24155206" cy="103298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68</xdr:row>
      <xdr:rowOff>80962</xdr:rowOff>
    </xdr:from>
    <xdr:to>
      <xdr:col>9</xdr:col>
      <xdr:colOff>71437</xdr:colOff>
      <xdr:row>80</xdr:row>
      <xdr:rowOff>333374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190500</xdr:colOff>
      <xdr:row>72</xdr:row>
      <xdr:rowOff>452437</xdr:rowOff>
    </xdr:from>
    <xdr:to>
      <xdr:col>11</xdr:col>
      <xdr:colOff>23371</xdr:colOff>
      <xdr:row>77</xdr:row>
      <xdr:rowOff>76584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8522612"/>
          <a:ext cx="1509271" cy="2195897"/>
        </a:xfrm>
        <a:prstGeom prst="rect">
          <a:avLst/>
        </a:prstGeom>
      </xdr:spPr>
    </xdr:pic>
    <xdr:clientData/>
  </xdr:twoCellAnchor>
  <xdr:twoCellAnchor editAs="oneCell">
    <xdr:from>
      <xdr:col>7</xdr:col>
      <xdr:colOff>500063</xdr:colOff>
      <xdr:row>68</xdr:row>
      <xdr:rowOff>119062</xdr:rowOff>
    </xdr:from>
    <xdr:to>
      <xdr:col>9</xdr:col>
      <xdr:colOff>116114</xdr:colOff>
      <xdr:row>70</xdr:row>
      <xdr:rowOff>16274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0163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11</xdr:col>
      <xdr:colOff>342887</xdr:colOff>
      <xdr:row>68</xdr:row>
      <xdr:rowOff>80962</xdr:rowOff>
    </xdr:from>
    <xdr:to>
      <xdr:col>17</xdr:col>
      <xdr:colOff>461949</xdr:colOff>
      <xdr:row>80</xdr:row>
      <xdr:rowOff>342899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17</xdr:col>
      <xdr:colOff>581012</xdr:colOff>
      <xdr:row>72</xdr:row>
      <xdr:rowOff>461962</xdr:rowOff>
    </xdr:from>
    <xdr:to>
      <xdr:col>19</xdr:col>
      <xdr:colOff>556758</xdr:colOff>
      <xdr:row>77</xdr:row>
      <xdr:rowOff>86109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3512" y="28532137"/>
          <a:ext cx="1499746" cy="2195897"/>
        </a:xfrm>
        <a:prstGeom prst="rect">
          <a:avLst/>
        </a:prstGeom>
      </xdr:spPr>
    </xdr:pic>
    <xdr:clientData/>
  </xdr:twoCellAnchor>
  <xdr:twoCellAnchor>
    <xdr:from>
      <xdr:col>20</xdr:col>
      <xdr:colOff>152381</xdr:colOff>
      <xdr:row>68</xdr:row>
      <xdr:rowOff>80962</xdr:rowOff>
    </xdr:from>
    <xdr:to>
      <xdr:col>26</xdr:col>
      <xdr:colOff>271443</xdr:colOff>
      <xdr:row>80</xdr:row>
      <xdr:rowOff>333374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26</xdr:col>
      <xdr:colOff>390506</xdr:colOff>
      <xdr:row>72</xdr:row>
      <xdr:rowOff>452437</xdr:rowOff>
    </xdr:from>
    <xdr:to>
      <xdr:col>28</xdr:col>
      <xdr:colOff>366252</xdr:colOff>
      <xdr:row>77</xdr:row>
      <xdr:rowOff>76584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31006" y="28522612"/>
          <a:ext cx="1499746" cy="2195897"/>
        </a:xfrm>
        <a:prstGeom prst="rect">
          <a:avLst/>
        </a:prstGeom>
      </xdr:spPr>
    </xdr:pic>
    <xdr:clientData/>
  </xdr:twoCellAnchor>
  <xdr:twoCellAnchor editAs="oneCell">
    <xdr:from>
      <xdr:col>24</xdr:col>
      <xdr:colOff>700069</xdr:colOff>
      <xdr:row>68</xdr:row>
      <xdr:rowOff>119062</xdr:rowOff>
    </xdr:from>
    <xdr:to>
      <xdr:col>26</xdr:col>
      <xdr:colOff>316120</xdr:colOff>
      <xdr:row>70</xdr:row>
      <xdr:rowOff>16274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6569" y="26131837"/>
          <a:ext cx="1140051" cy="925912"/>
        </a:xfrm>
        <a:prstGeom prst="rect">
          <a:avLst/>
        </a:prstGeom>
      </xdr:spPr>
    </xdr:pic>
    <xdr:clientData/>
  </xdr:twoCellAnchor>
  <xdr:twoCellAnchor>
    <xdr:from>
      <xdr:col>29</xdr:col>
      <xdr:colOff>161897</xdr:colOff>
      <xdr:row>68</xdr:row>
      <xdr:rowOff>114302</xdr:rowOff>
    </xdr:from>
    <xdr:to>
      <xdr:col>35</xdr:col>
      <xdr:colOff>280959</xdr:colOff>
      <xdr:row>80</xdr:row>
      <xdr:rowOff>366714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33</xdr:col>
      <xdr:colOff>709585</xdr:colOff>
      <xdr:row>68</xdr:row>
      <xdr:rowOff>152402</xdr:rowOff>
    </xdr:from>
    <xdr:to>
      <xdr:col>35</xdr:col>
      <xdr:colOff>325636</xdr:colOff>
      <xdr:row>70</xdr:row>
      <xdr:rowOff>49614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84085" y="26165177"/>
          <a:ext cx="1140051" cy="925912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136072</xdr:colOff>
      <xdr:row>68</xdr:row>
      <xdr:rowOff>40821</xdr:rowOff>
    </xdr:from>
    <xdr:to>
      <xdr:col>17</xdr:col>
      <xdr:colOff>575088</xdr:colOff>
      <xdr:row>70</xdr:row>
      <xdr:rowOff>296968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6572" y="26053596"/>
          <a:ext cx="1201016" cy="1284847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</xdr:colOff>
      <xdr:row>3</xdr:row>
      <xdr:rowOff>95250</xdr:rowOff>
    </xdr:from>
    <xdr:to>
      <xdr:col>28</xdr:col>
      <xdr:colOff>441174</xdr:colOff>
      <xdr:row>7</xdr:row>
      <xdr:rowOff>351436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1637" y="1047750"/>
          <a:ext cx="19534037" cy="1780186"/>
        </a:xfrm>
        <a:prstGeom prst="rect">
          <a:avLst/>
        </a:prstGeom>
      </xdr:spPr>
    </xdr:pic>
    <xdr:clientData/>
  </xdr:twoCellAnchor>
  <xdr:twoCellAnchor>
    <xdr:from>
      <xdr:col>5</xdr:col>
      <xdr:colOff>214312</xdr:colOff>
      <xdr:row>36</xdr:row>
      <xdr:rowOff>23813</xdr:rowOff>
    </xdr:from>
    <xdr:to>
      <xdr:col>8</xdr:col>
      <xdr:colOff>532100</xdr:colOff>
      <xdr:row>37</xdr:row>
      <xdr:rowOff>328613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8012" y="13234988"/>
          <a:ext cx="275618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233362</xdr:colOff>
      <xdr:row>39</xdr:row>
      <xdr:rowOff>23813</xdr:rowOff>
    </xdr:from>
    <xdr:to>
      <xdr:col>8</xdr:col>
      <xdr:colOff>522575</xdr:colOff>
      <xdr:row>40</xdr:row>
      <xdr:rowOff>357188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7062" y="14377988"/>
          <a:ext cx="27276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351126</xdr:colOff>
      <xdr:row>39</xdr:row>
      <xdr:rowOff>147637</xdr:rowOff>
    </xdr:from>
    <xdr:to>
      <xdr:col>11</xdr:col>
      <xdr:colOff>417801</xdr:colOff>
      <xdr:row>40</xdr:row>
      <xdr:rowOff>280987</xdr:rowOff>
    </xdr:to>
    <xdr:pic>
      <xdr:nvPicPr>
        <xdr:cNvPr id="23" name="Picture 23"/>
        <xdr:cNvPicPr preferRelativeResize="0"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99626" y="14501812"/>
          <a:ext cx="828675" cy="514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10</xdr:col>
      <xdr:colOff>427326</xdr:colOff>
      <xdr:row>36</xdr:row>
      <xdr:rowOff>23812</xdr:rowOff>
    </xdr:from>
    <xdr:to>
      <xdr:col>11</xdr:col>
      <xdr:colOff>436851</xdr:colOff>
      <xdr:row>37</xdr:row>
      <xdr:rowOff>147637</xdr:rowOff>
    </xdr:to>
    <xdr:pic>
      <xdr:nvPicPr>
        <xdr:cNvPr id="24" name="Picture 24"/>
        <xdr:cNvPicPr preferRelativeResize="0"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75826" y="13234987"/>
          <a:ext cx="77152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589251</xdr:colOff>
      <xdr:row>39</xdr:row>
      <xdr:rowOff>71437</xdr:rowOff>
    </xdr:from>
    <xdr:to>
      <xdr:col>12</xdr:col>
      <xdr:colOff>684501</xdr:colOff>
      <xdr:row>40</xdr:row>
      <xdr:rowOff>252412</xdr:rowOff>
    </xdr:to>
    <xdr:pic>
      <xdr:nvPicPr>
        <xdr:cNvPr id="25" name="Picture 25"/>
        <xdr:cNvPicPr preferRelativeResize="0">
          <a:picLocks noChangeArrowheads="1"/>
        </xdr:cNvPicPr>
      </xdr:nvPicPr>
      <xdr:blipFill>
        <a:blip xmlns:r="http://schemas.openxmlformats.org/officeDocument/2006/relationships" r:embed="rId20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99751" y="14425612"/>
          <a:ext cx="8572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119062</xdr:colOff>
      <xdr:row>35</xdr:row>
      <xdr:rowOff>309562</xdr:rowOff>
    </xdr:from>
    <xdr:to>
      <xdr:col>10</xdr:col>
      <xdr:colOff>255876</xdr:colOff>
      <xdr:row>37</xdr:row>
      <xdr:rowOff>204787</xdr:rowOff>
    </xdr:to>
    <xdr:pic>
      <xdr:nvPicPr>
        <xdr:cNvPr id="26" name="Picture 26"/>
        <xdr:cNvPicPr preferRelativeResize="0">
          <a:picLocks noChangeArrowheads="1"/>
        </xdr:cNvPicPr>
      </xdr:nvPicPr>
      <xdr:blipFill>
        <a:blip xmlns:r="http://schemas.openxmlformats.org/officeDocument/2006/relationships" r:embed="rId21" cstate="print">
          <a:lum bright="-6000" contras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3162" y="13139737"/>
          <a:ext cx="1051214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8226</xdr:colOff>
      <xdr:row>35</xdr:row>
      <xdr:rowOff>376237</xdr:rowOff>
    </xdr:from>
    <xdr:to>
      <xdr:col>12</xdr:col>
      <xdr:colOff>655926</xdr:colOff>
      <xdr:row>37</xdr:row>
      <xdr:rowOff>290512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lum bright="-60000" contrast="7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0726" y="13206412"/>
          <a:ext cx="647700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157162</xdr:colOff>
      <xdr:row>38</xdr:row>
      <xdr:rowOff>319087</xdr:rowOff>
    </xdr:from>
    <xdr:to>
      <xdr:col>10</xdr:col>
      <xdr:colOff>246351</xdr:colOff>
      <xdr:row>41</xdr:row>
      <xdr:rowOff>80962</xdr:rowOff>
    </xdr:to>
    <xdr:pic>
      <xdr:nvPicPr>
        <xdr:cNvPr id="28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1262" y="14292262"/>
          <a:ext cx="1003589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121666</xdr:colOff>
      <xdr:row>36</xdr:row>
      <xdr:rowOff>333375</xdr:rowOff>
    </xdr:from>
    <xdr:to>
      <xdr:col>16</xdr:col>
      <xdr:colOff>561829</xdr:colOff>
      <xdr:row>37</xdr:row>
      <xdr:rowOff>378459</xdr:rowOff>
    </xdr:to>
    <xdr:pic>
      <xdr:nvPicPr>
        <xdr:cNvPr id="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56166" y="13544550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95250</xdr:colOff>
      <xdr:row>38</xdr:row>
      <xdr:rowOff>366283</xdr:rowOff>
    </xdr:from>
    <xdr:to>
      <xdr:col>16</xdr:col>
      <xdr:colOff>561975</xdr:colOff>
      <xdr:row>39</xdr:row>
      <xdr:rowOff>375862</xdr:rowOff>
    </xdr:to>
    <xdr:pic>
      <xdr:nvPicPr>
        <xdr:cNvPr id="3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9429750" y="14339458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224485</xdr:colOff>
      <xdr:row>39</xdr:row>
      <xdr:rowOff>8228</xdr:rowOff>
    </xdr:from>
    <xdr:to>
      <xdr:col>20</xdr:col>
      <xdr:colOff>604836</xdr:colOff>
      <xdr:row>40</xdr:row>
      <xdr:rowOff>50431</xdr:rowOff>
    </xdr:to>
    <xdr:pic>
      <xdr:nvPicPr>
        <xdr:cNvPr id="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6985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214312</xdr:colOff>
      <xdr:row>36</xdr:row>
      <xdr:rowOff>285750</xdr:rowOff>
    </xdr:from>
    <xdr:to>
      <xdr:col>20</xdr:col>
      <xdr:colOff>597715</xdr:colOff>
      <xdr:row>37</xdr:row>
      <xdr:rowOff>293260</xdr:rowOff>
    </xdr:to>
    <xdr:pic>
      <xdr:nvPicPr>
        <xdr:cNvPr id="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6812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169291</xdr:colOff>
      <xdr:row>36</xdr:row>
      <xdr:rowOff>309562</xdr:rowOff>
    </xdr:from>
    <xdr:to>
      <xdr:col>24</xdr:col>
      <xdr:colOff>609454</xdr:colOff>
      <xdr:row>37</xdr:row>
      <xdr:rowOff>354646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99791" y="13520737"/>
          <a:ext cx="2726163" cy="4260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21</xdr:col>
      <xdr:colOff>142875</xdr:colOff>
      <xdr:row>38</xdr:row>
      <xdr:rowOff>342470</xdr:rowOff>
    </xdr:from>
    <xdr:to>
      <xdr:col>24</xdr:col>
      <xdr:colOff>609600</xdr:colOff>
      <xdr:row>39</xdr:row>
      <xdr:rowOff>352049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5573375" y="14315645"/>
          <a:ext cx="2752725" cy="3905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129236</xdr:colOff>
      <xdr:row>39</xdr:row>
      <xdr:rowOff>8228</xdr:rowOff>
    </xdr:from>
    <xdr:to>
      <xdr:col>28</xdr:col>
      <xdr:colOff>509587</xdr:colOff>
      <xdr:row>40</xdr:row>
      <xdr:rowOff>50431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7736" y="14362403"/>
          <a:ext cx="2666351" cy="4232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25</xdr:col>
      <xdr:colOff>119063</xdr:colOff>
      <xdr:row>36</xdr:row>
      <xdr:rowOff>285750</xdr:rowOff>
    </xdr:from>
    <xdr:to>
      <xdr:col>28</xdr:col>
      <xdr:colOff>502466</xdr:colOff>
      <xdr:row>37</xdr:row>
      <xdr:rowOff>293260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97563" y="13496925"/>
          <a:ext cx="2669403" cy="3885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119063</xdr:colOff>
      <xdr:row>49</xdr:row>
      <xdr:rowOff>166688</xdr:rowOff>
    </xdr:from>
    <xdr:to>
      <xdr:col>6</xdr:col>
      <xdr:colOff>320646</xdr:colOff>
      <xdr:row>54</xdr:row>
      <xdr:rowOff>302578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3" y="18330863"/>
          <a:ext cx="2830483" cy="2040890"/>
        </a:xfrm>
        <a:prstGeom prst="rect">
          <a:avLst/>
        </a:prstGeom>
      </xdr:spPr>
    </xdr:pic>
    <xdr:clientData/>
  </xdr:twoCellAnchor>
  <xdr:twoCellAnchor editAs="oneCell">
    <xdr:from>
      <xdr:col>29</xdr:col>
      <xdr:colOff>738188</xdr:colOff>
      <xdr:row>50</xdr:row>
      <xdr:rowOff>142876</xdr:rowOff>
    </xdr:from>
    <xdr:to>
      <xdr:col>35</xdr:col>
      <xdr:colOff>157163</xdr:colOff>
      <xdr:row>54</xdr:row>
      <xdr:rowOff>238126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rcRect b="49886"/>
        <a:stretch>
          <a:fillRect/>
        </a:stretch>
      </xdr:blipFill>
      <xdr:spPr>
        <a:xfrm>
          <a:off x="22264688" y="18688051"/>
          <a:ext cx="399097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557213</xdr:colOff>
      <xdr:row>50</xdr:row>
      <xdr:rowOff>95250</xdr:rowOff>
    </xdr:from>
    <xdr:to>
      <xdr:col>40</xdr:col>
      <xdr:colOff>738188</xdr:colOff>
      <xdr:row>54</xdr:row>
      <xdr:rowOff>191135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rcRect t="50998"/>
        <a:stretch>
          <a:fillRect/>
        </a:stretch>
      </xdr:blipFill>
      <xdr:spPr>
        <a:xfrm>
          <a:off x="26655713" y="18640425"/>
          <a:ext cx="3990975" cy="161988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tamsap(047)\c\Documents%20and%20Settings\Irfan%20Bachtar\Local%20Settings\Temporary%20Internet%20Files\OLK12\LoadPu_Ex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Catatan"/>
      <sheetName val="PRO_REP"/>
      <sheetName val="RENCANA LOADBY"/>
      <sheetName val="GSPH"/>
      <sheetName val="LOADNBY"/>
      <sheetName val="ACHIEVE"/>
      <sheetName val="PLAN"/>
      <sheetName val="GRAPH"/>
      <sheetName val="LOA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stealth" w="med" len="lg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stealth" w="med" len="lg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A196"/>
  <sheetViews>
    <sheetView showGridLines="0" tabSelected="1" zoomScale="10" zoomScaleNormal="10" zoomScaleSheetLayoutView="25" workbookViewId="0">
      <selection activeCell="I99" sqref="I99"/>
    </sheetView>
  </sheetViews>
  <sheetFormatPr defaultColWidth="10" defaultRowHeight="30" customHeight="1"/>
  <cols>
    <col min="1" max="2" width="9.140625" customWidth="1"/>
    <col min="3" max="3" width="2.85546875" customWidth="1"/>
    <col min="4" max="5" width="11.42578125" customWidth="1"/>
    <col min="6" max="6" width="13.7109375" customWidth="1"/>
    <col min="7" max="9" width="11.42578125" customWidth="1"/>
    <col min="10" max="10" width="13.7109375" customWidth="1"/>
    <col min="11" max="13" width="11.42578125" customWidth="1"/>
    <col min="14" max="14" width="13.7109375" bestFit="1" customWidth="1"/>
    <col min="15" max="17" width="11.42578125" customWidth="1"/>
    <col min="18" max="18" width="13.7109375" bestFit="1" customWidth="1"/>
    <col min="19" max="21" width="11.42578125" customWidth="1"/>
    <col min="22" max="22" width="13.7109375" bestFit="1" customWidth="1"/>
    <col min="23" max="25" width="11.42578125" customWidth="1"/>
    <col min="26" max="26" width="13.7109375" bestFit="1" customWidth="1"/>
    <col min="27" max="41" width="11.42578125" customWidth="1"/>
    <col min="42" max="42" width="2.85546875" customWidth="1"/>
    <col min="43" max="43" width="10" customWidth="1"/>
    <col min="44" max="51" width="14.28515625" customWidth="1"/>
    <col min="52" max="53" width="15.28515625" customWidth="1"/>
    <col min="54" max="55" width="15.42578125" customWidth="1"/>
    <col min="56" max="99" width="10" customWidth="1"/>
  </cols>
  <sheetData>
    <row r="3" ht="15" customHeight="1"/>
    <row r="9" ht="18.75" customHeight="1"/>
    <row r="10" ht="43.5" customHeight="1"/>
    <row r="11" ht="16.5" customHeight="1"/>
    <row r="12" ht="16.5" customHeight="1"/>
    <row r="57" ht="15" customHeight="1"/>
    <row r="63" ht="40.5" customHeight="1"/>
    <row r="64" ht="40.5" customHeight="1"/>
    <row r="65" ht="40.5" customHeight="1"/>
    <row r="66" ht="40.5" customHeight="1"/>
    <row r="67" ht="40.5" customHeight="1"/>
    <row r="68" ht="40.5" customHeight="1"/>
    <row r="69" ht="40.5" customHeight="1"/>
    <row r="70" ht="40.5" customHeight="1"/>
    <row r="71" ht="40.5" customHeight="1"/>
    <row r="72" ht="40.5" customHeight="1"/>
    <row r="73" ht="40.5" customHeight="1"/>
    <row r="74" ht="40.5" customHeight="1"/>
    <row r="75" ht="40.5" customHeight="1"/>
    <row r="76" ht="40.5" customHeight="1"/>
    <row r="77" ht="40.5" customHeight="1"/>
    <row r="78" ht="40.5" customHeight="1"/>
    <row r="79" ht="40.5" customHeight="1"/>
    <row r="80" ht="40.5" customHeight="1"/>
    <row r="81" ht="52.5" customHeight="1"/>
    <row r="82" ht="52.5" customHeight="1"/>
    <row r="83" ht="52.5" customHeight="1"/>
    <row r="84" ht="52.5" customHeight="1"/>
    <row r="85" ht="52.5" customHeight="1"/>
    <row r="86" ht="52.5" customHeight="1"/>
    <row r="87" ht="52.5" customHeight="1"/>
    <row r="88" ht="52.5" customHeight="1"/>
    <row r="89" ht="52.5" customHeight="1"/>
    <row r="90" ht="52.5" customHeight="1"/>
    <row r="91" ht="52.5" customHeight="1"/>
    <row r="92" ht="52.5" customHeight="1"/>
    <row r="93" ht="52.5" customHeight="1"/>
    <row r="94" ht="52.5" customHeight="1"/>
    <row r="95" ht="52.5" customHeight="1"/>
    <row r="96" ht="52.5" customHeight="1"/>
    <row r="97" ht="52.5" customHeight="1"/>
    <row r="98" ht="52.5" customHeight="1"/>
    <row r="99" ht="52.5" customHeight="1"/>
    <row r="100" ht="52.5" customHeight="1"/>
    <row r="101" ht="52.5" customHeight="1"/>
    <row r="102" ht="52.5" customHeight="1"/>
    <row r="103" ht="52.5" customHeight="1"/>
    <row r="104" ht="52.5" customHeight="1"/>
    <row r="105" ht="52.5" customHeight="1"/>
    <row r="106" ht="52.5" customHeight="1"/>
    <row r="107" ht="52.5" customHeight="1"/>
    <row r="108" ht="52.5" customHeight="1"/>
    <row r="109" ht="52.5" customHeight="1"/>
    <row r="110" ht="52.5" customHeight="1"/>
    <row r="111" ht="52.5" customHeight="1"/>
    <row r="112" ht="52.5" customHeight="1"/>
    <row r="113" ht="52.5" customHeight="1"/>
    <row r="114" ht="52.5" customHeight="1"/>
    <row r="115" ht="52.5" customHeight="1"/>
    <row r="116" ht="52.5" customHeight="1"/>
    <row r="117" ht="52.5" customHeight="1"/>
    <row r="118" ht="52.5" customHeight="1"/>
    <row r="119" ht="52.5" customHeight="1"/>
    <row r="120" ht="52.5" customHeight="1"/>
    <row r="121" ht="52.5" customHeight="1"/>
    <row r="122" ht="52.5" customHeight="1"/>
    <row r="123" ht="52.5" customHeight="1"/>
    <row r="124" ht="52.5" customHeight="1"/>
    <row r="125" ht="52.5" customHeight="1"/>
    <row r="126" ht="52.5" customHeight="1"/>
    <row r="127" ht="52.5" customHeight="1"/>
    <row r="128" ht="52.5" customHeight="1"/>
    <row r="129" ht="52.5" customHeight="1"/>
    <row r="130" ht="52.5" customHeight="1"/>
    <row r="131" ht="52.5" customHeight="1"/>
    <row r="132" ht="52.5" customHeight="1"/>
    <row r="133" ht="52.5" customHeight="1"/>
    <row r="134" ht="52.5" customHeight="1"/>
    <row r="135" ht="52.5" customHeight="1"/>
    <row r="136" ht="52.5" customHeight="1"/>
    <row r="137" ht="52.5" customHeight="1"/>
    <row r="138" ht="52.5" customHeight="1"/>
    <row r="139" ht="52.5" customHeight="1"/>
    <row r="140" ht="52.5" customHeight="1"/>
    <row r="141" ht="52.5" customHeight="1"/>
    <row r="142" ht="52.5" customHeight="1"/>
    <row r="143" ht="52.5" customHeight="1"/>
    <row r="144" ht="52.5" customHeight="1"/>
    <row r="145" ht="52.5" customHeight="1"/>
    <row r="146" ht="52.5" customHeight="1"/>
    <row r="147" ht="52.5" customHeight="1"/>
    <row r="148" ht="52.5" customHeight="1"/>
    <row r="149" ht="52.5" customHeight="1"/>
    <row r="150" ht="52.5" customHeight="1"/>
    <row r="151" ht="52.5" customHeight="1"/>
    <row r="152" ht="52.5" customHeight="1"/>
    <row r="153" ht="52.5" customHeight="1"/>
    <row r="154" ht="52.5" customHeight="1"/>
    <row r="155" ht="52.5" customHeight="1"/>
    <row r="156" ht="52.5" customHeight="1"/>
    <row r="157" ht="52.5" customHeight="1"/>
    <row r="158" ht="52.5" customHeight="1"/>
    <row r="159" ht="52.5" customHeight="1"/>
    <row r="160" ht="52.5" customHeight="1"/>
    <row r="161" ht="52.5" customHeight="1"/>
    <row r="162" ht="52.5" customHeight="1"/>
    <row r="163" ht="52.5" customHeight="1"/>
    <row r="164" ht="52.5" customHeight="1"/>
    <row r="165" ht="52.5" customHeight="1"/>
    <row r="166" ht="52.5" customHeight="1"/>
    <row r="167" ht="52.5" customHeight="1"/>
    <row r="168" ht="52.5" customHeight="1"/>
    <row r="169" ht="52.5" customHeight="1"/>
    <row r="170" ht="52.5" customHeight="1"/>
    <row r="171" ht="52.5" customHeight="1"/>
    <row r="172" ht="52.5" customHeight="1"/>
    <row r="173" ht="52.5" customHeight="1"/>
    <row r="174" ht="52.5" customHeight="1"/>
    <row r="175" ht="52.5" customHeight="1"/>
    <row r="176" ht="52.5" customHeight="1"/>
    <row r="177" ht="52.5" customHeight="1"/>
    <row r="178" ht="52.5" customHeight="1"/>
    <row r="179" ht="52.5" customHeight="1"/>
    <row r="180" ht="52.5" customHeight="1"/>
    <row r="181" ht="52.5" customHeight="1"/>
    <row r="182" ht="52.5" customHeight="1"/>
    <row r="183" ht="52.5" customHeight="1"/>
    <row r="184" ht="52.5" customHeight="1"/>
    <row r="185" ht="52.5" customHeight="1"/>
    <row r="186" ht="52.5" customHeight="1"/>
    <row r="187" ht="52.5" customHeight="1"/>
    <row r="188" ht="52.5" customHeight="1"/>
    <row r="189" ht="52.5" customHeight="1"/>
    <row r="190" ht="52.5" customHeight="1"/>
    <row r="191" ht="52.5" customHeight="1"/>
    <row r="192" ht="52.5" customHeight="1"/>
    <row r="193" ht="52.5" customHeight="1"/>
    <row r="194" ht="52.5" customHeight="1"/>
    <row r="195" ht="52.5" customHeight="1"/>
    <row r="196" ht="52.5" customHeight="1"/>
  </sheetData>
  <printOptions horizontalCentered="1" verticalCentered="1"/>
  <pageMargins left="0" right="0" top="0" bottom="0" header="0" footer="0"/>
  <pageSetup paperSize="8" orientation="landscape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8" zoomScale="55" zoomScaleNormal="55" zoomScaleSheetLayoutView="25" workbookViewId="0">
      <selection activeCell="W32" sqref="W32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13" width="11.42578125" style="3" customWidth="1"/>
    <col min="14" max="14" width="13.7109375" style="3" bestFit="1" customWidth="1"/>
    <col min="15" max="17" width="11.42578125" style="3" customWidth="1"/>
    <col min="18" max="18" width="13.7109375" style="3" bestFit="1" customWidth="1"/>
    <col min="19" max="21" width="11.42578125" style="3" customWidth="1"/>
    <col min="22" max="22" width="13.7109375" style="3" bestFit="1" customWidth="1"/>
    <col min="23" max="25" width="11.42578125" style="3" customWidth="1"/>
    <col min="26" max="26" width="13.7109375" style="3" bestFit="1" customWidth="1"/>
    <col min="27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279"/>
      <c r="N4" s="279"/>
      <c r="O4" s="279"/>
      <c r="P4" s="279"/>
      <c r="Q4" s="279"/>
      <c r="R4" s="279"/>
      <c r="S4" s="279"/>
      <c r="T4" s="279"/>
      <c r="U4" s="279"/>
      <c r="V4" s="279"/>
      <c r="W4" s="279"/>
      <c r="X4" s="279"/>
      <c r="Y4" s="279"/>
      <c r="Z4" s="279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279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279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279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279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279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279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279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279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279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279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279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279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279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279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279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279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279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279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279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281" t="s">
        <v>18</v>
      </c>
      <c r="H27" s="281" t="s">
        <v>19</v>
      </c>
      <c r="I27" s="57" t="s">
        <v>103</v>
      </c>
      <c r="J27" s="20" t="s">
        <v>17</v>
      </c>
      <c r="K27" s="281" t="s">
        <v>18</v>
      </c>
      <c r="L27" s="281" t="s">
        <v>19</v>
      </c>
      <c r="M27" s="57" t="s">
        <v>103</v>
      </c>
      <c r="N27" s="20" t="s">
        <v>17</v>
      </c>
      <c r="O27" s="281" t="s">
        <v>18</v>
      </c>
      <c r="P27" s="281" t="s">
        <v>19</v>
      </c>
      <c r="Q27" s="57" t="s">
        <v>103</v>
      </c>
      <c r="R27" s="20" t="s">
        <v>17</v>
      </c>
      <c r="S27" s="281" t="s">
        <v>18</v>
      </c>
      <c r="T27" s="281" t="s">
        <v>19</v>
      </c>
      <c r="U27" s="57" t="s">
        <v>103</v>
      </c>
      <c r="V27" s="20" t="s">
        <v>17</v>
      </c>
      <c r="W27" s="281" t="s">
        <v>18</v>
      </c>
      <c r="X27" s="281" t="s">
        <v>19</v>
      </c>
      <c r="Y27" s="57" t="s">
        <v>103</v>
      </c>
      <c r="Z27" s="20" t="s">
        <v>17</v>
      </c>
      <c r="AA27" s="281" t="s">
        <v>18</v>
      </c>
      <c r="AB27" s="281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279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279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279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279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281" t="s">
        <v>18</v>
      </c>
      <c r="H31" s="281" t="s">
        <v>19</v>
      </c>
      <c r="I31" s="57" t="s">
        <v>103</v>
      </c>
      <c r="J31" s="20" t="s">
        <v>17</v>
      </c>
      <c r="K31" s="281" t="s">
        <v>18</v>
      </c>
      <c r="L31" s="281" t="s">
        <v>19</v>
      </c>
      <c r="M31" s="57" t="s">
        <v>103</v>
      </c>
      <c r="N31" s="20" t="s">
        <v>17</v>
      </c>
      <c r="O31" s="281" t="s">
        <v>18</v>
      </c>
      <c r="P31" s="281" t="s">
        <v>19</v>
      </c>
      <c r="Q31" s="57" t="s">
        <v>103</v>
      </c>
      <c r="R31" s="20" t="s">
        <v>17</v>
      </c>
      <c r="S31" s="281" t="s">
        <v>18</v>
      </c>
      <c r="T31" s="281" t="s">
        <v>19</v>
      </c>
      <c r="U31" s="57" t="s">
        <v>103</v>
      </c>
      <c r="V31" s="20" t="s">
        <v>17</v>
      </c>
      <c r="W31" s="281" t="s">
        <v>18</v>
      </c>
      <c r="X31" s="281" t="s">
        <v>19</v>
      </c>
      <c r="Y31" s="57" t="s">
        <v>103</v>
      </c>
      <c r="Z31" s="20" t="s">
        <v>17</v>
      </c>
      <c r="AA31" s="281" t="s">
        <v>18</v>
      </c>
      <c r="AB31" s="281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271" t="s">
        <v>125</v>
      </c>
      <c r="AK31" s="124"/>
      <c r="AL31" s="124"/>
      <c r="AM31" s="124"/>
      <c r="AN31" s="124"/>
      <c r="AO31" s="269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279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271" t="s">
        <v>129</v>
      </c>
      <c r="AK32" s="124"/>
      <c r="AL32" s="124"/>
      <c r="AM32" s="124"/>
      <c r="AN32" s="124"/>
      <c r="AO32" s="269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278"/>
      <c r="BQ32" s="192"/>
      <c r="BR32" s="279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271" t="s">
        <v>133</v>
      </c>
      <c r="AK33" s="124"/>
      <c r="AL33" s="124"/>
      <c r="AM33" s="124"/>
      <c r="AN33" s="124"/>
      <c r="AO33" s="269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279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271" t="s">
        <v>137</v>
      </c>
      <c r="AK34" s="124"/>
      <c r="AL34" s="124"/>
      <c r="AM34" s="124"/>
      <c r="AN34" s="124"/>
      <c r="AO34" s="269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279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271" t="s">
        <v>143</v>
      </c>
      <c r="AK35" s="124"/>
      <c r="AL35" s="124"/>
      <c r="AM35" s="124"/>
      <c r="AN35" s="124"/>
      <c r="AO35" s="269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279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272" t="s">
        <v>147</v>
      </c>
      <c r="AK36" s="131"/>
      <c r="AL36" s="131"/>
      <c r="AM36" s="132"/>
      <c r="AN36" s="132"/>
      <c r="AO36" s="282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279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279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279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278"/>
      <c r="BK39" s="278"/>
      <c r="BL39"/>
      <c r="BM39"/>
      <c r="BN39"/>
      <c r="BO39"/>
      <c r="BP39"/>
      <c r="BQ39" s="192"/>
      <c r="BR39" s="278"/>
      <c r="CN39" s="279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278"/>
      <c r="BK40" s="278"/>
      <c r="BL40" s="278"/>
      <c r="BM40" s="278"/>
      <c r="BN40" s="278"/>
      <c r="BO40" s="278"/>
      <c r="BP40" s="192"/>
      <c r="BQ40" s="192"/>
      <c r="BR40" s="279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278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279"/>
      <c r="BP42" s="186"/>
      <c r="BQ42" s="186"/>
      <c r="BR42" s="186"/>
      <c r="CK42" s="186"/>
    </row>
    <row r="43" spans="1:105" ht="30" customHeight="1" thickBot="1">
      <c r="C43" s="8"/>
      <c r="W43" s="277"/>
      <c r="X43" s="277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279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279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283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28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278"/>
      <c r="BQ45" s="278"/>
      <c r="BR45" s="278"/>
      <c r="CK45" s="278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271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278"/>
      <c r="BQ46" s="278"/>
      <c r="BR46" s="278"/>
      <c r="BS46" s="279"/>
      <c r="BT46" s="279"/>
      <c r="BX46" s="279"/>
      <c r="BY46" s="279"/>
      <c r="CK46" s="278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271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26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278"/>
      <c r="BQ47" s="278"/>
      <c r="BR47" s="278"/>
      <c r="BS47" s="279"/>
      <c r="BT47" s="279"/>
      <c r="BU47" s="279"/>
      <c r="BW47" s="279"/>
      <c r="BX47" s="279"/>
      <c r="BY47" s="279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271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283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284">
        <f t="shared" ref="AW48:AW53" si="29">SUM(AS48:AV48)</f>
        <v>0</v>
      </c>
      <c r="AX48" s="189">
        <f t="shared" ref="AX48:AX53" si="30">SUM(AS48:AU48)</f>
        <v>0</v>
      </c>
      <c r="BP48" s="278"/>
      <c r="BQ48" s="278"/>
      <c r="BR48" s="278"/>
      <c r="BS48" s="279"/>
      <c r="BT48" s="186"/>
      <c r="BU48" s="186"/>
      <c r="BV48" s="279"/>
      <c r="BW48" s="186"/>
      <c r="BX48" s="279"/>
      <c r="BY48" s="279"/>
      <c r="CK48" s="278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271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271" t="s">
        <v>129</v>
      </c>
      <c r="AS49" s="273">
        <f t="shared" ref="AS49:AV49" si="31">J25</f>
        <v>0</v>
      </c>
      <c r="AT49" s="273">
        <f t="shared" si="31"/>
        <v>0</v>
      </c>
      <c r="AU49" s="273">
        <f t="shared" si="31"/>
        <v>0</v>
      </c>
      <c r="AV49" s="273">
        <f t="shared" si="31"/>
        <v>0</v>
      </c>
      <c r="AW49" s="269">
        <f t="shared" si="29"/>
        <v>0</v>
      </c>
      <c r="AX49" s="189">
        <f t="shared" si="30"/>
        <v>0</v>
      </c>
      <c r="BP49" s="278"/>
      <c r="BQ49" s="278"/>
      <c r="BR49" s="278"/>
      <c r="BS49" s="279"/>
      <c r="BT49" s="279"/>
      <c r="BU49" s="279"/>
      <c r="BV49" s="279"/>
      <c r="BW49" s="279"/>
      <c r="BX49" s="279"/>
      <c r="BY49" s="279"/>
      <c r="CK49" s="278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271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271" t="s">
        <v>133</v>
      </c>
      <c r="AS50" s="273">
        <f>V25</f>
        <v>0</v>
      </c>
      <c r="AT50" s="273">
        <v>0</v>
      </c>
      <c r="AU50" s="273">
        <f>W25</f>
        <v>0</v>
      </c>
      <c r="AV50" s="273">
        <f>X25</f>
        <v>0</v>
      </c>
      <c r="AW50" s="269">
        <f t="shared" si="29"/>
        <v>0</v>
      </c>
      <c r="AX50" s="189">
        <f t="shared" si="30"/>
        <v>0</v>
      </c>
      <c r="BP50" s="278"/>
      <c r="BQ50" s="278"/>
      <c r="BR50" s="278"/>
      <c r="BS50" s="279"/>
      <c r="BT50" s="279"/>
      <c r="BU50" s="279"/>
      <c r="BV50" s="279"/>
      <c r="BW50" s="279"/>
      <c r="BX50" s="279"/>
      <c r="BY50" s="279"/>
      <c r="CK50" s="278"/>
      <c r="CM50" s="208"/>
    </row>
    <row r="51" spans="1:126" ht="30" customHeight="1">
      <c r="A51" s="265">
        <v>8</v>
      </c>
      <c r="B51" s="265"/>
      <c r="C51" s="8"/>
      <c r="H51" s="271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271" t="s">
        <v>137</v>
      </c>
      <c r="AS51" s="273">
        <f>Y25</f>
        <v>0</v>
      </c>
      <c r="AT51" s="273">
        <v>0</v>
      </c>
      <c r="AU51" s="273">
        <f>Z25</f>
        <v>0</v>
      </c>
      <c r="AV51" s="273">
        <f>AA25</f>
        <v>0</v>
      </c>
      <c r="AW51" s="269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278"/>
      <c r="CM51" s="208"/>
    </row>
    <row r="52" spans="1:126" ht="30" customHeight="1">
      <c r="A52" s="265">
        <v>9</v>
      </c>
      <c r="B52" s="265"/>
      <c r="C52" s="8"/>
      <c r="H52" s="271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271" t="s">
        <v>143</v>
      </c>
      <c r="AS52" s="169">
        <f>AB25</f>
        <v>0</v>
      </c>
      <c r="AT52" s="169">
        <v>0</v>
      </c>
      <c r="AU52" s="273">
        <f>AC25</f>
        <v>0</v>
      </c>
      <c r="AV52" s="273">
        <f>AD25</f>
        <v>0</v>
      </c>
      <c r="AW52" s="269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278"/>
      <c r="CM52" s="208"/>
    </row>
    <row r="53" spans="1:126" ht="30" customHeight="1" thickBot="1">
      <c r="A53" s="265">
        <v>10</v>
      </c>
      <c r="B53" s="265"/>
      <c r="C53" s="8"/>
      <c r="H53" s="271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272" t="s">
        <v>147</v>
      </c>
      <c r="AS53" s="274">
        <f>AE25</f>
        <v>0</v>
      </c>
      <c r="AT53" s="274">
        <v>0</v>
      </c>
      <c r="AU53" s="274">
        <f>AF25</f>
        <v>0</v>
      </c>
      <c r="AV53" s="274">
        <f>AG25</f>
        <v>0</v>
      </c>
      <c r="AW53" s="270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278"/>
      <c r="CM53" s="208"/>
    </row>
    <row r="54" spans="1:126" ht="30" customHeight="1" thickBot="1">
      <c r="A54" s="265">
        <v>11</v>
      </c>
      <c r="B54" s="265"/>
      <c r="C54" s="8"/>
      <c r="H54" s="272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278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278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278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278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278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278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278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278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278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278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278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278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279"/>
      <c r="BS69" s="279"/>
      <c r="BT69" s="279"/>
      <c r="BU69" s="279"/>
      <c r="BV69" s="279"/>
      <c r="BW69" s="279"/>
      <c r="BX69" s="279"/>
      <c r="BY69" s="279"/>
      <c r="CK69" s="278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278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277"/>
      <c r="BP71" s="225"/>
      <c r="BR71" s="56"/>
      <c r="BS71" s="56"/>
      <c r="BT71" s="277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277"/>
      <c r="BP72" s="225"/>
      <c r="BR72" s="56"/>
      <c r="BS72" s="56"/>
      <c r="BT72" s="277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277"/>
      <c r="BP73" s="225"/>
      <c r="BR73" s="56"/>
      <c r="BS73" s="56"/>
      <c r="BT73" s="277"/>
      <c r="BU73" s="225"/>
      <c r="CD73" s="279"/>
      <c r="CE73" s="279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277"/>
      <c r="BP74" s="225"/>
      <c r="BR74" s="56"/>
      <c r="BS74" s="56"/>
      <c r="BT74" s="277"/>
      <c r="BU74" s="225"/>
      <c r="CE74" s="279"/>
      <c r="CK74" s="278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277"/>
      <c r="BP75" s="225"/>
      <c r="BR75" s="56"/>
      <c r="BS75" s="56"/>
      <c r="BT75" s="277"/>
      <c r="BU75" s="225"/>
      <c r="CK75" s="278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277"/>
      <c r="BP76" s="225"/>
      <c r="BR76" s="56"/>
      <c r="BS76" s="56"/>
      <c r="BT76" s="277"/>
      <c r="BU76" s="225"/>
      <c r="CK76" s="278"/>
      <c r="CQ76" s="279"/>
      <c r="CR76" s="279"/>
      <c r="DI76" s="279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277"/>
      <c r="BP77" s="225"/>
      <c r="BR77" s="56"/>
      <c r="BS77" s="56"/>
      <c r="BT77" s="277"/>
      <c r="BU77" s="225"/>
      <c r="CK77" s="278"/>
      <c r="CQ77" s="279"/>
      <c r="CR77" s="279"/>
      <c r="DI77" s="279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277"/>
      <c r="BP78" s="225"/>
      <c r="BR78" s="56"/>
      <c r="BS78" s="56"/>
      <c r="BT78" s="277"/>
      <c r="BU78" s="225"/>
      <c r="CK78" s="278"/>
      <c r="CQ78" s="279"/>
      <c r="CR78" s="279"/>
      <c r="DI78" s="279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279"/>
      <c r="CM79" s="347"/>
      <c r="CN79" s="348"/>
      <c r="CQ79" s="279"/>
      <c r="CR79" s="279"/>
      <c r="DI79" s="279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277"/>
      <c r="CE80" s="277"/>
      <c r="CK80" s="277"/>
      <c r="CM80" s="345"/>
      <c r="CN80" s="345"/>
      <c r="CQ80" s="277"/>
      <c r="CR80" s="277"/>
      <c r="DI80" s="277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277"/>
      <c r="CK81" s="277"/>
      <c r="CM81" s="345"/>
      <c r="CN81" s="345"/>
      <c r="CQ81" s="277"/>
      <c r="CR81" s="277"/>
      <c r="DI81" s="277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277"/>
      <c r="CM82" s="345"/>
      <c r="CN82" s="345"/>
      <c r="CQ82" s="277"/>
      <c r="CR82" s="277"/>
      <c r="DI82" s="277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277"/>
      <c r="BS83" s="277"/>
      <c r="BT83" s="277"/>
      <c r="BU83" s="277"/>
      <c r="BV83" s="277"/>
      <c r="BW83" s="277"/>
      <c r="BX83" s="277"/>
      <c r="BY83" s="277"/>
      <c r="CK83" s="277"/>
      <c r="CM83" s="345"/>
      <c r="CN83" s="345"/>
      <c r="CQ83" s="277"/>
      <c r="CR83" s="277"/>
      <c r="DI83" s="277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277"/>
      <c r="CM84" s="345"/>
      <c r="CN84" s="345"/>
      <c r="CQ84" s="277"/>
      <c r="CR84" s="277"/>
      <c r="DI84" s="277"/>
    </row>
    <row r="85" spans="4:124" s="2" customFormat="1" ht="52.5" customHeight="1">
      <c r="D85" s="219"/>
      <c r="E85" s="220"/>
      <c r="F85" s="221"/>
      <c r="S85" s="275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277"/>
      <c r="CM85" s="345"/>
      <c r="CN85" s="345"/>
      <c r="CQ85" s="277"/>
      <c r="CR85" s="277"/>
      <c r="DI85" s="277"/>
    </row>
    <row r="86" spans="4:124" s="2" customFormat="1" ht="52.5" customHeight="1">
      <c r="D86" s="219"/>
      <c r="E86" s="220"/>
      <c r="F86" s="221"/>
      <c r="S86" s="275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277"/>
      <c r="CM86" s="345"/>
      <c r="CN86" s="345"/>
    </row>
    <row r="87" spans="4:124" s="2" customFormat="1" ht="52.5" customHeight="1">
      <c r="D87" s="219"/>
      <c r="E87" s="220"/>
      <c r="F87" s="221"/>
      <c r="S87" s="275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277"/>
      <c r="CM87" s="345"/>
      <c r="CN87" s="345"/>
    </row>
    <row r="88" spans="4:124" s="2" customFormat="1" ht="52.5" customHeight="1">
      <c r="D88" s="219"/>
      <c r="E88" s="220"/>
      <c r="F88" s="221"/>
      <c r="S88" s="275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277"/>
    </row>
    <row r="89" spans="4:124" s="2" customFormat="1" ht="52.5" customHeight="1">
      <c r="D89" s="219"/>
      <c r="E89" s="220"/>
      <c r="F89" s="221"/>
      <c r="S89" s="275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277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277"/>
      <c r="BO90" s="277"/>
      <c r="BP90" s="277"/>
      <c r="BQ90" s="277"/>
      <c r="BR90" s="277"/>
      <c r="BS90" s="277"/>
      <c r="BT90" s="277"/>
      <c r="BU90" s="277"/>
      <c r="BV90" s="277"/>
      <c r="BW90" s="277"/>
      <c r="BX90" s="277"/>
      <c r="BY90" s="277"/>
      <c r="BZ90" s="277"/>
      <c r="CA90" s="277"/>
      <c r="CB90" s="277"/>
      <c r="CC90" s="277"/>
      <c r="CD90" s="277"/>
      <c r="CE90" s="277"/>
      <c r="CF90" s="277"/>
      <c r="CG90" s="277"/>
      <c r="CH90" s="277"/>
      <c r="CI90" s="277"/>
      <c r="CJ90" s="277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277"/>
      <c r="BS91" s="277"/>
      <c r="BT91" s="277"/>
      <c r="BU91" s="277"/>
      <c r="BV91" s="277"/>
      <c r="BW91" s="277"/>
      <c r="BX91" s="277"/>
      <c r="BY91" s="277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277"/>
      <c r="BV92" s="277"/>
      <c r="BW92" s="277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277"/>
      <c r="BS93" s="277"/>
      <c r="BT93" s="277"/>
      <c r="BU93" s="277"/>
      <c r="BV93" s="277"/>
      <c r="BW93" s="277"/>
      <c r="BX93" s="277"/>
      <c r="BY93" s="277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277"/>
      <c r="BS94" s="277"/>
      <c r="BT94" s="277"/>
      <c r="BU94" s="276"/>
      <c r="BV94" s="277"/>
      <c r="BW94" s="277"/>
      <c r="BX94" s="277"/>
      <c r="BY94" s="277"/>
    </row>
    <row r="95" spans="4:124" s="2" customFormat="1" ht="52.5" customHeight="1">
      <c r="D95" s="219"/>
      <c r="E95" s="220"/>
      <c r="F95" s="221"/>
      <c r="S95" s="275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277"/>
      <c r="BS95" s="277"/>
      <c r="BT95" s="277"/>
      <c r="BU95" s="277"/>
      <c r="BV95" s="277"/>
      <c r="BW95" s="277"/>
      <c r="BX95" s="277"/>
      <c r="BY95" s="277"/>
    </row>
    <row r="96" spans="4:124" s="2" customFormat="1" ht="52.5" customHeight="1">
      <c r="D96" s="219"/>
      <c r="E96" s="220"/>
      <c r="F96" s="221"/>
      <c r="S96" s="275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277"/>
      <c r="BY96" s="277"/>
    </row>
    <row r="97" spans="4:77" s="2" customFormat="1" ht="52.5" customHeight="1">
      <c r="D97" s="219"/>
      <c r="E97" s="220"/>
      <c r="F97" s="221"/>
      <c r="S97" s="275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277"/>
      <c r="BY97" s="277"/>
    </row>
    <row r="98" spans="4:77" s="2" customFormat="1" ht="52.5" customHeight="1">
      <c r="D98" s="219"/>
      <c r="E98" s="220"/>
      <c r="F98" s="221"/>
      <c r="S98" s="275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277"/>
      <c r="BY98" s="277"/>
    </row>
    <row r="99" spans="4:77" s="2" customFormat="1" ht="52.5" customHeight="1">
      <c r="D99" s="219"/>
      <c r="E99" s="220"/>
      <c r="F99" s="221"/>
      <c r="S99" s="275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277"/>
      <c r="BY99" s="277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277"/>
      <c r="BY100" s="277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277"/>
      <c r="BY101" s="277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277"/>
      <c r="BY102" s="277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277"/>
      <c r="BY103" s="277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277"/>
      <c r="BS104" s="277"/>
      <c r="BT104" s="277"/>
      <c r="BU104" s="277"/>
      <c r="BV104" s="277"/>
      <c r="BW104" s="277"/>
      <c r="BX104" s="277"/>
      <c r="BY104" s="277"/>
    </row>
    <row r="105" spans="4:77" s="2" customFormat="1" ht="52.5" customHeight="1">
      <c r="D105" s="219"/>
      <c r="E105" s="220"/>
      <c r="F105" s="221"/>
      <c r="S105" s="275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277"/>
      <c r="BS105" s="277"/>
      <c r="BT105" s="277"/>
      <c r="BU105" s="277"/>
      <c r="BV105" s="277"/>
      <c r="BW105" s="277"/>
      <c r="BX105" s="277"/>
      <c r="BY105" s="277"/>
    </row>
    <row r="106" spans="4:77" s="2" customFormat="1" ht="52.5" customHeight="1">
      <c r="D106" s="219"/>
      <c r="E106" s="220"/>
      <c r="F106" s="221"/>
      <c r="S106" s="275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277"/>
      <c r="BS106" s="277"/>
      <c r="BT106" s="277"/>
      <c r="BU106" s="277"/>
      <c r="BV106" s="277"/>
      <c r="BW106" s="277"/>
      <c r="BX106" s="277"/>
      <c r="BY106" s="277"/>
    </row>
    <row r="107" spans="4:77" s="2" customFormat="1" ht="52.5" customHeight="1">
      <c r="D107" s="219"/>
      <c r="E107" s="220"/>
      <c r="F107" s="221"/>
      <c r="S107" s="275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277"/>
      <c r="BO107" s="277"/>
      <c r="BP107" s="277"/>
      <c r="BQ107" s="277"/>
      <c r="BR107" s="277"/>
      <c r="BS107" s="277"/>
      <c r="BT107" s="277"/>
      <c r="BU107" s="277"/>
      <c r="BV107" s="277"/>
      <c r="BW107" s="277"/>
      <c r="BX107" s="277"/>
      <c r="BY107" s="277"/>
    </row>
    <row r="108" spans="4:77" s="2" customFormat="1" ht="52.5" customHeight="1">
      <c r="D108" s="219"/>
      <c r="E108" s="220"/>
      <c r="F108" s="221"/>
      <c r="S108" s="275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277"/>
      <c r="BK108" s="277"/>
      <c r="BL108" s="277"/>
      <c r="BM108" s="277"/>
      <c r="BN108" s="277"/>
      <c r="BO108" s="277"/>
      <c r="BP108" s="277"/>
      <c r="BQ108" s="277"/>
      <c r="BR108" s="277"/>
      <c r="BS108" s="277"/>
      <c r="BT108" s="277"/>
      <c r="BU108" s="277"/>
      <c r="BV108" s="277"/>
      <c r="BW108" s="277"/>
      <c r="BX108" s="277"/>
      <c r="BY108" s="277"/>
    </row>
    <row r="109" spans="4:77" s="2" customFormat="1" ht="52.5" customHeight="1">
      <c r="D109" s="219"/>
      <c r="E109" s="220"/>
      <c r="F109" s="221"/>
      <c r="S109" s="275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277"/>
      <c r="BK109" s="277"/>
      <c r="BL109" s="277"/>
      <c r="BM109" s="277"/>
      <c r="BN109" s="277"/>
      <c r="BO109" s="277"/>
      <c r="BP109" s="277"/>
      <c r="BQ109" s="277"/>
      <c r="BR109" s="277"/>
      <c r="BS109" s="277"/>
      <c r="BT109" s="277"/>
      <c r="BU109" s="277"/>
      <c r="BV109" s="277"/>
      <c r="BW109" s="277"/>
      <c r="BX109" s="277"/>
      <c r="BY109" s="277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277"/>
      <c r="AS110" s="277"/>
      <c r="AT110" s="277"/>
      <c r="AU110" s="277"/>
      <c r="AV110" s="277"/>
      <c r="AW110" s="277"/>
      <c r="AX110" s="238"/>
      <c r="AY110" s="277"/>
      <c r="AZ110" s="277"/>
      <c r="BA110" s="277"/>
      <c r="BB110" s="277"/>
      <c r="BC110" s="277"/>
      <c r="BD110" s="277"/>
      <c r="BE110" s="277"/>
      <c r="BL110" s="277"/>
      <c r="BM110" s="277"/>
      <c r="BN110" s="277"/>
      <c r="BO110" s="277"/>
      <c r="BP110" s="277"/>
      <c r="BQ110" s="277"/>
      <c r="BR110" s="277"/>
      <c r="BS110" s="277"/>
      <c r="BT110" s="277"/>
      <c r="BU110" s="277"/>
      <c r="BV110" s="277"/>
      <c r="BW110" s="277"/>
      <c r="BX110" s="277"/>
      <c r="BY110" s="277"/>
    </row>
    <row r="111" spans="4:77" s="2" customFormat="1" ht="52.5" customHeight="1">
      <c r="D111" s="219"/>
      <c r="E111" s="220"/>
      <c r="F111" s="221"/>
      <c r="AM111" s="277"/>
      <c r="AS111" s="277"/>
      <c r="AT111" s="277"/>
      <c r="AU111" s="277"/>
      <c r="AV111" s="277"/>
      <c r="AW111" s="277"/>
      <c r="AX111" s="238"/>
      <c r="AY111" s="277"/>
      <c r="AZ111" s="277"/>
      <c r="BA111" s="277"/>
      <c r="BB111" s="277"/>
      <c r="BC111" s="277"/>
      <c r="BD111" s="277"/>
      <c r="BE111" s="277"/>
      <c r="BL111" s="277"/>
      <c r="BM111" s="277"/>
      <c r="BN111" s="277"/>
      <c r="BO111" s="277"/>
      <c r="BP111" s="277"/>
      <c r="BQ111" s="277"/>
      <c r="BR111" s="277"/>
      <c r="BS111" s="277"/>
      <c r="BT111" s="277"/>
      <c r="BU111" s="277"/>
      <c r="BV111" s="277"/>
      <c r="BW111" s="277"/>
      <c r="BX111" s="277"/>
      <c r="BY111" s="277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277"/>
      <c r="AT124" s="343"/>
      <c r="AU124" s="343"/>
      <c r="AV124" s="276"/>
      <c r="AW124" s="277"/>
      <c r="AX124" s="238"/>
      <c r="AY124" s="277"/>
      <c r="AZ124" s="277"/>
      <c r="BA124" s="277"/>
      <c r="BB124" s="277"/>
      <c r="BC124" s="277"/>
      <c r="BD124" s="277"/>
      <c r="BE124" s="277"/>
      <c r="BF124" s="277"/>
      <c r="BG124" s="277"/>
      <c r="BH124" s="277"/>
      <c r="BI124" s="277"/>
      <c r="CB124" s="277"/>
      <c r="CC124" s="277"/>
      <c r="CD124" s="277"/>
      <c r="CE124" s="277"/>
    </row>
    <row r="125" spans="4:92" s="2" customFormat="1" ht="52.5" customHeight="1">
      <c r="AS125" s="277"/>
      <c r="AT125" s="277"/>
      <c r="AU125" s="277"/>
      <c r="AV125" s="277"/>
      <c r="AW125" s="277"/>
      <c r="AX125" s="238"/>
      <c r="AY125" s="277"/>
      <c r="AZ125" s="277"/>
      <c r="BA125" s="277"/>
      <c r="BB125" s="277"/>
      <c r="BC125" s="277"/>
      <c r="BD125" s="277"/>
      <c r="BE125" s="277"/>
      <c r="BF125" s="277"/>
      <c r="BG125" s="277"/>
      <c r="BH125" s="277"/>
      <c r="BI125" s="277"/>
      <c r="CB125" s="277"/>
      <c r="CC125" s="277"/>
      <c r="CD125" s="277"/>
      <c r="CE125" s="277"/>
    </row>
    <row r="126" spans="4:92" s="2" customFormat="1" ht="52.5" customHeight="1">
      <c r="AS126" s="277"/>
      <c r="AT126" s="277"/>
      <c r="AU126" s="277"/>
      <c r="AV126" s="277"/>
      <c r="AW126" s="277"/>
      <c r="AX126" s="238"/>
      <c r="AY126" s="277"/>
      <c r="AZ126" s="277"/>
      <c r="BA126" s="277"/>
      <c r="BB126" s="277"/>
      <c r="BC126" s="277"/>
      <c r="BD126" s="277"/>
      <c r="BE126" s="277"/>
      <c r="BF126" s="277"/>
      <c r="BG126" s="277"/>
      <c r="BH126" s="277"/>
      <c r="BI126" s="277"/>
      <c r="CB126" s="277"/>
      <c r="CC126" s="277"/>
      <c r="CD126" s="277"/>
      <c r="CE126" s="277"/>
    </row>
    <row r="127" spans="4:92" s="2" customFormat="1" ht="52.5" customHeight="1">
      <c r="AS127" s="277"/>
      <c r="AT127" s="277"/>
      <c r="AU127" s="277"/>
      <c r="AV127" s="277"/>
      <c r="AW127" s="277"/>
      <c r="AX127" s="238"/>
      <c r="AY127" s="277"/>
      <c r="AZ127" s="277"/>
      <c r="BA127" s="277"/>
      <c r="BB127" s="277"/>
      <c r="BC127" s="277"/>
      <c r="BD127" s="277"/>
      <c r="BE127" s="277"/>
      <c r="BF127" s="277"/>
      <c r="BG127" s="277"/>
      <c r="BH127" s="277"/>
      <c r="BI127" s="277"/>
      <c r="CB127" s="277"/>
      <c r="CC127" s="277"/>
      <c r="CD127" s="277"/>
      <c r="CE127" s="277"/>
    </row>
    <row r="128" spans="4:92" s="2" customFormat="1" ht="52.5" customHeight="1">
      <c r="AS128" s="277"/>
      <c r="AT128" s="277"/>
      <c r="AU128" s="277"/>
      <c r="AV128" s="277"/>
      <c r="AW128" s="277"/>
      <c r="AX128" s="238"/>
      <c r="AY128" s="277"/>
      <c r="AZ128" s="277"/>
      <c r="BA128" s="277"/>
      <c r="BB128" s="277"/>
      <c r="BC128" s="277"/>
      <c r="BD128" s="277"/>
      <c r="BE128" s="277"/>
      <c r="BF128" s="277"/>
      <c r="BG128" s="277"/>
      <c r="BH128" s="277"/>
      <c r="BI128" s="277"/>
      <c r="CB128" s="277"/>
      <c r="CC128" s="277"/>
      <c r="CD128" s="277"/>
      <c r="CE128" s="277"/>
    </row>
    <row r="129" spans="37:83" s="2" customFormat="1" ht="52.5" customHeight="1">
      <c r="AK129" s="277"/>
      <c r="AL129" s="277"/>
      <c r="AM129" s="277"/>
      <c r="AN129" s="277"/>
      <c r="AO129" s="277"/>
      <c r="AP129" s="277"/>
      <c r="AQ129" s="277"/>
      <c r="AR129" s="277"/>
      <c r="AS129" s="277"/>
      <c r="AT129" s="277"/>
      <c r="AU129" s="277"/>
      <c r="AV129" s="277"/>
      <c r="AW129" s="277"/>
      <c r="AX129" s="238"/>
      <c r="AY129" s="277"/>
      <c r="AZ129" s="277"/>
      <c r="BA129" s="277"/>
      <c r="BB129" s="277"/>
      <c r="BC129" s="277"/>
      <c r="BD129" s="277"/>
      <c r="BE129" s="277"/>
      <c r="BF129" s="277"/>
      <c r="BG129" s="277"/>
      <c r="BH129" s="277"/>
      <c r="BI129" s="277"/>
      <c r="CB129" s="277"/>
      <c r="CC129" s="277"/>
      <c r="CD129" s="277"/>
      <c r="CE129" s="277"/>
    </row>
    <row r="130" spans="37:83" s="2" customFormat="1" ht="52.5" customHeight="1">
      <c r="AK130" s="277"/>
      <c r="AL130" s="277"/>
      <c r="AM130" s="277"/>
      <c r="AN130" s="277"/>
      <c r="AO130" s="277"/>
      <c r="AP130" s="277"/>
      <c r="AQ130" s="277"/>
      <c r="AR130" s="277"/>
      <c r="AS130" s="277"/>
      <c r="AT130" s="277"/>
      <c r="AU130" s="277"/>
      <c r="AV130" s="277"/>
      <c r="AW130" s="277"/>
      <c r="AX130" s="238"/>
      <c r="AY130" s="277"/>
      <c r="AZ130" s="277"/>
      <c r="BA130" s="277"/>
      <c r="BB130" s="277"/>
      <c r="BC130" s="277"/>
      <c r="BD130" s="277"/>
      <c r="BE130" s="277"/>
      <c r="BF130" s="277"/>
      <c r="BG130" s="277"/>
      <c r="BH130" s="277"/>
      <c r="BI130" s="277"/>
      <c r="CB130" s="277"/>
      <c r="CC130" s="277"/>
      <c r="CD130" s="277"/>
      <c r="CE130" s="277"/>
    </row>
    <row r="131" spans="37:83" s="2" customFormat="1" ht="52.5" customHeight="1">
      <c r="AK131" s="27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38"/>
      <c r="AY131" s="277"/>
      <c r="AZ131" s="277"/>
      <c r="BA131" s="277"/>
      <c r="BB131" s="277"/>
      <c r="BC131" s="277"/>
      <c r="BD131" s="277"/>
      <c r="BE131" s="277"/>
      <c r="BF131" s="277"/>
      <c r="BG131" s="277"/>
      <c r="BH131" s="277"/>
      <c r="BI131" s="277"/>
    </row>
    <row r="132" spans="37:83" s="2" customFormat="1" ht="52.5" customHeight="1">
      <c r="AK132" s="277"/>
      <c r="AL132" s="277"/>
      <c r="AM132" s="277"/>
      <c r="AN132" s="277"/>
      <c r="AO132" s="277"/>
      <c r="AP132" s="277"/>
      <c r="AQ132" s="277"/>
      <c r="AR132" s="277"/>
      <c r="AS132" s="277"/>
      <c r="AT132" s="277"/>
      <c r="AU132" s="277"/>
      <c r="AV132" s="277"/>
      <c r="AW132" s="277"/>
      <c r="AX132" s="238"/>
      <c r="AY132" s="277"/>
      <c r="AZ132" s="277"/>
      <c r="BA132" s="277"/>
      <c r="BB132" s="277"/>
      <c r="BC132" s="277"/>
      <c r="BD132" s="277"/>
      <c r="BE132" s="277"/>
      <c r="BF132" s="277"/>
      <c r="BG132" s="277"/>
      <c r="BH132" s="277"/>
      <c r="BI132" s="277"/>
    </row>
    <row r="133" spans="37:83" s="2" customFormat="1" ht="52.5" customHeight="1">
      <c r="AK133" s="27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38"/>
      <c r="AY133" s="277"/>
      <c r="AZ133" s="277"/>
      <c r="BA133" s="277"/>
      <c r="BB133" s="277"/>
      <c r="BC133" s="277"/>
      <c r="BD133" s="277"/>
      <c r="BE133" s="277"/>
      <c r="BF133" s="277"/>
      <c r="BG133" s="277"/>
      <c r="BH133" s="277"/>
      <c r="BI133" s="277"/>
    </row>
    <row r="134" spans="37:83" s="2" customFormat="1" ht="52.5" customHeight="1">
      <c r="AK134" s="277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38"/>
      <c r="AY134" s="277"/>
      <c r="AZ134" s="277"/>
      <c r="BA134" s="277"/>
      <c r="BB134" s="277"/>
      <c r="BC134" s="277"/>
      <c r="BD134" s="277"/>
      <c r="BE134" s="277"/>
      <c r="BF134" s="277"/>
      <c r="BG134" s="277"/>
      <c r="BH134" s="277"/>
      <c r="BI134" s="277"/>
    </row>
    <row r="135" spans="37:83" s="2" customFormat="1" ht="52.5" customHeight="1">
      <c r="AK135" s="277"/>
      <c r="AL135" s="277"/>
      <c r="AM135" s="277"/>
      <c r="AN135" s="277"/>
      <c r="AO135" s="277"/>
      <c r="AP135" s="277"/>
      <c r="AQ135" s="277"/>
      <c r="AR135" s="277"/>
      <c r="AS135" s="277"/>
      <c r="AT135" s="277"/>
      <c r="AU135" s="277"/>
      <c r="AV135" s="277"/>
      <c r="AW135" s="277"/>
      <c r="AX135" s="238"/>
      <c r="AY135" s="277"/>
      <c r="AZ135" s="277"/>
      <c r="BA135" s="277"/>
      <c r="BB135" s="277"/>
      <c r="BC135" s="277"/>
      <c r="BD135" s="277"/>
      <c r="BE135" s="277"/>
      <c r="BF135" s="277"/>
      <c r="BG135" s="277"/>
      <c r="BH135" s="277"/>
      <c r="BI135" s="277"/>
    </row>
    <row r="136" spans="37:83" s="2" customFormat="1" ht="52.5" customHeight="1">
      <c r="AK136" s="277"/>
      <c r="AL136" s="277"/>
      <c r="AM136" s="277"/>
      <c r="AN136" s="277"/>
      <c r="AO136" s="277"/>
      <c r="AP136" s="277"/>
      <c r="AQ136" s="277"/>
      <c r="AR136" s="277"/>
      <c r="AS136" s="277"/>
      <c r="AT136" s="277"/>
      <c r="AU136" s="277"/>
      <c r="AV136" s="277"/>
      <c r="AW136" s="277"/>
      <c r="AX136" s="238"/>
      <c r="AY136" s="277"/>
      <c r="AZ136" s="277"/>
      <c r="BA136" s="277"/>
      <c r="BB136" s="277"/>
      <c r="BC136" s="277"/>
      <c r="BD136" s="277"/>
      <c r="BE136" s="277"/>
      <c r="BF136" s="277"/>
      <c r="BG136" s="277"/>
      <c r="BH136" s="277"/>
      <c r="BI136" s="277"/>
    </row>
    <row r="137" spans="37:83" s="2" customFormat="1" ht="52.5" customHeight="1">
      <c r="AK137" s="277"/>
      <c r="AL137" s="277"/>
      <c r="AM137" s="277"/>
      <c r="AN137" s="277"/>
      <c r="AO137" s="277"/>
      <c r="AP137" s="277"/>
      <c r="AQ137" s="277"/>
      <c r="AR137" s="277"/>
      <c r="AS137" s="277"/>
      <c r="AT137" s="277"/>
      <c r="AU137" s="277"/>
      <c r="AV137" s="277"/>
      <c r="AW137" s="277"/>
      <c r="AX137" s="238"/>
      <c r="AY137" s="277"/>
      <c r="AZ137" s="277"/>
      <c r="BA137" s="277"/>
      <c r="BB137" s="277"/>
      <c r="BC137" s="277"/>
      <c r="BD137" s="277"/>
      <c r="BE137" s="277"/>
      <c r="BF137" s="277"/>
      <c r="BG137" s="277"/>
      <c r="BH137" s="277"/>
      <c r="BI137" s="277"/>
    </row>
    <row r="138" spans="37:83" s="2" customFormat="1" ht="52.5" customHeight="1">
      <c r="AK138" s="277"/>
      <c r="AL138" s="277"/>
      <c r="AM138" s="277"/>
      <c r="AN138" s="277"/>
      <c r="AO138" s="277"/>
      <c r="AP138" s="277"/>
      <c r="AQ138" s="277"/>
      <c r="AR138" s="277"/>
      <c r="AS138" s="277"/>
      <c r="AT138" s="277"/>
      <c r="AU138" s="277"/>
      <c r="AV138" s="277"/>
      <c r="AW138" s="277"/>
      <c r="AX138" s="238"/>
      <c r="AY138" s="277"/>
      <c r="AZ138" s="277"/>
      <c r="BA138" s="277"/>
      <c r="BB138" s="277"/>
      <c r="BC138" s="277"/>
      <c r="BD138" s="277"/>
      <c r="BE138" s="277"/>
      <c r="BF138" s="277"/>
      <c r="BG138" s="277"/>
      <c r="BH138" s="277"/>
      <c r="BI138" s="277"/>
    </row>
    <row r="139" spans="37:83" s="2" customFormat="1" ht="52.5" customHeight="1">
      <c r="AK139" s="277"/>
      <c r="AL139" s="277"/>
      <c r="AM139" s="277"/>
      <c r="AN139" s="277"/>
      <c r="AO139" s="277"/>
      <c r="AP139" s="277"/>
      <c r="AQ139" s="277"/>
      <c r="AR139" s="277"/>
      <c r="AS139" s="277"/>
      <c r="AT139" s="277"/>
      <c r="AU139" s="277"/>
      <c r="AV139" s="277"/>
      <c r="AW139" s="277"/>
      <c r="AX139" s="238"/>
      <c r="AY139" s="277"/>
      <c r="AZ139" s="277"/>
      <c r="BA139" s="277"/>
      <c r="BB139" s="277"/>
      <c r="BC139" s="277"/>
      <c r="BD139" s="277"/>
      <c r="BE139" s="277"/>
      <c r="BF139" s="277"/>
      <c r="BG139" s="277"/>
      <c r="BH139" s="277"/>
      <c r="BI139" s="277"/>
    </row>
    <row r="140" spans="37:83" s="2" customFormat="1" ht="52.5" customHeight="1">
      <c r="AK140" s="277"/>
      <c r="AL140" s="277"/>
      <c r="AM140" s="277"/>
      <c r="AN140" s="277"/>
      <c r="AO140" s="277"/>
      <c r="AP140" s="277"/>
      <c r="AQ140" s="277"/>
      <c r="AR140" s="277"/>
      <c r="AS140" s="277"/>
      <c r="AT140" s="277"/>
      <c r="AU140" s="277"/>
      <c r="AV140" s="277"/>
      <c r="AW140" s="277"/>
      <c r="AX140" s="238"/>
      <c r="AY140" s="277"/>
      <c r="AZ140" s="277"/>
      <c r="BA140" s="277"/>
      <c r="BB140" s="277"/>
      <c r="BC140" s="277"/>
      <c r="BD140" s="277"/>
      <c r="BE140" s="277"/>
      <c r="BF140" s="277"/>
      <c r="BG140" s="277"/>
      <c r="BH140" s="277"/>
      <c r="BI140" s="277"/>
    </row>
    <row r="141" spans="37:83" s="2" customFormat="1" ht="52.5" customHeight="1">
      <c r="AK141" s="277"/>
      <c r="AL141" s="277"/>
      <c r="AM141" s="277"/>
      <c r="AN141" s="277"/>
      <c r="AO141" s="277"/>
      <c r="AP141" s="277"/>
      <c r="AQ141" s="277"/>
      <c r="AR141" s="277"/>
      <c r="AS141" s="277"/>
      <c r="AT141" s="277"/>
      <c r="AU141" s="277"/>
      <c r="AV141" s="277"/>
      <c r="AW141" s="277"/>
      <c r="AX141" s="238"/>
      <c r="AY141" s="277"/>
      <c r="AZ141" s="277"/>
      <c r="BA141" s="277"/>
      <c r="BB141" s="277"/>
      <c r="BC141" s="277"/>
      <c r="BD141" s="277"/>
      <c r="BE141" s="277"/>
      <c r="BF141" s="277"/>
      <c r="BG141" s="277"/>
      <c r="BH141" s="277"/>
      <c r="BI141" s="277"/>
    </row>
    <row r="142" spans="37:83" s="2" customFormat="1" ht="52.5" customHeight="1">
      <c r="AK142" s="277"/>
      <c r="AL142" s="277"/>
      <c r="AM142" s="277"/>
      <c r="AN142" s="277"/>
      <c r="AO142" s="277"/>
      <c r="AP142" s="277"/>
      <c r="AQ142" s="277"/>
      <c r="AR142" s="277"/>
      <c r="AS142" s="277"/>
      <c r="AT142" s="277"/>
      <c r="AU142" s="277"/>
      <c r="AV142" s="277"/>
      <c r="AW142" s="277"/>
      <c r="AX142" s="238"/>
      <c r="AY142" s="277"/>
      <c r="AZ142" s="277"/>
      <c r="BA142" s="277"/>
      <c r="BB142" s="277"/>
      <c r="BC142" s="277"/>
      <c r="BD142" s="277"/>
      <c r="BE142" s="277"/>
      <c r="BF142" s="277"/>
      <c r="BG142" s="277"/>
      <c r="BH142" s="277"/>
      <c r="BI142" s="277"/>
    </row>
    <row r="143" spans="37:83" s="2" customFormat="1" ht="52.5" customHeight="1">
      <c r="AK143" s="277"/>
      <c r="AL143" s="277"/>
      <c r="AM143" s="277"/>
      <c r="AN143" s="277"/>
      <c r="AO143" s="277"/>
      <c r="AP143" s="277"/>
      <c r="AQ143" s="277"/>
      <c r="AR143" s="277"/>
      <c r="AS143" s="277"/>
      <c r="AT143" s="277"/>
      <c r="AU143" s="277"/>
      <c r="AV143" s="277"/>
      <c r="AW143" s="277"/>
      <c r="AX143" s="238"/>
      <c r="AY143" s="277"/>
      <c r="AZ143" s="277"/>
      <c r="BA143" s="277"/>
      <c r="BB143" s="277"/>
      <c r="BC143" s="277"/>
      <c r="BD143" s="277"/>
      <c r="BE143" s="277"/>
      <c r="BF143" s="277"/>
      <c r="BG143" s="277"/>
      <c r="BH143" s="277"/>
      <c r="BI143" s="277"/>
    </row>
    <row r="144" spans="37:83" s="2" customFormat="1" ht="52.5" customHeight="1">
      <c r="AK144" s="277"/>
      <c r="AL144" s="277"/>
      <c r="AM144" s="277"/>
      <c r="AN144" s="277"/>
      <c r="AO144" s="277"/>
      <c r="AP144" s="277"/>
      <c r="AQ144" s="277"/>
      <c r="AR144" s="277"/>
      <c r="AS144" s="277"/>
      <c r="AT144" s="277"/>
      <c r="AU144" s="277"/>
      <c r="AV144" s="277"/>
      <c r="AW144" s="277"/>
      <c r="AX144" s="238"/>
      <c r="AY144" s="277"/>
      <c r="AZ144" s="277"/>
      <c r="BA144" s="277"/>
      <c r="BB144" s="277"/>
      <c r="BC144" s="277"/>
      <c r="BD144" s="277"/>
      <c r="BE144" s="277"/>
      <c r="BF144" s="277"/>
      <c r="BG144" s="277"/>
      <c r="BH144" s="277"/>
      <c r="BI144" s="277"/>
    </row>
    <row r="145" spans="37:61" s="2" customFormat="1" ht="52.5" customHeight="1">
      <c r="AK145" s="277"/>
      <c r="AL145" s="277"/>
      <c r="AM145" s="277"/>
      <c r="AN145" s="277"/>
      <c r="AO145" s="277"/>
      <c r="AP145" s="277"/>
      <c r="AQ145" s="277"/>
      <c r="AR145" s="277"/>
      <c r="AS145" s="277"/>
      <c r="AT145" s="277"/>
      <c r="AU145" s="277"/>
      <c r="AV145" s="277"/>
      <c r="AW145" s="277"/>
      <c r="AX145" s="238"/>
      <c r="AY145" s="277"/>
      <c r="AZ145" s="277"/>
      <c r="BA145" s="277"/>
      <c r="BB145" s="277"/>
      <c r="BC145" s="277"/>
      <c r="BD145" s="277"/>
      <c r="BE145" s="277"/>
      <c r="BF145" s="277"/>
      <c r="BG145" s="277"/>
      <c r="BH145" s="277"/>
      <c r="BI145" s="277"/>
    </row>
    <row r="146" spans="37:61" s="2" customFormat="1" ht="52.5" customHeight="1">
      <c r="AK146" s="277"/>
      <c r="AL146" s="277"/>
      <c r="AM146" s="277"/>
      <c r="AN146" s="277"/>
      <c r="AO146" s="277"/>
      <c r="AP146" s="277"/>
      <c r="AQ146" s="277"/>
      <c r="AR146" s="277"/>
      <c r="AS146" s="277"/>
      <c r="AT146" s="277"/>
      <c r="AU146" s="277"/>
      <c r="AV146" s="277"/>
      <c r="AW146" s="277"/>
      <c r="AX146" s="238"/>
      <c r="AY146" s="277"/>
      <c r="AZ146" s="277"/>
      <c r="BA146" s="277"/>
      <c r="BB146" s="277"/>
      <c r="BC146" s="277"/>
      <c r="BD146" s="277"/>
      <c r="BE146" s="277"/>
      <c r="BF146" s="277"/>
      <c r="BG146" s="277"/>
      <c r="BH146" s="277"/>
      <c r="BI146" s="277"/>
    </row>
    <row r="147" spans="37:61" s="2" customFormat="1" ht="52.5" customHeight="1">
      <c r="AK147" s="277"/>
      <c r="AL147" s="277"/>
      <c r="AM147" s="277"/>
      <c r="AN147" s="277"/>
      <c r="AO147" s="277"/>
      <c r="AP147" s="277"/>
      <c r="AQ147" s="277"/>
      <c r="AR147" s="277"/>
      <c r="AS147" s="277"/>
      <c r="AT147" s="277"/>
      <c r="AU147" s="277"/>
      <c r="AV147" s="277"/>
      <c r="AW147" s="277"/>
      <c r="AX147" s="238"/>
      <c r="AY147" s="277"/>
      <c r="AZ147" s="277"/>
      <c r="BA147" s="277"/>
      <c r="BB147" s="277"/>
      <c r="BC147" s="277"/>
      <c r="BD147" s="277"/>
      <c r="BE147" s="277"/>
      <c r="BF147" s="277"/>
      <c r="BG147" s="277"/>
      <c r="BH147" s="277"/>
      <c r="BI147" s="277"/>
    </row>
    <row r="148" spans="37:61" s="2" customFormat="1" ht="52.5" customHeight="1">
      <c r="AK148" s="277"/>
      <c r="AL148" s="277"/>
      <c r="AM148" s="277"/>
      <c r="AN148" s="277"/>
      <c r="AO148" s="277"/>
      <c r="AP148" s="277"/>
      <c r="AQ148" s="277"/>
      <c r="AR148" s="277"/>
      <c r="AS148" s="277"/>
      <c r="AT148" s="277"/>
      <c r="AU148" s="277"/>
      <c r="AV148" s="277"/>
      <c r="AW148" s="277"/>
      <c r="AX148" s="238"/>
      <c r="AY148" s="277"/>
      <c r="BA148" s="277"/>
      <c r="BB148" s="277"/>
      <c r="BC148" s="277"/>
      <c r="BD148" s="277"/>
      <c r="BE148" s="277"/>
      <c r="BF148" s="277"/>
      <c r="BG148" s="277"/>
      <c r="BH148" s="277"/>
      <c r="BI148" s="277"/>
    </row>
    <row r="149" spans="37:61" s="2" customFormat="1" ht="52.5" customHeight="1">
      <c r="AK149" s="277"/>
      <c r="AL149" s="277"/>
      <c r="AM149" s="277"/>
      <c r="AN149" s="277"/>
      <c r="AO149" s="277"/>
      <c r="AP149" s="277"/>
      <c r="AQ149" s="277"/>
      <c r="AR149" s="277"/>
      <c r="AS149" s="277"/>
      <c r="AT149" s="277"/>
      <c r="AU149" s="277"/>
      <c r="AV149" s="277"/>
      <c r="AW149" s="277"/>
      <c r="AX149" s="238"/>
      <c r="AY149" s="277"/>
      <c r="BA149" s="277"/>
      <c r="BB149" s="277"/>
      <c r="BC149" s="277"/>
      <c r="BD149" s="277"/>
      <c r="BE149" s="277"/>
      <c r="BF149" s="277"/>
      <c r="BG149" s="277"/>
      <c r="BH149" s="277"/>
      <c r="BI149" s="277"/>
    </row>
    <row r="150" spans="37:61" s="2" customFormat="1" ht="52.5" customHeight="1">
      <c r="AK150" s="277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38"/>
      <c r="BA150" s="277"/>
      <c r="BB150" s="277"/>
      <c r="BF150" s="277"/>
      <c r="BG150" s="277"/>
      <c r="BH150" s="277"/>
      <c r="BI150" s="277"/>
    </row>
    <row r="151" spans="37:61" s="2" customFormat="1" ht="52.5" customHeight="1">
      <c r="AK151" s="277"/>
      <c r="AL151" s="277"/>
      <c r="AM151" s="277"/>
      <c r="AN151" s="277"/>
      <c r="AO151" s="277"/>
      <c r="AP151" s="277"/>
      <c r="AQ151" s="277"/>
      <c r="AR151" s="277"/>
      <c r="AS151" s="277"/>
      <c r="AT151" s="277"/>
      <c r="AU151" s="277"/>
      <c r="AV151" s="277"/>
      <c r="AW151" s="277"/>
      <c r="AX151" s="238"/>
      <c r="BA151" s="277"/>
      <c r="BB151" s="277"/>
      <c r="BC151" s="277"/>
      <c r="BD151" s="277"/>
      <c r="BE151" s="277"/>
      <c r="BF151" s="277"/>
      <c r="BG151" s="277"/>
      <c r="BH151" s="277"/>
      <c r="BI151" s="277"/>
    </row>
    <row r="152" spans="37:61" s="2" customFormat="1" ht="52.5" customHeight="1">
      <c r="AK152" s="277"/>
      <c r="AL152" s="277"/>
      <c r="AM152" s="277"/>
      <c r="AN152" s="277"/>
      <c r="AO152" s="277"/>
      <c r="AP152" s="277"/>
      <c r="AQ152" s="257"/>
      <c r="AR152" s="257"/>
      <c r="AS152" s="277"/>
      <c r="AT152" s="277"/>
      <c r="AU152" s="277"/>
      <c r="AV152" s="277"/>
      <c r="AW152" s="277"/>
      <c r="AX152" s="238"/>
      <c r="BC152" s="277"/>
      <c r="BD152" s="277"/>
      <c r="BE152" s="277"/>
      <c r="BI152" s="277"/>
    </row>
    <row r="153" spans="37:61" s="2" customFormat="1" ht="52.5" customHeight="1">
      <c r="AK153" s="277"/>
      <c r="AL153" s="277"/>
      <c r="AM153" s="277"/>
      <c r="AN153" s="277"/>
      <c r="AO153" s="277"/>
      <c r="AP153" s="277"/>
      <c r="AQ153" s="257"/>
      <c r="AR153" s="257"/>
      <c r="AS153" s="277"/>
      <c r="AT153" s="277"/>
      <c r="AU153" s="277"/>
      <c r="AV153" s="277"/>
      <c r="AW153" s="277"/>
      <c r="AX153" s="238"/>
      <c r="BF153" s="277"/>
      <c r="BG153" s="277"/>
      <c r="BH153" s="277"/>
      <c r="BI153" s="277"/>
    </row>
    <row r="154" spans="37:61" s="2" customFormat="1" ht="52.5" customHeight="1">
      <c r="AK154" s="277"/>
      <c r="AL154" s="277"/>
      <c r="AM154" s="277"/>
      <c r="AN154" s="277"/>
      <c r="AO154" s="277"/>
      <c r="AP154" s="277"/>
      <c r="AQ154" s="257"/>
      <c r="AR154" s="257"/>
      <c r="AS154" s="277"/>
      <c r="AT154" s="277"/>
      <c r="AU154" s="277"/>
      <c r="AV154" s="277"/>
      <c r="AW154" s="277"/>
      <c r="AX154" s="238"/>
      <c r="BC154" s="81"/>
      <c r="BD154" s="81"/>
      <c r="BE154" s="81"/>
      <c r="BF154" s="276"/>
      <c r="BG154" s="276"/>
      <c r="BH154" s="276"/>
    </row>
    <row r="155" spans="37:61" s="2" customFormat="1" ht="52.5" customHeight="1">
      <c r="AK155" s="277"/>
      <c r="AL155" s="277"/>
      <c r="AM155" s="277"/>
      <c r="AN155" s="277"/>
      <c r="AO155" s="277"/>
      <c r="AP155" s="277"/>
      <c r="AQ155" s="257"/>
      <c r="AR155" s="257"/>
      <c r="AS155" s="277"/>
      <c r="AT155" s="277"/>
      <c r="AU155" s="277"/>
      <c r="AV155" s="277"/>
      <c r="AW155" s="277"/>
      <c r="AX155" s="238"/>
      <c r="BC155" s="277"/>
      <c r="BD155" s="277"/>
      <c r="BE155" s="277"/>
      <c r="BF155" s="276"/>
      <c r="BG155" s="276"/>
      <c r="BH155" s="276"/>
      <c r="BI155" s="277"/>
    </row>
    <row r="156" spans="37:61" s="2" customFormat="1" ht="52.5" customHeight="1">
      <c r="AK156" s="277"/>
      <c r="AL156" s="277"/>
      <c r="AM156" s="277"/>
      <c r="AN156" s="277"/>
      <c r="AO156" s="277"/>
      <c r="AP156" s="277"/>
      <c r="AQ156" s="257"/>
      <c r="AR156" s="257"/>
      <c r="AS156" s="277"/>
      <c r="AT156" s="277"/>
      <c r="AU156" s="277"/>
      <c r="AV156" s="277"/>
      <c r="AW156" s="277"/>
      <c r="AX156" s="238"/>
      <c r="BC156" s="277"/>
      <c r="BD156" s="277"/>
      <c r="BE156" s="277"/>
      <c r="BF156" s="276"/>
      <c r="BG156" s="276"/>
      <c r="BH156" s="276"/>
      <c r="BI156" s="277"/>
    </row>
    <row r="157" spans="37:61" s="2" customFormat="1" ht="52.5" customHeight="1">
      <c r="AK157" s="277"/>
      <c r="AL157" s="277"/>
      <c r="AM157" s="277"/>
      <c r="AN157" s="277"/>
      <c r="AO157" s="277"/>
      <c r="AP157" s="277"/>
      <c r="AQ157" s="257"/>
      <c r="AR157" s="257"/>
      <c r="AS157" s="276"/>
      <c r="AT157" s="277"/>
      <c r="AU157" s="277"/>
      <c r="AV157" s="277"/>
      <c r="AW157" s="277"/>
      <c r="AX157" s="238"/>
      <c r="BC157" s="81"/>
      <c r="BD157" s="81"/>
      <c r="BE157" s="81"/>
      <c r="BF157" s="276"/>
      <c r="BG157" s="276"/>
      <c r="BH157" s="276"/>
      <c r="BI157" s="277"/>
    </row>
    <row r="158" spans="37:61" s="2" customFormat="1" ht="52.5" customHeight="1">
      <c r="AK158" s="277"/>
      <c r="AL158" s="277"/>
      <c r="AM158" s="277"/>
      <c r="AN158" s="277"/>
      <c r="AO158" s="277"/>
      <c r="AP158" s="277"/>
      <c r="AQ158" s="257"/>
      <c r="AR158" s="257"/>
      <c r="AS158" s="277"/>
      <c r="AT158" s="277"/>
      <c r="AU158" s="277"/>
      <c r="AV158" s="277"/>
      <c r="AW158" s="277"/>
      <c r="AX158" s="238"/>
      <c r="BC158" s="81"/>
      <c r="BD158" s="81"/>
      <c r="BE158" s="277"/>
      <c r="BF158" s="276"/>
      <c r="BG158" s="276"/>
      <c r="BH158" s="276"/>
      <c r="BI158" s="277"/>
    </row>
    <row r="159" spans="37:61" s="2" customFormat="1" ht="52.5" customHeight="1">
      <c r="AK159" s="277"/>
      <c r="AL159" s="277"/>
      <c r="AM159" s="277"/>
      <c r="AN159" s="277"/>
      <c r="AO159" s="277"/>
      <c r="AP159" s="277"/>
      <c r="AQ159" s="257"/>
      <c r="AR159" s="257"/>
      <c r="AS159" s="277"/>
      <c r="AT159" s="277"/>
      <c r="AU159" s="277"/>
      <c r="AV159" s="277"/>
      <c r="AW159" s="277"/>
      <c r="AX159" s="238"/>
      <c r="BC159" s="81"/>
      <c r="BD159" s="81"/>
      <c r="BE159" s="277"/>
      <c r="BF159" s="276"/>
      <c r="BG159" s="276"/>
      <c r="BH159" s="276"/>
      <c r="BI159" s="277"/>
    </row>
    <row r="160" spans="37:61" s="2" customFormat="1" ht="52.5" customHeight="1">
      <c r="AK160" s="277"/>
      <c r="AL160" s="277"/>
      <c r="AM160" s="277"/>
      <c r="AN160" s="277"/>
      <c r="AO160" s="277"/>
      <c r="AP160" s="277"/>
      <c r="AQ160" s="277"/>
      <c r="AR160" s="277"/>
      <c r="AS160" s="277"/>
      <c r="AT160" s="277"/>
      <c r="AU160" s="277"/>
      <c r="AV160" s="277"/>
      <c r="AW160" s="277"/>
      <c r="AX160" s="238"/>
      <c r="BF160" s="81"/>
      <c r="BG160" s="81"/>
      <c r="BH160" s="81"/>
      <c r="BI160" s="277"/>
    </row>
    <row r="161" spans="37:61" s="2" customFormat="1" ht="52.5" customHeight="1">
      <c r="AK161" s="277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38"/>
      <c r="BC161" s="277"/>
      <c r="BD161" s="277"/>
      <c r="BF161" s="276"/>
      <c r="BG161" s="276"/>
      <c r="BH161" s="277"/>
      <c r="BI161" s="277"/>
    </row>
    <row r="162" spans="37:61" s="2" customFormat="1" ht="52.5" customHeight="1">
      <c r="AK162" s="277"/>
      <c r="AL162" s="277"/>
      <c r="AM162" s="277"/>
      <c r="AN162" s="277"/>
      <c r="AO162" s="277"/>
      <c r="AP162" s="277"/>
      <c r="AQ162" s="257"/>
      <c r="AR162" s="257"/>
      <c r="AS162" s="277"/>
      <c r="AT162" s="277"/>
      <c r="AU162" s="277"/>
      <c r="AV162" s="277"/>
      <c r="AW162" s="277"/>
      <c r="AX162" s="238"/>
      <c r="BB162" s="232"/>
      <c r="BC162" s="276"/>
      <c r="BD162" s="277"/>
      <c r="BE162" s="277"/>
      <c r="BF162" s="277"/>
      <c r="BG162" s="277"/>
      <c r="BH162" s="277"/>
      <c r="BI162" s="277"/>
    </row>
    <row r="163" spans="37:61" s="2" customFormat="1" ht="52.5" customHeight="1">
      <c r="AK163" s="277"/>
      <c r="AL163" s="277"/>
      <c r="AM163" s="277"/>
      <c r="AN163" s="277"/>
      <c r="AO163" s="277"/>
      <c r="AP163" s="277"/>
      <c r="AQ163" s="257"/>
      <c r="AR163" s="257"/>
      <c r="AS163" s="277"/>
      <c r="AT163" s="277"/>
      <c r="AU163" s="277"/>
      <c r="AV163" s="277"/>
      <c r="AW163" s="277"/>
      <c r="AX163" s="238"/>
      <c r="BB163" s="232"/>
      <c r="BC163" s="277"/>
      <c r="BD163" s="277"/>
      <c r="BE163" s="277"/>
      <c r="BF163" s="276"/>
      <c r="BG163" s="276"/>
      <c r="BH163" s="277"/>
      <c r="BI163" s="277"/>
    </row>
    <row r="164" spans="37:61" s="2" customFormat="1" ht="52.5" customHeight="1">
      <c r="AK164" s="277"/>
      <c r="AL164" s="277"/>
      <c r="AM164" s="277"/>
      <c r="AN164" s="277"/>
      <c r="AO164" s="277"/>
      <c r="AP164" s="277"/>
      <c r="AQ164" s="257"/>
      <c r="AR164" s="257"/>
      <c r="AS164" s="277"/>
      <c r="AT164" s="277"/>
      <c r="AU164" s="277"/>
      <c r="AV164" s="277"/>
      <c r="AW164" s="277"/>
      <c r="AX164" s="238"/>
      <c r="BF164" s="277"/>
      <c r="BG164" s="277"/>
      <c r="BH164" s="277"/>
      <c r="BI164" s="277"/>
    </row>
    <row r="165" spans="37:61" s="2" customFormat="1" ht="52.5" customHeight="1">
      <c r="AK165" s="277"/>
      <c r="AL165" s="277"/>
      <c r="AM165" s="277"/>
      <c r="AN165" s="277"/>
      <c r="AO165" s="277"/>
      <c r="AP165" s="277"/>
      <c r="AQ165" s="257"/>
      <c r="AR165" s="257"/>
      <c r="AS165" s="277"/>
      <c r="AT165" s="277"/>
      <c r="AU165" s="277"/>
      <c r="AV165" s="277"/>
      <c r="AW165" s="277"/>
      <c r="AX165" s="238"/>
      <c r="BB165" s="277"/>
      <c r="BH165" s="277"/>
      <c r="BI165" s="277"/>
    </row>
    <row r="166" spans="37:61" s="2" customFormat="1" ht="52.5" customHeight="1">
      <c r="AK166" s="277"/>
      <c r="AL166" s="277"/>
      <c r="AM166" s="277"/>
      <c r="AN166" s="277"/>
      <c r="AO166" s="277"/>
      <c r="AP166" s="277"/>
      <c r="AQ166" s="257"/>
      <c r="AR166" s="257"/>
      <c r="AS166" s="277"/>
      <c r="AT166" s="277"/>
      <c r="AU166" s="277"/>
      <c r="AV166" s="277"/>
      <c r="AW166" s="277"/>
      <c r="AX166" s="238"/>
      <c r="BA166" s="277"/>
      <c r="BB166" s="277"/>
      <c r="BC166" s="232"/>
      <c r="BF166" s="277"/>
      <c r="BG166" s="277"/>
      <c r="BH166" s="277"/>
      <c r="BI166" s="277"/>
    </row>
    <row r="167" spans="37:61" s="2" customFormat="1" ht="52.5" customHeight="1">
      <c r="AK167" s="277"/>
      <c r="AL167" s="277"/>
      <c r="AM167" s="277"/>
      <c r="AN167" s="277"/>
      <c r="AO167" s="277"/>
      <c r="AP167" s="277"/>
      <c r="AQ167" s="257"/>
      <c r="AR167" s="257"/>
      <c r="AS167" s="277"/>
      <c r="AT167" s="277"/>
      <c r="AU167" s="277"/>
      <c r="AV167" s="277"/>
      <c r="AW167" s="277"/>
      <c r="AX167" s="238"/>
      <c r="BC167" s="277"/>
      <c r="BD167" s="277"/>
      <c r="BE167" s="277"/>
      <c r="BF167" s="277"/>
      <c r="BG167" s="258"/>
      <c r="BH167" s="277"/>
      <c r="BI167" s="277"/>
    </row>
    <row r="168" spans="37:61" s="2" customFormat="1" ht="52.5" customHeight="1">
      <c r="AK168" s="277"/>
      <c r="AL168" s="277"/>
      <c r="AM168" s="277"/>
      <c r="AN168" s="277"/>
      <c r="AO168" s="277"/>
      <c r="AP168" s="277"/>
      <c r="AQ168" s="257"/>
      <c r="AR168" s="257"/>
      <c r="AS168" s="277"/>
      <c r="AT168" s="277"/>
      <c r="AU168" s="277"/>
      <c r="AV168" s="277"/>
      <c r="AW168" s="277"/>
      <c r="AX168" s="238"/>
      <c r="BA168" s="277"/>
      <c r="BB168" s="277"/>
      <c r="BC168" s="277"/>
      <c r="BD168" s="277"/>
      <c r="BE168" s="277"/>
      <c r="BF168" s="277"/>
      <c r="BG168" s="258"/>
      <c r="BH168" s="277"/>
      <c r="BI168" s="277"/>
    </row>
    <row r="169" spans="37:61" s="2" customFormat="1" ht="52.5" customHeight="1">
      <c r="AK169" s="277"/>
      <c r="AL169" s="277"/>
      <c r="AM169" s="277"/>
      <c r="AN169" s="277"/>
      <c r="AO169" s="277"/>
      <c r="AP169" s="277"/>
      <c r="AQ169" s="257"/>
      <c r="AR169" s="257"/>
      <c r="AS169" s="277"/>
      <c r="AT169" s="277"/>
      <c r="AU169" s="277"/>
      <c r="AV169" s="277"/>
      <c r="AW169" s="277"/>
      <c r="AX169" s="238"/>
      <c r="BA169" s="277"/>
      <c r="BB169" s="277"/>
      <c r="BC169" s="277"/>
      <c r="BD169" s="276"/>
      <c r="BE169" s="276"/>
      <c r="BF169" s="277"/>
      <c r="BG169" s="277"/>
      <c r="BH169" s="277"/>
      <c r="BI169" s="277"/>
    </row>
    <row r="170" spans="37:61" s="2" customFormat="1" ht="52.5" customHeight="1">
      <c r="AS170" s="277"/>
      <c r="AT170" s="277"/>
      <c r="AU170" s="277"/>
      <c r="AV170" s="277"/>
      <c r="AW170" s="277"/>
      <c r="AX170" s="238"/>
      <c r="BA170" s="277"/>
      <c r="BB170" s="277"/>
      <c r="BC170" s="277"/>
      <c r="BD170" s="276"/>
      <c r="BE170" s="276"/>
      <c r="BF170" s="277"/>
      <c r="BG170" s="277"/>
      <c r="BH170" s="277"/>
      <c r="BI170" s="277"/>
    </row>
    <row r="171" spans="37:61" s="2" customFormat="1" ht="52.5" customHeight="1">
      <c r="AS171" s="277"/>
      <c r="AT171" s="277"/>
      <c r="AU171" s="277"/>
      <c r="AV171" s="277"/>
      <c r="AW171" s="277"/>
      <c r="AX171" s="238"/>
      <c r="BA171" s="277"/>
      <c r="BB171" s="277"/>
      <c r="BC171" s="277"/>
      <c r="BD171" s="276"/>
      <c r="BE171" s="277"/>
      <c r="BF171" s="277"/>
      <c r="BG171" s="277"/>
      <c r="BH171" s="277"/>
      <c r="BI171" s="277"/>
    </row>
    <row r="172" spans="37:61" s="2" customFormat="1" ht="52.5" customHeight="1">
      <c r="AS172" s="277"/>
      <c r="AT172" s="277"/>
      <c r="AU172" s="277"/>
      <c r="AV172" s="277"/>
      <c r="AW172" s="277"/>
      <c r="AX172" s="238"/>
      <c r="BA172" s="277"/>
      <c r="BB172" s="277"/>
      <c r="BC172" s="277"/>
      <c r="BD172" s="277"/>
      <c r="BE172" s="277"/>
      <c r="BF172" s="277"/>
      <c r="BG172" s="277"/>
      <c r="BH172" s="277"/>
      <c r="BI172" s="277"/>
    </row>
    <row r="173" spans="37:61" s="2" customFormat="1" ht="52.5" customHeight="1">
      <c r="AO173" s="232"/>
      <c r="AQ173" s="232"/>
      <c r="AR173" s="232"/>
      <c r="AS173" s="277"/>
      <c r="AT173" s="277"/>
      <c r="AU173" s="277"/>
      <c r="AV173" s="277"/>
      <c r="AW173" s="277"/>
      <c r="AX173" s="238"/>
      <c r="BA173" s="277"/>
      <c r="BB173" s="277"/>
      <c r="BC173" s="277"/>
      <c r="BD173" s="277"/>
      <c r="BE173" s="277"/>
      <c r="BF173" s="277"/>
      <c r="BG173" s="277"/>
      <c r="BH173" s="277"/>
      <c r="BI173" s="277"/>
    </row>
    <row r="174" spans="37:61" s="2" customFormat="1" ht="52.5" customHeight="1">
      <c r="AO174" s="232"/>
      <c r="AQ174" s="232"/>
      <c r="AR174" s="232"/>
      <c r="AS174" s="277"/>
      <c r="AT174" s="277"/>
      <c r="AU174" s="277"/>
      <c r="AV174" s="277"/>
      <c r="AW174" s="277"/>
      <c r="AX174" s="238"/>
      <c r="BA174" s="277"/>
      <c r="BB174" s="277"/>
      <c r="BC174" s="277"/>
      <c r="BD174" s="277"/>
      <c r="BE174" s="277"/>
      <c r="BF174" s="277"/>
      <c r="BG174" s="277"/>
      <c r="BH174" s="277"/>
      <c r="BI174" s="277"/>
    </row>
    <row r="175" spans="37:61" s="2" customFormat="1" ht="52.5" customHeight="1">
      <c r="AO175" s="233"/>
      <c r="AQ175" s="233"/>
      <c r="AR175" s="233"/>
      <c r="AS175" s="277"/>
      <c r="AT175" s="277"/>
      <c r="AU175" s="277"/>
      <c r="AV175" s="277"/>
      <c r="AW175" s="277"/>
      <c r="AX175" s="238"/>
      <c r="BA175" s="277"/>
      <c r="BB175" s="277"/>
      <c r="BF175" s="277"/>
      <c r="BG175" s="277"/>
      <c r="BH175" s="277"/>
      <c r="BI175" s="277"/>
    </row>
    <row r="176" spans="37:61" s="2" customFormat="1" ht="52.5" customHeight="1">
      <c r="AO176" s="233"/>
      <c r="AQ176" s="233"/>
      <c r="AR176" s="233"/>
      <c r="AS176" s="277"/>
      <c r="AT176" s="277"/>
      <c r="AU176" s="277"/>
      <c r="AV176" s="277"/>
      <c r="AW176" s="277"/>
      <c r="AX176" s="238"/>
      <c r="BA176" s="277"/>
      <c r="BB176" s="277"/>
      <c r="BF176" s="277"/>
      <c r="BG176" s="277"/>
      <c r="BH176" s="277"/>
      <c r="BI176" s="277"/>
    </row>
    <row r="177" spans="41:61" s="2" customFormat="1" ht="52.5" customHeight="1">
      <c r="AS177" s="277"/>
      <c r="AT177" s="277"/>
      <c r="AU177" s="277"/>
      <c r="AV177" s="277"/>
      <c r="AW177" s="277"/>
      <c r="AX177" s="238"/>
      <c r="BA177" s="277"/>
      <c r="BB177" s="277"/>
      <c r="BF177" s="277"/>
      <c r="BG177" s="277"/>
      <c r="BH177" s="277"/>
      <c r="BI177" s="277"/>
    </row>
    <row r="178" spans="41:61" s="2" customFormat="1" ht="52.5" customHeight="1">
      <c r="AS178" s="277"/>
      <c r="AT178" s="277"/>
      <c r="AU178" s="277"/>
      <c r="AV178" s="277"/>
      <c r="AW178" s="277"/>
      <c r="AX178" s="238"/>
      <c r="BA178" s="277"/>
      <c r="BB178" s="277"/>
      <c r="BC178" s="277"/>
      <c r="BD178" s="277"/>
      <c r="BE178" s="277"/>
      <c r="BF178" s="277"/>
      <c r="BG178" s="277"/>
      <c r="BH178" s="277"/>
      <c r="BI178" s="277"/>
    </row>
    <row r="179" spans="41:61" s="2" customFormat="1" ht="52.5" customHeight="1">
      <c r="AS179" s="277"/>
      <c r="AT179" s="277"/>
      <c r="AU179" s="277"/>
      <c r="AV179" s="277"/>
      <c r="AW179" s="277"/>
      <c r="AX179" s="238"/>
      <c r="BA179" s="277"/>
      <c r="BB179" s="277"/>
      <c r="BC179" s="277"/>
      <c r="BD179" s="277"/>
      <c r="BE179" s="277"/>
      <c r="BF179" s="277"/>
      <c r="BG179" s="277"/>
      <c r="BH179" s="277"/>
      <c r="BI179" s="277"/>
    </row>
    <row r="180" spans="41:61" s="2" customFormat="1" ht="52.5" customHeight="1">
      <c r="AS180" s="277"/>
      <c r="AT180" s="277"/>
      <c r="AU180" s="277"/>
      <c r="AV180" s="277"/>
      <c r="AW180" s="277"/>
      <c r="AX180" s="238"/>
      <c r="BA180" s="277"/>
      <c r="BC180" s="277"/>
      <c r="BD180" s="277"/>
      <c r="BG180" s="277"/>
      <c r="BH180" s="277"/>
    </row>
    <row r="181" spans="41:61" s="2" customFormat="1" ht="52.5" customHeight="1">
      <c r="AO181" s="232"/>
      <c r="AQ181" s="232"/>
      <c r="AS181" s="277"/>
      <c r="AT181" s="277"/>
      <c r="AU181" s="277"/>
      <c r="AV181" s="277"/>
      <c r="AW181" s="277"/>
      <c r="AX181" s="238"/>
      <c r="BA181" s="277"/>
      <c r="BB181" s="277"/>
      <c r="BF181" s="277"/>
      <c r="BG181" s="277"/>
      <c r="BH181" s="277"/>
      <c r="BI181" s="277"/>
    </row>
    <row r="182" spans="41:61" s="2" customFormat="1" ht="52.5" customHeight="1">
      <c r="AS182" s="277"/>
      <c r="AT182" s="277"/>
      <c r="AU182" s="277"/>
      <c r="AV182" s="277"/>
      <c r="AW182" s="277"/>
      <c r="AX182" s="238"/>
      <c r="BA182" s="277"/>
      <c r="BB182" s="277"/>
      <c r="BF182" s="277"/>
      <c r="BG182" s="277"/>
      <c r="BH182" s="277"/>
      <c r="BI182" s="277"/>
    </row>
    <row r="183" spans="41:61" s="2" customFormat="1" ht="52.5" customHeight="1">
      <c r="AS183" s="277"/>
      <c r="AT183" s="277"/>
      <c r="AU183" s="277"/>
      <c r="AV183" s="277"/>
      <c r="AW183" s="277"/>
      <c r="AX183" s="238"/>
      <c r="BA183" s="277"/>
      <c r="BB183" s="277"/>
      <c r="BF183" s="277"/>
      <c r="BG183" s="277"/>
      <c r="BH183" s="277"/>
      <c r="BI183" s="277"/>
    </row>
    <row r="184" spans="41:61" s="2" customFormat="1" ht="52.5" customHeight="1">
      <c r="AS184" s="277"/>
      <c r="AT184" s="277"/>
      <c r="AU184" s="277"/>
      <c r="AV184" s="277"/>
      <c r="AW184" s="277"/>
      <c r="AX184" s="238"/>
      <c r="BA184" s="277"/>
      <c r="BB184" s="277"/>
      <c r="BF184" s="277"/>
      <c r="BG184" s="277"/>
      <c r="BH184" s="277"/>
      <c r="BI184" s="277"/>
    </row>
    <row r="185" spans="41:61" s="2" customFormat="1" ht="52.5" customHeight="1">
      <c r="AS185" s="277"/>
      <c r="AT185" s="277"/>
      <c r="AU185" s="277"/>
      <c r="AV185" s="277"/>
      <c r="AW185" s="277"/>
      <c r="AX185" s="238"/>
      <c r="BA185" s="277"/>
      <c r="BB185" s="277"/>
      <c r="BF185" s="277"/>
      <c r="BG185" s="277"/>
      <c r="BH185" s="277"/>
      <c r="BI185" s="277"/>
    </row>
    <row r="186" spans="41:61" s="2" customFormat="1" ht="52.5" customHeight="1">
      <c r="AS186" s="277"/>
      <c r="AT186" s="277"/>
      <c r="AU186" s="277"/>
      <c r="AV186" s="277"/>
      <c r="AW186" s="277"/>
      <c r="AX186" s="238"/>
      <c r="AY186" s="277"/>
      <c r="AZ186" s="277"/>
      <c r="BA186" s="277"/>
      <c r="BB186" s="277"/>
      <c r="BC186" s="277"/>
      <c r="BD186" s="277"/>
      <c r="BE186" s="277"/>
      <c r="BF186" s="277"/>
      <c r="BG186" s="277"/>
      <c r="BH186" s="277"/>
      <c r="BI186" s="277"/>
    </row>
    <row r="187" spans="41:61" s="2" customFormat="1" ht="52.5" customHeight="1">
      <c r="AS187" s="277"/>
      <c r="AT187" s="277"/>
      <c r="AU187" s="277"/>
      <c r="AV187" s="277"/>
      <c r="AW187" s="277"/>
      <c r="AX187" s="238"/>
      <c r="AY187" s="277"/>
      <c r="AZ187" s="277"/>
      <c r="BA187" s="277"/>
      <c r="BB187" s="277"/>
      <c r="BC187" s="277"/>
      <c r="BD187" s="277"/>
      <c r="BE187" s="277"/>
      <c r="BF187" s="277"/>
      <c r="BG187" s="277"/>
      <c r="BH187" s="277"/>
      <c r="BI187" s="277"/>
    </row>
    <row r="188" spans="41:61" s="2" customFormat="1" ht="52.5" customHeight="1">
      <c r="AS188" s="277"/>
      <c r="AT188" s="277"/>
      <c r="AU188" s="277"/>
      <c r="AV188" s="277"/>
      <c r="AW188" s="277"/>
      <c r="AX188" s="238"/>
      <c r="AY188" s="277"/>
      <c r="AZ188" s="277"/>
      <c r="BA188" s="277"/>
      <c r="BB188" s="277"/>
      <c r="BC188" s="277"/>
      <c r="BD188" s="277"/>
      <c r="BE188" s="277"/>
      <c r="BF188" s="277"/>
      <c r="BG188" s="277"/>
      <c r="BH188" s="277"/>
      <c r="BI188" s="277"/>
    </row>
    <row r="189" spans="41:61" s="2" customFormat="1" ht="52.5" customHeight="1">
      <c r="AS189" s="277"/>
      <c r="AT189" s="277"/>
      <c r="AU189" s="277"/>
      <c r="AV189" s="277"/>
      <c r="AW189" s="277"/>
      <c r="AX189" s="238"/>
      <c r="AY189" s="277"/>
      <c r="AZ189" s="277"/>
      <c r="BA189" s="277"/>
      <c r="BB189" s="277"/>
      <c r="BC189" s="277"/>
      <c r="BD189" s="277"/>
      <c r="BE189" s="277"/>
      <c r="BF189" s="277"/>
      <c r="BG189" s="277"/>
      <c r="BH189" s="277"/>
      <c r="BI189" s="277"/>
    </row>
    <row r="190" spans="41:61" s="2" customFormat="1" ht="52.5" customHeight="1">
      <c r="AS190" s="277"/>
      <c r="AT190" s="277"/>
      <c r="AU190" s="277"/>
      <c r="AV190" s="277"/>
      <c r="AW190" s="277"/>
      <c r="AX190" s="238"/>
      <c r="AY190" s="277"/>
      <c r="AZ190" s="277"/>
      <c r="BA190" s="277"/>
      <c r="BB190" s="277"/>
      <c r="BC190" s="277"/>
      <c r="BD190" s="277"/>
      <c r="BE190" s="277"/>
      <c r="BF190" s="277"/>
      <c r="BG190" s="277"/>
      <c r="BH190" s="277"/>
      <c r="BI190" s="277"/>
    </row>
    <row r="191" spans="41:61" s="2" customFormat="1" ht="52.5" customHeight="1">
      <c r="AS191" s="277"/>
      <c r="AT191" s="277"/>
      <c r="AU191" s="277"/>
      <c r="AV191" s="277"/>
      <c r="AW191" s="277"/>
      <c r="AX191" s="238"/>
      <c r="AY191" s="277"/>
      <c r="AZ191" s="277"/>
      <c r="BA191" s="277"/>
      <c r="BB191" s="277"/>
      <c r="BC191" s="277"/>
      <c r="BD191" s="277"/>
      <c r="BE191" s="277"/>
      <c r="BF191" s="277"/>
      <c r="BG191" s="277"/>
      <c r="BH191" s="277"/>
      <c r="BI191" s="277"/>
    </row>
    <row r="192" spans="41:61" s="2" customFormat="1" ht="52.5" customHeight="1">
      <c r="AS192" s="277"/>
      <c r="AT192" s="277"/>
      <c r="AU192" s="277"/>
      <c r="AV192" s="277"/>
      <c r="AW192" s="277"/>
      <c r="AX192" s="238"/>
      <c r="AY192" s="277"/>
      <c r="AZ192" s="277"/>
      <c r="BA192" s="277"/>
      <c r="BB192" s="277"/>
      <c r="BC192" s="277"/>
      <c r="BD192" s="277"/>
      <c r="BE192" s="277"/>
      <c r="BF192" s="277"/>
      <c r="BG192" s="277"/>
      <c r="BH192" s="277"/>
      <c r="BI192" s="277"/>
    </row>
    <row r="193" spans="45:61" s="2" customFormat="1" ht="52.5" customHeight="1">
      <c r="AS193" s="277"/>
      <c r="AT193" s="277"/>
      <c r="AU193" s="277"/>
      <c r="AV193" s="277"/>
      <c r="AW193" s="277"/>
      <c r="AX193" s="238"/>
      <c r="AY193" s="277"/>
      <c r="AZ193" s="277"/>
      <c r="BA193" s="277"/>
      <c r="BB193" s="277"/>
      <c r="BC193" s="277"/>
      <c r="BD193" s="277"/>
      <c r="BE193" s="277"/>
      <c r="BF193" s="277"/>
      <c r="BG193" s="277"/>
      <c r="BH193" s="277"/>
      <c r="BI193" s="277"/>
    </row>
    <row r="194" spans="45:61" s="2" customFormat="1" ht="52.5" customHeight="1">
      <c r="AS194" s="277"/>
      <c r="AT194" s="277"/>
      <c r="AU194" s="277"/>
      <c r="AV194" s="277"/>
      <c r="AW194" s="277"/>
      <c r="AX194" s="238"/>
      <c r="AY194" s="277"/>
      <c r="AZ194" s="277"/>
      <c r="BA194" s="277"/>
      <c r="BB194" s="277"/>
      <c r="BC194" s="277"/>
      <c r="BD194" s="277"/>
      <c r="BE194" s="277"/>
      <c r="BF194" s="277"/>
      <c r="BG194" s="277"/>
      <c r="BH194" s="277"/>
      <c r="BI194" s="277"/>
    </row>
    <row r="195" spans="45:61" s="2" customFormat="1" ht="52.5" customHeight="1">
      <c r="AS195" s="277"/>
      <c r="AT195" s="277"/>
      <c r="AU195" s="277"/>
      <c r="AV195" s="277"/>
      <c r="AW195" s="277"/>
      <c r="AX195" s="238"/>
      <c r="AY195" s="277"/>
      <c r="AZ195" s="277"/>
      <c r="BA195" s="277"/>
      <c r="BB195" s="277"/>
      <c r="BC195" s="277"/>
      <c r="BD195" s="277"/>
      <c r="BE195" s="277"/>
      <c r="BF195" s="277"/>
      <c r="BG195" s="277"/>
      <c r="BH195" s="277"/>
      <c r="BI195" s="277"/>
    </row>
    <row r="196" spans="45:61" s="2" customFormat="1" ht="52.5" customHeight="1">
      <c r="AS196" s="277"/>
      <c r="AT196" s="277"/>
      <c r="AU196" s="277"/>
      <c r="AV196" s="277"/>
      <c r="AW196" s="277"/>
      <c r="AX196" s="238"/>
      <c r="AY196" s="277"/>
      <c r="AZ196" s="277"/>
      <c r="BA196" s="277"/>
      <c r="BB196" s="277"/>
      <c r="BC196" s="277"/>
      <c r="BD196" s="277"/>
      <c r="BE196" s="277"/>
      <c r="BF196" s="277"/>
      <c r="BG196" s="277"/>
      <c r="BH196" s="277"/>
      <c r="BI196" s="277"/>
    </row>
  </sheetData>
  <mergeCells count="279"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</mergeCells>
  <conditionalFormatting sqref="DT89:DT90">
    <cfRule type="expression" dxfId="92" priority="1" stopIfTrue="1">
      <formula>BV$28="sat"</formula>
    </cfRule>
    <cfRule type="expression" dxfId="91" priority="2" stopIfTrue="1">
      <formula>BV$28="sun"</formula>
    </cfRule>
    <cfRule type="expression" dxfId="90" priority="3" stopIfTrue="1">
      <formula>BV$28="hol"</formula>
    </cfRule>
  </conditionalFormatting>
  <dataValidations disablePrompts="1"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E19" zoomScale="60" zoomScaleNormal="60" zoomScaleSheetLayoutView="25" workbookViewId="0">
      <selection activeCell="AB32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297"/>
      <c r="N4" s="297"/>
      <c r="O4" s="297"/>
      <c r="P4" s="297"/>
      <c r="Q4" s="297"/>
      <c r="R4" s="297"/>
      <c r="S4" s="297"/>
      <c r="T4" s="297"/>
      <c r="U4" s="297"/>
      <c r="V4" s="297"/>
      <c r="W4" s="297"/>
      <c r="X4" s="297"/>
      <c r="Y4" s="297"/>
      <c r="Z4" s="297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297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297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297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297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297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297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297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297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297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297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297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297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297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297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297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297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297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297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297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299" t="s">
        <v>18</v>
      </c>
      <c r="H27" s="299" t="s">
        <v>19</v>
      </c>
      <c r="I27" s="57" t="s">
        <v>103</v>
      </c>
      <c r="J27" s="20" t="s">
        <v>17</v>
      </c>
      <c r="K27" s="299" t="s">
        <v>18</v>
      </c>
      <c r="L27" s="299" t="s">
        <v>19</v>
      </c>
      <c r="M27" s="57" t="s">
        <v>103</v>
      </c>
      <c r="N27" s="20" t="s">
        <v>17</v>
      </c>
      <c r="O27" s="299" t="s">
        <v>18</v>
      </c>
      <c r="P27" s="299" t="s">
        <v>19</v>
      </c>
      <c r="Q27" s="57" t="s">
        <v>103</v>
      </c>
      <c r="R27" s="20" t="s">
        <v>17</v>
      </c>
      <c r="S27" s="299" t="s">
        <v>18</v>
      </c>
      <c r="T27" s="299" t="s">
        <v>19</v>
      </c>
      <c r="U27" s="57" t="s">
        <v>103</v>
      </c>
      <c r="V27" s="20" t="s">
        <v>17</v>
      </c>
      <c r="W27" s="299" t="s">
        <v>18</v>
      </c>
      <c r="X27" s="299" t="s">
        <v>19</v>
      </c>
      <c r="Y27" s="57" t="s">
        <v>103</v>
      </c>
      <c r="Z27" s="20" t="s">
        <v>17</v>
      </c>
      <c r="AA27" s="299" t="s">
        <v>18</v>
      </c>
      <c r="AB27" s="29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297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297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297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297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299" t="s">
        <v>18</v>
      </c>
      <c r="H31" s="299" t="s">
        <v>19</v>
      </c>
      <c r="I31" s="57" t="s">
        <v>103</v>
      </c>
      <c r="J31" s="20" t="s">
        <v>17</v>
      </c>
      <c r="K31" s="299" t="s">
        <v>18</v>
      </c>
      <c r="L31" s="299" t="s">
        <v>19</v>
      </c>
      <c r="M31" s="57" t="s">
        <v>103</v>
      </c>
      <c r="N31" s="20" t="s">
        <v>17</v>
      </c>
      <c r="O31" s="299" t="s">
        <v>18</v>
      </c>
      <c r="P31" s="299" t="s">
        <v>19</v>
      </c>
      <c r="Q31" s="57" t="s">
        <v>103</v>
      </c>
      <c r="R31" s="20" t="s">
        <v>17</v>
      </c>
      <c r="S31" s="299" t="s">
        <v>18</v>
      </c>
      <c r="T31" s="299" t="s">
        <v>19</v>
      </c>
      <c r="U31" s="57" t="s">
        <v>103</v>
      </c>
      <c r="V31" s="20" t="s">
        <v>17</v>
      </c>
      <c r="W31" s="299" t="s">
        <v>18</v>
      </c>
      <c r="X31" s="299" t="s">
        <v>19</v>
      </c>
      <c r="Y31" s="57" t="s">
        <v>103</v>
      </c>
      <c r="Z31" s="20" t="s">
        <v>17</v>
      </c>
      <c r="AA31" s="299" t="s">
        <v>18</v>
      </c>
      <c r="AB31" s="29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286" t="s">
        <v>125</v>
      </c>
      <c r="AK31" s="124"/>
      <c r="AL31" s="124"/>
      <c r="AM31" s="124"/>
      <c r="AN31" s="124"/>
      <c r="AO31" s="287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297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286" t="s">
        <v>129</v>
      </c>
      <c r="AK32" s="124"/>
      <c r="AL32" s="124"/>
      <c r="AM32" s="124"/>
      <c r="AN32" s="124"/>
      <c r="AO32" s="287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296"/>
      <c r="BQ32" s="192"/>
      <c r="BR32" s="297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286" t="s">
        <v>133</v>
      </c>
      <c r="AK33" s="124"/>
      <c r="AL33" s="124"/>
      <c r="AM33" s="124"/>
      <c r="AN33" s="124"/>
      <c r="AO33" s="287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297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286" t="s">
        <v>137</v>
      </c>
      <c r="AK34" s="124"/>
      <c r="AL34" s="124"/>
      <c r="AM34" s="124"/>
      <c r="AN34" s="124"/>
      <c r="AO34" s="287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297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286" t="s">
        <v>143</v>
      </c>
      <c r="AK35" s="124"/>
      <c r="AL35" s="124"/>
      <c r="AM35" s="124"/>
      <c r="AN35" s="124"/>
      <c r="AO35" s="287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297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289" t="s">
        <v>147</v>
      </c>
      <c r="AK36" s="131"/>
      <c r="AL36" s="131"/>
      <c r="AM36" s="132"/>
      <c r="AN36" s="132"/>
      <c r="AO36" s="288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297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297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297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296"/>
      <c r="BK39" s="296"/>
      <c r="BL39"/>
      <c r="BM39"/>
      <c r="BN39"/>
      <c r="BO39"/>
      <c r="BP39"/>
      <c r="BQ39" s="192"/>
      <c r="BR39" s="296"/>
      <c r="CN39" s="297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296"/>
      <c r="BK40" s="296"/>
      <c r="BL40" s="296"/>
      <c r="BM40" s="296"/>
      <c r="BN40" s="296"/>
      <c r="BO40" s="296"/>
      <c r="BP40" s="192"/>
      <c r="BQ40" s="192"/>
      <c r="BR40" s="297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296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297"/>
      <c r="BP42" s="186"/>
      <c r="BQ42" s="186"/>
      <c r="BR42" s="186"/>
      <c r="CK42" s="186"/>
    </row>
    <row r="43" spans="1:105" ht="30" customHeight="1" thickBot="1">
      <c r="C43" s="8"/>
      <c r="W43" s="295"/>
      <c r="X43" s="295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297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297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00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298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296"/>
      <c r="BQ45" s="296"/>
      <c r="BR45" s="296"/>
      <c r="CK45" s="296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286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296"/>
      <c r="BQ46" s="296"/>
      <c r="BR46" s="296"/>
      <c r="BS46" s="297"/>
      <c r="BT46" s="297"/>
      <c r="BX46" s="297"/>
      <c r="BY46" s="297"/>
      <c r="CK46" s="296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286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285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296"/>
      <c r="BQ47" s="296"/>
      <c r="BR47" s="296"/>
      <c r="BS47" s="297"/>
      <c r="BT47" s="297"/>
      <c r="BU47" s="297"/>
      <c r="BW47" s="297"/>
      <c r="BX47" s="297"/>
      <c r="BY47" s="297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286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00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01">
        <f t="shared" ref="AW48:AW53" si="29">SUM(AS48:AV48)</f>
        <v>0</v>
      </c>
      <c r="AX48" s="189">
        <f t="shared" ref="AX48:AX53" si="30">SUM(AS48:AU48)</f>
        <v>0</v>
      </c>
      <c r="BP48" s="296"/>
      <c r="BQ48" s="296"/>
      <c r="BR48" s="296"/>
      <c r="BS48" s="297"/>
      <c r="BT48" s="186"/>
      <c r="BU48" s="186"/>
      <c r="BV48" s="297"/>
      <c r="BW48" s="186"/>
      <c r="BX48" s="297"/>
      <c r="BY48" s="297"/>
      <c r="CK48" s="296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286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286" t="s">
        <v>129</v>
      </c>
      <c r="AS49" s="290">
        <f t="shared" ref="AS49:AV49" si="31">J25</f>
        <v>0</v>
      </c>
      <c r="AT49" s="290">
        <f t="shared" si="31"/>
        <v>0</v>
      </c>
      <c r="AU49" s="290">
        <f t="shared" si="31"/>
        <v>0</v>
      </c>
      <c r="AV49" s="290">
        <f t="shared" si="31"/>
        <v>0</v>
      </c>
      <c r="AW49" s="287">
        <f t="shared" si="29"/>
        <v>0</v>
      </c>
      <c r="AX49" s="189">
        <f t="shared" si="30"/>
        <v>0</v>
      </c>
      <c r="BP49" s="296"/>
      <c r="BQ49" s="296"/>
      <c r="BR49" s="296"/>
      <c r="BS49" s="297"/>
      <c r="BT49" s="297"/>
      <c r="BU49" s="297"/>
      <c r="BV49" s="297"/>
      <c r="BW49" s="297"/>
      <c r="BX49" s="297"/>
      <c r="BY49" s="297"/>
      <c r="CK49" s="296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286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286" t="s">
        <v>133</v>
      </c>
      <c r="AS50" s="290">
        <f>V25</f>
        <v>0</v>
      </c>
      <c r="AT50" s="290">
        <v>0</v>
      </c>
      <c r="AU50" s="290">
        <f>W25</f>
        <v>0</v>
      </c>
      <c r="AV50" s="290">
        <f>X25</f>
        <v>0</v>
      </c>
      <c r="AW50" s="287">
        <f t="shared" si="29"/>
        <v>0</v>
      </c>
      <c r="AX50" s="189">
        <f t="shared" si="30"/>
        <v>0</v>
      </c>
      <c r="BP50" s="296"/>
      <c r="BQ50" s="296"/>
      <c r="BR50" s="296"/>
      <c r="BS50" s="297"/>
      <c r="BT50" s="297"/>
      <c r="BU50" s="297"/>
      <c r="BV50" s="297"/>
      <c r="BW50" s="297"/>
      <c r="BX50" s="297"/>
      <c r="BY50" s="297"/>
      <c r="CK50" s="296"/>
      <c r="CM50" s="208"/>
    </row>
    <row r="51" spans="1:126" ht="30" customHeight="1">
      <c r="A51" s="265">
        <v>8</v>
      </c>
      <c r="B51" s="265"/>
      <c r="C51" s="8"/>
      <c r="H51" s="286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286" t="s">
        <v>137</v>
      </c>
      <c r="AS51" s="290">
        <f>Y25</f>
        <v>0</v>
      </c>
      <c r="AT51" s="290">
        <v>0</v>
      </c>
      <c r="AU51" s="290">
        <f>Z25</f>
        <v>0</v>
      </c>
      <c r="AV51" s="290">
        <f>AA25</f>
        <v>0</v>
      </c>
      <c r="AW51" s="287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296"/>
      <c r="CM51" s="208"/>
    </row>
    <row r="52" spans="1:126" ht="30" customHeight="1">
      <c r="A52" s="265">
        <v>9</v>
      </c>
      <c r="B52" s="265"/>
      <c r="C52" s="8"/>
      <c r="H52" s="286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286" t="s">
        <v>143</v>
      </c>
      <c r="AS52" s="169">
        <f>AB25</f>
        <v>0</v>
      </c>
      <c r="AT52" s="169">
        <v>0</v>
      </c>
      <c r="AU52" s="290">
        <f>AC25</f>
        <v>0</v>
      </c>
      <c r="AV52" s="290">
        <f>AD25</f>
        <v>0</v>
      </c>
      <c r="AW52" s="287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296"/>
      <c r="CM52" s="208"/>
    </row>
    <row r="53" spans="1:126" ht="30" customHeight="1" thickBot="1">
      <c r="A53" s="265">
        <v>10</v>
      </c>
      <c r="B53" s="265"/>
      <c r="C53" s="8"/>
      <c r="H53" s="286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289" t="s">
        <v>147</v>
      </c>
      <c r="AS53" s="291">
        <f>AE25</f>
        <v>0</v>
      </c>
      <c r="AT53" s="291">
        <v>0</v>
      </c>
      <c r="AU53" s="291">
        <f>AF25</f>
        <v>0</v>
      </c>
      <c r="AV53" s="291">
        <f>AG25</f>
        <v>0</v>
      </c>
      <c r="AW53" s="292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296"/>
      <c r="CM53" s="208"/>
    </row>
    <row r="54" spans="1:126" ht="30" customHeight="1" thickBot="1">
      <c r="A54" s="265">
        <v>11</v>
      </c>
      <c r="B54" s="265"/>
      <c r="C54" s="8"/>
      <c r="H54" s="289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296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296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296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296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296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296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296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296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296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296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296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296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297"/>
      <c r="BS69" s="297"/>
      <c r="BT69" s="297"/>
      <c r="BU69" s="297"/>
      <c r="BV69" s="297"/>
      <c r="BW69" s="297"/>
      <c r="BX69" s="297"/>
      <c r="BY69" s="297"/>
      <c r="CK69" s="296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296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295"/>
      <c r="BP71" s="225"/>
      <c r="BR71" s="56"/>
      <c r="BS71" s="56"/>
      <c r="BT71" s="295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295"/>
      <c r="BP72" s="225"/>
      <c r="BR72" s="56"/>
      <c r="BS72" s="56"/>
      <c r="BT72" s="295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295"/>
      <c r="BP73" s="225"/>
      <c r="BR73" s="56"/>
      <c r="BS73" s="56"/>
      <c r="BT73" s="295"/>
      <c r="BU73" s="225"/>
      <c r="CD73" s="297"/>
      <c r="CE73" s="297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295"/>
      <c r="BP74" s="225"/>
      <c r="BR74" s="56"/>
      <c r="BS74" s="56"/>
      <c r="BT74" s="295"/>
      <c r="BU74" s="225"/>
      <c r="CE74" s="297"/>
      <c r="CK74" s="296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295"/>
      <c r="BP75" s="225"/>
      <c r="BR75" s="56"/>
      <c r="BS75" s="56"/>
      <c r="BT75" s="295"/>
      <c r="BU75" s="225"/>
      <c r="CK75" s="296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295"/>
      <c r="BP76" s="225"/>
      <c r="BR76" s="56"/>
      <c r="BS76" s="56"/>
      <c r="BT76" s="295"/>
      <c r="BU76" s="225"/>
      <c r="CK76" s="296"/>
      <c r="CQ76" s="297"/>
      <c r="CR76" s="297"/>
      <c r="DI76" s="297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295"/>
      <c r="BP77" s="225"/>
      <c r="BR77" s="56"/>
      <c r="BS77" s="56"/>
      <c r="BT77" s="295"/>
      <c r="BU77" s="225"/>
      <c r="CK77" s="296"/>
      <c r="CQ77" s="297"/>
      <c r="CR77" s="297"/>
      <c r="DI77" s="297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295"/>
      <c r="BP78" s="225"/>
      <c r="BR78" s="56"/>
      <c r="BS78" s="56"/>
      <c r="BT78" s="295"/>
      <c r="BU78" s="225"/>
      <c r="CK78" s="296"/>
      <c r="CQ78" s="297"/>
      <c r="CR78" s="297"/>
      <c r="DI78" s="297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297"/>
      <c r="CM79" s="347"/>
      <c r="CN79" s="348"/>
      <c r="CQ79" s="297"/>
      <c r="CR79" s="297"/>
      <c r="DI79" s="297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295"/>
      <c r="CE80" s="295"/>
      <c r="CK80" s="295"/>
      <c r="CM80" s="345"/>
      <c r="CN80" s="345"/>
      <c r="CQ80" s="295"/>
      <c r="CR80" s="295"/>
      <c r="DI80" s="295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295"/>
      <c r="CK81" s="295"/>
      <c r="CM81" s="345"/>
      <c r="CN81" s="345"/>
      <c r="CQ81" s="295"/>
      <c r="CR81" s="295"/>
      <c r="DI81" s="295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295"/>
      <c r="CM82" s="345"/>
      <c r="CN82" s="345"/>
      <c r="CQ82" s="295"/>
      <c r="CR82" s="295"/>
      <c r="DI82" s="295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295"/>
      <c r="BS83" s="295"/>
      <c r="BT83" s="295"/>
      <c r="BU83" s="295"/>
      <c r="BV83" s="295"/>
      <c r="BW83" s="295"/>
      <c r="BX83" s="295"/>
      <c r="BY83" s="295"/>
      <c r="CK83" s="295"/>
      <c r="CM83" s="345"/>
      <c r="CN83" s="345"/>
      <c r="CQ83" s="295"/>
      <c r="CR83" s="295"/>
      <c r="DI83" s="295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295"/>
      <c r="CM84" s="345"/>
      <c r="CN84" s="345"/>
      <c r="CQ84" s="295"/>
      <c r="CR84" s="295"/>
      <c r="DI84" s="295"/>
    </row>
    <row r="85" spans="4:124" s="2" customFormat="1" ht="52.5" customHeight="1">
      <c r="D85" s="219"/>
      <c r="E85" s="220"/>
      <c r="F85" s="221"/>
      <c r="S85" s="293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295"/>
      <c r="CM85" s="345"/>
      <c r="CN85" s="345"/>
      <c r="CQ85" s="295"/>
      <c r="CR85" s="295"/>
      <c r="DI85" s="295"/>
    </row>
    <row r="86" spans="4:124" s="2" customFormat="1" ht="52.5" customHeight="1">
      <c r="D86" s="219"/>
      <c r="E86" s="220"/>
      <c r="F86" s="221"/>
      <c r="S86" s="293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295"/>
      <c r="CM86" s="345"/>
      <c r="CN86" s="345"/>
    </row>
    <row r="87" spans="4:124" s="2" customFormat="1" ht="52.5" customHeight="1">
      <c r="D87" s="219"/>
      <c r="E87" s="220"/>
      <c r="F87" s="221"/>
      <c r="S87" s="293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295"/>
      <c r="CM87" s="345"/>
      <c r="CN87" s="345"/>
    </row>
    <row r="88" spans="4:124" s="2" customFormat="1" ht="52.5" customHeight="1">
      <c r="D88" s="219"/>
      <c r="E88" s="220"/>
      <c r="F88" s="221"/>
      <c r="S88" s="293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295"/>
    </row>
    <row r="89" spans="4:124" s="2" customFormat="1" ht="52.5" customHeight="1">
      <c r="D89" s="219"/>
      <c r="E89" s="220"/>
      <c r="F89" s="221"/>
      <c r="S89" s="293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295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295"/>
      <c r="BO90" s="295"/>
      <c r="BP90" s="295"/>
      <c r="BQ90" s="295"/>
      <c r="BR90" s="295"/>
      <c r="BS90" s="295"/>
      <c r="BT90" s="295"/>
      <c r="BU90" s="295"/>
      <c r="BV90" s="295"/>
      <c r="BW90" s="295"/>
      <c r="BX90" s="295"/>
      <c r="BY90" s="295"/>
      <c r="BZ90" s="295"/>
      <c r="CA90" s="295"/>
      <c r="CB90" s="295"/>
      <c r="CC90" s="295"/>
      <c r="CD90" s="295"/>
      <c r="CE90" s="295"/>
      <c r="CF90" s="295"/>
      <c r="CG90" s="295"/>
      <c r="CH90" s="295"/>
      <c r="CI90" s="295"/>
      <c r="CJ90" s="295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295"/>
      <c r="BS91" s="295"/>
      <c r="BT91" s="295"/>
      <c r="BU91" s="295"/>
      <c r="BV91" s="295"/>
      <c r="BW91" s="295"/>
      <c r="BX91" s="295"/>
      <c r="BY91" s="295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295"/>
      <c r="BV92" s="295"/>
      <c r="BW92" s="295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295"/>
      <c r="BS93" s="295"/>
      <c r="BT93" s="295"/>
      <c r="BU93" s="295"/>
      <c r="BV93" s="295"/>
      <c r="BW93" s="295"/>
      <c r="BX93" s="295"/>
      <c r="BY93" s="295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295"/>
      <c r="BS94" s="295"/>
      <c r="BT94" s="295"/>
      <c r="BU94" s="294"/>
      <c r="BV94" s="295"/>
      <c r="BW94" s="295"/>
      <c r="BX94" s="295"/>
      <c r="BY94" s="295"/>
    </row>
    <row r="95" spans="4:124" s="2" customFormat="1" ht="52.5" customHeight="1">
      <c r="D95" s="219"/>
      <c r="E95" s="220"/>
      <c r="F95" s="221"/>
      <c r="S95" s="293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295"/>
      <c r="BS95" s="295"/>
      <c r="BT95" s="295"/>
      <c r="BU95" s="295"/>
      <c r="BV95" s="295"/>
      <c r="BW95" s="295"/>
      <c r="BX95" s="295"/>
      <c r="BY95" s="295"/>
    </row>
    <row r="96" spans="4:124" s="2" customFormat="1" ht="52.5" customHeight="1">
      <c r="D96" s="219"/>
      <c r="E96" s="220"/>
      <c r="F96" s="221"/>
      <c r="S96" s="293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295"/>
      <c r="BY96" s="295"/>
    </row>
    <row r="97" spans="4:77" s="2" customFormat="1" ht="52.5" customHeight="1">
      <c r="D97" s="219"/>
      <c r="E97" s="220"/>
      <c r="F97" s="221"/>
      <c r="S97" s="293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295"/>
      <c r="BY97" s="295"/>
    </row>
    <row r="98" spans="4:77" s="2" customFormat="1" ht="52.5" customHeight="1">
      <c r="D98" s="219"/>
      <c r="E98" s="220"/>
      <c r="F98" s="221"/>
      <c r="S98" s="293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295"/>
      <c r="BY98" s="295"/>
    </row>
    <row r="99" spans="4:77" s="2" customFormat="1" ht="52.5" customHeight="1">
      <c r="D99" s="219"/>
      <c r="E99" s="220"/>
      <c r="F99" s="221"/>
      <c r="S99" s="293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295"/>
      <c r="BY99" s="295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295"/>
      <c r="BY100" s="295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295"/>
      <c r="BY101" s="295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295"/>
      <c r="BY102" s="295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295"/>
      <c r="BY103" s="295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295"/>
      <c r="BS104" s="295"/>
      <c r="BT104" s="295"/>
      <c r="BU104" s="295"/>
      <c r="BV104" s="295"/>
      <c r="BW104" s="295"/>
      <c r="BX104" s="295"/>
      <c r="BY104" s="295"/>
    </row>
    <row r="105" spans="4:77" s="2" customFormat="1" ht="52.5" customHeight="1">
      <c r="D105" s="219"/>
      <c r="E105" s="220"/>
      <c r="F105" s="221"/>
      <c r="S105" s="293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295"/>
      <c r="BS105" s="295"/>
      <c r="BT105" s="295"/>
      <c r="BU105" s="295"/>
      <c r="BV105" s="295"/>
      <c r="BW105" s="295"/>
      <c r="BX105" s="295"/>
      <c r="BY105" s="295"/>
    </row>
    <row r="106" spans="4:77" s="2" customFormat="1" ht="52.5" customHeight="1">
      <c r="D106" s="219"/>
      <c r="E106" s="220"/>
      <c r="F106" s="221"/>
      <c r="S106" s="293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295"/>
      <c r="BS106" s="295"/>
      <c r="BT106" s="295"/>
      <c r="BU106" s="295"/>
      <c r="BV106" s="295"/>
      <c r="BW106" s="295"/>
      <c r="BX106" s="295"/>
      <c r="BY106" s="295"/>
    </row>
    <row r="107" spans="4:77" s="2" customFormat="1" ht="52.5" customHeight="1">
      <c r="D107" s="219"/>
      <c r="E107" s="220"/>
      <c r="F107" s="221"/>
      <c r="S107" s="293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295"/>
      <c r="BO107" s="295"/>
      <c r="BP107" s="295"/>
      <c r="BQ107" s="295"/>
      <c r="BR107" s="295"/>
      <c r="BS107" s="295"/>
      <c r="BT107" s="295"/>
      <c r="BU107" s="295"/>
      <c r="BV107" s="295"/>
      <c r="BW107" s="295"/>
      <c r="BX107" s="295"/>
      <c r="BY107" s="295"/>
    </row>
    <row r="108" spans="4:77" s="2" customFormat="1" ht="52.5" customHeight="1">
      <c r="D108" s="219"/>
      <c r="E108" s="220"/>
      <c r="F108" s="221"/>
      <c r="S108" s="293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295"/>
      <c r="BK108" s="295"/>
      <c r="BL108" s="295"/>
      <c r="BM108" s="295"/>
      <c r="BN108" s="295"/>
      <c r="BO108" s="295"/>
      <c r="BP108" s="295"/>
      <c r="BQ108" s="295"/>
      <c r="BR108" s="295"/>
      <c r="BS108" s="295"/>
      <c r="BT108" s="295"/>
      <c r="BU108" s="295"/>
      <c r="BV108" s="295"/>
      <c r="BW108" s="295"/>
      <c r="BX108" s="295"/>
      <c r="BY108" s="295"/>
    </row>
    <row r="109" spans="4:77" s="2" customFormat="1" ht="52.5" customHeight="1">
      <c r="D109" s="219"/>
      <c r="E109" s="220"/>
      <c r="F109" s="221"/>
      <c r="S109" s="293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295"/>
      <c r="BK109" s="295"/>
      <c r="BL109" s="295"/>
      <c r="BM109" s="295"/>
      <c r="BN109" s="295"/>
      <c r="BO109" s="295"/>
      <c r="BP109" s="295"/>
      <c r="BQ109" s="295"/>
      <c r="BR109" s="295"/>
      <c r="BS109" s="295"/>
      <c r="BT109" s="295"/>
      <c r="BU109" s="295"/>
      <c r="BV109" s="295"/>
      <c r="BW109" s="295"/>
      <c r="BX109" s="295"/>
      <c r="BY109" s="295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295"/>
      <c r="AS110" s="295"/>
      <c r="AT110" s="295"/>
      <c r="AU110" s="295"/>
      <c r="AV110" s="295"/>
      <c r="AW110" s="295"/>
      <c r="AX110" s="238"/>
      <c r="AY110" s="295"/>
      <c r="AZ110" s="295"/>
      <c r="BA110" s="295"/>
      <c r="BB110" s="295"/>
      <c r="BC110" s="295"/>
      <c r="BD110" s="295"/>
      <c r="BE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295"/>
      <c r="BV110" s="295"/>
      <c r="BW110" s="295"/>
      <c r="BX110" s="295"/>
      <c r="BY110" s="295"/>
    </row>
    <row r="111" spans="4:77" s="2" customFormat="1" ht="52.5" customHeight="1">
      <c r="D111" s="219"/>
      <c r="E111" s="220"/>
      <c r="F111" s="221"/>
      <c r="AM111" s="295"/>
      <c r="AS111" s="295"/>
      <c r="AT111" s="295"/>
      <c r="AU111" s="295"/>
      <c r="AV111" s="295"/>
      <c r="AW111" s="295"/>
      <c r="AX111" s="238"/>
      <c r="AY111" s="295"/>
      <c r="AZ111" s="295"/>
      <c r="BA111" s="295"/>
      <c r="BB111" s="295"/>
      <c r="BC111" s="295"/>
      <c r="BD111" s="295"/>
      <c r="BE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295"/>
      <c r="BV111" s="295"/>
      <c r="BW111" s="295"/>
      <c r="BX111" s="295"/>
      <c r="BY111" s="295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295"/>
      <c r="AT124" s="343"/>
      <c r="AU124" s="343"/>
      <c r="AV124" s="294"/>
      <c r="AW124" s="295"/>
      <c r="AX124" s="238"/>
      <c r="AY124" s="295"/>
      <c r="AZ124" s="295"/>
      <c r="BA124" s="295"/>
      <c r="BB124" s="295"/>
      <c r="BC124" s="295"/>
      <c r="BD124" s="295"/>
      <c r="BE124" s="295"/>
      <c r="BF124" s="295"/>
      <c r="BG124" s="295"/>
      <c r="BH124" s="295"/>
      <c r="BI124" s="295"/>
      <c r="CB124" s="295"/>
      <c r="CC124" s="295"/>
      <c r="CD124" s="295"/>
      <c r="CE124" s="295"/>
    </row>
    <row r="125" spans="4:92" s="2" customFormat="1" ht="52.5" customHeight="1">
      <c r="AS125" s="295"/>
      <c r="AT125" s="295"/>
      <c r="AU125" s="295"/>
      <c r="AV125" s="295"/>
      <c r="AW125" s="295"/>
      <c r="AX125" s="238"/>
      <c r="AY125" s="295"/>
      <c r="AZ125" s="295"/>
      <c r="BA125" s="295"/>
      <c r="BB125" s="295"/>
      <c r="BC125" s="295"/>
      <c r="BD125" s="295"/>
      <c r="BE125" s="295"/>
      <c r="BF125" s="295"/>
      <c r="BG125" s="295"/>
      <c r="BH125" s="295"/>
      <c r="BI125" s="295"/>
      <c r="CB125" s="295"/>
      <c r="CC125" s="295"/>
      <c r="CD125" s="295"/>
      <c r="CE125" s="295"/>
    </row>
    <row r="126" spans="4:92" s="2" customFormat="1" ht="52.5" customHeight="1">
      <c r="AS126" s="295"/>
      <c r="AT126" s="295"/>
      <c r="AU126" s="295"/>
      <c r="AV126" s="295"/>
      <c r="AW126" s="295"/>
      <c r="AX126" s="238"/>
      <c r="AY126" s="295"/>
      <c r="AZ126" s="295"/>
      <c r="BA126" s="295"/>
      <c r="BB126" s="295"/>
      <c r="BC126" s="295"/>
      <c r="BD126" s="295"/>
      <c r="BE126" s="295"/>
      <c r="BF126" s="295"/>
      <c r="BG126" s="295"/>
      <c r="BH126" s="295"/>
      <c r="BI126" s="295"/>
      <c r="CB126" s="295"/>
      <c r="CC126" s="295"/>
      <c r="CD126" s="295"/>
      <c r="CE126" s="295"/>
    </row>
    <row r="127" spans="4:92" s="2" customFormat="1" ht="52.5" customHeight="1">
      <c r="AS127" s="295"/>
      <c r="AT127" s="295"/>
      <c r="AU127" s="295"/>
      <c r="AV127" s="295"/>
      <c r="AW127" s="295"/>
      <c r="AX127" s="238"/>
      <c r="AY127" s="295"/>
      <c r="AZ127" s="295"/>
      <c r="BA127" s="295"/>
      <c r="BB127" s="295"/>
      <c r="BC127" s="295"/>
      <c r="BD127" s="295"/>
      <c r="BE127" s="295"/>
      <c r="BF127" s="295"/>
      <c r="BG127" s="295"/>
      <c r="BH127" s="295"/>
      <c r="BI127" s="295"/>
      <c r="CB127" s="295"/>
      <c r="CC127" s="295"/>
      <c r="CD127" s="295"/>
      <c r="CE127" s="295"/>
    </row>
    <row r="128" spans="4:92" s="2" customFormat="1" ht="52.5" customHeight="1">
      <c r="AS128" s="295"/>
      <c r="AT128" s="295"/>
      <c r="AU128" s="295"/>
      <c r="AV128" s="295"/>
      <c r="AW128" s="295"/>
      <c r="AX128" s="238"/>
      <c r="AY128" s="295"/>
      <c r="AZ128" s="295"/>
      <c r="BA128" s="295"/>
      <c r="BB128" s="295"/>
      <c r="BC128" s="295"/>
      <c r="BD128" s="295"/>
      <c r="BE128" s="295"/>
      <c r="BF128" s="295"/>
      <c r="BG128" s="295"/>
      <c r="BH128" s="295"/>
      <c r="BI128" s="295"/>
      <c r="CB128" s="295"/>
      <c r="CC128" s="295"/>
      <c r="CD128" s="295"/>
      <c r="CE128" s="295"/>
    </row>
    <row r="129" spans="37:83" s="2" customFormat="1" ht="52.5" customHeight="1">
      <c r="AK129" s="295"/>
      <c r="AL129" s="295"/>
      <c r="AM129" s="295"/>
      <c r="AN129" s="295"/>
      <c r="AO129" s="295"/>
      <c r="AP129" s="295"/>
      <c r="AQ129" s="295"/>
      <c r="AR129" s="295"/>
      <c r="AS129" s="295"/>
      <c r="AT129" s="295"/>
      <c r="AU129" s="295"/>
      <c r="AV129" s="295"/>
      <c r="AW129" s="295"/>
      <c r="AX129" s="238"/>
      <c r="AY129" s="295"/>
      <c r="AZ129" s="295"/>
      <c r="BA129" s="295"/>
      <c r="BB129" s="295"/>
      <c r="BC129" s="295"/>
      <c r="BD129" s="295"/>
      <c r="BE129" s="295"/>
      <c r="BF129" s="295"/>
      <c r="BG129" s="295"/>
      <c r="BH129" s="295"/>
      <c r="BI129" s="295"/>
      <c r="CB129" s="295"/>
      <c r="CC129" s="295"/>
      <c r="CD129" s="295"/>
      <c r="CE129" s="295"/>
    </row>
    <row r="130" spans="37:83" s="2" customFormat="1" ht="52.5" customHeight="1">
      <c r="AK130" s="295"/>
      <c r="AL130" s="295"/>
      <c r="AM130" s="295"/>
      <c r="AN130" s="295"/>
      <c r="AO130" s="295"/>
      <c r="AP130" s="295"/>
      <c r="AQ130" s="295"/>
      <c r="AR130" s="295"/>
      <c r="AS130" s="295"/>
      <c r="AT130" s="295"/>
      <c r="AU130" s="295"/>
      <c r="AV130" s="295"/>
      <c r="AW130" s="295"/>
      <c r="AX130" s="238"/>
      <c r="AY130" s="295"/>
      <c r="AZ130" s="295"/>
      <c r="BA130" s="295"/>
      <c r="BB130" s="295"/>
      <c r="BC130" s="295"/>
      <c r="BD130" s="295"/>
      <c r="BE130" s="295"/>
      <c r="BF130" s="295"/>
      <c r="BG130" s="295"/>
      <c r="BH130" s="295"/>
      <c r="BI130" s="295"/>
      <c r="CB130" s="295"/>
      <c r="CC130" s="295"/>
      <c r="CD130" s="295"/>
      <c r="CE130" s="295"/>
    </row>
    <row r="131" spans="37:83" s="2" customFormat="1" ht="52.5" customHeight="1">
      <c r="AK131" s="295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38"/>
      <c r="AY131" s="295"/>
      <c r="AZ131" s="295"/>
      <c r="BA131" s="295"/>
      <c r="BB131" s="295"/>
      <c r="BC131" s="295"/>
      <c r="BD131" s="295"/>
      <c r="BE131" s="295"/>
      <c r="BF131" s="295"/>
      <c r="BG131" s="295"/>
      <c r="BH131" s="295"/>
      <c r="BI131" s="295"/>
    </row>
    <row r="132" spans="37:83" s="2" customFormat="1" ht="52.5" customHeight="1">
      <c r="AK132" s="295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38"/>
      <c r="AY132" s="295"/>
      <c r="AZ132" s="295"/>
      <c r="BA132" s="295"/>
      <c r="BB132" s="295"/>
      <c r="BC132" s="295"/>
      <c r="BD132" s="295"/>
      <c r="BE132" s="295"/>
      <c r="BF132" s="295"/>
      <c r="BG132" s="295"/>
      <c r="BH132" s="295"/>
      <c r="BI132" s="295"/>
    </row>
    <row r="133" spans="37:83" s="2" customFormat="1" ht="52.5" customHeight="1">
      <c r="AK133" s="295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38"/>
      <c r="AY133" s="295"/>
      <c r="AZ133" s="295"/>
      <c r="BA133" s="295"/>
      <c r="BB133" s="295"/>
      <c r="BC133" s="295"/>
      <c r="BD133" s="295"/>
      <c r="BE133" s="295"/>
      <c r="BF133" s="295"/>
      <c r="BG133" s="295"/>
      <c r="BH133" s="295"/>
      <c r="BI133" s="295"/>
    </row>
    <row r="134" spans="37:83" s="2" customFormat="1" ht="52.5" customHeight="1">
      <c r="AK134" s="295"/>
      <c r="AL134" s="295"/>
      <c r="AM134" s="295"/>
      <c r="AN134" s="295"/>
      <c r="AO134" s="295"/>
      <c r="AP134" s="295"/>
      <c r="AQ134" s="295"/>
      <c r="AR134" s="295"/>
      <c r="AS134" s="295"/>
      <c r="AT134" s="295"/>
      <c r="AU134" s="295"/>
      <c r="AV134" s="295"/>
      <c r="AW134" s="295"/>
      <c r="AX134" s="238"/>
      <c r="AY134" s="295"/>
      <c r="AZ134" s="295"/>
      <c r="BA134" s="295"/>
      <c r="BB134" s="295"/>
      <c r="BC134" s="295"/>
      <c r="BD134" s="295"/>
      <c r="BE134" s="295"/>
      <c r="BF134" s="295"/>
      <c r="BG134" s="295"/>
      <c r="BH134" s="295"/>
      <c r="BI134" s="295"/>
    </row>
    <row r="135" spans="37:83" s="2" customFormat="1" ht="52.5" customHeight="1">
      <c r="AK135" s="295"/>
      <c r="AL135" s="295"/>
      <c r="AM135" s="295"/>
      <c r="AN135" s="295"/>
      <c r="AO135" s="295"/>
      <c r="AP135" s="295"/>
      <c r="AQ135" s="295"/>
      <c r="AR135" s="295"/>
      <c r="AS135" s="295"/>
      <c r="AT135" s="295"/>
      <c r="AU135" s="295"/>
      <c r="AV135" s="295"/>
      <c r="AW135" s="295"/>
      <c r="AX135" s="238"/>
      <c r="AY135" s="295"/>
      <c r="AZ135" s="295"/>
      <c r="BA135" s="295"/>
      <c r="BB135" s="295"/>
      <c r="BC135" s="295"/>
      <c r="BD135" s="295"/>
      <c r="BE135" s="295"/>
      <c r="BF135" s="295"/>
      <c r="BG135" s="295"/>
      <c r="BH135" s="295"/>
      <c r="BI135" s="295"/>
    </row>
    <row r="136" spans="37:83" s="2" customFormat="1" ht="52.5" customHeight="1">
      <c r="AK136" s="295"/>
      <c r="AL136" s="295"/>
      <c r="AM136" s="295"/>
      <c r="AN136" s="295"/>
      <c r="AO136" s="295"/>
      <c r="AP136" s="295"/>
      <c r="AQ136" s="295"/>
      <c r="AR136" s="295"/>
      <c r="AS136" s="295"/>
      <c r="AT136" s="295"/>
      <c r="AU136" s="295"/>
      <c r="AV136" s="295"/>
      <c r="AW136" s="295"/>
      <c r="AX136" s="238"/>
      <c r="AY136" s="295"/>
      <c r="AZ136" s="295"/>
      <c r="BA136" s="295"/>
      <c r="BB136" s="295"/>
      <c r="BC136" s="295"/>
      <c r="BD136" s="295"/>
      <c r="BE136" s="295"/>
      <c r="BF136" s="295"/>
      <c r="BG136" s="295"/>
      <c r="BH136" s="295"/>
      <c r="BI136" s="295"/>
    </row>
    <row r="137" spans="37:83" s="2" customFormat="1" ht="52.5" customHeight="1">
      <c r="AK137" s="295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38"/>
      <c r="AY137" s="295"/>
      <c r="AZ137" s="295"/>
      <c r="BA137" s="295"/>
      <c r="BB137" s="295"/>
      <c r="BC137" s="295"/>
      <c r="BD137" s="295"/>
      <c r="BE137" s="295"/>
      <c r="BF137" s="295"/>
      <c r="BG137" s="295"/>
      <c r="BH137" s="295"/>
      <c r="BI137" s="295"/>
    </row>
    <row r="138" spans="37:83" s="2" customFormat="1" ht="52.5" customHeight="1">
      <c r="AK138" s="295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38"/>
      <c r="AY138" s="295"/>
      <c r="AZ138" s="295"/>
      <c r="BA138" s="295"/>
      <c r="BB138" s="295"/>
      <c r="BC138" s="295"/>
      <c r="BD138" s="295"/>
      <c r="BE138" s="295"/>
      <c r="BF138" s="295"/>
      <c r="BG138" s="295"/>
      <c r="BH138" s="295"/>
      <c r="BI138" s="295"/>
    </row>
    <row r="139" spans="37:83" s="2" customFormat="1" ht="52.5" customHeight="1">
      <c r="AK139" s="295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38"/>
      <c r="AY139" s="295"/>
      <c r="AZ139" s="295"/>
      <c r="BA139" s="295"/>
      <c r="BB139" s="295"/>
      <c r="BC139" s="295"/>
      <c r="BD139" s="295"/>
      <c r="BE139" s="295"/>
      <c r="BF139" s="295"/>
      <c r="BG139" s="295"/>
      <c r="BH139" s="295"/>
      <c r="BI139" s="295"/>
    </row>
    <row r="140" spans="37:83" s="2" customFormat="1" ht="52.5" customHeight="1">
      <c r="AK140" s="295"/>
      <c r="AL140" s="295"/>
      <c r="AM140" s="295"/>
      <c r="AN140" s="295"/>
      <c r="AO140" s="295"/>
      <c r="AP140" s="295"/>
      <c r="AQ140" s="295"/>
      <c r="AR140" s="295"/>
      <c r="AS140" s="295"/>
      <c r="AT140" s="295"/>
      <c r="AU140" s="295"/>
      <c r="AV140" s="295"/>
      <c r="AW140" s="295"/>
      <c r="AX140" s="238"/>
      <c r="AY140" s="295"/>
      <c r="AZ140" s="295"/>
      <c r="BA140" s="295"/>
      <c r="BB140" s="295"/>
      <c r="BC140" s="295"/>
      <c r="BD140" s="295"/>
      <c r="BE140" s="295"/>
      <c r="BF140" s="295"/>
      <c r="BG140" s="295"/>
      <c r="BH140" s="295"/>
      <c r="BI140" s="295"/>
    </row>
    <row r="141" spans="37:83" s="2" customFormat="1" ht="52.5" customHeight="1">
      <c r="AK141" s="295"/>
      <c r="AL141" s="295"/>
      <c r="AM141" s="295"/>
      <c r="AN141" s="295"/>
      <c r="AO141" s="295"/>
      <c r="AP141" s="295"/>
      <c r="AQ141" s="295"/>
      <c r="AR141" s="295"/>
      <c r="AS141" s="295"/>
      <c r="AT141" s="295"/>
      <c r="AU141" s="295"/>
      <c r="AV141" s="295"/>
      <c r="AW141" s="295"/>
      <c r="AX141" s="238"/>
      <c r="AY141" s="295"/>
      <c r="AZ141" s="295"/>
      <c r="BA141" s="295"/>
      <c r="BB141" s="295"/>
      <c r="BC141" s="295"/>
      <c r="BD141" s="295"/>
      <c r="BE141" s="295"/>
      <c r="BF141" s="295"/>
      <c r="BG141" s="295"/>
      <c r="BH141" s="295"/>
      <c r="BI141" s="295"/>
    </row>
    <row r="142" spans="37:83" s="2" customFormat="1" ht="52.5" customHeight="1">
      <c r="AK142" s="295"/>
      <c r="AL142" s="295"/>
      <c r="AM142" s="295"/>
      <c r="AN142" s="295"/>
      <c r="AO142" s="295"/>
      <c r="AP142" s="295"/>
      <c r="AQ142" s="295"/>
      <c r="AR142" s="295"/>
      <c r="AS142" s="295"/>
      <c r="AT142" s="295"/>
      <c r="AU142" s="295"/>
      <c r="AV142" s="295"/>
      <c r="AW142" s="295"/>
      <c r="AX142" s="238"/>
      <c r="AY142" s="295"/>
      <c r="AZ142" s="295"/>
      <c r="BA142" s="295"/>
      <c r="BB142" s="295"/>
      <c r="BC142" s="295"/>
      <c r="BD142" s="295"/>
      <c r="BE142" s="295"/>
      <c r="BF142" s="295"/>
      <c r="BG142" s="295"/>
      <c r="BH142" s="295"/>
      <c r="BI142" s="295"/>
    </row>
    <row r="143" spans="37:83" s="2" customFormat="1" ht="52.5" customHeight="1">
      <c r="AK143" s="295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38"/>
      <c r="AY143" s="295"/>
      <c r="AZ143" s="295"/>
      <c r="BA143" s="295"/>
      <c r="BB143" s="295"/>
      <c r="BC143" s="295"/>
      <c r="BD143" s="295"/>
      <c r="BE143" s="295"/>
      <c r="BF143" s="295"/>
      <c r="BG143" s="295"/>
      <c r="BH143" s="295"/>
      <c r="BI143" s="295"/>
    </row>
    <row r="144" spans="37:83" s="2" customFormat="1" ht="52.5" customHeight="1">
      <c r="AK144" s="295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38"/>
      <c r="AY144" s="295"/>
      <c r="AZ144" s="295"/>
      <c r="BA144" s="295"/>
      <c r="BB144" s="295"/>
      <c r="BC144" s="295"/>
      <c r="BD144" s="295"/>
      <c r="BE144" s="295"/>
      <c r="BF144" s="295"/>
      <c r="BG144" s="295"/>
      <c r="BH144" s="295"/>
      <c r="BI144" s="295"/>
    </row>
    <row r="145" spans="37:61" s="2" customFormat="1" ht="52.5" customHeight="1">
      <c r="AK145" s="295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38"/>
      <c r="AY145" s="295"/>
      <c r="AZ145" s="295"/>
      <c r="BA145" s="295"/>
      <c r="BB145" s="295"/>
      <c r="BC145" s="295"/>
      <c r="BD145" s="295"/>
      <c r="BE145" s="295"/>
      <c r="BF145" s="295"/>
      <c r="BG145" s="295"/>
      <c r="BH145" s="295"/>
      <c r="BI145" s="295"/>
    </row>
    <row r="146" spans="37:61" s="2" customFormat="1" ht="52.5" customHeight="1">
      <c r="AK146" s="295"/>
      <c r="AL146" s="295"/>
      <c r="AM146" s="295"/>
      <c r="AN146" s="295"/>
      <c r="AO146" s="295"/>
      <c r="AP146" s="295"/>
      <c r="AQ146" s="295"/>
      <c r="AR146" s="295"/>
      <c r="AS146" s="295"/>
      <c r="AT146" s="295"/>
      <c r="AU146" s="295"/>
      <c r="AV146" s="295"/>
      <c r="AW146" s="295"/>
      <c r="AX146" s="238"/>
      <c r="AY146" s="295"/>
      <c r="AZ146" s="295"/>
      <c r="BA146" s="295"/>
      <c r="BB146" s="295"/>
      <c r="BC146" s="295"/>
      <c r="BD146" s="295"/>
      <c r="BE146" s="295"/>
      <c r="BF146" s="295"/>
      <c r="BG146" s="295"/>
      <c r="BH146" s="295"/>
      <c r="BI146" s="295"/>
    </row>
    <row r="147" spans="37:61" s="2" customFormat="1" ht="52.5" customHeight="1">
      <c r="AK147" s="295"/>
      <c r="AL147" s="295"/>
      <c r="AM147" s="295"/>
      <c r="AN147" s="295"/>
      <c r="AO147" s="295"/>
      <c r="AP147" s="295"/>
      <c r="AQ147" s="295"/>
      <c r="AR147" s="295"/>
      <c r="AS147" s="295"/>
      <c r="AT147" s="295"/>
      <c r="AU147" s="295"/>
      <c r="AV147" s="295"/>
      <c r="AW147" s="295"/>
      <c r="AX147" s="238"/>
      <c r="AY147" s="295"/>
      <c r="AZ147" s="295"/>
      <c r="BA147" s="295"/>
      <c r="BB147" s="295"/>
      <c r="BC147" s="295"/>
      <c r="BD147" s="295"/>
      <c r="BE147" s="295"/>
      <c r="BF147" s="295"/>
      <c r="BG147" s="295"/>
      <c r="BH147" s="295"/>
      <c r="BI147" s="295"/>
    </row>
    <row r="148" spans="37:61" s="2" customFormat="1" ht="52.5" customHeight="1">
      <c r="AK148" s="295"/>
      <c r="AL148" s="295"/>
      <c r="AM148" s="295"/>
      <c r="AN148" s="295"/>
      <c r="AO148" s="295"/>
      <c r="AP148" s="295"/>
      <c r="AQ148" s="295"/>
      <c r="AR148" s="295"/>
      <c r="AS148" s="295"/>
      <c r="AT148" s="295"/>
      <c r="AU148" s="295"/>
      <c r="AV148" s="295"/>
      <c r="AW148" s="295"/>
      <c r="AX148" s="238"/>
      <c r="AY148" s="295"/>
      <c r="BA148" s="295"/>
      <c r="BB148" s="295"/>
      <c r="BC148" s="295"/>
      <c r="BD148" s="295"/>
      <c r="BE148" s="295"/>
      <c r="BF148" s="295"/>
      <c r="BG148" s="295"/>
      <c r="BH148" s="295"/>
      <c r="BI148" s="295"/>
    </row>
    <row r="149" spans="37:61" s="2" customFormat="1" ht="52.5" customHeight="1">
      <c r="AK149" s="295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38"/>
      <c r="AY149" s="295"/>
      <c r="BA149" s="295"/>
      <c r="BB149" s="295"/>
      <c r="BC149" s="295"/>
      <c r="BD149" s="295"/>
      <c r="BE149" s="295"/>
      <c r="BF149" s="295"/>
      <c r="BG149" s="295"/>
      <c r="BH149" s="295"/>
      <c r="BI149" s="295"/>
    </row>
    <row r="150" spans="37:61" s="2" customFormat="1" ht="52.5" customHeight="1">
      <c r="AK150" s="295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38"/>
      <c r="BA150" s="295"/>
      <c r="BB150" s="295"/>
      <c r="BF150" s="295"/>
      <c r="BG150" s="295"/>
      <c r="BH150" s="295"/>
      <c r="BI150" s="295"/>
    </row>
    <row r="151" spans="37:61" s="2" customFormat="1" ht="52.5" customHeight="1">
      <c r="AK151" s="295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38"/>
      <c r="BA151" s="295"/>
      <c r="BB151" s="295"/>
      <c r="BC151" s="295"/>
      <c r="BD151" s="295"/>
      <c r="BE151" s="295"/>
      <c r="BF151" s="295"/>
      <c r="BG151" s="295"/>
      <c r="BH151" s="295"/>
      <c r="BI151" s="295"/>
    </row>
    <row r="152" spans="37:61" s="2" customFormat="1" ht="52.5" customHeight="1">
      <c r="AK152" s="295"/>
      <c r="AL152" s="295"/>
      <c r="AM152" s="295"/>
      <c r="AN152" s="295"/>
      <c r="AO152" s="295"/>
      <c r="AP152" s="295"/>
      <c r="AQ152" s="257"/>
      <c r="AR152" s="257"/>
      <c r="AS152" s="295"/>
      <c r="AT152" s="295"/>
      <c r="AU152" s="295"/>
      <c r="AV152" s="295"/>
      <c r="AW152" s="295"/>
      <c r="AX152" s="238"/>
      <c r="BC152" s="295"/>
      <c r="BD152" s="295"/>
      <c r="BE152" s="295"/>
      <c r="BI152" s="295"/>
    </row>
    <row r="153" spans="37:61" s="2" customFormat="1" ht="52.5" customHeight="1">
      <c r="AK153" s="295"/>
      <c r="AL153" s="295"/>
      <c r="AM153" s="295"/>
      <c r="AN153" s="295"/>
      <c r="AO153" s="295"/>
      <c r="AP153" s="295"/>
      <c r="AQ153" s="257"/>
      <c r="AR153" s="257"/>
      <c r="AS153" s="295"/>
      <c r="AT153" s="295"/>
      <c r="AU153" s="295"/>
      <c r="AV153" s="295"/>
      <c r="AW153" s="295"/>
      <c r="AX153" s="238"/>
      <c r="BF153" s="295"/>
      <c r="BG153" s="295"/>
      <c r="BH153" s="295"/>
      <c r="BI153" s="295"/>
    </row>
    <row r="154" spans="37:61" s="2" customFormat="1" ht="52.5" customHeight="1">
      <c r="AK154" s="295"/>
      <c r="AL154" s="295"/>
      <c r="AM154" s="295"/>
      <c r="AN154" s="295"/>
      <c r="AO154" s="295"/>
      <c r="AP154" s="295"/>
      <c r="AQ154" s="257"/>
      <c r="AR154" s="257"/>
      <c r="AS154" s="295"/>
      <c r="AT154" s="295"/>
      <c r="AU154" s="295"/>
      <c r="AV154" s="295"/>
      <c r="AW154" s="295"/>
      <c r="AX154" s="238"/>
      <c r="BC154" s="81"/>
      <c r="BD154" s="81"/>
      <c r="BE154" s="81"/>
      <c r="BF154" s="294"/>
      <c r="BG154" s="294"/>
      <c r="BH154" s="294"/>
    </row>
    <row r="155" spans="37:61" s="2" customFormat="1" ht="52.5" customHeight="1">
      <c r="AK155" s="295"/>
      <c r="AL155" s="295"/>
      <c r="AM155" s="295"/>
      <c r="AN155" s="295"/>
      <c r="AO155" s="295"/>
      <c r="AP155" s="295"/>
      <c r="AQ155" s="257"/>
      <c r="AR155" s="257"/>
      <c r="AS155" s="295"/>
      <c r="AT155" s="295"/>
      <c r="AU155" s="295"/>
      <c r="AV155" s="295"/>
      <c r="AW155" s="295"/>
      <c r="AX155" s="238"/>
      <c r="BC155" s="295"/>
      <c r="BD155" s="295"/>
      <c r="BE155" s="295"/>
      <c r="BF155" s="294"/>
      <c r="BG155" s="294"/>
      <c r="BH155" s="294"/>
      <c r="BI155" s="295"/>
    </row>
    <row r="156" spans="37:61" s="2" customFormat="1" ht="52.5" customHeight="1">
      <c r="AK156" s="295"/>
      <c r="AL156" s="295"/>
      <c r="AM156" s="295"/>
      <c r="AN156" s="295"/>
      <c r="AO156" s="295"/>
      <c r="AP156" s="295"/>
      <c r="AQ156" s="257"/>
      <c r="AR156" s="257"/>
      <c r="AS156" s="295"/>
      <c r="AT156" s="295"/>
      <c r="AU156" s="295"/>
      <c r="AV156" s="295"/>
      <c r="AW156" s="295"/>
      <c r="AX156" s="238"/>
      <c r="BC156" s="295"/>
      <c r="BD156" s="295"/>
      <c r="BE156" s="295"/>
      <c r="BF156" s="294"/>
      <c r="BG156" s="294"/>
      <c r="BH156" s="294"/>
      <c r="BI156" s="295"/>
    </row>
    <row r="157" spans="37:61" s="2" customFormat="1" ht="52.5" customHeight="1">
      <c r="AK157" s="295"/>
      <c r="AL157" s="295"/>
      <c r="AM157" s="295"/>
      <c r="AN157" s="295"/>
      <c r="AO157" s="295"/>
      <c r="AP157" s="295"/>
      <c r="AQ157" s="257"/>
      <c r="AR157" s="257"/>
      <c r="AS157" s="294"/>
      <c r="AT157" s="295"/>
      <c r="AU157" s="295"/>
      <c r="AV157" s="295"/>
      <c r="AW157" s="295"/>
      <c r="AX157" s="238"/>
      <c r="BC157" s="81"/>
      <c r="BD157" s="81"/>
      <c r="BE157" s="81"/>
      <c r="BF157" s="294"/>
      <c r="BG157" s="294"/>
      <c r="BH157" s="294"/>
      <c r="BI157" s="295"/>
    </row>
    <row r="158" spans="37:61" s="2" customFormat="1" ht="52.5" customHeight="1">
      <c r="AK158" s="295"/>
      <c r="AL158" s="295"/>
      <c r="AM158" s="295"/>
      <c r="AN158" s="295"/>
      <c r="AO158" s="295"/>
      <c r="AP158" s="295"/>
      <c r="AQ158" s="257"/>
      <c r="AR158" s="257"/>
      <c r="AS158" s="295"/>
      <c r="AT158" s="295"/>
      <c r="AU158" s="295"/>
      <c r="AV158" s="295"/>
      <c r="AW158" s="295"/>
      <c r="AX158" s="238"/>
      <c r="BC158" s="81"/>
      <c r="BD158" s="81"/>
      <c r="BE158" s="295"/>
      <c r="BF158" s="294"/>
      <c r="BG158" s="294"/>
      <c r="BH158" s="294"/>
      <c r="BI158" s="295"/>
    </row>
    <row r="159" spans="37:61" s="2" customFormat="1" ht="52.5" customHeight="1">
      <c r="AK159" s="295"/>
      <c r="AL159" s="295"/>
      <c r="AM159" s="295"/>
      <c r="AN159" s="295"/>
      <c r="AO159" s="295"/>
      <c r="AP159" s="295"/>
      <c r="AQ159" s="257"/>
      <c r="AR159" s="257"/>
      <c r="AS159" s="295"/>
      <c r="AT159" s="295"/>
      <c r="AU159" s="295"/>
      <c r="AV159" s="295"/>
      <c r="AW159" s="295"/>
      <c r="AX159" s="238"/>
      <c r="BC159" s="81"/>
      <c r="BD159" s="81"/>
      <c r="BE159" s="295"/>
      <c r="BF159" s="294"/>
      <c r="BG159" s="294"/>
      <c r="BH159" s="294"/>
      <c r="BI159" s="295"/>
    </row>
    <row r="160" spans="37:61" s="2" customFormat="1" ht="52.5" customHeight="1">
      <c r="AK160" s="295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38"/>
      <c r="BF160" s="81"/>
      <c r="BG160" s="81"/>
      <c r="BH160" s="81"/>
      <c r="BI160" s="295"/>
    </row>
    <row r="161" spans="37:61" s="2" customFormat="1" ht="52.5" customHeight="1">
      <c r="AK161" s="295"/>
      <c r="AL161" s="295"/>
      <c r="AM161" s="295"/>
      <c r="AN161" s="295"/>
      <c r="AO161" s="295"/>
      <c r="AP161" s="295"/>
      <c r="AQ161" s="295"/>
      <c r="AR161" s="295"/>
      <c r="AS161" s="295"/>
      <c r="AT161" s="295"/>
      <c r="AU161" s="295"/>
      <c r="AV161" s="295"/>
      <c r="AW161" s="295"/>
      <c r="AX161" s="238"/>
      <c r="BC161" s="295"/>
      <c r="BD161" s="295"/>
      <c r="BF161" s="294"/>
      <c r="BG161" s="294"/>
      <c r="BH161" s="295"/>
      <c r="BI161" s="295"/>
    </row>
    <row r="162" spans="37:61" s="2" customFormat="1" ht="52.5" customHeight="1">
      <c r="AK162" s="295"/>
      <c r="AL162" s="295"/>
      <c r="AM162" s="295"/>
      <c r="AN162" s="295"/>
      <c r="AO162" s="295"/>
      <c r="AP162" s="295"/>
      <c r="AQ162" s="257"/>
      <c r="AR162" s="257"/>
      <c r="AS162" s="295"/>
      <c r="AT162" s="295"/>
      <c r="AU162" s="295"/>
      <c r="AV162" s="295"/>
      <c r="AW162" s="295"/>
      <c r="AX162" s="238"/>
      <c r="BB162" s="232"/>
      <c r="BC162" s="294"/>
      <c r="BD162" s="295"/>
      <c r="BE162" s="295"/>
      <c r="BF162" s="295"/>
      <c r="BG162" s="295"/>
      <c r="BH162" s="295"/>
      <c r="BI162" s="295"/>
    </row>
    <row r="163" spans="37:61" s="2" customFormat="1" ht="52.5" customHeight="1">
      <c r="AK163" s="295"/>
      <c r="AL163" s="295"/>
      <c r="AM163" s="295"/>
      <c r="AN163" s="295"/>
      <c r="AO163" s="295"/>
      <c r="AP163" s="295"/>
      <c r="AQ163" s="257"/>
      <c r="AR163" s="257"/>
      <c r="AS163" s="295"/>
      <c r="AT163" s="295"/>
      <c r="AU163" s="295"/>
      <c r="AV163" s="295"/>
      <c r="AW163" s="295"/>
      <c r="AX163" s="238"/>
      <c r="BB163" s="232"/>
      <c r="BC163" s="295"/>
      <c r="BD163" s="295"/>
      <c r="BE163" s="295"/>
      <c r="BF163" s="294"/>
      <c r="BG163" s="294"/>
      <c r="BH163" s="295"/>
      <c r="BI163" s="295"/>
    </row>
    <row r="164" spans="37:61" s="2" customFormat="1" ht="52.5" customHeight="1">
      <c r="AK164" s="295"/>
      <c r="AL164" s="295"/>
      <c r="AM164" s="295"/>
      <c r="AN164" s="295"/>
      <c r="AO164" s="295"/>
      <c r="AP164" s="295"/>
      <c r="AQ164" s="257"/>
      <c r="AR164" s="257"/>
      <c r="AS164" s="295"/>
      <c r="AT164" s="295"/>
      <c r="AU164" s="295"/>
      <c r="AV164" s="295"/>
      <c r="AW164" s="295"/>
      <c r="AX164" s="238"/>
      <c r="BF164" s="295"/>
      <c r="BG164" s="295"/>
      <c r="BH164" s="295"/>
      <c r="BI164" s="295"/>
    </row>
    <row r="165" spans="37:61" s="2" customFormat="1" ht="52.5" customHeight="1">
      <c r="AK165" s="295"/>
      <c r="AL165" s="295"/>
      <c r="AM165" s="295"/>
      <c r="AN165" s="295"/>
      <c r="AO165" s="295"/>
      <c r="AP165" s="295"/>
      <c r="AQ165" s="257"/>
      <c r="AR165" s="257"/>
      <c r="AS165" s="295"/>
      <c r="AT165" s="295"/>
      <c r="AU165" s="295"/>
      <c r="AV165" s="295"/>
      <c r="AW165" s="295"/>
      <c r="AX165" s="238"/>
      <c r="BB165" s="295"/>
      <c r="BH165" s="295"/>
      <c r="BI165" s="295"/>
    </row>
    <row r="166" spans="37:61" s="2" customFormat="1" ht="52.5" customHeight="1">
      <c r="AK166" s="295"/>
      <c r="AL166" s="295"/>
      <c r="AM166" s="295"/>
      <c r="AN166" s="295"/>
      <c r="AO166" s="295"/>
      <c r="AP166" s="295"/>
      <c r="AQ166" s="257"/>
      <c r="AR166" s="257"/>
      <c r="AS166" s="295"/>
      <c r="AT166" s="295"/>
      <c r="AU166" s="295"/>
      <c r="AV166" s="295"/>
      <c r="AW166" s="295"/>
      <c r="AX166" s="238"/>
      <c r="BA166" s="295"/>
      <c r="BB166" s="295"/>
      <c r="BC166" s="232"/>
      <c r="BF166" s="295"/>
      <c r="BG166" s="295"/>
      <c r="BH166" s="295"/>
      <c r="BI166" s="295"/>
    </row>
    <row r="167" spans="37:61" s="2" customFormat="1" ht="52.5" customHeight="1">
      <c r="AK167" s="295"/>
      <c r="AL167" s="295"/>
      <c r="AM167" s="295"/>
      <c r="AN167" s="295"/>
      <c r="AO167" s="295"/>
      <c r="AP167" s="295"/>
      <c r="AQ167" s="257"/>
      <c r="AR167" s="257"/>
      <c r="AS167" s="295"/>
      <c r="AT167" s="295"/>
      <c r="AU167" s="295"/>
      <c r="AV167" s="295"/>
      <c r="AW167" s="295"/>
      <c r="AX167" s="238"/>
      <c r="BC167" s="295"/>
      <c r="BD167" s="295"/>
      <c r="BE167" s="295"/>
      <c r="BF167" s="295"/>
      <c r="BG167" s="258"/>
      <c r="BH167" s="295"/>
      <c r="BI167" s="295"/>
    </row>
    <row r="168" spans="37:61" s="2" customFormat="1" ht="52.5" customHeight="1">
      <c r="AK168" s="295"/>
      <c r="AL168" s="295"/>
      <c r="AM168" s="295"/>
      <c r="AN168" s="295"/>
      <c r="AO168" s="295"/>
      <c r="AP168" s="295"/>
      <c r="AQ168" s="257"/>
      <c r="AR168" s="257"/>
      <c r="AS168" s="295"/>
      <c r="AT168" s="295"/>
      <c r="AU168" s="295"/>
      <c r="AV168" s="295"/>
      <c r="AW168" s="295"/>
      <c r="AX168" s="238"/>
      <c r="BA168" s="295"/>
      <c r="BB168" s="295"/>
      <c r="BC168" s="295"/>
      <c r="BD168" s="295"/>
      <c r="BE168" s="295"/>
      <c r="BF168" s="295"/>
      <c r="BG168" s="258"/>
      <c r="BH168" s="295"/>
      <c r="BI168" s="295"/>
    </row>
    <row r="169" spans="37:61" s="2" customFormat="1" ht="52.5" customHeight="1">
      <c r="AK169" s="295"/>
      <c r="AL169" s="295"/>
      <c r="AM169" s="295"/>
      <c r="AN169" s="295"/>
      <c r="AO169" s="295"/>
      <c r="AP169" s="295"/>
      <c r="AQ169" s="257"/>
      <c r="AR169" s="257"/>
      <c r="AS169" s="295"/>
      <c r="AT169" s="295"/>
      <c r="AU169" s="295"/>
      <c r="AV169" s="295"/>
      <c r="AW169" s="295"/>
      <c r="AX169" s="238"/>
      <c r="BA169" s="295"/>
      <c r="BB169" s="295"/>
      <c r="BC169" s="295"/>
      <c r="BD169" s="294"/>
      <c r="BE169" s="294"/>
      <c r="BF169" s="295"/>
      <c r="BG169" s="295"/>
      <c r="BH169" s="295"/>
      <c r="BI169" s="295"/>
    </row>
    <row r="170" spans="37:61" s="2" customFormat="1" ht="52.5" customHeight="1">
      <c r="AS170" s="295"/>
      <c r="AT170" s="295"/>
      <c r="AU170" s="295"/>
      <c r="AV170" s="295"/>
      <c r="AW170" s="295"/>
      <c r="AX170" s="238"/>
      <c r="BA170" s="295"/>
      <c r="BB170" s="295"/>
      <c r="BC170" s="295"/>
      <c r="BD170" s="294"/>
      <c r="BE170" s="294"/>
      <c r="BF170" s="295"/>
      <c r="BG170" s="295"/>
      <c r="BH170" s="295"/>
      <c r="BI170" s="295"/>
    </row>
    <row r="171" spans="37:61" s="2" customFormat="1" ht="52.5" customHeight="1">
      <c r="AS171" s="295"/>
      <c r="AT171" s="295"/>
      <c r="AU171" s="295"/>
      <c r="AV171" s="295"/>
      <c r="AW171" s="295"/>
      <c r="AX171" s="238"/>
      <c r="BA171" s="295"/>
      <c r="BB171" s="295"/>
      <c r="BC171" s="295"/>
      <c r="BD171" s="294"/>
      <c r="BE171" s="295"/>
      <c r="BF171" s="295"/>
      <c r="BG171" s="295"/>
      <c r="BH171" s="295"/>
      <c r="BI171" s="295"/>
    </row>
    <row r="172" spans="37:61" s="2" customFormat="1" ht="52.5" customHeight="1">
      <c r="AS172" s="295"/>
      <c r="AT172" s="295"/>
      <c r="AU172" s="295"/>
      <c r="AV172" s="295"/>
      <c r="AW172" s="295"/>
      <c r="AX172" s="238"/>
      <c r="BA172" s="295"/>
      <c r="BB172" s="295"/>
      <c r="BC172" s="295"/>
      <c r="BD172" s="295"/>
      <c r="BE172" s="295"/>
      <c r="BF172" s="295"/>
      <c r="BG172" s="295"/>
      <c r="BH172" s="295"/>
      <c r="BI172" s="295"/>
    </row>
    <row r="173" spans="37:61" s="2" customFormat="1" ht="52.5" customHeight="1">
      <c r="AO173" s="232"/>
      <c r="AQ173" s="232"/>
      <c r="AR173" s="232"/>
      <c r="AS173" s="295"/>
      <c r="AT173" s="295"/>
      <c r="AU173" s="295"/>
      <c r="AV173" s="295"/>
      <c r="AW173" s="295"/>
      <c r="AX173" s="238"/>
      <c r="BA173" s="295"/>
      <c r="BB173" s="295"/>
      <c r="BC173" s="295"/>
      <c r="BD173" s="295"/>
      <c r="BE173" s="295"/>
      <c r="BF173" s="295"/>
      <c r="BG173" s="295"/>
      <c r="BH173" s="295"/>
      <c r="BI173" s="295"/>
    </row>
    <row r="174" spans="37:61" s="2" customFormat="1" ht="52.5" customHeight="1">
      <c r="AO174" s="232"/>
      <c r="AQ174" s="232"/>
      <c r="AR174" s="232"/>
      <c r="AS174" s="295"/>
      <c r="AT174" s="295"/>
      <c r="AU174" s="295"/>
      <c r="AV174" s="295"/>
      <c r="AW174" s="295"/>
      <c r="AX174" s="238"/>
      <c r="BA174" s="295"/>
      <c r="BB174" s="295"/>
      <c r="BC174" s="295"/>
      <c r="BD174" s="295"/>
      <c r="BE174" s="295"/>
      <c r="BF174" s="295"/>
      <c r="BG174" s="295"/>
      <c r="BH174" s="295"/>
      <c r="BI174" s="295"/>
    </row>
    <row r="175" spans="37:61" s="2" customFormat="1" ht="52.5" customHeight="1">
      <c r="AO175" s="233"/>
      <c r="AQ175" s="233"/>
      <c r="AR175" s="233"/>
      <c r="AS175" s="295"/>
      <c r="AT175" s="295"/>
      <c r="AU175" s="295"/>
      <c r="AV175" s="295"/>
      <c r="AW175" s="295"/>
      <c r="AX175" s="238"/>
      <c r="BA175" s="295"/>
      <c r="BB175" s="295"/>
      <c r="BF175" s="295"/>
      <c r="BG175" s="295"/>
      <c r="BH175" s="295"/>
      <c r="BI175" s="295"/>
    </row>
    <row r="176" spans="37:61" s="2" customFormat="1" ht="52.5" customHeight="1">
      <c r="AO176" s="233"/>
      <c r="AQ176" s="233"/>
      <c r="AR176" s="233"/>
      <c r="AS176" s="295"/>
      <c r="AT176" s="295"/>
      <c r="AU176" s="295"/>
      <c r="AV176" s="295"/>
      <c r="AW176" s="295"/>
      <c r="AX176" s="238"/>
      <c r="BA176" s="295"/>
      <c r="BB176" s="295"/>
      <c r="BF176" s="295"/>
      <c r="BG176" s="295"/>
      <c r="BH176" s="295"/>
      <c r="BI176" s="295"/>
    </row>
    <row r="177" spans="41:61" s="2" customFormat="1" ht="52.5" customHeight="1">
      <c r="AS177" s="295"/>
      <c r="AT177" s="295"/>
      <c r="AU177" s="295"/>
      <c r="AV177" s="295"/>
      <c r="AW177" s="295"/>
      <c r="AX177" s="238"/>
      <c r="BA177" s="295"/>
      <c r="BB177" s="295"/>
      <c r="BF177" s="295"/>
      <c r="BG177" s="295"/>
      <c r="BH177" s="295"/>
      <c r="BI177" s="295"/>
    </row>
    <row r="178" spans="41:61" s="2" customFormat="1" ht="52.5" customHeight="1">
      <c r="AS178" s="295"/>
      <c r="AT178" s="295"/>
      <c r="AU178" s="295"/>
      <c r="AV178" s="295"/>
      <c r="AW178" s="295"/>
      <c r="AX178" s="238"/>
      <c r="BA178" s="295"/>
      <c r="BB178" s="295"/>
      <c r="BC178" s="295"/>
      <c r="BD178" s="295"/>
      <c r="BE178" s="295"/>
      <c r="BF178" s="295"/>
      <c r="BG178" s="295"/>
      <c r="BH178" s="295"/>
      <c r="BI178" s="295"/>
    </row>
    <row r="179" spans="41:61" s="2" customFormat="1" ht="52.5" customHeight="1">
      <c r="AS179" s="295"/>
      <c r="AT179" s="295"/>
      <c r="AU179" s="295"/>
      <c r="AV179" s="295"/>
      <c r="AW179" s="295"/>
      <c r="AX179" s="238"/>
      <c r="BA179" s="295"/>
      <c r="BB179" s="295"/>
      <c r="BC179" s="295"/>
      <c r="BD179" s="295"/>
      <c r="BE179" s="295"/>
      <c r="BF179" s="295"/>
      <c r="BG179" s="295"/>
      <c r="BH179" s="295"/>
      <c r="BI179" s="295"/>
    </row>
    <row r="180" spans="41:61" s="2" customFormat="1" ht="52.5" customHeight="1">
      <c r="AS180" s="295"/>
      <c r="AT180" s="295"/>
      <c r="AU180" s="295"/>
      <c r="AV180" s="295"/>
      <c r="AW180" s="295"/>
      <c r="AX180" s="238"/>
      <c r="BA180" s="295"/>
      <c r="BC180" s="295"/>
      <c r="BD180" s="295"/>
      <c r="BG180" s="295"/>
      <c r="BH180" s="295"/>
    </row>
    <row r="181" spans="41:61" s="2" customFormat="1" ht="52.5" customHeight="1">
      <c r="AO181" s="232"/>
      <c r="AQ181" s="232"/>
      <c r="AS181" s="295"/>
      <c r="AT181" s="295"/>
      <c r="AU181" s="295"/>
      <c r="AV181" s="295"/>
      <c r="AW181" s="295"/>
      <c r="AX181" s="238"/>
      <c r="BA181" s="295"/>
      <c r="BB181" s="295"/>
      <c r="BF181" s="295"/>
      <c r="BG181" s="295"/>
      <c r="BH181" s="295"/>
      <c r="BI181" s="295"/>
    </row>
    <row r="182" spans="41:61" s="2" customFormat="1" ht="52.5" customHeight="1">
      <c r="AS182" s="295"/>
      <c r="AT182" s="295"/>
      <c r="AU182" s="295"/>
      <c r="AV182" s="295"/>
      <c r="AW182" s="295"/>
      <c r="AX182" s="238"/>
      <c r="BA182" s="295"/>
      <c r="BB182" s="295"/>
      <c r="BF182" s="295"/>
      <c r="BG182" s="295"/>
      <c r="BH182" s="295"/>
      <c r="BI182" s="295"/>
    </row>
    <row r="183" spans="41:61" s="2" customFormat="1" ht="52.5" customHeight="1">
      <c r="AS183" s="295"/>
      <c r="AT183" s="295"/>
      <c r="AU183" s="295"/>
      <c r="AV183" s="295"/>
      <c r="AW183" s="295"/>
      <c r="AX183" s="238"/>
      <c r="BA183" s="295"/>
      <c r="BB183" s="295"/>
      <c r="BF183" s="295"/>
      <c r="BG183" s="295"/>
      <c r="BH183" s="295"/>
      <c r="BI183" s="295"/>
    </row>
    <row r="184" spans="41:61" s="2" customFormat="1" ht="52.5" customHeight="1">
      <c r="AS184" s="295"/>
      <c r="AT184" s="295"/>
      <c r="AU184" s="295"/>
      <c r="AV184" s="295"/>
      <c r="AW184" s="295"/>
      <c r="AX184" s="238"/>
      <c r="BA184" s="295"/>
      <c r="BB184" s="295"/>
      <c r="BF184" s="295"/>
      <c r="BG184" s="295"/>
      <c r="BH184" s="295"/>
      <c r="BI184" s="295"/>
    </row>
    <row r="185" spans="41:61" s="2" customFormat="1" ht="52.5" customHeight="1">
      <c r="AS185" s="295"/>
      <c r="AT185" s="295"/>
      <c r="AU185" s="295"/>
      <c r="AV185" s="295"/>
      <c r="AW185" s="295"/>
      <c r="AX185" s="238"/>
      <c r="BA185" s="295"/>
      <c r="BB185" s="295"/>
      <c r="BF185" s="295"/>
      <c r="BG185" s="295"/>
      <c r="BH185" s="295"/>
      <c r="BI185" s="295"/>
    </row>
    <row r="186" spans="41:61" s="2" customFormat="1" ht="52.5" customHeight="1">
      <c r="AS186" s="295"/>
      <c r="AT186" s="295"/>
      <c r="AU186" s="295"/>
      <c r="AV186" s="295"/>
      <c r="AW186" s="295"/>
      <c r="AX186" s="238"/>
      <c r="AY186" s="295"/>
      <c r="AZ186" s="295"/>
      <c r="BA186" s="295"/>
      <c r="BB186" s="295"/>
      <c r="BC186" s="295"/>
      <c r="BD186" s="295"/>
      <c r="BE186" s="295"/>
      <c r="BF186" s="295"/>
      <c r="BG186" s="295"/>
      <c r="BH186" s="295"/>
      <c r="BI186" s="295"/>
    </row>
    <row r="187" spans="41:61" s="2" customFormat="1" ht="52.5" customHeight="1">
      <c r="AS187" s="295"/>
      <c r="AT187" s="295"/>
      <c r="AU187" s="295"/>
      <c r="AV187" s="295"/>
      <c r="AW187" s="295"/>
      <c r="AX187" s="238"/>
      <c r="AY187" s="295"/>
      <c r="AZ187" s="295"/>
      <c r="BA187" s="295"/>
      <c r="BB187" s="295"/>
      <c r="BC187" s="295"/>
      <c r="BD187" s="295"/>
      <c r="BE187" s="295"/>
      <c r="BF187" s="295"/>
      <c r="BG187" s="295"/>
      <c r="BH187" s="295"/>
      <c r="BI187" s="295"/>
    </row>
    <row r="188" spans="41:61" s="2" customFormat="1" ht="52.5" customHeight="1">
      <c r="AS188" s="295"/>
      <c r="AT188" s="295"/>
      <c r="AU188" s="295"/>
      <c r="AV188" s="295"/>
      <c r="AW188" s="295"/>
      <c r="AX188" s="238"/>
      <c r="AY188" s="295"/>
      <c r="AZ188" s="295"/>
      <c r="BA188" s="295"/>
      <c r="BB188" s="295"/>
      <c r="BC188" s="295"/>
      <c r="BD188" s="295"/>
      <c r="BE188" s="295"/>
      <c r="BF188" s="295"/>
      <c r="BG188" s="295"/>
      <c r="BH188" s="295"/>
      <c r="BI188" s="295"/>
    </row>
    <row r="189" spans="41:61" s="2" customFormat="1" ht="52.5" customHeight="1">
      <c r="AS189" s="295"/>
      <c r="AT189" s="295"/>
      <c r="AU189" s="295"/>
      <c r="AV189" s="295"/>
      <c r="AW189" s="295"/>
      <c r="AX189" s="238"/>
      <c r="AY189" s="295"/>
      <c r="AZ189" s="295"/>
      <c r="BA189" s="295"/>
      <c r="BB189" s="295"/>
      <c r="BC189" s="295"/>
      <c r="BD189" s="295"/>
      <c r="BE189" s="295"/>
      <c r="BF189" s="295"/>
      <c r="BG189" s="295"/>
      <c r="BH189" s="295"/>
      <c r="BI189" s="295"/>
    </row>
    <row r="190" spans="41:61" s="2" customFormat="1" ht="52.5" customHeight="1">
      <c r="AS190" s="295"/>
      <c r="AT190" s="295"/>
      <c r="AU190" s="295"/>
      <c r="AV190" s="295"/>
      <c r="AW190" s="295"/>
      <c r="AX190" s="238"/>
      <c r="AY190" s="295"/>
      <c r="AZ190" s="295"/>
      <c r="BA190" s="295"/>
      <c r="BB190" s="295"/>
      <c r="BC190" s="295"/>
      <c r="BD190" s="295"/>
      <c r="BE190" s="295"/>
      <c r="BF190" s="295"/>
      <c r="BG190" s="295"/>
      <c r="BH190" s="295"/>
      <c r="BI190" s="295"/>
    </row>
    <row r="191" spans="41:61" s="2" customFormat="1" ht="52.5" customHeight="1">
      <c r="AS191" s="295"/>
      <c r="AT191" s="295"/>
      <c r="AU191" s="295"/>
      <c r="AV191" s="295"/>
      <c r="AW191" s="295"/>
      <c r="AX191" s="238"/>
      <c r="AY191" s="295"/>
      <c r="AZ191" s="295"/>
      <c r="BA191" s="295"/>
      <c r="BB191" s="295"/>
      <c r="BC191" s="295"/>
      <c r="BD191" s="295"/>
      <c r="BE191" s="295"/>
      <c r="BF191" s="295"/>
      <c r="BG191" s="295"/>
      <c r="BH191" s="295"/>
      <c r="BI191" s="295"/>
    </row>
    <row r="192" spans="41:61" s="2" customFormat="1" ht="52.5" customHeight="1">
      <c r="AS192" s="295"/>
      <c r="AT192" s="295"/>
      <c r="AU192" s="295"/>
      <c r="AV192" s="295"/>
      <c r="AW192" s="295"/>
      <c r="AX192" s="238"/>
      <c r="AY192" s="295"/>
      <c r="AZ192" s="295"/>
      <c r="BA192" s="295"/>
      <c r="BB192" s="295"/>
      <c r="BC192" s="295"/>
      <c r="BD192" s="295"/>
      <c r="BE192" s="295"/>
      <c r="BF192" s="295"/>
      <c r="BG192" s="295"/>
      <c r="BH192" s="295"/>
      <c r="BI192" s="295"/>
    </row>
    <row r="193" spans="45:61" s="2" customFormat="1" ht="52.5" customHeight="1">
      <c r="AS193" s="295"/>
      <c r="AT193" s="295"/>
      <c r="AU193" s="295"/>
      <c r="AV193" s="295"/>
      <c r="AW193" s="295"/>
      <c r="AX193" s="238"/>
      <c r="AY193" s="295"/>
      <c r="AZ193" s="295"/>
      <c r="BA193" s="295"/>
      <c r="BB193" s="295"/>
      <c r="BC193" s="295"/>
      <c r="BD193" s="295"/>
      <c r="BE193" s="295"/>
      <c r="BF193" s="295"/>
      <c r="BG193" s="295"/>
      <c r="BH193" s="295"/>
      <c r="BI193" s="295"/>
    </row>
    <row r="194" spans="45:61" s="2" customFormat="1" ht="52.5" customHeight="1">
      <c r="AS194" s="295"/>
      <c r="AT194" s="295"/>
      <c r="AU194" s="295"/>
      <c r="AV194" s="295"/>
      <c r="AW194" s="295"/>
      <c r="AX194" s="238"/>
      <c r="AY194" s="295"/>
      <c r="AZ194" s="295"/>
      <c r="BA194" s="295"/>
      <c r="BB194" s="295"/>
      <c r="BC194" s="295"/>
      <c r="BD194" s="295"/>
      <c r="BE194" s="295"/>
      <c r="BF194" s="295"/>
      <c r="BG194" s="295"/>
      <c r="BH194" s="295"/>
      <c r="BI194" s="295"/>
    </row>
    <row r="195" spans="45:61" s="2" customFormat="1" ht="52.5" customHeight="1">
      <c r="AS195" s="295"/>
      <c r="AT195" s="295"/>
      <c r="AU195" s="295"/>
      <c r="AV195" s="295"/>
      <c r="AW195" s="295"/>
      <c r="AX195" s="238"/>
      <c r="AY195" s="295"/>
      <c r="AZ195" s="295"/>
      <c r="BA195" s="295"/>
      <c r="BB195" s="295"/>
      <c r="BC195" s="295"/>
      <c r="BD195" s="295"/>
      <c r="BE195" s="295"/>
      <c r="BF195" s="295"/>
      <c r="BG195" s="295"/>
      <c r="BH195" s="295"/>
      <c r="BI195" s="295"/>
    </row>
    <row r="196" spans="45:61" s="2" customFormat="1" ht="52.5" customHeight="1">
      <c r="AS196" s="295"/>
      <c r="AT196" s="295"/>
      <c r="AU196" s="295"/>
      <c r="AV196" s="295"/>
      <c r="AW196" s="295"/>
      <c r="AX196" s="238"/>
      <c r="AY196" s="295"/>
      <c r="AZ196" s="295"/>
      <c r="BA196" s="295"/>
      <c r="BB196" s="295"/>
      <c r="BC196" s="295"/>
      <c r="BD196" s="295"/>
      <c r="BE196" s="295"/>
      <c r="BF196" s="295"/>
      <c r="BG196" s="295"/>
      <c r="BH196" s="295"/>
      <c r="BI196" s="295"/>
    </row>
  </sheetData>
  <mergeCells count="279"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</mergeCells>
  <conditionalFormatting sqref="DT89:DT90">
    <cfRule type="expression" dxfId="89" priority="1" stopIfTrue="1">
      <formula>BV$28="sat"</formula>
    </cfRule>
    <cfRule type="expression" dxfId="88" priority="2" stopIfTrue="1">
      <formula>BV$28="sun"</formula>
    </cfRule>
    <cfRule type="expression" dxfId="87" priority="3" stopIfTrue="1">
      <formula>BV$28="hol"</formula>
    </cfRule>
  </conditionalFormatting>
  <dataValidations count="4">
    <dataValidation type="list" allowBlank="1" showInputMessage="1" showErrorMessage="1" promptTitle="PERHATIAN :" prompt="Pilih &quot; 0 &quot; jika tdk produksi" sqref="AN7:AO8">
      <formula1>$AR$4:$AR$6</formula1>
    </dataValidation>
    <dataValidation type="list" allowBlank="1" showInputMessage="1" showErrorMessage="1" sqref="BQ5:BR5">
      <formula1>$BU$4:$BU$10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8:BR9">
      <formula1>$BT$4:$BT$5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8" zoomScale="40" zoomScaleNormal="40" zoomScaleSheetLayoutView="25" workbookViewId="0">
      <selection activeCell="AB32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86" priority="1" stopIfTrue="1">
      <formula>BV$28="sat"</formula>
    </cfRule>
    <cfRule type="expression" dxfId="85" priority="2" stopIfTrue="1">
      <formula>BV$28="sun"</formula>
    </cfRule>
    <cfRule type="expression" dxfId="84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6" zoomScale="40" zoomScaleNormal="40" zoomScaleSheetLayoutView="25" workbookViewId="0">
      <selection activeCell="AB32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83" priority="1" stopIfTrue="1">
      <formula>BV$28="sat"</formula>
    </cfRule>
    <cfRule type="expression" dxfId="82" priority="2" stopIfTrue="1">
      <formula>BV$28="sun"</formula>
    </cfRule>
    <cfRule type="expression" dxfId="81" priority="3" stopIfTrue="1">
      <formula>BV$28="hol"</formula>
    </cfRule>
  </conditionalFormatting>
  <dataValidations count="4">
    <dataValidation type="list" allowBlank="1" showInputMessage="1" showErrorMessage="1" promptTitle="PERHATIAN :" prompt="Pilih &quot; 0 &quot; jika tdk produksi" sqref="AN7:AO8">
      <formula1>$AR$4:$AR$6</formula1>
    </dataValidation>
    <dataValidation type="list" allowBlank="1" showInputMessage="1" showErrorMessage="1" sqref="BQ5:BR5">
      <formula1>$BU$4:$BU$10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8:BR9">
      <formula1>$BT$4:$BT$5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6" zoomScale="40" zoomScaleNormal="40" zoomScaleSheetLayoutView="25" workbookViewId="0">
      <selection activeCell="AB32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80" priority="1" stopIfTrue="1">
      <formula>BV$28="sat"</formula>
    </cfRule>
    <cfRule type="expression" dxfId="79" priority="2" stopIfTrue="1">
      <formula>BV$28="sun"</formula>
    </cfRule>
    <cfRule type="expression" dxfId="78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6" zoomScale="40" zoomScaleNormal="40" zoomScaleSheetLayoutView="25" workbookViewId="0">
      <selection activeCell="AB32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77" priority="1" stopIfTrue="1">
      <formula>BV$28="sat"</formula>
    </cfRule>
    <cfRule type="expression" dxfId="76" priority="2" stopIfTrue="1">
      <formula>BV$28="sun"</formula>
    </cfRule>
    <cfRule type="expression" dxfId="75" priority="3" stopIfTrue="1">
      <formula>BV$28="hol"</formula>
    </cfRule>
  </conditionalFormatting>
  <dataValidations count="4">
    <dataValidation type="list" allowBlank="1" showInputMessage="1" showErrorMessage="1" promptTitle="PERHATIAN :" prompt="Pilih &quot; 0 &quot; jika tdk produksi" sqref="AN7:AO8">
      <formula1>$AR$4:$AR$6</formula1>
    </dataValidation>
    <dataValidation type="list" allowBlank="1" showInputMessage="1" showErrorMessage="1" sqref="BQ5:BR5">
      <formula1>$BU$4:$BU$10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8:BR9">
      <formula1>$BT$4:$BT$5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6" zoomScale="40" zoomScaleNormal="40" zoomScaleSheetLayoutView="25" workbookViewId="0">
      <selection activeCell="AB32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74" priority="1" stopIfTrue="1">
      <formula>BV$28="sat"</formula>
    </cfRule>
    <cfRule type="expression" dxfId="73" priority="2" stopIfTrue="1">
      <formula>BV$28="sun"</formula>
    </cfRule>
    <cfRule type="expression" dxfId="72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7" zoomScale="40" zoomScaleNormal="40" zoomScaleSheetLayoutView="25" workbookViewId="0">
      <selection activeCell="AB33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15"/>
      <c r="N4" s="315"/>
      <c r="O4" s="315"/>
      <c r="P4" s="315"/>
      <c r="Q4" s="315"/>
      <c r="R4" s="315"/>
      <c r="S4" s="315"/>
      <c r="T4" s="315"/>
      <c r="U4" s="315"/>
      <c r="V4" s="315"/>
      <c r="W4" s="315"/>
      <c r="X4" s="315"/>
      <c r="Y4" s="315"/>
      <c r="Z4" s="315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15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15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15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15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15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15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15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15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15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15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15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15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15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15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15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15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15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15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15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12" t="s">
        <v>18</v>
      </c>
      <c r="H27" s="312" t="s">
        <v>19</v>
      </c>
      <c r="I27" s="57" t="s">
        <v>103</v>
      </c>
      <c r="J27" s="20" t="s">
        <v>17</v>
      </c>
      <c r="K27" s="312" t="s">
        <v>18</v>
      </c>
      <c r="L27" s="312" t="s">
        <v>19</v>
      </c>
      <c r="M27" s="57" t="s">
        <v>103</v>
      </c>
      <c r="N27" s="20" t="s">
        <v>17</v>
      </c>
      <c r="O27" s="312" t="s">
        <v>18</v>
      </c>
      <c r="P27" s="312" t="s">
        <v>19</v>
      </c>
      <c r="Q27" s="57" t="s">
        <v>103</v>
      </c>
      <c r="R27" s="20" t="s">
        <v>17</v>
      </c>
      <c r="S27" s="312" t="s">
        <v>18</v>
      </c>
      <c r="T27" s="312" t="s">
        <v>19</v>
      </c>
      <c r="U27" s="57" t="s">
        <v>103</v>
      </c>
      <c r="V27" s="20" t="s">
        <v>17</v>
      </c>
      <c r="W27" s="312" t="s">
        <v>18</v>
      </c>
      <c r="X27" s="312" t="s">
        <v>19</v>
      </c>
      <c r="Y27" s="57" t="s">
        <v>103</v>
      </c>
      <c r="Z27" s="20" t="s">
        <v>17</v>
      </c>
      <c r="AA27" s="312" t="s">
        <v>18</v>
      </c>
      <c r="AB27" s="312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15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2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2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15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15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15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12" t="s">
        <v>18</v>
      </c>
      <c r="H31" s="312" t="s">
        <v>19</v>
      </c>
      <c r="I31" s="57" t="s">
        <v>103</v>
      </c>
      <c r="J31" s="20" t="s">
        <v>17</v>
      </c>
      <c r="K31" s="312" t="s">
        <v>18</v>
      </c>
      <c r="L31" s="312" t="s">
        <v>19</v>
      </c>
      <c r="M31" s="57" t="s">
        <v>103</v>
      </c>
      <c r="N31" s="20" t="s">
        <v>17</v>
      </c>
      <c r="O31" s="312" t="s">
        <v>18</v>
      </c>
      <c r="P31" s="312" t="s">
        <v>19</v>
      </c>
      <c r="Q31" s="57" t="s">
        <v>103</v>
      </c>
      <c r="R31" s="20" t="s">
        <v>17</v>
      </c>
      <c r="S31" s="312" t="s">
        <v>18</v>
      </c>
      <c r="T31" s="312" t="s">
        <v>19</v>
      </c>
      <c r="U31" s="57" t="s">
        <v>103</v>
      </c>
      <c r="V31" s="20" t="s">
        <v>17</v>
      </c>
      <c r="W31" s="312" t="s">
        <v>18</v>
      </c>
      <c r="X31" s="312" t="s">
        <v>19</v>
      </c>
      <c r="Y31" s="57" t="s">
        <v>103</v>
      </c>
      <c r="Z31" s="20" t="s">
        <v>17</v>
      </c>
      <c r="AA31" s="312" t="s">
        <v>18</v>
      </c>
      <c r="AB31" s="312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02" t="s">
        <v>125</v>
      </c>
      <c r="AK31" s="124"/>
      <c r="AL31" s="124"/>
      <c r="AM31" s="124"/>
      <c r="AN31" s="124"/>
      <c r="AO31" s="305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15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02" t="s">
        <v>129</v>
      </c>
      <c r="AK32" s="124"/>
      <c r="AL32" s="124"/>
      <c r="AM32" s="124"/>
      <c r="AN32" s="124"/>
      <c r="AO32" s="305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14"/>
      <c r="BQ32" s="192"/>
      <c r="BR32" s="315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02" t="s">
        <v>133</v>
      </c>
      <c r="AK33" s="124"/>
      <c r="AL33" s="124"/>
      <c r="AM33" s="124"/>
      <c r="AN33" s="124"/>
      <c r="AO33" s="305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15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1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02" t="s">
        <v>137</v>
      </c>
      <c r="AK34" s="124"/>
      <c r="AL34" s="124"/>
      <c r="AM34" s="124"/>
      <c r="AN34" s="124"/>
      <c r="AO34" s="305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15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02" t="s">
        <v>143</v>
      </c>
      <c r="AK35" s="124"/>
      <c r="AL35" s="124"/>
      <c r="AM35" s="124"/>
      <c r="AN35" s="124"/>
      <c r="AO35" s="305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15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07" t="s">
        <v>147</v>
      </c>
      <c r="AK36" s="131"/>
      <c r="AL36" s="131"/>
      <c r="AM36" s="132"/>
      <c r="AN36" s="132"/>
      <c r="AO36" s="310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15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15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15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14"/>
      <c r="BK39" s="314"/>
      <c r="BL39"/>
      <c r="BM39"/>
      <c r="BN39"/>
      <c r="BO39"/>
      <c r="BP39"/>
      <c r="BQ39" s="192"/>
      <c r="BR39" s="314"/>
      <c r="CN39" s="315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14"/>
      <c r="BK40" s="314"/>
      <c r="BL40" s="314"/>
      <c r="BM40" s="314"/>
      <c r="BN40" s="314"/>
      <c r="BO40" s="314"/>
      <c r="BP40" s="192"/>
      <c r="BQ40" s="192"/>
      <c r="BR40" s="315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14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15"/>
      <c r="BP42" s="186"/>
      <c r="BQ42" s="186"/>
      <c r="BR42" s="186"/>
      <c r="CK42" s="186"/>
    </row>
    <row r="43" spans="1:105" ht="30" customHeight="1" thickBot="1">
      <c r="C43" s="8"/>
      <c r="W43" s="316"/>
      <c r="X43" s="316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15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15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08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13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14"/>
      <c r="BQ45" s="314"/>
      <c r="BR45" s="314"/>
      <c r="CK45" s="314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02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14"/>
      <c r="BQ46" s="314"/>
      <c r="BR46" s="314"/>
      <c r="BS46" s="315"/>
      <c r="BT46" s="315"/>
      <c r="BX46" s="315"/>
      <c r="BY46" s="315"/>
      <c r="CK46" s="314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02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11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14"/>
      <c r="BQ47" s="314"/>
      <c r="BR47" s="314"/>
      <c r="BS47" s="315"/>
      <c r="BT47" s="315"/>
      <c r="BU47" s="315"/>
      <c r="BW47" s="315"/>
      <c r="BX47" s="315"/>
      <c r="BY47" s="315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02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08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09">
        <f t="shared" ref="AW48:AW53" si="29">SUM(AS48:AV48)</f>
        <v>0</v>
      </c>
      <c r="AX48" s="189">
        <f t="shared" ref="AX48:AX53" si="30">SUM(AS48:AU48)</f>
        <v>0</v>
      </c>
      <c r="BP48" s="314"/>
      <c r="BQ48" s="314"/>
      <c r="BR48" s="314"/>
      <c r="BS48" s="315"/>
      <c r="BT48" s="186"/>
      <c r="BU48" s="186"/>
      <c r="BV48" s="315"/>
      <c r="BW48" s="186"/>
      <c r="BX48" s="315"/>
      <c r="BY48" s="315"/>
      <c r="CK48" s="314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02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02" t="s">
        <v>129</v>
      </c>
      <c r="AS49" s="303">
        <f t="shared" ref="AS49:AV49" si="31">J25</f>
        <v>0</v>
      </c>
      <c r="AT49" s="303">
        <f t="shared" si="31"/>
        <v>0</v>
      </c>
      <c r="AU49" s="303">
        <f t="shared" si="31"/>
        <v>0</v>
      </c>
      <c r="AV49" s="303">
        <f t="shared" si="31"/>
        <v>0</v>
      </c>
      <c r="AW49" s="305">
        <f t="shared" si="29"/>
        <v>0</v>
      </c>
      <c r="AX49" s="189">
        <f t="shared" si="30"/>
        <v>0</v>
      </c>
      <c r="BP49" s="314"/>
      <c r="BQ49" s="314"/>
      <c r="BR49" s="314"/>
      <c r="BS49" s="315"/>
      <c r="BT49" s="315"/>
      <c r="BU49" s="315"/>
      <c r="BV49" s="315"/>
      <c r="BW49" s="315"/>
      <c r="BX49" s="315"/>
      <c r="BY49" s="315"/>
      <c r="CK49" s="314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02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02" t="s">
        <v>133</v>
      </c>
      <c r="AS50" s="303">
        <f>V25</f>
        <v>0</v>
      </c>
      <c r="AT50" s="303">
        <v>0</v>
      </c>
      <c r="AU50" s="303">
        <f>W25</f>
        <v>0</v>
      </c>
      <c r="AV50" s="303">
        <f>X25</f>
        <v>0</v>
      </c>
      <c r="AW50" s="305">
        <f t="shared" si="29"/>
        <v>0</v>
      </c>
      <c r="AX50" s="189">
        <f t="shared" si="30"/>
        <v>0</v>
      </c>
      <c r="BP50" s="314"/>
      <c r="BQ50" s="314"/>
      <c r="BR50" s="314"/>
      <c r="BS50" s="315"/>
      <c r="BT50" s="315"/>
      <c r="BU50" s="315"/>
      <c r="BV50" s="315"/>
      <c r="BW50" s="315"/>
      <c r="BX50" s="315"/>
      <c r="BY50" s="315"/>
      <c r="CK50" s="314"/>
      <c r="CM50" s="208"/>
    </row>
    <row r="51" spans="1:126" ht="30" customHeight="1">
      <c r="A51" s="265">
        <v>8</v>
      </c>
      <c r="B51" s="265"/>
      <c r="C51" s="8"/>
      <c r="H51" s="302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02" t="s">
        <v>137</v>
      </c>
      <c r="AS51" s="303">
        <f>Y25</f>
        <v>0</v>
      </c>
      <c r="AT51" s="303">
        <v>0</v>
      </c>
      <c r="AU51" s="303">
        <f>Z25</f>
        <v>0</v>
      </c>
      <c r="AV51" s="303">
        <f>AA25</f>
        <v>0</v>
      </c>
      <c r="AW51" s="305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14"/>
      <c r="CM51" s="208"/>
    </row>
    <row r="52" spans="1:126" ht="30" customHeight="1">
      <c r="A52" s="265">
        <v>9</v>
      </c>
      <c r="B52" s="265"/>
      <c r="C52" s="8"/>
      <c r="H52" s="302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02" t="s">
        <v>143</v>
      </c>
      <c r="AS52" s="169">
        <f>AB25</f>
        <v>0</v>
      </c>
      <c r="AT52" s="169">
        <v>0</v>
      </c>
      <c r="AU52" s="303">
        <f>AC25</f>
        <v>0</v>
      </c>
      <c r="AV52" s="303">
        <f>AD25</f>
        <v>0</v>
      </c>
      <c r="AW52" s="305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14"/>
      <c r="CM52" s="208"/>
    </row>
    <row r="53" spans="1:126" ht="30" customHeight="1" thickBot="1">
      <c r="A53" s="265">
        <v>10</v>
      </c>
      <c r="B53" s="265"/>
      <c r="C53" s="8"/>
      <c r="H53" s="302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07" t="s">
        <v>147</v>
      </c>
      <c r="AS53" s="304">
        <f>AE25</f>
        <v>0</v>
      </c>
      <c r="AT53" s="304">
        <v>0</v>
      </c>
      <c r="AU53" s="304">
        <f>AF25</f>
        <v>0</v>
      </c>
      <c r="AV53" s="304">
        <f>AG25</f>
        <v>0</v>
      </c>
      <c r="AW53" s="306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14"/>
      <c r="CM53" s="208"/>
    </row>
    <row r="54" spans="1:126" ht="30" customHeight="1" thickBot="1">
      <c r="A54" s="265">
        <v>11</v>
      </c>
      <c r="B54" s="265"/>
      <c r="C54" s="8"/>
      <c r="H54" s="307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14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14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14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14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14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14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14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14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14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14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14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14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15"/>
      <c r="BS69" s="315"/>
      <c r="BT69" s="315"/>
      <c r="BU69" s="315"/>
      <c r="BV69" s="315"/>
      <c r="BW69" s="315"/>
      <c r="BX69" s="315"/>
      <c r="BY69" s="315"/>
      <c r="CK69" s="314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14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16"/>
      <c r="BP71" s="225"/>
      <c r="BR71" s="56"/>
      <c r="BS71" s="56"/>
      <c r="BT71" s="316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16"/>
      <c r="BP72" s="225"/>
      <c r="BR72" s="56"/>
      <c r="BS72" s="56"/>
      <c r="BT72" s="316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16"/>
      <c r="BP73" s="225"/>
      <c r="BR73" s="56"/>
      <c r="BS73" s="56"/>
      <c r="BT73" s="316"/>
      <c r="BU73" s="225"/>
      <c r="CD73" s="315"/>
      <c r="CE73" s="315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16"/>
      <c r="BP74" s="225"/>
      <c r="BR74" s="56"/>
      <c r="BS74" s="56"/>
      <c r="BT74" s="316"/>
      <c r="BU74" s="225"/>
      <c r="CE74" s="315"/>
      <c r="CK74" s="314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16"/>
      <c r="BP75" s="225"/>
      <c r="BR75" s="56"/>
      <c r="BS75" s="56"/>
      <c r="BT75" s="316"/>
      <c r="BU75" s="225"/>
      <c r="CK75" s="314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16"/>
      <c r="BP76" s="225"/>
      <c r="BR76" s="56"/>
      <c r="BS76" s="56"/>
      <c r="BT76" s="316"/>
      <c r="BU76" s="225"/>
      <c r="CK76" s="314"/>
      <c r="CQ76" s="315"/>
      <c r="CR76" s="315"/>
      <c r="DI76" s="315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16"/>
      <c r="BP77" s="225"/>
      <c r="BR77" s="56"/>
      <c r="BS77" s="56"/>
      <c r="BT77" s="316"/>
      <c r="BU77" s="225"/>
      <c r="CK77" s="314"/>
      <c r="CQ77" s="315"/>
      <c r="CR77" s="315"/>
      <c r="DI77" s="315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16"/>
      <c r="BP78" s="225"/>
      <c r="BR78" s="56"/>
      <c r="BS78" s="56"/>
      <c r="BT78" s="316"/>
      <c r="BU78" s="225"/>
      <c r="CK78" s="314"/>
      <c r="CQ78" s="315"/>
      <c r="CR78" s="315"/>
      <c r="DI78" s="315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15"/>
      <c r="CM79" s="347"/>
      <c r="CN79" s="348"/>
      <c r="CQ79" s="315"/>
      <c r="CR79" s="315"/>
      <c r="DI79" s="315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16"/>
      <c r="CE80" s="316"/>
      <c r="CK80" s="316"/>
      <c r="CM80" s="345"/>
      <c r="CN80" s="345"/>
      <c r="CQ80" s="316"/>
      <c r="CR80" s="316"/>
      <c r="DI80" s="316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16"/>
      <c r="CK81" s="316"/>
      <c r="CM81" s="345"/>
      <c r="CN81" s="345"/>
      <c r="CQ81" s="316"/>
      <c r="CR81" s="316"/>
      <c r="DI81" s="316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16"/>
      <c r="CM82" s="345"/>
      <c r="CN82" s="345"/>
      <c r="CQ82" s="316"/>
      <c r="CR82" s="316"/>
      <c r="DI82" s="316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16"/>
      <c r="BS83" s="316"/>
      <c r="BT83" s="316"/>
      <c r="BU83" s="316"/>
      <c r="BV83" s="316"/>
      <c r="BW83" s="316"/>
      <c r="BX83" s="316"/>
      <c r="BY83" s="316"/>
      <c r="CK83" s="316"/>
      <c r="CM83" s="345"/>
      <c r="CN83" s="345"/>
      <c r="CQ83" s="316"/>
      <c r="CR83" s="316"/>
      <c r="DI83" s="316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16"/>
      <c r="CM84" s="345"/>
      <c r="CN84" s="345"/>
      <c r="CQ84" s="316"/>
      <c r="CR84" s="316"/>
      <c r="DI84" s="316"/>
    </row>
    <row r="85" spans="4:124" s="2" customFormat="1" ht="52.5" customHeight="1">
      <c r="D85" s="219"/>
      <c r="E85" s="220"/>
      <c r="F85" s="221"/>
      <c r="S85" s="317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16"/>
      <c r="CM85" s="345"/>
      <c r="CN85" s="345"/>
      <c r="CQ85" s="316"/>
      <c r="CR85" s="316"/>
      <c r="DI85" s="316"/>
    </row>
    <row r="86" spans="4:124" s="2" customFormat="1" ht="52.5" customHeight="1">
      <c r="D86" s="219"/>
      <c r="E86" s="220"/>
      <c r="F86" s="221"/>
      <c r="S86" s="317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16"/>
      <c r="CM86" s="345"/>
      <c r="CN86" s="345"/>
    </row>
    <row r="87" spans="4:124" s="2" customFormat="1" ht="52.5" customHeight="1">
      <c r="D87" s="219"/>
      <c r="E87" s="220"/>
      <c r="F87" s="221"/>
      <c r="S87" s="317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16"/>
      <c r="CM87" s="345"/>
      <c r="CN87" s="345"/>
    </row>
    <row r="88" spans="4:124" s="2" customFormat="1" ht="52.5" customHeight="1">
      <c r="D88" s="219"/>
      <c r="E88" s="220"/>
      <c r="F88" s="221"/>
      <c r="S88" s="317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16"/>
    </row>
    <row r="89" spans="4:124" s="2" customFormat="1" ht="52.5" customHeight="1">
      <c r="D89" s="219"/>
      <c r="E89" s="220"/>
      <c r="F89" s="221"/>
      <c r="S89" s="317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16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16"/>
      <c r="BO90" s="316"/>
      <c r="BP90" s="316"/>
      <c r="BQ90" s="316"/>
      <c r="BR90" s="316"/>
      <c r="BS90" s="316"/>
      <c r="BT90" s="316"/>
      <c r="BU90" s="316"/>
      <c r="BV90" s="316"/>
      <c r="BW90" s="316"/>
      <c r="BX90" s="316"/>
      <c r="BY90" s="316"/>
      <c r="BZ90" s="316"/>
      <c r="CA90" s="316"/>
      <c r="CB90" s="316"/>
      <c r="CC90" s="316"/>
      <c r="CD90" s="316"/>
      <c r="CE90" s="316"/>
      <c r="CF90" s="316"/>
      <c r="CG90" s="316"/>
      <c r="CH90" s="316"/>
      <c r="CI90" s="316"/>
      <c r="CJ90" s="316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16"/>
      <c r="BS91" s="316"/>
      <c r="BT91" s="316"/>
      <c r="BU91" s="316"/>
      <c r="BV91" s="316"/>
      <c r="BW91" s="316"/>
      <c r="BX91" s="316"/>
      <c r="BY91" s="316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16"/>
      <c r="BV92" s="316"/>
      <c r="BW92" s="316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16"/>
      <c r="BS93" s="316"/>
      <c r="BT93" s="316"/>
      <c r="BU93" s="316"/>
      <c r="BV93" s="316"/>
      <c r="BW93" s="316"/>
      <c r="BX93" s="316"/>
      <c r="BY93" s="316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16"/>
      <c r="BS94" s="316"/>
      <c r="BT94" s="316"/>
      <c r="BU94" s="318"/>
      <c r="BV94" s="316"/>
      <c r="BW94" s="316"/>
      <c r="BX94" s="316"/>
      <c r="BY94" s="316"/>
    </row>
    <row r="95" spans="4:124" s="2" customFormat="1" ht="52.5" customHeight="1">
      <c r="D95" s="219"/>
      <c r="E95" s="220"/>
      <c r="F95" s="221"/>
      <c r="S95" s="317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16"/>
      <c r="BS95" s="316"/>
      <c r="BT95" s="316"/>
      <c r="BU95" s="316"/>
      <c r="BV95" s="316"/>
      <c r="BW95" s="316"/>
      <c r="BX95" s="316"/>
      <c r="BY95" s="316"/>
    </row>
    <row r="96" spans="4:124" s="2" customFormat="1" ht="52.5" customHeight="1">
      <c r="D96" s="219"/>
      <c r="E96" s="220"/>
      <c r="F96" s="221"/>
      <c r="S96" s="317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16"/>
      <c r="BY96" s="316"/>
    </row>
    <row r="97" spans="4:77" s="2" customFormat="1" ht="52.5" customHeight="1">
      <c r="D97" s="219"/>
      <c r="E97" s="220"/>
      <c r="F97" s="221"/>
      <c r="S97" s="317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16"/>
      <c r="BY97" s="316"/>
    </row>
    <row r="98" spans="4:77" s="2" customFormat="1" ht="52.5" customHeight="1">
      <c r="D98" s="219"/>
      <c r="E98" s="220"/>
      <c r="F98" s="221"/>
      <c r="S98" s="317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16"/>
      <c r="BY98" s="316"/>
    </row>
    <row r="99" spans="4:77" s="2" customFormat="1" ht="52.5" customHeight="1">
      <c r="D99" s="219"/>
      <c r="E99" s="220"/>
      <c r="F99" s="221"/>
      <c r="S99" s="317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16"/>
      <c r="BY99" s="316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16"/>
      <c r="BY100" s="316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16"/>
      <c r="BY101" s="316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16"/>
      <c r="BY102" s="316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16"/>
      <c r="BY103" s="316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16"/>
      <c r="BS104" s="316"/>
      <c r="BT104" s="316"/>
      <c r="BU104" s="316"/>
      <c r="BV104" s="316"/>
      <c r="BW104" s="316"/>
      <c r="BX104" s="316"/>
      <c r="BY104" s="316"/>
    </row>
    <row r="105" spans="4:77" s="2" customFormat="1" ht="52.5" customHeight="1">
      <c r="D105" s="219"/>
      <c r="E105" s="220"/>
      <c r="F105" s="221"/>
      <c r="S105" s="317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16"/>
      <c r="BS105" s="316"/>
      <c r="BT105" s="316"/>
      <c r="BU105" s="316"/>
      <c r="BV105" s="316"/>
      <c r="BW105" s="316"/>
      <c r="BX105" s="316"/>
      <c r="BY105" s="316"/>
    </row>
    <row r="106" spans="4:77" s="2" customFormat="1" ht="52.5" customHeight="1">
      <c r="D106" s="219"/>
      <c r="E106" s="220"/>
      <c r="F106" s="221"/>
      <c r="S106" s="317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16"/>
      <c r="BS106" s="316"/>
      <c r="BT106" s="316"/>
      <c r="BU106" s="316"/>
      <c r="BV106" s="316"/>
      <c r="BW106" s="316"/>
      <c r="BX106" s="316"/>
      <c r="BY106" s="316"/>
    </row>
    <row r="107" spans="4:77" s="2" customFormat="1" ht="52.5" customHeight="1">
      <c r="D107" s="219"/>
      <c r="E107" s="220"/>
      <c r="F107" s="221"/>
      <c r="S107" s="317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16"/>
      <c r="BO107" s="316"/>
      <c r="BP107" s="316"/>
      <c r="BQ107" s="316"/>
      <c r="BR107" s="316"/>
      <c r="BS107" s="316"/>
      <c r="BT107" s="316"/>
      <c r="BU107" s="316"/>
      <c r="BV107" s="316"/>
      <c r="BW107" s="316"/>
      <c r="BX107" s="316"/>
      <c r="BY107" s="316"/>
    </row>
    <row r="108" spans="4:77" s="2" customFormat="1" ht="52.5" customHeight="1">
      <c r="D108" s="219"/>
      <c r="E108" s="220"/>
      <c r="F108" s="221"/>
      <c r="S108" s="317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16"/>
      <c r="BK108" s="316"/>
      <c r="BL108" s="316"/>
      <c r="BM108" s="316"/>
      <c r="BN108" s="316"/>
      <c r="BO108" s="316"/>
      <c r="BP108" s="316"/>
      <c r="BQ108" s="316"/>
      <c r="BR108" s="316"/>
      <c r="BS108" s="316"/>
      <c r="BT108" s="316"/>
      <c r="BU108" s="316"/>
      <c r="BV108" s="316"/>
      <c r="BW108" s="316"/>
      <c r="BX108" s="316"/>
      <c r="BY108" s="316"/>
    </row>
    <row r="109" spans="4:77" s="2" customFormat="1" ht="52.5" customHeight="1">
      <c r="D109" s="219"/>
      <c r="E109" s="220"/>
      <c r="F109" s="221"/>
      <c r="S109" s="317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16"/>
      <c r="BK109" s="316"/>
      <c r="BL109" s="316"/>
      <c r="BM109" s="316"/>
      <c r="BN109" s="316"/>
      <c r="BO109" s="316"/>
      <c r="BP109" s="316"/>
      <c r="BQ109" s="316"/>
      <c r="BR109" s="316"/>
      <c r="BS109" s="316"/>
      <c r="BT109" s="316"/>
      <c r="BU109" s="316"/>
      <c r="BV109" s="316"/>
      <c r="BW109" s="316"/>
      <c r="BX109" s="316"/>
      <c r="BY109" s="316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16"/>
      <c r="AS110" s="316"/>
      <c r="AT110" s="316"/>
      <c r="AU110" s="316"/>
      <c r="AV110" s="316"/>
      <c r="AW110" s="316"/>
      <c r="AX110" s="238"/>
      <c r="AY110" s="316"/>
      <c r="AZ110" s="316"/>
      <c r="BA110" s="316"/>
      <c r="BB110" s="316"/>
      <c r="BC110" s="316"/>
      <c r="BD110" s="316"/>
      <c r="BE110" s="316"/>
      <c r="BL110" s="316"/>
      <c r="BM110" s="316"/>
      <c r="BN110" s="316"/>
      <c r="BO110" s="316"/>
      <c r="BP110" s="316"/>
      <c r="BQ110" s="316"/>
      <c r="BR110" s="316"/>
      <c r="BS110" s="316"/>
      <c r="BT110" s="316"/>
      <c r="BU110" s="316"/>
      <c r="BV110" s="316"/>
      <c r="BW110" s="316"/>
      <c r="BX110" s="316"/>
      <c r="BY110" s="316"/>
    </row>
    <row r="111" spans="4:77" s="2" customFormat="1" ht="52.5" customHeight="1">
      <c r="D111" s="219"/>
      <c r="E111" s="220"/>
      <c r="F111" s="221"/>
      <c r="AM111" s="316"/>
      <c r="AS111" s="316"/>
      <c r="AT111" s="316"/>
      <c r="AU111" s="316"/>
      <c r="AV111" s="316"/>
      <c r="AW111" s="316"/>
      <c r="AX111" s="238"/>
      <c r="AY111" s="316"/>
      <c r="AZ111" s="316"/>
      <c r="BA111" s="316"/>
      <c r="BB111" s="316"/>
      <c r="BC111" s="316"/>
      <c r="BD111" s="316"/>
      <c r="BE111" s="316"/>
      <c r="BL111" s="316"/>
      <c r="BM111" s="316"/>
      <c r="BN111" s="316"/>
      <c r="BO111" s="316"/>
      <c r="BP111" s="316"/>
      <c r="BQ111" s="316"/>
      <c r="BR111" s="316"/>
      <c r="BS111" s="316"/>
      <c r="BT111" s="316"/>
      <c r="BU111" s="316"/>
      <c r="BV111" s="316"/>
      <c r="BW111" s="316"/>
      <c r="BX111" s="316"/>
      <c r="BY111" s="316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16"/>
      <c r="AT124" s="343"/>
      <c r="AU124" s="343"/>
      <c r="AV124" s="318"/>
      <c r="AW124" s="316"/>
      <c r="AX124" s="238"/>
      <c r="AY124" s="316"/>
      <c r="AZ124" s="316"/>
      <c r="BA124" s="316"/>
      <c r="BB124" s="316"/>
      <c r="BC124" s="316"/>
      <c r="BD124" s="316"/>
      <c r="BE124" s="316"/>
      <c r="BF124" s="316"/>
      <c r="BG124" s="316"/>
      <c r="BH124" s="316"/>
      <c r="BI124" s="316"/>
      <c r="CB124" s="316"/>
      <c r="CC124" s="316"/>
      <c r="CD124" s="316"/>
      <c r="CE124" s="316"/>
    </row>
    <row r="125" spans="4:92" s="2" customFormat="1" ht="52.5" customHeight="1">
      <c r="AS125" s="316"/>
      <c r="AT125" s="316"/>
      <c r="AU125" s="316"/>
      <c r="AV125" s="316"/>
      <c r="AW125" s="316"/>
      <c r="AX125" s="238"/>
      <c r="AY125" s="316"/>
      <c r="AZ125" s="316"/>
      <c r="BA125" s="316"/>
      <c r="BB125" s="316"/>
      <c r="BC125" s="316"/>
      <c r="BD125" s="316"/>
      <c r="BE125" s="316"/>
      <c r="BF125" s="316"/>
      <c r="BG125" s="316"/>
      <c r="BH125" s="316"/>
      <c r="BI125" s="316"/>
      <c r="CB125" s="316"/>
      <c r="CC125" s="316"/>
      <c r="CD125" s="316"/>
      <c r="CE125" s="316"/>
    </row>
    <row r="126" spans="4:92" s="2" customFormat="1" ht="52.5" customHeight="1">
      <c r="AS126" s="316"/>
      <c r="AT126" s="316"/>
      <c r="AU126" s="316"/>
      <c r="AV126" s="316"/>
      <c r="AW126" s="316"/>
      <c r="AX126" s="238"/>
      <c r="AY126" s="316"/>
      <c r="AZ126" s="316"/>
      <c r="BA126" s="316"/>
      <c r="BB126" s="316"/>
      <c r="BC126" s="316"/>
      <c r="BD126" s="316"/>
      <c r="BE126" s="316"/>
      <c r="BF126" s="316"/>
      <c r="BG126" s="316"/>
      <c r="BH126" s="316"/>
      <c r="BI126" s="316"/>
      <c r="CB126" s="316"/>
      <c r="CC126" s="316"/>
      <c r="CD126" s="316"/>
      <c r="CE126" s="316"/>
    </row>
    <row r="127" spans="4:92" s="2" customFormat="1" ht="52.5" customHeight="1">
      <c r="AS127" s="316"/>
      <c r="AT127" s="316"/>
      <c r="AU127" s="316"/>
      <c r="AV127" s="316"/>
      <c r="AW127" s="316"/>
      <c r="AX127" s="238"/>
      <c r="AY127" s="316"/>
      <c r="AZ127" s="316"/>
      <c r="BA127" s="316"/>
      <c r="BB127" s="316"/>
      <c r="BC127" s="316"/>
      <c r="BD127" s="316"/>
      <c r="BE127" s="316"/>
      <c r="BF127" s="316"/>
      <c r="BG127" s="316"/>
      <c r="BH127" s="316"/>
      <c r="BI127" s="316"/>
      <c r="CB127" s="316"/>
      <c r="CC127" s="316"/>
      <c r="CD127" s="316"/>
      <c r="CE127" s="316"/>
    </row>
    <row r="128" spans="4:92" s="2" customFormat="1" ht="52.5" customHeight="1">
      <c r="AS128" s="316"/>
      <c r="AT128" s="316"/>
      <c r="AU128" s="316"/>
      <c r="AV128" s="316"/>
      <c r="AW128" s="316"/>
      <c r="AX128" s="238"/>
      <c r="AY128" s="316"/>
      <c r="AZ128" s="316"/>
      <c r="BA128" s="316"/>
      <c r="BB128" s="316"/>
      <c r="BC128" s="316"/>
      <c r="BD128" s="316"/>
      <c r="BE128" s="316"/>
      <c r="BF128" s="316"/>
      <c r="BG128" s="316"/>
      <c r="BH128" s="316"/>
      <c r="BI128" s="316"/>
      <c r="CB128" s="316"/>
      <c r="CC128" s="316"/>
      <c r="CD128" s="316"/>
      <c r="CE128" s="316"/>
    </row>
    <row r="129" spans="37:83" s="2" customFormat="1" ht="52.5" customHeight="1">
      <c r="AK129" s="316"/>
      <c r="AL129" s="316"/>
      <c r="AM129" s="316"/>
      <c r="AN129" s="316"/>
      <c r="AO129" s="316"/>
      <c r="AP129" s="316"/>
      <c r="AQ129" s="316"/>
      <c r="AR129" s="316"/>
      <c r="AS129" s="316"/>
      <c r="AT129" s="316"/>
      <c r="AU129" s="316"/>
      <c r="AV129" s="316"/>
      <c r="AW129" s="316"/>
      <c r="AX129" s="238"/>
      <c r="AY129" s="316"/>
      <c r="AZ129" s="316"/>
      <c r="BA129" s="316"/>
      <c r="BB129" s="316"/>
      <c r="BC129" s="316"/>
      <c r="BD129" s="316"/>
      <c r="BE129" s="316"/>
      <c r="BF129" s="316"/>
      <c r="BG129" s="316"/>
      <c r="BH129" s="316"/>
      <c r="BI129" s="316"/>
      <c r="CB129" s="316"/>
      <c r="CC129" s="316"/>
      <c r="CD129" s="316"/>
      <c r="CE129" s="316"/>
    </row>
    <row r="130" spans="37:83" s="2" customFormat="1" ht="52.5" customHeight="1">
      <c r="AK130" s="316"/>
      <c r="AL130" s="316"/>
      <c r="AM130" s="316"/>
      <c r="AN130" s="316"/>
      <c r="AO130" s="316"/>
      <c r="AP130" s="316"/>
      <c r="AQ130" s="316"/>
      <c r="AR130" s="316"/>
      <c r="AS130" s="316"/>
      <c r="AT130" s="316"/>
      <c r="AU130" s="316"/>
      <c r="AV130" s="316"/>
      <c r="AW130" s="316"/>
      <c r="AX130" s="238"/>
      <c r="AY130" s="316"/>
      <c r="AZ130" s="316"/>
      <c r="BA130" s="316"/>
      <c r="BB130" s="316"/>
      <c r="BC130" s="316"/>
      <c r="BD130" s="316"/>
      <c r="BE130" s="316"/>
      <c r="BF130" s="316"/>
      <c r="BG130" s="316"/>
      <c r="BH130" s="316"/>
      <c r="BI130" s="316"/>
      <c r="CB130" s="316"/>
      <c r="CC130" s="316"/>
      <c r="CD130" s="316"/>
      <c r="CE130" s="316"/>
    </row>
    <row r="131" spans="37:83" s="2" customFormat="1" ht="52.5" customHeight="1">
      <c r="AK131" s="316"/>
      <c r="AL131" s="316"/>
      <c r="AM131" s="316"/>
      <c r="AN131" s="316"/>
      <c r="AO131" s="316"/>
      <c r="AP131" s="316"/>
      <c r="AQ131" s="316"/>
      <c r="AR131" s="316"/>
      <c r="AS131" s="316"/>
      <c r="AT131" s="316"/>
      <c r="AU131" s="316"/>
      <c r="AV131" s="316"/>
      <c r="AW131" s="316"/>
      <c r="AX131" s="238"/>
      <c r="AY131" s="316"/>
      <c r="AZ131" s="316"/>
      <c r="BA131" s="316"/>
      <c r="BB131" s="316"/>
      <c r="BC131" s="316"/>
      <c r="BD131" s="316"/>
      <c r="BE131" s="316"/>
      <c r="BF131" s="316"/>
      <c r="BG131" s="316"/>
      <c r="BH131" s="316"/>
      <c r="BI131" s="316"/>
    </row>
    <row r="132" spans="37:83" s="2" customFormat="1" ht="52.5" customHeight="1">
      <c r="AK132" s="316"/>
      <c r="AL132" s="316"/>
      <c r="AM132" s="316"/>
      <c r="AN132" s="316"/>
      <c r="AO132" s="316"/>
      <c r="AP132" s="316"/>
      <c r="AQ132" s="316"/>
      <c r="AR132" s="316"/>
      <c r="AS132" s="316"/>
      <c r="AT132" s="316"/>
      <c r="AU132" s="316"/>
      <c r="AV132" s="316"/>
      <c r="AW132" s="316"/>
      <c r="AX132" s="238"/>
      <c r="AY132" s="316"/>
      <c r="AZ132" s="316"/>
      <c r="BA132" s="316"/>
      <c r="BB132" s="316"/>
      <c r="BC132" s="316"/>
      <c r="BD132" s="316"/>
      <c r="BE132" s="316"/>
      <c r="BF132" s="316"/>
      <c r="BG132" s="316"/>
      <c r="BH132" s="316"/>
      <c r="BI132" s="316"/>
    </row>
    <row r="133" spans="37:83" s="2" customFormat="1" ht="52.5" customHeight="1">
      <c r="AK133" s="316"/>
      <c r="AL133" s="316"/>
      <c r="AM133" s="316"/>
      <c r="AN133" s="316"/>
      <c r="AO133" s="316"/>
      <c r="AP133" s="316"/>
      <c r="AQ133" s="316"/>
      <c r="AR133" s="316"/>
      <c r="AS133" s="316"/>
      <c r="AT133" s="316"/>
      <c r="AU133" s="316"/>
      <c r="AV133" s="316"/>
      <c r="AW133" s="316"/>
      <c r="AX133" s="238"/>
      <c r="AY133" s="316"/>
      <c r="AZ133" s="316"/>
      <c r="BA133" s="316"/>
      <c r="BB133" s="316"/>
      <c r="BC133" s="316"/>
      <c r="BD133" s="316"/>
      <c r="BE133" s="316"/>
      <c r="BF133" s="316"/>
      <c r="BG133" s="316"/>
      <c r="BH133" s="316"/>
      <c r="BI133" s="316"/>
    </row>
    <row r="134" spans="37:83" s="2" customFormat="1" ht="52.5" customHeight="1">
      <c r="AK134" s="316"/>
      <c r="AL134" s="316"/>
      <c r="AM134" s="316"/>
      <c r="AN134" s="316"/>
      <c r="AO134" s="316"/>
      <c r="AP134" s="316"/>
      <c r="AQ134" s="316"/>
      <c r="AR134" s="316"/>
      <c r="AS134" s="316"/>
      <c r="AT134" s="316"/>
      <c r="AU134" s="316"/>
      <c r="AV134" s="316"/>
      <c r="AW134" s="316"/>
      <c r="AX134" s="238"/>
      <c r="AY134" s="316"/>
      <c r="AZ134" s="316"/>
      <c r="BA134" s="316"/>
      <c r="BB134" s="316"/>
      <c r="BC134" s="316"/>
      <c r="BD134" s="316"/>
      <c r="BE134" s="316"/>
      <c r="BF134" s="316"/>
      <c r="BG134" s="316"/>
      <c r="BH134" s="316"/>
      <c r="BI134" s="316"/>
    </row>
    <row r="135" spans="37:83" s="2" customFormat="1" ht="52.5" customHeight="1">
      <c r="AK135" s="316"/>
      <c r="AL135" s="316"/>
      <c r="AM135" s="316"/>
      <c r="AN135" s="316"/>
      <c r="AO135" s="316"/>
      <c r="AP135" s="316"/>
      <c r="AQ135" s="316"/>
      <c r="AR135" s="316"/>
      <c r="AS135" s="316"/>
      <c r="AT135" s="316"/>
      <c r="AU135" s="316"/>
      <c r="AV135" s="316"/>
      <c r="AW135" s="316"/>
      <c r="AX135" s="238"/>
      <c r="AY135" s="316"/>
      <c r="AZ135" s="316"/>
      <c r="BA135" s="316"/>
      <c r="BB135" s="316"/>
      <c r="BC135" s="316"/>
      <c r="BD135" s="316"/>
      <c r="BE135" s="316"/>
      <c r="BF135" s="316"/>
      <c r="BG135" s="316"/>
      <c r="BH135" s="316"/>
      <c r="BI135" s="316"/>
    </row>
    <row r="136" spans="37:83" s="2" customFormat="1" ht="52.5" customHeight="1">
      <c r="AK136" s="316"/>
      <c r="AL136" s="316"/>
      <c r="AM136" s="316"/>
      <c r="AN136" s="316"/>
      <c r="AO136" s="316"/>
      <c r="AP136" s="316"/>
      <c r="AQ136" s="316"/>
      <c r="AR136" s="316"/>
      <c r="AS136" s="316"/>
      <c r="AT136" s="316"/>
      <c r="AU136" s="316"/>
      <c r="AV136" s="316"/>
      <c r="AW136" s="316"/>
      <c r="AX136" s="238"/>
      <c r="AY136" s="316"/>
      <c r="AZ136" s="316"/>
      <c r="BA136" s="316"/>
      <c r="BB136" s="316"/>
      <c r="BC136" s="316"/>
      <c r="BD136" s="316"/>
      <c r="BE136" s="316"/>
      <c r="BF136" s="316"/>
      <c r="BG136" s="316"/>
      <c r="BH136" s="316"/>
      <c r="BI136" s="316"/>
    </row>
    <row r="137" spans="37:83" s="2" customFormat="1" ht="52.5" customHeight="1">
      <c r="AK137" s="316"/>
      <c r="AL137" s="316"/>
      <c r="AM137" s="316"/>
      <c r="AN137" s="316"/>
      <c r="AO137" s="316"/>
      <c r="AP137" s="316"/>
      <c r="AQ137" s="316"/>
      <c r="AR137" s="316"/>
      <c r="AS137" s="316"/>
      <c r="AT137" s="316"/>
      <c r="AU137" s="316"/>
      <c r="AV137" s="316"/>
      <c r="AW137" s="316"/>
      <c r="AX137" s="238"/>
      <c r="AY137" s="316"/>
      <c r="AZ137" s="316"/>
      <c r="BA137" s="316"/>
      <c r="BB137" s="316"/>
      <c r="BC137" s="316"/>
      <c r="BD137" s="316"/>
      <c r="BE137" s="316"/>
      <c r="BF137" s="316"/>
      <c r="BG137" s="316"/>
      <c r="BH137" s="316"/>
      <c r="BI137" s="316"/>
    </row>
    <row r="138" spans="37:83" s="2" customFormat="1" ht="52.5" customHeight="1">
      <c r="AK138" s="316"/>
      <c r="AL138" s="316"/>
      <c r="AM138" s="316"/>
      <c r="AN138" s="316"/>
      <c r="AO138" s="316"/>
      <c r="AP138" s="316"/>
      <c r="AQ138" s="316"/>
      <c r="AR138" s="316"/>
      <c r="AS138" s="316"/>
      <c r="AT138" s="316"/>
      <c r="AU138" s="316"/>
      <c r="AV138" s="316"/>
      <c r="AW138" s="316"/>
      <c r="AX138" s="238"/>
      <c r="AY138" s="316"/>
      <c r="AZ138" s="316"/>
      <c r="BA138" s="316"/>
      <c r="BB138" s="316"/>
      <c r="BC138" s="316"/>
      <c r="BD138" s="316"/>
      <c r="BE138" s="316"/>
      <c r="BF138" s="316"/>
      <c r="BG138" s="316"/>
      <c r="BH138" s="316"/>
      <c r="BI138" s="316"/>
    </row>
    <row r="139" spans="37:83" s="2" customFormat="1" ht="52.5" customHeight="1">
      <c r="AK139" s="316"/>
      <c r="AL139" s="316"/>
      <c r="AM139" s="316"/>
      <c r="AN139" s="316"/>
      <c r="AO139" s="316"/>
      <c r="AP139" s="316"/>
      <c r="AQ139" s="316"/>
      <c r="AR139" s="316"/>
      <c r="AS139" s="316"/>
      <c r="AT139" s="316"/>
      <c r="AU139" s="316"/>
      <c r="AV139" s="316"/>
      <c r="AW139" s="316"/>
      <c r="AX139" s="238"/>
      <c r="AY139" s="316"/>
      <c r="AZ139" s="316"/>
      <c r="BA139" s="316"/>
      <c r="BB139" s="316"/>
      <c r="BC139" s="316"/>
      <c r="BD139" s="316"/>
      <c r="BE139" s="316"/>
      <c r="BF139" s="316"/>
      <c r="BG139" s="316"/>
      <c r="BH139" s="316"/>
      <c r="BI139" s="316"/>
    </row>
    <row r="140" spans="37:83" s="2" customFormat="1" ht="52.5" customHeight="1">
      <c r="AK140" s="316"/>
      <c r="AL140" s="316"/>
      <c r="AM140" s="316"/>
      <c r="AN140" s="316"/>
      <c r="AO140" s="316"/>
      <c r="AP140" s="316"/>
      <c r="AQ140" s="316"/>
      <c r="AR140" s="316"/>
      <c r="AS140" s="316"/>
      <c r="AT140" s="316"/>
      <c r="AU140" s="316"/>
      <c r="AV140" s="316"/>
      <c r="AW140" s="316"/>
      <c r="AX140" s="238"/>
      <c r="AY140" s="316"/>
      <c r="AZ140" s="316"/>
      <c r="BA140" s="316"/>
      <c r="BB140" s="316"/>
      <c r="BC140" s="316"/>
      <c r="BD140" s="316"/>
      <c r="BE140" s="316"/>
      <c r="BF140" s="316"/>
      <c r="BG140" s="316"/>
      <c r="BH140" s="316"/>
      <c r="BI140" s="316"/>
    </row>
    <row r="141" spans="37:83" s="2" customFormat="1" ht="52.5" customHeight="1">
      <c r="AK141" s="316"/>
      <c r="AL141" s="316"/>
      <c r="AM141" s="316"/>
      <c r="AN141" s="316"/>
      <c r="AO141" s="316"/>
      <c r="AP141" s="316"/>
      <c r="AQ141" s="316"/>
      <c r="AR141" s="316"/>
      <c r="AS141" s="316"/>
      <c r="AT141" s="316"/>
      <c r="AU141" s="316"/>
      <c r="AV141" s="316"/>
      <c r="AW141" s="316"/>
      <c r="AX141" s="238"/>
      <c r="AY141" s="316"/>
      <c r="AZ141" s="316"/>
      <c r="BA141" s="316"/>
      <c r="BB141" s="316"/>
      <c r="BC141" s="316"/>
      <c r="BD141" s="316"/>
      <c r="BE141" s="316"/>
      <c r="BF141" s="316"/>
      <c r="BG141" s="316"/>
      <c r="BH141" s="316"/>
      <c r="BI141" s="316"/>
    </row>
    <row r="142" spans="37:83" s="2" customFormat="1" ht="52.5" customHeight="1">
      <c r="AK142" s="316"/>
      <c r="AL142" s="316"/>
      <c r="AM142" s="316"/>
      <c r="AN142" s="316"/>
      <c r="AO142" s="316"/>
      <c r="AP142" s="316"/>
      <c r="AQ142" s="316"/>
      <c r="AR142" s="316"/>
      <c r="AS142" s="316"/>
      <c r="AT142" s="316"/>
      <c r="AU142" s="316"/>
      <c r="AV142" s="316"/>
      <c r="AW142" s="316"/>
      <c r="AX142" s="238"/>
      <c r="AY142" s="316"/>
      <c r="AZ142" s="316"/>
      <c r="BA142" s="316"/>
      <c r="BB142" s="316"/>
      <c r="BC142" s="316"/>
      <c r="BD142" s="316"/>
      <c r="BE142" s="316"/>
      <c r="BF142" s="316"/>
      <c r="BG142" s="316"/>
      <c r="BH142" s="316"/>
      <c r="BI142" s="316"/>
    </row>
    <row r="143" spans="37:83" s="2" customFormat="1" ht="52.5" customHeight="1">
      <c r="AK143" s="316"/>
      <c r="AL143" s="316"/>
      <c r="AM143" s="316"/>
      <c r="AN143" s="316"/>
      <c r="AO143" s="316"/>
      <c r="AP143" s="316"/>
      <c r="AQ143" s="316"/>
      <c r="AR143" s="316"/>
      <c r="AS143" s="316"/>
      <c r="AT143" s="316"/>
      <c r="AU143" s="316"/>
      <c r="AV143" s="316"/>
      <c r="AW143" s="316"/>
      <c r="AX143" s="238"/>
      <c r="AY143" s="316"/>
      <c r="AZ143" s="316"/>
      <c r="BA143" s="316"/>
      <c r="BB143" s="316"/>
      <c r="BC143" s="316"/>
      <c r="BD143" s="316"/>
      <c r="BE143" s="316"/>
      <c r="BF143" s="316"/>
      <c r="BG143" s="316"/>
      <c r="BH143" s="316"/>
      <c r="BI143" s="316"/>
    </row>
    <row r="144" spans="37:83" s="2" customFormat="1" ht="52.5" customHeight="1">
      <c r="AK144" s="316"/>
      <c r="AL144" s="316"/>
      <c r="AM144" s="316"/>
      <c r="AN144" s="316"/>
      <c r="AO144" s="316"/>
      <c r="AP144" s="316"/>
      <c r="AQ144" s="316"/>
      <c r="AR144" s="316"/>
      <c r="AS144" s="316"/>
      <c r="AT144" s="316"/>
      <c r="AU144" s="316"/>
      <c r="AV144" s="316"/>
      <c r="AW144" s="316"/>
      <c r="AX144" s="238"/>
      <c r="AY144" s="316"/>
      <c r="AZ144" s="316"/>
      <c r="BA144" s="316"/>
      <c r="BB144" s="316"/>
      <c r="BC144" s="316"/>
      <c r="BD144" s="316"/>
      <c r="BE144" s="316"/>
      <c r="BF144" s="316"/>
      <c r="BG144" s="316"/>
      <c r="BH144" s="316"/>
      <c r="BI144" s="316"/>
    </row>
    <row r="145" spans="37:61" s="2" customFormat="1" ht="52.5" customHeight="1">
      <c r="AK145" s="316"/>
      <c r="AL145" s="316"/>
      <c r="AM145" s="316"/>
      <c r="AN145" s="316"/>
      <c r="AO145" s="316"/>
      <c r="AP145" s="316"/>
      <c r="AQ145" s="316"/>
      <c r="AR145" s="316"/>
      <c r="AS145" s="316"/>
      <c r="AT145" s="316"/>
      <c r="AU145" s="316"/>
      <c r="AV145" s="316"/>
      <c r="AW145" s="316"/>
      <c r="AX145" s="238"/>
      <c r="AY145" s="316"/>
      <c r="AZ145" s="316"/>
      <c r="BA145" s="316"/>
      <c r="BB145" s="316"/>
      <c r="BC145" s="316"/>
      <c r="BD145" s="316"/>
      <c r="BE145" s="316"/>
      <c r="BF145" s="316"/>
      <c r="BG145" s="316"/>
      <c r="BH145" s="316"/>
      <c r="BI145" s="316"/>
    </row>
    <row r="146" spans="37:61" s="2" customFormat="1" ht="52.5" customHeight="1">
      <c r="AK146" s="316"/>
      <c r="AL146" s="316"/>
      <c r="AM146" s="316"/>
      <c r="AN146" s="316"/>
      <c r="AO146" s="316"/>
      <c r="AP146" s="316"/>
      <c r="AQ146" s="316"/>
      <c r="AR146" s="316"/>
      <c r="AS146" s="316"/>
      <c r="AT146" s="316"/>
      <c r="AU146" s="316"/>
      <c r="AV146" s="316"/>
      <c r="AW146" s="316"/>
      <c r="AX146" s="238"/>
      <c r="AY146" s="316"/>
      <c r="AZ146" s="316"/>
      <c r="BA146" s="316"/>
      <c r="BB146" s="316"/>
      <c r="BC146" s="316"/>
      <c r="BD146" s="316"/>
      <c r="BE146" s="316"/>
      <c r="BF146" s="316"/>
      <c r="BG146" s="316"/>
      <c r="BH146" s="316"/>
      <c r="BI146" s="316"/>
    </row>
    <row r="147" spans="37:61" s="2" customFormat="1" ht="52.5" customHeight="1">
      <c r="AK147" s="316"/>
      <c r="AL147" s="316"/>
      <c r="AM147" s="316"/>
      <c r="AN147" s="316"/>
      <c r="AO147" s="316"/>
      <c r="AP147" s="316"/>
      <c r="AQ147" s="316"/>
      <c r="AR147" s="316"/>
      <c r="AS147" s="316"/>
      <c r="AT147" s="316"/>
      <c r="AU147" s="316"/>
      <c r="AV147" s="316"/>
      <c r="AW147" s="316"/>
      <c r="AX147" s="238"/>
      <c r="AY147" s="316"/>
      <c r="AZ147" s="316"/>
      <c r="BA147" s="316"/>
      <c r="BB147" s="316"/>
      <c r="BC147" s="316"/>
      <c r="BD147" s="316"/>
      <c r="BE147" s="316"/>
      <c r="BF147" s="316"/>
      <c r="BG147" s="316"/>
      <c r="BH147" s="316"/>
      <c r="BI147" s="316"/>
    </row>
    <row r="148" spans="37:61" s="2" customFormat="1" ht="52.5" customHeight="1">
      <c r="AK148" s="316"/>
      <c r="AL148" s="316"/>
      <c r="AM148" s="316"/>
      <c r="AN148" s="316"/>
      <c r="AO148" s="316"/>
      <c r="AP148" s="316"/>
      <c r="AQ148" s="316"/>
      <c r="AR148" s="316"/>
      <c r="AS148" s="316"/>
      <c r="AT148" s="316"/>
      <c r="AU148" s="316"/>
      <c r="AV148" s="316"/>
      <c r="AW148" s="316"/>
      <c r="AX148" s="238"/>
      <c r="AY148" s="316"/>
      <c r="BA148" s="316"/>
      <c r="BB148" s="316"/>
      <c r="BC148" s="316"/>
      <c r="BD148" s="316"/>
      <c r="BE148" s="316"/>
      <c r="BF148" s="316"/>
      <c r="BG148" s="316"/>
      <c r="BH148" s="316"/>
      <c r="BI148" s="316"/>
    </row>
    <row r="149" spans="37:61" s="2" customFormat="1" ht="52.5" customHeight="1">
      <c r="AK149" s="316"/>
      <c r="AL149" s="316"/>
      <c r="AM149" s="316"/>
      <c r="AN149" s="316"/>
      <c r="AO149" s="316"/>
      <c r="AP149" s="316"/>
      <c r="AQ149" s="316"/>
      <c r="AR149" s="316"/>
      <c r="AS149" s="316"/>
      <c r="AT149" s="316"/>
      <c r="AU149" s="316"/>
      <c r="AV149" s="316"/>
      <c r="AW149" s="316"/>
      <c r="AX149" s="238"/>
      <c r="AY149" s="316"/>
      <c r="BA149" s="316"/>
      <c r="BB149" s="316"/>
      <c r="BC149" s="316"/>
      <c r="BD149" s="316"/>
      <c r="BE149" s="316"/>
      <c r="BF149" s="316"/>
      <c r="BG149" s="316"/>
      <c r="BH149" s="316"/>
      <c r="BI149" s="316"/>
    </row>
    <row r="150" spans="37:61" s="2" customFormat="1" ht="52.5" customHeight="1">
      <c r="AK150" s="316"/>
      <c r="AL150" s="316"/>
      <c r="AM150" s="316"/>
      <c r="AN150" s="316"/>
      <c r="AO150" s="316"/>
      <c r="AP150" s="316"/>
      <c r="AQ150" s="316"/>
      <c r="AR150" s="316"/>
      <c r="AS150" s="316"/>
      <c r="AT150" s="316"/>
      <c r="AU150" s="316"/>
      <c r="AV150" s="316"/>
      <c r="AW150" s="316"/>
      <c r="AX150" s="238"/>
      <c r="BA150" s="316"/>
      <c r="BB150" s="316"/>
      <c r="BF150" s="316"/>
      <c r="BG150" s="316"/>
      <c r="BH150" s="316"/>
      <c r="BI150" s="316"/>
    </row>
    <row r="151" spans="37:61" s="2" customFormat="1" ht="52.5" customHeight="1">
      <c r="AK151" s="316"/>
      <c r="AL151" s="316"/>
      <c r="AM151" s="316"/>
      <c r="AN151" s="316"/>
      <c r="AO151" s="316"/>
      <c r="AP151" s="316"/>
      <c r="AQ151" s="316"/>
      <c r="AR151" s="316"/>
      <c r="AS151" s="316"/>
      <c r="AT151" s="316"/>
      <c r="AU151" s="316"/>
      <c r="AV151" s="316"/>
      <c r="AW151" s="316"/>
      <c r="AX151" s="238"/>
      <c r="BA151" s="316"/>
      <c r="BB151" s="316"/>
      <c r="BC151" s="316"/>
      <c r="BD151" s="316"/>
      <c r="BE151" s="316"/>
      <c r="BF151" s="316"/>
      <c r="BG151" s="316"/>
      <c r="BH151" s="316"/>
      <c r="BI151" s="316"/>
    </row>
    <row r="152" spans="37:61" s="2" customFormat="1" ht="52.5" customHeight="1">
      <c r="AK152" s="316"/>
      <c r="AL152" s="316"/>
      <c r="AM152" s="316"/>
      <c r="AN152" s="316"/>
      <c r="AO152" s="316"/>
      <c r="AP152" s="316"/>
      <c r="AQ152" s="257"/>
      <c r="AR152" s="257"/>
      <c r="AS152" s="316"/>
      <c r="AT152" s="316"/>
      <c r="AU152" s="316"/>
      <c r="AV152" s="316"/>
      <c r="AW152" s="316"/>
      <c r="AX152" s="238"/>
      <c r="BC152" s="316"/>
      <c r="BD152" s="316"/>
      <c r="BE152" s="316"/>
      <c r="BI152" s="316"/>
    </row>
    <row r="153" spans="37:61" s="2" customFormat="1" ht="52.5" customHeight="1">
      <c r="AK153" s="316"/>
      <c r="AL153" s="316"/>
      <c r="AM153" s="316"/>
      <c r="AN153" s="316"/>
      <c r="AO153" s="316"/>
      <c r="AP153" s="316"/>
      <c r="AQ153" s="257"/>
      <c r="AR153" s="257"/>
      <c r="AS153" s="316"/>
      <c r="AT153" s="316"/>
      <c r="AU153" s="316"/>
      <c r="AV153" s="316"/>
      <c r="AW153" s="316"/>
      <c r="AX153" s="238"/>
      <c r="BF153" s="316"/>
      <c r="BG153" s="316"/>
      <c r="BH153" s="316"/>
      <c r="BI153" s="316"/>
    </row>
    <row r="154" spans="37:61" s="2" customFormat="1" ht="52.5" customHeight="1">
      <c r="AK154" s="316"/>
      <c r="AL154" s="316"/>
      <c r="AM154" s="316"/>
      <c r="AN154" s="316"/>
      <c r="AO154" s="316"/>
      <c r="AP154" s="316"/>
      <c r="AQ154" s="257"/>
      <c r="AR154" s="257"/>
      <c r="AS154" s="316"/>
      <c r="AT154" s="316"/>
      <c r="AU154" s="316"/>
      <c r="AV154" s="316"/>
      <c r="AW154" s="316"/>
      <c r="AX154" s="238"/>
      <c r="BC154" s="81"/>
      <c r="BD154" s="81"/>
      <c r="BE154" s="81"/>
      <c r="BF154" s="318"/>
      <c r="BG154" s="318"/>
      <c r="BH154" s="318"/>
    </row>
    <row r="155" spans="37:61" s="2" customFormat="1" ht="52.5" customHeight="1">
      <c r="AK155" s="316"/>
      <c r="AL155" s="316"/>
      <c r="AM155" s="316"/>
      <c r="AN155" s="316"/>
      <c r="AO155" s="316"/>
      <c r="AP155" s="316"/>
      <c r="AQ155" s="257"/>
      <c r="AR155" s="257"/>
      <c r="AS155" s="316"/>
      <c r="AT155" s="316"/>
      <c r="AU155" s="316"/>
      <c r="AV155" s="316"/>
      <c r="AW155" s="316"/>
      <c r="AX155" s="238"/>
      <c r="BC155" s="316"/>
      <c r="BD155" s="316"/>
      <c r="BE155" s="316"/>
      <c r="BF155" s="318"/>
      <c r="BG155" s="318"/>
      <c r="BH155" s="318"/>
      <c r="BI155" s="316"/>
    </row>
    <row r="156" spans="37:61" s="2" customFormat="1" ht="52.5" customHeight="1">
      <c r="AK156" s="316"/>
      <c r="AL156" s="316"/>
      <c r="AM156" s="316"/>
      <c r="AN156" s="316"/>
      <c r="AO156" s="316"/>
      <c r="AP156" s="316"/>
      <c r="AQ156" s="257"/>
      <c r="AR156" s="257"/>
      <c r="AS156" s="316"/>
      <c r="AT156" s="316"/>
      <c r="AU156" s="316"/>
      <c r="AV156" s="316"/>
      <c r="AW156" s="316"/>
      <c r="AX156" s="238"/>
      <c r="BC156" s="316"/>
      <c r="BD156" s="316"/>
      <c r="BE156" s="316"/>
      <c r="BF156" s="318"/>
      <c r="BG156" s="318"/>
      <c r="BH156" s="318"/>
      <c r="BI156" s="316"/>
    </row>
    <row r="157" spans="37:61" s="2" customFormat="1" ht="52.5" customHeight="1">
      <c r="AK157" s="316"/>
      <c r="AL157" s="316"/>
      <c r="AM157" s="316"/>
      <c r="AN157" s="316"/>
      <c r="AO157" s="316"/>
      <c r="AP157" s="316"/>
      <c r="AQ157" s="257"/>
      <c r="AR157" s="257"/>
      <c r="AS157" s="318"/>
      <c r="AT157" s="316"/>
      <c r="AU157" s="316"/>
      <c r="AV157" s="316"/>
      <c r="AW157" s="316"/>
      <c r="AX157" s="238"/>
      <c r="BC157" s="81"/>
      <c r="BD157" s="81"/>
      <c r="BE157" s="81"/>
      <c r="BF157" s="318"/>
      <c r="BG157" s="318"/>
      <c r="BH157" s="318"/>
      <c r="BI157" s="316"/>
    </row>
    <row r="158" spans="37:61" s="2" customFormat="1" ht="52.5" customHeight="1">
      <c r="AK158" s="316"/>
      <c r="AL158" s="316"/>
      <c r="AM158" s="316"/>
      <c r="AN158" s="316"/>
      <c r="AO158" s="316"/>
      <c r="AP158" s="316"/>
      <c r="AQ158" s="257"/>
      <c r="AR158" s="257"/>
      <c r="AS158" s="316"/>
      <c r="AT158" s="316"/>
      <c r="AU158" s="316"/>
      <c r="AV158" s="316"/>
      <c r="AW158" s="316"/>
      <c r="AX158" s="238"/>
      <c r="BC158" s="81"/>
      <c r="BD158" s="81"/>
      <c r="BE158" s="316"/>
      <c r="BF158" s="318"/>
      <c r="BG158" s="318"/>
      <c r="BH158" s="318"/>
      <c r="BI158" s="316"/>
    </row>
    <row r="159" spans="37:61" s="2" customFormat="1" ht="52.5" customHeight="1">
      <c r="AK159" s="316"/>
      <c r="AL159" s="316"/>
      <c r="AM159" s="316"/>
      <c r="AN159" s="316"/>
      <c r="AO159" s="316"/>
      <c r="AP159" s="316"/>
      <c r="AQ159" s="257"/>
      <c r="AR159" s="257"/>
      <c r="AS159" s="316"/>
      <c r="AT159" s="316"/>
      <c r="AU159" s="316"/>
      <c r="AV159" s="316"/>
      <c r="AW159" s="316"/>
      <c r="AX159" s="238"/>
      <c r="BC159" s="81"/>
      <c r="BD159" s="81"/>
      <c r="BE159" s="316"/>
      <c r="BF159" s="318"/>
      <c r="BG159" s="318"/>
      <c r="BH159" s="318"/>
      <c r="BI159" s="316"/>
    </row>
    <row r="160" spans="37:61" s="2" customFormat="1" ht="52.5" customHeight="1">
      <c r="AK160" s="316"/>
      <c r="AL160" s="316"/>
      <c r="AM160" s="316"/>
      <c r="AN160" s="316"/>
      <c r="AO160" s="316"/>
      <c r="AP160" s="316"/>
      <c r="AQ160" s="316"/>
      <c r="AR160" s="316"/>
      <c r="AS160" s="316"/>
      <c r="AT160" s="316"/>
      <c r="AU160" s="316"/>
      <c r="AV160" s="316"/>
      <c r="AW160" s="316"/>
      <c r="AX160" s="238"/>
      <c r="BF160" s="81"/>
      <c r="BG160" s="81"/>
      <c r="BH160" s="81"/>
      <c r="BI160" s="316"/>
    </row>
    <row r="161" spans="37:61" s="2" customFormat="1" ht="52.5" customHeight="1">
      <c r="AK161" s="316"/>
      <c r="AL161" s="316"/>
      <c r="AM161" s="316"/>
      <c r="AN161" s="316"/>
      <c r="AO161" s="316"/>
      <c r="AP161" s="316"/>
      <c r="AQ161" s="316"/>
      <c r="AR161" s="316"/>
      <c r="AS161" s="316"/>
      <c r="AT161" s="316"/>
      <c r="AU161" s="316"/>
      <c r="AV161" s="316"/>
      <c r="AW161" s="316"/>
      <c r="AX161" s="238"/>
      <c r="BC161" s="316"/>
      <c r="BD161" s="316"/>
      <c r="BF161" s="318"/>
      <c r="BG161" s="318"/>
      <c r="BH161" s="316"/>
      <c r="BI161" s="316"/>
    </row>
    <row r="162" spans="37:61" s="2" customFormat="1" ht="52.5" customHeight="1">
      <c r="AK162" s="316"/>
      <c r="AL162" s="316"/>
      <c r="AM162" s="316"/>
      <c r="AN162" s="316"/>
      <c r="AO162" s="316"/>
      <c r="AP162" s="316"/>
      <c r="AQ162" s="257"/>
      <c r="AR162" s="257"/>
      <c r="AS162" s="316"/>
      <c r="AT162" s="316"/>
      <c r="AU162" s="316"/>
      <c r="AV162" s="316"/>
      <c r="AW162" s="316"/>
      <c r="AX162" s="238"/>
      <c r="BB162" s="232"/>
      <c r="BC162" s="318"/>
      <c r="BD162" s="316"/>
      <c r="BE162" s="316"/>
      <c r="BF162" s="316"/>
      <c r="BG162" s="316"/>
      <c r="BH162" s="316"/>
      <c r="BI162" s="316"/>
    </row>
    <row r="163" spans="37:61" s="2" customFormat="1" ht="52.5" customHeight="1">
      <c r="AK163" s="316"/>
      <c r="AL163" s="316"/>
      <c r="AM163" s="316"/>
      <c r="AN163" s="316"/>
      <c r="AO163" s="316"/>
      <c r="AP163" s="316"/>
      <c r="AQ163" s="257"/>
      <c r="AR163" s="257"/>
      <c r="AS163" s="316"/>
      <c r="AT163" s="316"/>
      <c r="AU163" s="316"/>
      <c r="AV163" s="316"/>
      <c r="AW163" s="316"/>
      <c r="AX163" s="238"/>
      <c r="BB163" s="232"/>
      <c r="BC163" s="316"/>
      <c r="BD163" s="316"/>
      <c r="BE163" s="316"/>
      <c r="BF163" s="318"/>
      <c r="BG163" s="318"/>
      <c r="BH163" s="316"/>
      <c r="BI163" s="316"/>
    </row>
    <row r="164" spans="37:61" s="2" customFormat="1" ht="52.5" customHeight="1">
      <c r="AK164" s="316"/>
      <c r="AL164" s="316"/>
      <c r="AM164" s="316"/>
      <c r="AN164" s="316"/>
      <c r="AO164" s="316"/>
      <c r="AP164" s="316"/>
      <c r="AQ164" s="257"/>
      <c r="AR164" s="257"/>
      <c r="AS164" s="316"/>
      <c r="AT164" s="316"/>
      <c r="AU164" s="316"/>
      <c r="AV164" s="316"/>
      <c r="AW164" s="316"/>
      <c r="AX164" s="238"/>
      <c r="BF164" s="316"/>
      <c r="BG164" s="316"/>
      <c r="BH164" s="316"/>
      <c r="BI164" s="316"/>
    </row>
    <row r="165" spans="37:61" s="2" customFormat="1" ht="52.5" customHeight="1">
      <c r="AK165" s="316"/>
      <c r="AL165" s="316"/>
      <c r="AM165" s="316"/>
      <c r="AN165" s="316"/>
      <c r="AO165" s="316"/>
      <c r="AP165" s="316"/>
      <c r="AQ165" s="257"/>
      <c r="AR165" s="257"/>
      <c r="AS165" s="316"/>
      <c r="AT165" s="316"/>
      <c r="AU165" s="316"/>
      <c r="AV165" s="316"/>
      <c r="AW165" s="316"/>
      <c r="AX165" s="238"/>
      <c r="BB165" s="316"/>
      <c r="BH165" s="316"/>
      <c r="BI165" s="316"/>
    </row>
    <row r="166" spans="37:61" s="2" customFormat="1" ht="52.5" customHeight="1">
      <c r="AK166" s="316"/>
      <c r="AL166" s="316"/>
      <c r="AM166" s="316"/>
      <c r="AN166" s="316"/>
      <c r="AO166" s="316"/>
      <c r="AP166" s="316"/>
      <c r="AQ166" s="257"/>
      <c r="AR166" s="257"/>
      <c r="AS166" s="316"/>
      <c r="AT166" s="316"/>
      <c r="AU166" s="316"/>
      <c r="AV166" s="316"/>
      <c r="AW166" s="316"/>
      <c r="AX166" s="238"/>
      <c r="BA166" s="316"/>
      <c r="BB166" s="316"/>
      <c r="BC166" s="232"/>
      <c r="BF166" s="316"/>
      <c r="BG166" s="316"/>
      <c r="BH166" s="316"/>
      <c r="BI166" s="316"/>
    </row>
    <row r="167" spans="37:61" s="2" customFormat="1" ht="52.5" customHeight="1">
      <c r="AK167" s="316"/>
      <c r="AL167" s="316"/>
      <c r="AM167" s="316"/>
      <c r="AN167" s="316"/>
      <c r="AO167" s="316"/>
      <c r="AP167" s="316"/>
      <c r="AQ167" s="257"/>
      <c r="AR167" s="257"/>
      <c r="AS167" s="316"/>
      <c r="AT167" s="316"/>
      <c r="AU167" s="316"/>
      <c r="AV167" s="316"/>
      <c r="AW167" s="316"/>
      <c r="AX167" s="238"/>
      <c r="BC167" s="316"/>
      <c r="BD167" s="316"/>
      <c r="BE167" s="316"/>
      <c r="BF167" s="316"/>
      <c r="BG167" s="258"/>
      <c r="BH167" s="316"/>
      <c r="BI167" s="316"/>
    </row>
    <row r="168" spans="37:61" s="2" customFormat="1" ht="52.5" customHeight="1">
      <c r="AK168" s="316"/>
      <c r="AL168" s="316"/>
      <c r="AM168" s="316"/>
      <c r="AN168" s="316"/>
      <c r="AO168" s="316"/>
      <c r="AP168" s="316"/>
      <c r="AQ168" s="257"/>
      <c r="AR168" s="257"/>
      <c r="AS168" s="316"/>
      <c r="AT168" s="316"/>
      <c r="AU168" s="316"/>
      <c r="AV168" s="316"/>
      <c r="AW168" s="316"/>
      <c r="AX168" s="238"/>
      <c r="BA168" s="316"/>
      <c r="BB168" s="316"/>
      <c r="BC168" s="316"/>
      <c r="BD168" s="316"/>
      <c r="BE168" s="316"/>
      <c r="BF168" s="316"/>
      <c r="BG168" s="258"/>
      <c r="BH168" s="316"/>
      <c r="BI168" s="316"/>
    </row>
    <row r="169" spans="37:61" s="2" customFormat="1" ht="52.5" customHeight="1">
      <c r="AK169" s="316"/>
      <c r="AL169" s="316"/>
      <c r="AM169" s="316"/>
      <c r="AN169" s="316"/>
      <c r="AO169" s="316"/>
      <c r="AP169" s="316"/>
      <c r="AQ169" s="257"/>
      <c r="AR169" s="257"/>
      <c r="AS169" s="316"/>
      <c r="AT169" s="316"/>
      <c r="AU169" s="316"/>
      <c r="AV169" s="316"/>
      <c r="AW169" s="316"/>
      <c r="AX169" s="238"/>
      <c r="BA169" s="316"/>
      <c r="BB169" s="316"/>
      <c r="BC169" s="316"/>
      <c r="BD169" s="318"/>
      <c r="BE169" s="318"/>
      <c r="BF169" s="316"/>
      <c r="BG169" s="316"/>
      <c r="BH169" s="316"/>
      <c r="BI169" s="316"/>
    </row>
    <row r="170" spans="37:61" s="2" customFormat="1" ht="52.5" customHeight="1">
      <c r="AS170" s="316"/>
      <c r="AT170" s="316"/>
      <c r="AU170" s="316"/>
      <c r="AV170" s="316"/>
      <c r="AW170" s="316"/>
      <c r="AX170" s="238"/>
      <c r="BA170" s="316"/>
      <c r="BB170" s="316"/>
      <c r="BC170" s="316"/>
      <c r="BD170" s="318"/>
      <c r="BE170" s="318"/>
      <c r="BF170" s="316"/>
      <c r="BG170" s="316"/>
      <c r="BH170" s="316"/>
      <c r="BI170" s="316"/>
    </row>
    <row r="171" spans="37:61" s="2" customFormat="1" ht="52.5" customHeight="1">
      <c r="AS171" s="316"/>
      <c r="AT171" s="316"/>
      <c r="AU171" s="316"/>
      <c r="AV171" s="316"/>
      <c r="AW171" s="316"/>
      <c r="AX171" s="238"/>
      <c r="BA171" s="316"/>
      <c r="BB171" s="316"/>
      <c r="BC171" s="316"/>
      <c r="BD171" s="318"/>
      <c r="BE171" s="316"/>
      <c r="BF171" s="316"/>
      <c r="BG171" s="316"/>
      <c r="BH171" s="316"/>
      <c r="BI171" s="316"/>
    </row>
    <row r="172" spans="37:61" s="2" customFormat="1" ht="52.5" customHeight="1">
      <c r="AS172" s="316"/>
      <c r="AT172" s="316"/>
      <c r="AU172" s="316"/>
      <c r="AV172" s="316"/>
      <c r="AW172" s="316"/>
      <c r="AX172" s="238"/>
      <c r="BA172" s="316"/>
      <c r="BB172" s="316"/>
      <c r="BC172" s="316"/>
      <c r="BD172" s="316"/>
      <c r="BE172" s="316"/>
      <c r="BF172" s="316"/>
      <c r="BG172" s="316"/>
      <c r="BH172" s="316"/>
      <c r="BI172" s="316"/>
    </row>
    <row r="173" spans="37:61" s="2" customFormat="1" ht="52.5" customHeight="1">
      <c r="AO173" s="232"/>
      <c r="AQ173" s="232"/>
      <c r="AR173" s="232"/>
      <c r="AS173" s="316"/>
      <c r="AT173" s="316"/>
      <c r="AU173" s="316"/>
      <c r="AV173" s="316"/>
      <c r="AW173" s="316"/>
      <c r="AX173" s="238"/>
      <c r="BA173" s="316"/>
      <c r="BB173" s="316"/>
      <c r="BC173" s="316"/>
      <c r="BD173" s="316"/>
      <c r="BE173" s="316"/>
      <c r="BF173" s="316"/>
      <c r="BG173" s="316"/>
      <c r="BH173" s="316"/>
      <c r="BI173" s="316"/>
    </row>
    <row r="174" spans="37:61" s="2" customFormat="1" ht="52.5" customHeight="1">
      <c r="AO174" s="232"/>
      <c r="AQ174" s="232"/>
      <c r="AR174" s="232"/>
      <c r="AS174" s="316"/>
      <c r="AT174" s="316"/>
      <c r="AU174" s="316"/>
      <c r="AV174" s="316"/>
      <c r="AW174" s="316"/>
      <c r="AX174" s="238"/>
      <c r="BA174" s="316"/>
      <c r="BB174" s="316"/>
      <c r="BC174" s="316"/>
      <c r="BD174" s="316"/>
      <c r="BE174" s="316"/>
      <c r="BF174" s="316"/>
      <c r="BG174" s="316"/>
      <c r="BH174" s="316"/>
      <c r="BI174" s="316"/>
    </row>
    <row r="175" spans="37:61" s="2" customFormat="1" ht="52.5" customHeight="1">
      <c r="AO175" s="233"/>
      <c r="AQ175" s="233"/>
      <c r="AR175" s="233"/>
      <c r="AS175" s="316"/>
      <c r="AT175" s="316"/>
      <c r="AU175" s="316"/>
      <c r="AV175" s="316"/>
      <c r="AW175" s="316"/>
      <c r="AX175" s="238"/>
      <c r="BA175" s="316"/>
      <c r="BB175" s="316"/>
      <c r="BF175" s="316"/>
      <c r="BG175" s="316"/>
      <c r="BH175" s="316"/>
      <c r="BI175" s="316"/>
    </row>
    <row r="176" spans="37:61" s="2" customFormat="1" ht="52.5" customHeight="1">
      <c r="AO176" s="233"/>
      <c r="AQ176" s="233"/>
      <c r="AR176" s="233"/>
      <c r="AS176" s="316"/>
      <c r="AT176" s="316"/>
      <c r="AU176" s="316"/>
      <c r="AV176" s="316"/>
      <c r="AW176" s="316"/>
      <c r="AX176" s="238"/>
      <c r="BA176" s="316"/>
      <c r="BB176" s="316"/>
      <c r="BF176" s="316"/>
      <c r="BG176" s="316"/>
      <c r="BH176" s="316"/>
      <c r="BI176" s="316"/>
    </row>
    <row r="177" spans="41:61" s="2" customFormat="1" ht="52.5" customHeight="1">
      <c r="AS177" s="316"/>
      <c r="AT177" s="316"/>
      <c r="AU177" s="316"/>
      <c r="AV177" s="316"/>
      <c r="AW177" s="316"/>
      <c r="AX177" s="238"/>
      <c r="BA177" s="316"/>
      <c r="BB177" s="316"/>
      <c r="BF177" s="316"/>
      <c r="BG177" s="316"/>
      <c r="BH177" s="316"/>
      <c r="BI177" s="316"/>
    </row>
    <row r="178" spans="41:61" s="2" customFormat="1" ht="52.5" customHeight="1">
      <c r="AS178" s="316"/>
      <c r="AT178" s="316"/>
      <c r="AU178" s="316"/>
      <c r="AV178" s="316"/>
      <c r="AW178" s="316"/>
      <c r="AX178" s="238"/>
      <c r="BA178" s="316"/>
      <c r="BB178" s="316"/>
      <c r="BC178" s="316"/>
      <c r="BD178" s="316"/>
      <c r="BE178" s="316"/>
      <c r="BF178" s="316"/>
      <c r="BG178" s="316"/>
      <c r="BH178" s="316"/>
      <c r="BI178" s="316"/>
    </row>
    <row r="179" spans="41:61" s="2" customFormat="1" ht="52.5" customHeight="1">
      <c r="AS179" s="316"/>
      <c r="AT179" s="316"/>
      <c r="AU179" s="316"/>
      <c r="AV179" s="316"/>
      <c r="AW179" s="316"/>
      <c r="AX179" s="238"/>
      <c r="BA179" s="316"/>
      <c r="BB179" s="316"/>
      <c r="BC179" s="316"/>
      <c r="BD179" s="316"/>
      <c r="BE179" s="316"/>
      <c r="BF179" s="316"/>
      <c r="BG179" s="316"/>
      <c r="BH179" s="316"/>
      <c r="BI179" s="316"/>
    </row>
    <row r="180" spans="41:61" s="2" customFormat="1" ht="52.5" customHeight="1">
      <c r="AS180" s="316"/>
      <c r="AT180" s="316"/>
      <c r="AU180" s="316"/>
      <c r="AV180" s="316"/>
      <c r="AW180" s="316"/>
      <c r="AX180" s="238"/>
      <c r="BA180" s="316"/>
      <c r="BC180" s="316"/>
      <c r="BD180" s="316"/>
      <c r="BG180" s="316"/>
      <c r="BH180" s="316"/>
    </row>
    <row r="181" spans="41:61" s="2" customFormat="1" ht="52.5" customHeight="1">
      <c r="AO181" s="232"/>
      <c r="AQ181" s="232"/>
      <c r="AS181" s="316"/>
      <c r="AT181" s="316"/>
      <c r="AU181" s="316"/>
      <c r="AV181" s="316"/>
      <c r="AW181" s="316"/>
      <c r="AX181" s="238"/>
      <c r="BA181" s="316"/>
      <c r="BB181" s="316"/>
      <c r="BF181" s="316"/>
      <c r="BG181" s="316"/>
      <c r="BH181" s="316"/>
      <c r="BI181" s="316"/>
    </row>
    <row r="182" spans="41:61" s="2" customFormat="1" ht="52.5" customHeight="1">
      <c r="AS182" s="316"/>
      <c r="AT182" s="316"/>
      <c r="AU182" s="316"/>
      <c r="AV182" s="316"/>
      <c r="AW182" s="316"/>
      <c r="AX182" s="238"/>
      <c r="BA182" s="316"/>
      <c r="BB182" s="316"/>
      <c r="BF182" s="316"/>
      <c r="BG182" s="316"/>
      <c r="BH182" s="316"/>
      <c r="BI182" s="316"/>
    </row>
    <row r="183" spans="41:61" s="2" customFormat="1" ht="52.5" customHeight="1">
      <c r="AS183" s="316"/>
      <c r="AT183" s="316"/>
      <c r="AU183" s="316"/>
      <c r="AV183" s="316"/>
      <c r="AW183" s="316"/>
      <c r="AX183" s="238"/>
      <c r="BA183" s="316"/>
      <c r="BB183" s="316"/>
      <c r="BF183" s="316"/>
      <c r="BG183" s="316"/>
      <c r="BH183" s="316"/>
      <c r="BI183" s="316"/>
    </row>
    <row r="184" spans="41:61" s="2" customFormat="1" ht="52.5" customHeight="1">
      <c r="AS184" s="316"/>
      <c r="AT184" s="316"/>
      <c r="AU184" s="316"/>
      <c r="AV184" s="316"/>
      <c r="AW184" s="316"/>
      <c r="AX184" s="238"/>
      <c r="BA184" s="316"/>
      <c r="BB184" s="316"/>
      <c r="BF184" s="316"/>
      <c r="BG184" s="316"/>
      <c r="BH184" s="316"/>
      <c r="BI184" s="316"/>
    </row>
    <row r="185" spans="41:61" s="2" customFormat="1" ht="52.5" customHeight="1">
      <c r="AS185" s="316"/>
      <c r="AT185" s="316"/>
      <c r="AU185" s="316"/>
      <c r="AV185" s="316"/>
      <c r="AW185" s="316"/>
      <c r="AX185" s="238"/>
      <c r="BA185" s="316"/>
      <c r="BB185" s="316"/>
      <c r="BF185" s="316"/>
      <c r="BG185" s="316"/>
      <c r="BH185" s="316"/>
      <c r="BI185" s="316"/>
    </row>
    <row r="186" spans="41:61" s="2" customFormat="1" ht="52.5" customHeight="1">
      <c r="AS186" s="316"/>
      <c r="AT186" s="316"/>
      <c r="AU186" s="316"/>
      <c r="AV186" s="316"/>
      <c r="AW186" s="316"/>
      <c r="AX186" s="238"/>
      <c r="AY186" s="316"/>
      <c r="AZ186" s="316"/>
      <c r="BA186" s="316"/>
      <c r="BB186" s="316"/>
      <c r="BC186" s="316"/>
      <c r="BD186" s="316"/>
      <c r="BE186" s="316"/>
      <c r="BF186" s="316"/>
      <c r="BG186" s="316"/>
      <c r="BH186" s="316"/>
      <c r="BI186" s="316"/>
    </row>
    <row r="187" spans="41:61" s="2" customFormat="1" ht="52.5" customHeight="1">
      <c r="AS187" s="316"/>
      <c r="AT187" s="316"/>
      <c r="AU187" s="316"/>
      <c r="AV187" s="316"/>
      <c r="AW187" s="316"/>
      <c r="AX187" s="238"/>
      <c r="AY187" s="316"/>
      <c r="AZ187" s="316"/>
      <c r="BA187" s="316"/>
      <c r="BB187" s="316"/>
      <c r="BC187" s="316"/>
      <c r="BD187" s="316"/>
      <c r="BE187" s="316"/>
      <c r="BF187" s="316"/>
      <c r="BG187" s="316"/>
      <c r="BH187" s="316"/>
      <c r="BI187" s="316"/>
    </row>
    <row r="188" spans="41:61" s="2" customFormat="1" ht="52.5" customHeight="1">
      <c r="AS188" s="316"/>
      <c r="AT188" s="316"/>
      <c r="AU188" s="316"/>
      <c r="AV188" s="316"/>
      <c r="AW188" s="316"/>
      <c r="AX188" s="238"/>
      <c r="AY188" s="316"/>
      <c r="AZ188" s="316"/>
      <c r="BA188" s="316"/>
      <c r="BB188" s="316"/>
      <c r="BC188" s="316"/>
      <c r="BD188" s="316"/>
      <c r="BE188" s="316"/>
      <c r="BF188" s="316"/>
      <c r="BG188" s="316"/>
      <c r="BH188" s="316"/>
      <c r="BI188" s="316"/>
    </row>
    <row r="189" spans="41:61" s="2" customFormat="1" ht="52.5" customHeight="1">
      <c r="AS189" s="316"/>
      <c r="AT189" s="316"/>
      <c r="AU189" s="316"/>
      <c r="AV189" s="316"/>
      <c r="AW189" s="316"/>
      <c r="AX189" s="238"/>
      <c r="AY189" s="316"/>
      <c r="AZ189" s="316"/>
      <c r="BA189" s="316"/>
      <c r="BB189" s="316"/>
      <c r="BC189" s="316"/>
      <c r="BD189" s="316"/>
      <c r="BE189" s="316"/>
      <c r="BF189" s="316"/>
      <c r="BG189" s="316"/>
      <c r="BH189" s="316"/>
      <c r="BI189" s="316"/>
    </row>
    <row r="190" spans="41:61" s="2" customFormat="1" ht="52.5" customHeight="1">
      <c r="AS190" s="316"/>
      <c r="AT190" s="316"/>
      <c r="AU190" s="316"/>
      <c r="AV190" s="316"/>
      <c r="AW190" s="316"/>
      <c r="AX190" s="238"/>
      <c r="AY190" s="316"/>
      <c r="AZ190" s="316"/>
      <c r="BA190" s="316"/>
      <c r="BB190" s="316"/>
      <c r="BC190" s="316"/>
      <c r="BD190" s="316"/>
      <c r="BE190" s="316"/>
      <c r="BF190" s="316"/>
      <c r="BG190" s="316"/>
      <c r="BH190" s="316"/>
      <c r="BI190" s="316"/>
    </row>
    <row r="191" spans="41:61" s="2" customFormat="1" ht="52.5" customHeight="1">
      <c r="AS191" s="316"/>
      <c r="AT191" s="316"/>
      <c r="AU191" s="316"/>
      <c r="AV191" s="316"/>
      <c r="AW191" s="316"/>
      <c r="AX191" s="238"/>
      <c r="AY191" s="316"/>
      <c r="AZ191" s="316"/>
      <c r="BA191" s="316"/>
      <c r="BB191" s="316"/>
      <c r="BC191" s="316"/>
      <c r="BD191" s="316"/>
      <c r="BE191" s="316"/>
      <c r="BF191" s="316"/>
      <c r="BG191" s="316"/>
      <c r="BH191" s="316"/>
      <c r="BI191" s="316"/>
    </row>
    <row r="192" spans="41:61" s="2" customFormat="1" ht="52.5" customHeight="1">
      <c r="AS192" s="316"/>
      <c r="AT192" s="316"/>
      <c r="AU192" s="316"/>
      <c r="AV192" s="316"/>
      <c r="AW192" s="316"/>
      <c r="AX192" s="238"/>
      <c r="AY192" s="316"/>
      <c r="AZ192" s="316"/>
      <c r="BA192" s="316"/>
      <c r="BB192" s="316"/>
      <c r="BC192" s="316"/>
      <c r="BD192" s="316"/>
      <c r="BE192" s="316"/>
      <c r="BF192" s="316"/>
      <c r="BG192" s="316"/>
      <c r="BH192" s="316"/>
      <c r="BI192" s="316"/>
    </row>
    <row r="193" spans="45:61" s="2" customFormat="1" ht="52.5" customHeight="1">
      <c r="AS193" s="316"/>
      <c r="AT193" s="316"/>
      <c r="AU193" s="316"/>
      <c r="AV193" s="316"/>
      <c r="AW193" s="316"/>
      <c r="AX193" s="238"/>
      <c r="AY193" s="316"/>
      <c r="AZ193" s="316"/>
      <c r="BA193" s="316"/>
      <c r="BB193" s="316"/>
      <c r="BC193" s="316"/>
      <c r="BD193" s="316"/>
      <c r="BE193" s="316"/>
      <c r="BF193" s="316"/>
      <c r="BG193" s="316"/>
      <c r="BH193" s="316"/>
      <c r="BI193" s="316"/>
    </row>
    <row r="194" spans="45:61" s="2" customFormat="1" ht="52.5" customHeight="1">
      <c r="AS194" s="316"/>
      <c r="AT194" s="316"/>
      <c r="AU194" s="316"/>
      <c r="AV194" s="316"/>
      <c r="AW194" s="316"/>
      <c r="AX194" s="238"/>
      <c r="AY194" s="316"/>
      <c r="AZ194" s="316"/>
      <c r="BA194" s="316"/>
      <c r="BB194" s="316"/>
      <c r="BC194" s="316"/>
      <c r="BD194" s="316"/>
      <c r="BE194" s="316"/>
      <c r="BF194" s="316"/>
      <c r="BG194" s="316"/>
      <c r="BH194" s="316"/>
      <c r="BI194" s="316"/>
    </row>
    <row r="195" spans="45:61" s="2" customFormat="1" ht="52.5" customHeight="1">
      <c r="AS195" s="316"/>
      <c r="AT195" s="316"/>
      <c r="AU195" s="316"/>
      <c r="AV195" s="316"/>
      <c r="AW195" s="316"/>
      <c r="AX195" s="238"/>
      <c r="AY195" s="316"/>
      <c r="AZ195" s="316"/>
      <c r="BA195" s="316"/>
      <c r="BB195" s="316"/>
      <c r="BC195" s="316"/>
      <c r="BD195" s="316"/>
      <c r="BE195" s="316"/>
      <c r="BF195" s="316"/>
      <c r="BG195" s="316"/>
      <c r="BH195" s="316"/>
      <c r="BI195" s="316"/>
    </row>
    <row r="196" spans="45:61" s="2" customFormat="1" ht="52.5" customHeight="1">
      <c r="AS196" s="316"/>
      <c r="AT196" s="316"/>
      <c r="AU196" s="316"/>
      <c r="AV196" s="316"/>
      <c r="AW196" s="316"/>
      <c r="AX196" s="238"/>
      <c r="AY196" s="316"/>
      <c r="AZ196" s="316"/>
      <c r="BA196" s="316"/>
      <c r="BB196" s="316"/>
      <c r="BC196" s="316"/>
      <c r="BD196" s="316"/>
      <c r="BE196" s="316"/>
      <c r="BF196" s="316"/>
      <c r="BG196" s="316"/>
      <c r="BH196" s="316"/>
      <c r="BI196" s="316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71" priority="1" stopIfTrue="1">
      <formula>BV$28="sat"</formula>
    </cfRule>
    <cfRule type="expression" dxfId="70" priority="2" stopIfTrue="1">
      <formula>BV$28="sun"</formula>
    </cfRule>
    <cfRule type="expression" dxfId="69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9" zoomScale="40" zoomScaleNormal="40" zoomScaleSheetLayoutView="25" workbookViewId="0">
      <selection activeCell="AB33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68" priority="1" stopIfTrue="1">
      <formula>BV$28="sat"</formula>
    </cfRule>
    <cfRule type="expression" dxfId="67" priority="2" stopIfTrue="1">
      <formula>BV$28="sun"</formula>
    </cfRule>
    <cfRule type="expression" dxfId="66" priority="3" stopIfTrue="1">
      <formula>BV$28="hol"</formula>
    </cfRule>
  </conditionalFormatting>
  <dataValidations count="4">
    <dataValidation type="list" allowBlank="1" showInputMessage="1" showErrorMessage="1" promptTitle="PERHATIAN :" prompt="Pilih &quot; 0 &quot; jika tdk produksi" sqref="AN7:AO8">
      <formula1>$AR$4:$AR$6</formula1>
    </dataValidation>
    <dataValidation type="list" allowBlank="1" showInputMessage="1" showErrorMessage="1" sqref="BQ5:BR5">
      <formula1>$BU$4:$BU$10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8:BR9">
      <formula1>$BT$4:$BT$5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8" zoomScale="40" zoomScaleNormal="40" zoomScaleSheetLayoutView="25" workbookViewId="0">
      <selection activeCell="AB34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65" priority="1" stopIfTrue="1">
      <formula>BV$28="sat"</formula>
    </cfRule>
    <cfRule type="expression" dxfId="64" priority="2" stopIfTrue="1">
      <formula>BV$28="sun"</formula>
    </cfRule>
    <cfRule type="expression" dxfId="63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9" zoomScale="40" zoomScaleNormal="40" zoomScaleSheetLayoutView="25" workbookViewId="0">
      <selection activeCell="AB33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62" priority="1" stopIfTrue="1">
      <formula>BV$28="sat"</formula>
    </cfRule>
    <cfRule type="expression" dxfId="61" priority="2" stopIfTrue="1">
      <formula>BV$28="sun"</formula>
    </cfRule>
    <cfRule type="expression" dxfId="60" priority="3" stopIfTrue="1">
      <formula>BV$28="hol"</formula>
    </cfRule>
  </conditionalFormatting>
  <dataValidations count="4">
    <dataValidation type="list" allowBlank="1" showInputMessage="1" showErrorMessage="1" promptTitle="PERHATIAN :" prompt="Pilih &quot; 0 &quot; jika tdk produksi" sqref="AN7:AO8">
      <formula1>$AR$4:$AR$6</formula1>
    </dataValidation>
    <dataValidation type="list" allowBlank="1" showInputMessage="1" showErrorMessage="1" sqref="BQ5:BR5">
      <formula1>$BU$4:$BU$10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8:BR9">
      <formula1>$BT$4:$BT$5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6" zoomScale="40" zoomScaleNormal="40" zoomScaleSheetLayoutView="25" workbookViewId="0">
      <selection activeCell="AB33" sqref="AB33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59" priority="1" stopIfTrue="1">
      <formula>BV$28="sat"</formula>
    </cfRule>
    <cfRule type="expression" dxfId="58" priority="2" stopIfTrue="1">
      <formula>BV$28="sun"</formula>
    </cfRule>
    <cfRule type="expression" dxfId="57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AB33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56" priority="1" stopIfTrue="1">
      <formula>BV$28="sat"</formula>
    </cfRule>
    <cfRule type="expression" dxfId="55" priority="2" stopIfTrue="1">
      <formula>BV$28="sun"</formula>
    </cfRule>
    <cfRule type="expression" dxfId="54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7" zoomScale="40" zoomScaleNormal="40" zoomScaleSheetLayoutView="25" workbookViewId="0">
      <selection activeCell="AB33" sqref="AB33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53" priority="1" stopIfTrue="1">
      <formula>BV$28="sat"</formula>
    </cfRule>
    <cfRule type="expression" dxfId="52" priority="2" stopIfTrue="1">
      <formula>BV$28="sun"</formula>
    </cfRule>
    <cfRule type="expression" dxfId="51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22" zoomScale="55" zoomScaleNormal="55" zoomScaleSheetLayoutView="25" workbookViewId="0">
      <selection activeCell="P29" sqref="P29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13" width="11.42578125" style="3" customWidth="1"/>
    <col min="14" max="14" width="13.7109375" style="3" bestFit="1" customWidth="1"/>
    <col min="15" max="17" width="11.42578125" style="3" customWidth="1"/>
    <col min="18" max="18" width="13.7109375" style="3" bestFit="1" customWidth="1"/>
    <col min="19" max="21" width="11.42578125" style="3" customWidth="1"/>
    <col min="22" max="22" width="13.7109375" style="3" bestFit="1" customWidth="1"/>
    <col min="23" max="25" width="11.42578125" style="3" customWidth="1"/>
    <col min="26" max="26" width="13.7109375" style="3" bestFit="1" customWidth="1"/>
    <col min="27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50" priority="1" stopIfTrue="1">
      <formula>BV$28="sat"</formula>
    </cfRule>
    <cfRule type="expression" dxfId="49" priority="2" stopIfTrue="1">
      <formula>BV$28="sun"</formula>
    </cfRule>
    <cfRule type="expression" dxfId="48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0" zoomScale="40" zoomScaleNormal="40" zoomScaleSheetLayoutView="25" workbookViewId="0">
      <selection activeCell="AB33" sqref="AB32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47" priority="1" stopIfTrue="1">
      <formula>BV$28="sat"</formula>
    </cfRule>
    <cfRule type="expression" dxfId="46" priority="2" stopIfTrue="1">
      <formula>BV$28="sun"</formula>
    </cfRule>
    <cfRule type="expression" dxfId="45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29" t="s">
        <v>18</v>
      </c>
      <c r="H27" s="329" t="s">
        <v>19</v>
      </c>
      <c r="I27" s="57" t="s">
        <v>103</v>
      </c>
      <c r="J27" s="20" t="s">
        <v>17</v>
      </c>
      <c r="K27" s="329" t="s">
        <v>18</v>
      </c>
      <c r="L27" s="329" t="s">
        <v>19</v>
      </c>
      <c r="M27" s="57" t="s">
        <v>103</v>
      </c>
      <c r="N27" s="20" t="s">
        <v>17</v>
      </c>
      <c r="O27" s="329" t="s">
        <v>18</v>
      </c>
      <c r="P27" s="329" t="s">
        <v>19</v>
      </c>
      <c r="Q27" s="57" t="s">
        <v>103</v>
      </c>
      <c r="R27" s="20" t="s">
        <v>17</v>
      </c>
      <c r="S27" s="329" t="s">
        <v>18</v>
      </c>
      <c r="T27" s="329" t="s">
        <v>19</v>
      </c>
      <c r="U27" s="57" t="s">
        <v>103</v>
      </c>
      <c r="V27" s="20" t="s">
        <v>17</v>
      </c>
      <c r="W27" s="329" t="s">
        <v>18</v>
      </c>
      <c r="X27" s="329" t="s">
        <v>19</v>
      </c>
      <c r="Y27" s="57" t="s">
        <v>103</v>
      </c>
      <c r="Z27" s="20" t="s">
        <v>17</v>
      </c>
      <c r="AA27" s="329" t="s">
        <v>18</v>
      </c>
      <c r="AB27" s="329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29" t="s">
        <v>18</v>
      </c>
      <c r="H31" s="329" t="s">
        <v>19</v>
      </c>
      <c r="I31" s="57" t="s">
        <v>103</v>
      </c>
      <c r="J31" s="20" t="s">
        <v>17</v>
      </c>
      <c r="K31" s="329" t="s">
        <v>18</v>
      </c>
      <c r="L31" s="329" t="s">
        <v>19</v>
      </c>
      <c r="M31" s="57" t="s">
        <v>103</v>
      </c>
      <c r="N31" s="20" t="s">
        <v>17</v>
      </c>
      <c r="O31" s="329" t="s">
        <v>18</v>
      </c>
      <c r="P31" s="329" t="s">
        <v>19</v>
      </c>
      <c r="Q31" s="57" t="s">
        <v>103</v>
      </c>
      <c r="R31" s="20" t="s">
        <v>17</v>
      </c>
      <c r="S31" s="329" t="s">
        <v>18</v>
      </c>
      <c r="T31" s="329" t="s">
        <v>19</v>
      </c>
      <c r="U31" s="57" t="s">
        <v>103</v>
      </c>
      <c r="V31" s="20" t="s">
        <v>17</v>
      </c>
      <c r="W31" s="329" t="s">
        <v>18</v>
      </c>
      <c r="X31" s="329" t="s">
        <v>19</v>
      </c>
      <c r="Y31" s="57" t="s">
        <v>103</v>
      </c>
      <c r="Z31" s="20" t="s">
        <v>17</v>
      </c>
      <c r="AA31" s="329" t="s">
        <v>18</v>
      </c>
      <c r="AB31" s="329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44" priority="1" stopIfTrue="1">
      <formula>BV$28="sat"</formula>
    </cfRule>
    <cfRule type="expression" dxfId="43" priority="2" stopIfTrue="1">
      <formula>BV$28="sun"</formula>
    </cfRule>
    <cfRule type="expression" dxfId="42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7" zoomScale="40" zoomScaleNormal="40" zoomScaleSheetLayoutView="25" workbookViewId="0">
      <selection activeCell="H29" sqref="H29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41" priority="1" stopIfTrue="1">
      <formula>BV$28="sat"</formula>
    </cfRule>
    <cfRule type="expression" dxfId="40" priority="2" stopIfTrue="1">
      <formula>BV$28="sun"</formula>
    </cfRule>
    <cfRule type="expression" dxfId="39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0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38" priority="1" stopIfTrue="1">
      <formula>BV$28="sat"</formula>
    </cfRule>
    <cfRule type="expression" dxfId="37" priority="2" stopIfTrue="1">
      <formula>BV$28="sun"</formula>
    </cfRule>
    <cfRule type="expression" dxfId="36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35" priority="1" stopIfTrue="1">
      <formula>BV$28="sat"</formula>
    </cfRule>
    <cfRule type="expression" dxfId="34" priority="2" stopIfTrue="1">
      <formula>BV$28="sun"</formula>
    </cfRule>
    <cfRule type="expression" dxfId="33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32" priority="1" stopIfTrue="1">
      <formula>BV$28="sat"</formula>
    </cfRule>
    <cfRule type="expression" dxfId="31" priority="2" stopIfTrue="1">
      <formula>BV$28="sun"</formula>
    </cfRule>
    <cfRule type="expression" dxfId="30" priority="3" stopIfTrue="1">
      <formula>BV$28="hol"</formula>
    </cfRule>
  </conditionalFormatting>
  <dataValidations count="4">
    <dataValidation type="list" allowBlank="1" showInputMessage="1" showErrorMessage="1" promptTitle="PERHATIAN :" prompt="Pilih &quot; 0 &quot; jika tdk produksi" sqref="AN7:AO8">
      <formula1>$AR$4:$AR$6</formula1>
    </dataValidation>
    <dataValidation type="list" allowBlank="1" showInputMessage="1" showErrorMessage="1" sqref="BQ5:BR5">
      <formula1>$BU$4:$BU$10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8:BR9">
      <formula1>$BT$4:$BT$5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29" priority="1" stopIfTrue="1">
      <formula>BV$28="sat"</formula>
    </cfRule>
    <cfRule type="expression" dxfId="28" priority="2" stopIfTrue="1">
      <formula>BV$28="sun"</formula>
    </cfRule>
    <cfRule type="expression" dxfId="27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0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26" priority="1" stopIfTrue="1">
      <formula>BV$28="sat"</formula>
    </cfRule>
    <cfRule type="expression" dxfId="25" priority="2" stopIfTrue="1">
      <formula>BV$28="sun"</formula>
    </cfRule>
    <cfRule type="expression" dxfId="24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23" priority="1" stopIfTrue="1">
      <formula>BV$28="sat"</formula>
    </cfRule>
    <cfRule type="expression" dxfId="22" priority="2" stopIfTrue="1">
      <formula>BV$28="sun"</formula>
    </cfRule>
    <cfRule type="expression" dxfId="21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AB33" sqref="AB33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20" priority="1" stopIfTrue="1">
      <formula>BV$28="sat"</formula>
    </cfRule>
    <cfRule type="expression" dxfId="19" priority="2" stopIfTrue="1">
      <formula>BV$28="sun"</formula>
    </cfRule>
    <cfRule type="expression" dxfId="18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17" priority="1" stopIfTrue="1">
      <formula>BV$28="sat"</formula>
    </cfRule>
    <cfRule type="expression" dxfId="16" priority="2" stopIfTrue="1">
      <formula>BV$28="sun"</formula>
    </cfRule>
    <cfRule type="expression" dxfId="15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14" priority="1" stopIfTrue="1">
      <formula>BV$28="sat"</formula>
    </cfRule>
    <cfRule type="expression" dxfId="13" priority="2" stopIfTrue="1">
      <formula>BV$28="sun"</formula>
    </cfRule>
    <cfRule type="expression" dxfId="12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3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 t="shared" ref="H28:H30" si="12"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3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4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5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6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7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si="12"/>
        <v>#DIV/0!</v>
      </c>
      <c r="I29" s="590"/>
      <c r="J29" s="23" t="s">
        <v>108</v>
      </c>
      <c r="K29" s="24"/>
      <c r="L29" s="336" t="e">
        <f t="shared" si="13"/>
        <v>#DIV/0!</v>
      </c>
      <c r="M29" s="590"/>
      <c r="N29" s="23" t="s">
        <v>108</v>
      </c>
      <c r="O29" s="24"/>
      <c r="P29" s="336" t="e">
        <f t="shared" si="14"/>
        <v>#DIV/0!</v>
      </c>
      <c r="Q29" s="590"/>
      <c r="R29" s="23" t="s">
        <v>108</v>
      </c>
      <c r="S29" s="24"/>
      <c r="T29" s="336" t="e">
        <f t="shared" si="15"/>
        <v>#DIV/0!</v>
      </c>
      <c r="U29" s="590"/>
      <c r="V29" s="23" t="s">
        <v>108</v>
      </c>
      <c r="W29" s="24"/>
      <c r="X29" s="336" t="e">
        <f t="shared" si="16"/>
        <v>#DIV/0!</v>
      </c>
      <c r="Y29" s="590"/>
      <c r="Z29" s="23" t="s">
        <v>108</v>
      </c>
      <c r="AA29" s="24"/>
      <c r="AB29" s="336" t="e">
        <f t="shared" si="17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2"/>
        <v>#DIV/0!</v>
      </c>
      <c r="I30" s="591"/>
      <c r="J30" s="25" t="s">
        <v>114</v>
      </c>
      <c r="K30" s="26"/>
      <c r="L30" s="336" t="e">
        <f t="shared" si="13"/>
        <v>#DIV/0!</v>
      </c>
      <c r="M30" s="591"/>
      <c r="N30" s="25" t="s">
        <v>114</v>
      </c>
      <c r="O30" s="26"/>
      <c r="P30" s="336" t="e">
        <f t="shared" si="14"/>
        <v>#DIV/0!</v>
      </c>
      <c r="Q30" s="591"/>
      <c r="R30" s="25" t="s">
        <v>114</v>
      </c>
      <c r="S30" s="26"/>
      <c r="T30" s="336" t="e">
        <f t="shared" si="15"/>
        <v>#DIV/0!</v>
      </c>
      <c r="U30" s="591"/>
      <c r="V30" s="25" t="s">
        <v>114</v>
      </c>
      <c r="W30" s="26"/>
      <c r="X30" s="336" t="e">
        <f t="shared" si="16"/>
        <v>#DIV/0!</v>
      </c>
      <c r="Y30" s="591"/>
      <c r="Z30" s="25" t="s">
        <v>114</v>
      </c>
      <c r="AA30" s="26"/>
      <c r="AB30" s="336" t="e">
        <f t="shared" si="17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11" priority="1" stopIfTrue="1">
      <formula>BV$28="sat"</formula>
    </cfRule>
    <cfRule type="expression" dxfId="10" priority="2" stopIfTrue="1">
      <formula>BV$28="sun"</formula>
    </cfRule>
    <cfRule type="expression" dxfId="9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7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2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3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4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5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6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ref="H28:H30" si="17">G29/($F$25+$G$25)</f>
        <v>#DIV/0!</v>
      </c>
      <c r="I29" s="590"/>
      <c r="J29" s="23" t="s">
        <v>108</v>
      </c>
      <c r="K29" s="24"/>
      <c r="L29" s="336" t="e">
        <f t="shared" si="12"/>
        <v>#DIV/0!</v>
      </c>
      <c r="M29" s="590"/>
      <c r="N29" s="23" t="s">
        <v>108</v>
      </c>
      <c r="O29" s="24"/>
      <c r="P29" s="336" t="e">
        <f t="shared" si="13"/>
        <v>#DIV/0!</v>
      </c>
      <c r="Q29" s="590"/>
      <c r="R29" s="23" t="s">
        <v>108</v>
      </c>
      <c r="S29" s="24"/>
      <c r="T29" s="336" t="e">
        <f t="shared" si="14"/>
        <v>#DIV/0!</v>
      </c>
      <c r="U29" s="590"/>
      <c r="V29" s="23" t="s">
        <v>108</v>
      </c>
      <c r="W29" s="24"/>
      <c r="X29" s="336" t="e">
        <f t="shared" si="15"/>
        <v>#DIV/0!</v>
      </c>
      <c r="Y29" s="590"/>
      <c r="Z29" s="23" t="s">
        <v>108</v>
      </c>
      <c r="AA29" s="24"/>
      <c r="AB29" s="336" t="e">
        <f t="shared" si="16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7"/>
        <v>#DIV/0!</v>
      </c>
      <c r="I30" s="591"/>
      <c r="J30" s="25" t="s">
        <v>114</v>
      </c>
      <c r="K30" s="26"/>
      <c r="L30" s="336" t="e">
        <f t="shared" si="12"/>
        <v>#DIV/0!</v>
      </c>
      <c r="M30" s="591"/>
      <c r="N30" s="25" t="s">
        <v>114</v>
      </c>
      <c r="O30" s="26"/>
      <c r="P30" s="336" t="e">
        <f t="shared" si="13"/>
        <v>#DIV/0!</v>
      </c>
      <c r="Q30" s="591"/>
      <c r="R30" s="25" t="s">
        <v>114</v>
      </c>
      <c r="S30" s="26"/>
      <c r="T30" s="336" t="e">
        <f t="shared" si="14"/>
        <v>#DIV/0!</v>
      </c>
      <c r="U30" s="591"/>
      <c r="V30" s="25" t="s">
        <v>114</v>
      </c>
      <c r="W30" s="26"/>
      <c r="X30" s="336" t="e">
        <f t="shared" si="15"/>
        <v>#DIV/0!</v>
      </c>
      <c r="Y30" s="591"/>
      <c r="Z30" s="25" t="s">
        <v>114</v>
      </c>
      <c r="AA30" s="26"/>
      <c r="AB30" s="336" t="e">
        <f t="shared" si="16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8" priority="1" stopIfTrue="1">
      <formula>BV$28="sat"</formula>
    </cfRule>
    <cfRule type="expression" dxfId="7" priority="2" stopIfTrue="1">
      <formula>BV$28="sun"</formula>
    </cfRule>
    <cfRule type="expression" dxfId="6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topLeftCell="A10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2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3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4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5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6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ref="H29:H31" si="17">G29/($F$25+$G$25)</f>
        <v>#DIV/0!</v>
      </c>
      <c r="I29" s="590"/>
      <c r="J29" s="23" t="s">
        <v>108</v>
      </c>
      <c r="K29" s="24"/>
      <c r="L29" s="336" t="e">
        <f t="shared" si="12"/>
        <v>#DIV/0!</v>
      </c>
      <c r="M29" s="590"/>
      <c r="N29" s="23" t="s">
        <v>108</v>
      </c>
      <c r="O29" s="24"/>
      <c r="P29" s="336" t="e">
        <f t="shared" si="13"/>
        <v>#DIV/0!</v>
      </c>
      <c r="Q29" s="590"/>
      <c r="R29" s="23" t="s">
        <v>108</v>
      </c>
      <c r="S29" s="24"/>
      <c r="T29" s="336" t="e">
        <f t="shared" si="14"/>
        <v>#DIV/0!</v>
      </c>
      <c r="U29" s="590"/>
      <c r="V29" s="23" t="s">
        <v>108</v>
      </c>
      <c r="W29" s="24"/>
      <c r="X29" s="336" t="e">
        <f t="shared" si="15"/>
        <v>#DIV/0!</v>
      </c>
      <c r="Y29" s="590"/>
      <c r="Z29" s="23" t="s">
        <v>108</v>
      </c>
      <c r="AA29" s="24"/>
      <c r="AB29" s="336" t="e">
        <f t="shared" si="16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7"/>
        <v>#DIV/0!</v>
      </c>
      <c r="I30" s="591"/>
      <c r="J30" s="25" t="s">
        <v>114</v>
      </c>
      <c r="K30" s="26"/>
      <c r="L30" s="336" t="e">
        <f t="shared" si="12"/>
        <v>#DIV/0!</v>
      </c>
      <c r="M30" s="591"/>
      <c r="N30" s="25" t="s">
        <v>114</v>
      </c>
      <c r="O30" s="26"/>
      <c r="P30" s="336" t="e">
        <f t="shared" si="13"/>
        <v>#DIV/0!</v>
      </c>
      <c r="Q30" s="591"/>
      <c r="R30" s="25" t="s">
        <v>114</v>
      </c>
      <c r="S30" s="26"/>
      <c r="T30" s="336" t="e">
        <f t="shared" si="14"/>
        <v>#DIV/0!</v>
      </c>
      <c r="U30" s="591"/>
      <c r="V30" s="25" t="s">
        <v>114</v>
      </c>
      <c r="W30" s="26"/>
      <c r="X30" s="336" t="e">
        <f t="shared" si="15"/>
        <v>#DIV/0!</v>
      </c>
      <c r="Y30" s="591"/>
      <c r="Z30" s="25" t="s">
        <v>114</v>
      </c>
      <c r="AA30" s="26"/>
      <c r="AB30" s="336" t="e">
        <f t="shared" si="16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5" priority="1" stopIfTrue="1">
      <formula>BV$28="sat"</formula>
    </cfRule>
    <cfRule type="expression" dxfId="4" priority="2" stopIfTrue="1">
      <formula>BV$28="sun"</formula>
    </cfRule>
    <cfRule type="expression" dxfId="3" priority="3" stopIfTrue="1">
      <formula>BV$28="hol"</formula>
    </cfRule>
  </conditionalFormatting>
  <dataValidations count="4">
    <dataValidation type="list" allowBlank="1" showInputMessage="1" showErrorMessage="1" promptTitle="PERHATIAN :" prompt="Pilih &quot; 0 &quot; jika tdk produksi" sqref="AN7:AO8">
      <formula1>$AR$4:$AR$6</formula1>
    </dataValidation>
    <dataValidation type="list" allowBlank="1" showInputMessage="1" showErrorMessage="1" sqref="BQ5:BR5">
      <formula1>$BU$4:$BU$10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8:BR9">
      <formula1>$BT$4:$BT$5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V196"/>
  <sheetViews>
    <sheetView showGridLines="0" zoomScale="40" zoomScaleNormal="40" zoomScaleSheetLayoutView="25" workbookViewId="0">
      <selection activeCell="F27" sqref="F27:AC34"/>
    </sheetView>
  </sheetViews>
  <sheetFormatPr defaultColWidth="10" defaultRowHeight="30" customHeight="1"/>
  <cols>
    <col min="1" max="2" width="9.140625" style="3" customWidth="1"/>
    <col min="3" max="3" width="2.85546875" style="3" customWidth="1"/>
    <col min="4" max="5" width="11.42578125" style="3" customWidth="1"/>
    <col min="6" max="6" width="13.7109375" style="3" customWidth="1"/>
    <col min="7" max="9" width="11.42578125" style="3" customWidth="1"/>
    <col min="10" max="10" width="13.7109375" style="3" customWidth="1"/>
    <col min="11" max="41" width="11.42578125" style="3" customWidth="1"/>
    <col min="42" max="42" width="2.85546875" style="3" customWidth="1"/>
    <col min="43" max="43" width="10" style="3" customWidth="1"/>
    <col min="44" max="49" width="14.28515625" style="3" customWidth="1"/>
    <col min="50" max="50" width="14.28515625" style="4" customWidth="1"/>
    <col min="51" max="51" width="14.28515625" style="3" customWidth="1"/>
    <col min="52" max="53" width="15.28515625" style="3" customWidth="1"/>
    <col min="54" max="55" width="15.42578125" style="3" customWidth="1"/>
    <col min="56" max="99" width="10" style="3" customWidth="1"/>
    <col min="100" max="16384" width="10" style="3"/>
  </cols>
  <sheetData>
    <row r="1" spans="3:96" s="1" customFormat="1" ht="30" customHeight="1">
      <c r="C1" s="1" t="s">
        <v>50</v>
      </c>
      <c r="AX1" s="4"/>
      <c r="AY1" s="5"/>
      <c r="BB1" s="5"/>
      <c r="BC1" s="5"/>
      <c r="BD1" s="5"/>
      <c r="BE1" s="5"/>
      <c r="BF1" s="5"/>
      <c r="BG1" s="5"/>
      <c r="BH1" s="5"/>
      <c r="BN1" s="5"/>
      <c r="BO1" s="5"/>
      <c r="BP1" s="5"/>
    </row>
    <row r="2" spans="3:96" s="1" customFormat="1" ht="30" customHeight="1" thickBot="1">
      <c r="H2" s="5"/>
      <c r="I2" s="559" t="s">
        <v>51</v>
      </c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"/>
      <c r="AE2" s="5"/>
      <c r="AF2" s="5"/>
      <c r="AG2" s="5"/>
      <c r="AH2" s="5"/>
      <c r="AI2" s="5"/>
      <c r="AJ2" s="5"/>
      <c r="AK2" s="5"/>
      <c r="AL2" s="112"/>
      <c r="AM2" s="5"/>
      <c r="AN2" s="5"/>
      <c r="AO2" s="5"/>
      <c r="AP2" s="5"/>
      <c r="AQ2" s="5"/>
      <c r="AR2" s="5"/>
      <c r="AX2" s="174"/>
      <c r="BN2" s="3"/>
      <c r="BO2" s="3"/>
      <c r="BP2" s="3"/>
    </row>
    <row r="3" spans="3:96" ht="15" customHeight="1" thickBot="1">
      <c r="C3" s="6"/>
      <c r="D3" s="7"/>
      <c r="E3" s="7"/>
      <c r="F3" s="7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0"/>
      <c r="Z3" s="560"/>
      <c r="AA3" s="560"/>
      <c r="AB3" s="560"/>
      <c r="AC3" s="56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42"/>
      <c r="AQ3" s="1"/>
      <c r="AX3" s="3"/>
      <c r="BS3" s="1"/>
      <c r="BT3" s="1"/>
      <c r="BU3" s="1"/>
      <c r="BV3" s="1"/>
      <c r="BW3" s="1"/>
      <c r="BX3" s="1"/>
      <c r="BY3" s="1"/>
    </row>
    <row r="4" spans="3:96" ht="30" customHeight="1">
      <c r="C4" s="8"/>
      <c r="I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D4" s="561" t="s">
        <v>52</v>
      </c>
      <c r="AE4" s="562"/>
      <c r="AF4" s="562" t="s">
        <v>53</v>
      </c>
      <c r="AG4" s="562"/>
      <c r="AH4" s="562" t="s">
        <v>54</v>
      </c>
      <c r="AI4" s="563"/>
      <c r="AJ4" s="564" t="s">
        <v>55</v>
      </c>
      <c r="AK4" s="565"/>
      <c r="AL4" s="566">
        <f>AL5</f>
        <v>0</v>
      </c>
      <c r="AM4" s="567"/>
      <c r="AN4" s="567"/>
      <c r="AO4" s="568"/>
      <c r="AP4" s="71"/>
      <c r="AR4" s="143" t="s">
        <v>56</v>
      </c>
      <c r="AX4" s="3"/>
      <c r="BS4" s="200"/>
      <c r="BT4" s="201"/>
      <c r="BU4" s="2"/>
      <c r="BV4" s="2"/>
      <c r="BW4" s="205"/>
      <c r="BX4" s="206"/>
    </row>
    <row r="5" spans="3:96" ht="30" customHeight="1">
      <c r="C5" s="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D5" s="484"/>
      <c r="AE5" s="483"/>
      <c r="AF5" s="483"/>
      <c r="AG5" s="483"/>
      <c r="AH5" s="483"/>
      <c r="AI5" s="569"/>
      <c r="AJ5" s="570" t="s">
        <v>57</v>
      </c>
      <c r="AK5" s="571"/>
      <c r="AL5" s="572"/>
      <c r="AM5" s="573"/>
      <c r="AN5" s="573"/>
      <c r="AO5" s="574"/>
      <c r="AP5" s="71"/>
      <c r="AR5" s="144" t="s">
        <v>58</v>
      </c>
      <c r="AX5" s="3"/>
      <c r="BQ5" s="1"/>
      <c r="BR5" s="1"/>
      <c r="BS5" s="200"/>
      <c r="BT5" s="201"/>
      <c r="BU5" s="2"/>
      <c r="BV5" s="2"/>
      <c r="BW5" s="205"/>
      <c r="BX5" s="206"/>
    </row>
    <row r="6" spans="3:96" ht="30" customHeight="1">
      <c r="C6" s="8"/>
      <c r="AD6" s="484"/>
      <c r="AE6" s="483"/>
      <c r="AF6" s="483"/>
      <c r="AG6" s="483"/>
      <c r="AH6" s="483"/>
      <c r="AI6" s="569"/>
      <c r="AJ6" s="570" t="s">
        <v>59</v>
      </c>
      <c r="AK6" s="571"/>
      <c r="AL6" s="575"/>
      <c r="AM6" s="575"/>
      <c r="AN6" s="575"/>
      <c r="AO6" s="576"/>
      <c r="AP6" s="71"/>
      <c r="AR6" s="145">
        <v>0</v>
      </c>
      <c r="AT6" s="2"/>
      <c r="AX6" s="3"/>
      <c r="BQ6" s="56"/>
      <c r="BR6" s="56"/>
      <c r="BS6" s="200"/>
      <c r="BT6" s="201"/>
      <c r="BU6" s="2"/>
      <c r="BV6" s="2"/>
      <c r="BW6" s="205"/>
      <c r="BX6" s="206"/>
    </row>
    <row r="7" spans="3:96" ht="30" customHeight="1">
      <c r="C7" s="8"/>
      <c r="F7" s="1"/>
      <c r="G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484"/>
      <c r="AE7" s="483"/>
      <c r="AF7" s="483"/>
      <c r="AG7" s="483"/>
      <c r="AH7" s="483"/>
      <c r="AI7" s="569"/>
      <c r="AJ7" s="577" t="s">
        <v>60</v>
      </c>
      <c r="AK7" s="578"/>
      <c r="AL7" s="581"/>
      <c r="AM7" s="581"/>
      <c r="AN7" s="583"/>
      <c r="AO7" s="584"/>
      <c r="AP7" s="71"/>
      <c r="AX7" s="3"/>
      <c r="BN7" s="1"/>
      <c r="BO7" s="1"/>
      <c r="BQ7" s="56"/>
      <c r="BR7" s="56"/>
      <c r="BS7" s="200"/>
      <c r="BT7" s="201"/>
      <c r="BU7" s="2"/>
      <c r="BV7" s="2"/>
      <c r="BW7" s="205"/>
      <c r="BX7" s="206"/>
      <c r="BY7" s="207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332"/>
    </row>
    <row r="8" spans="3:96" ht="30" customHeight="1" thickBot="1">
      <c r="C8" s="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587"/>
      <c r="AE8" s="588"/>
      <c r="AF8" s="588"/>
      <c r="AG8" s="588"/>
      <c r="AH8" s="588"/>
      <c r="AI8" s="589"/>
      <c r="AJ8" s="579"/>
      <c r="AK8" s="580"/>
      <c r="AL8" s="582"/>
      <c r="AM8" s="582"/>
      <c r="AN8" s="585"/>
      <c r="AO8" s="586"/>
      <c r="AP8" s="71"/>
      <c r="AR8" s="1"/>
      <c r="AX8" s="3"/>
      <c r="BN8" s="1"/>
      <c r="BO8" s="1"/>
      <c r="BQ8" s="202"/>
      <c r="BR8" s="202"/>
      <c r="BS8" s="200"/>
      <c r="BT8" s="201"/>
      <c r="BU8" s="2"/>
      <c r="BV8" s="2"/>
      <c r="BW8" s="205"/>
      <c r="BX8" s="206"/>
      <c r="BY8" s="207"/>
      <c r="BZ8" s="191"/>
      <c r="CA8" s="191"/>
      <c r="CB8" s="191"/>
      <c r="CC8" s="191"/>
      <c r="CD8" s="191"/>
      <c r="CE8" s="191"/>
      <c r="CF8" s="191"/>
      <c r="CG8" s="191"/>
      <c r="CH8" s="191"/>
      <c r="CI8" s="191"/>
      <c r="CJ8" s="191"/>
      <c r="CK8" s="332"/>
    </row>
    <row r="9" spans="3:96" ht="18.75" customHeight="1" thickBot="1">
      <c r="C9" s="10"/>
      <c r="F9" s="1"/>
      <c r="G9" s="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46"/>
      <c r="AQ9" s="11"/>
      <c r="AR9" s="11"/>
      <c r="BQ9" s="202"/>
      <c r="BR9" s="202"/>
      <c r="BS9" s="200"/>
      <c r="BT9" s="201"/>
      <c r="BU9" s="2"/>
      <c r="BV9" s="2"/>
      <c r="BW9" s="205"/>
      <c r="BX9" s="206"/>
      <c r="BY9" s="29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332"/>
    </row>
    <row r="10" spans="3:96" ht="43.5" customHeight="1" thickTop="1" thickBot="1">
      <c r="C10" s="8"/>
      <c r="D10" s="12" t="s">
        <v>61</v>
      </c>
      <c r="E10" s="13">
        <v>50</v>
      </c>
      <c r="F10" s="547" t="s">
        <v>6</v>
      </c>
      <c r="G10" s="548"/>
      <c r="H10" s="548"/>
      <c r="I10" s="549"/>
      <c r="J10" s="550" t="s">
        <v>7</v>
      </c>
      <c r="K10" s="551"/>
      <c r="L10" s="551"/>
      <c r="M10" s="552"/>
      <c r="N10" s="360" t="s">
        <v>62</v>
      </c>
      <c r="O10" s="361"/>
      <c r="P10" s="363"/>
      <c r="Q10" s="531" t="s">
        <v>16</v>
      </c>
      <c r="R10" s="532"/>
      <c r="S10" s="532"/>
      <c r="T10" s="532"/>
      <c r="U10" s="533"/>
      <c r="V10" s="553" t="s">
        <v>63</v>
      </c>
      <c r="W10" s="554"/>
      <c r="X10" s="555"/>
      <c r="Y10" s="556" t="s">
        <v>64</v>
      </c>
      <c r="Z10" s="557"/>
      <c r="AA10" s="558"/>
      <c r="AB10" s="525" t="s">
        <v>65</v>
      </c>
      <c r="AC10" s="526"/>
      <c r="AD10" s="527"/>
      <c r="AE10" s="528" t="s">
        <v>66</v>
      </c>
      <c r="AF10" s="529"/>
      <c r="AG10" s="530"/>
      <c r="AH10" s="360" t="s">
        <v>67</v>
      </c>
      <c r="AI10" s="361"/>
      <c r="AJ10" s="363"/>
      <c r="AK10" s="531" t="s">
        <v>16</v>
      </c>
      <c r="AL10" s="532"/>
      <c r="AM10" s="532"/>
      <c r="AN10" s="532"/>
      <c r="AO10" s="533"/>
      <c r="AP10" s="147"/>
      <c r="AQ10" s="87"/>
      <c r="AR10" s="540" t="s">
        <v>68</v>
      </c>
      <c r="AS10" s="541"/>
      <c r="AT10" s="541"/>
      <c r="AU10" s="542"/>
      <c r="AX10" s="5"/>
      <c r="AZ10" s="543" t="s">
        <v>69</v>
      </c>
      <c r="BA10" s="543"/>
      <c r="BQ10" s="203"/>
      <c r="BR10" s="191"/>
      <c r="BS10" s="200"/>
      <c r="BT10" s="201"/>
      <c r="BU10" s="2"/>
      <c r="BV10" s="2"/>
      <c r="BW10" s="205"/>
      <c r="BX10" s="206"/>
      <c r="BY10" s="29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332"/>
    </row>
    <row r="11" spans="3:96" ht="16.5" customHeight="1">
      <c r="C11" s="8"/>
      <c r="D11" s="521" t="s">
        <v>15</v>
      </c>
      <c r="E11" s="522"/>
      <c r="F11" s="484" t="s">
        <v>1</v>
      </c>
      <c r="G11" s="483" t="s">
        <v>70</v>
      </c>
      <c r="H11" s="483" t="s">
        <v>3</v>
      </c>
      <c r="I11" s="485" t="s">
        <v>4</v>
      </c>
      <c r="J11" s="484" t="s">
        <v>1</v>
      </c>
      <c r="K11" s="483" t="s">
        <v>70</v>
      </c>
      <c r="L11" s="483" t="s">
        <v>3</v>
      </c>
      <c r="M11" s="485" t="s">
        <v>4</v>
      </c>
      <c r="N11" s="484" t="s">
        <v>11</v>
      </c>
      <c r="O11" s="483" t="s">
        <v>12</v>
      </c>
      <c r="P11" s="485" t="s">
        <v>13</v>
      </c>
      <c r="Q11" s="534"/>
      <c r="R11" s="535"/>
      <c r="S11" s="535"/>
      <c r="T11" s="535"/>
      <c r="U11" s="536"/>
      <c r="V11" s="484" t="s">
        <v>1</v>
      </c>
      <c r="W11" s="483" t="s">
        <v>3</v>
      </c>
      <c r="X11" s="485" t="s">
        <v>4</v>
      </c>
      <c r="Y11" s="484" t="s">
        <v>1</v>
      </c>
      <c r="Z11" s="483" t="s">
        <v>3</v>
      </c>
      <c r="AA11" s="485" t="s">
        <v>4</v>
      </c>
      <c r="AB11" s="484" t="s">
        <v>1</v>
      </c>
      <c r="AC11" s="483" t="s">
        <v>3</v>
      </c>
      <c r="AD11" s="485" t="s">
        <v>4</v>
      </c>
      <c r="AE11" s="484" t="s">
        <v>1</v>
      </c>
      <c r="AF11" s="483" t="s">
        <v>3</v>
      </c>
      <c r="AG11" s="485" t="s">
        <v>4</v>
      </c>
      <c r="AH11" s="484" t="s">
        <v>11</v>
      </c>
      <c r="AI11" s="483" t="s">
        <v>12</v>
      </c>
      <c r="AJ11" s="485" t="s">
        <v>13</v>
      </c>
      <c r="AK11" s="534"/>
      <c r="AL11" s="535"/>
      <c r="AM11" s="535"/>
      <c r="AN11" s="535"/>
      <c r="AO11" s="536"/>
      <c r="AP11" s="147"/>
      <c r="AQ11" s="87"/>
      <c r="AR11" s="545" t="s">
        <v>71</v>
      </c>
      <c r="AS11" s="514" t="s">
        <v>72</v>
      </c>
      <c r="AT11" s="514" t="s">
        <v>73</v>
      </c>
      <c r="AU11" s="516" t="s">
        <v>12</v>
      </c>
      <c r="AX11" s="1"/>
      <c r="AY11" s="544" t="s">
        <v>71</v>
      </c>
      <c r="AZ11" s="543" t="s">
        <v>72</v>
      </c>
      <c r="BA11" s="543" t="s">
        <v>73</v>
      </c>
      <c r="BQ11" s="203"/>
      <c r="BR11" s="191"/>
      <c r="BS11" s="200"/>
      <c r="BU11" s="2"/>
      <c r="BV11" s="2"/>
      <c r="BW11" s="205"/>
      <c r="BX11" s="206"/>
      <c r="BY11" s="29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332"/>
    </row>
    <row r="12" spans="3:96" ht="16.5" customHeight="1" thickBot="1">
      <c r="C12" s="8"/>
      <c r="D12" s="523"/>
      <c r="E12" s="524"/>
      <c r="F12" s="518"/>
      <c r="G12" s="519"/>
      <c r="H12" s="519"/>
      <c r="I12" s="520"/>
      <c r="J12" s="518"/>
      <c r="K12" s="519"/>
      <c r="L12" s="519"/>
      <c r="M12" s="520"/>
      <c r="N12" s="518"/>
      <c r="O12" s="519"/>
      <c r="P12" s="520"/>
      <c r="Q12" s="537"/>
      <c r="R12" s="538"/>
      <c r="S12" s="538"/>
      <c r="T12" s="538"/>
      <c r="U12" s="539"/>
      <c r="V12" s="518"/>
      <c r="W12" s="519"/>
      <c r="X12" s="520"/>
      <c r="Y12" s="518"/>
      <c r="Z12" s="519"/>
      <c r="AA12" s="520"/>
      <c r="AB12" s="518"/>
      <c r="AC12" s="519"/>
      <c r="AD12" s="520"/>
      <c r="AE12" s="518"/>
      <c r="AF12" s="519"/>
      <c r="AG12" s="520"/>
      <c r="AH12" s="518"/>
      <c r="AI12" s="519"/>
      <c r="AJ12" s="520"/>
      <c r="AK12" s="537"/>
      <c r="AL12" s="538"/>
      <c r="AM12" s="538"/>
      <c r="AN12" s="538"/>
      <c r="AO12" s="539"/>
      <c r="AP12" s="147"/>
      <c r="AQ12" s="87"/>
      <c r="AR12" s="546"/>
      <c r="AS12" s="515"/>
      <c r="AT12" s="515"/>
      <c r="AU12" s="517"/>
      <c r="AX12" s="3"/>
      <c r="AY12" s="544"/>
      <c r="AZ12" s="543"/>
      <c r="BA12" s="543"/>
      <c r="BB12" s="175" t="s">
        <v>74</v>
      </c>
      <c r="BC12" s="176" t="s">
        <v>75</v>
      </c>
      <c r="BQ12" s="203"/>
      <c r="BR12" s="191"/>
      <c r="BS12" s="200"/>
      <c r="BV12" s="2"/>
      <c r="BW12" s="205"/>
      <c r="BX12" s="206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332"/>
    </row>
    <row r="13" spans="3:96" ht="30" customHeight="1">
      <c r="C13" s="8"/>
      <c r="D13" s="509"/>
      <c r="E13" s="510"/>
      <c r="F13" s="14"/>
      <c r="G13" s="14"/>
      <c r="H13" s="14"/>
      <c r="I13" s="32"/>
      <c r="J13" s="42"/>
      <c r="K13" s="14"/>
      <c r="L13" s="14"/>
      <c r="M13" s="32"/>
      <c r="N13" s="43"/>
      <c r="O13" s="44">
        <f t="shared" ref="O13:O24" si="0">((AZ13-BA13)*$E$10/60)-N13-P13-AH13-AI13-AJ13</f>
        <v>0</v>
      </c>
      <c r="P13" s="45">
        <f t="shared" ref="P13:P24" si="1">+(I13+M13)*$E$10/60</f>
        <v>0</v>
      </c>
      <c r="Q13" s="511"/>
      <c r="R13" s="512"/>
      <c r="S13" s="512"/>
      <c r="T13" s="512"/>
      <c r="U13" s="513"/>
      <c r="V13" s="14"/>
      <c r="W13" s="14"/>
      <c r="X13" s="32"/>
      <c r="Y13" s="14"/>
      <c r="Z13" s="14"/>
      <c r="AA13" s="32"/>
      <c r="AB13" s="14"/>
      <c r="AC13" s="14"/>
      <c r="AD13" s="32"/>
      <c r="AE13" s="42"/>
      <c r="AF13" s="14"/>
      <c r="AG13" s="32"/>
      <c r="AH13" s="42"/>
      <c r="AI13" s="44">
        <f t="shared" ref="AI13:AI24" si="2">AU13</f>
        <v>0</v>
      </c>
      <c r="AJ13" s="45">
        <f t="shared" ref="AJ13:AJ24" si="3">+((X13+AA13+AD13+AG13)/8)*$E$10/60</f>
        <v>0</v>
      </c>
      <c r="AK13" s="500"/>
      <c r="AL13" s="501"/>
      <c r="AM13" s="501"/>
      <c r="AN13" s="501"/>
      <c r="AO13" s="502"/>
      <c r="AP13" s="148"/>
      <c r="AQ13" s="56"/>
      <c r="AR13" s="149"/>
      <c r="AS13" s="150">
        <f t="shared" ref="AS13:AS24" si="4">AR13*60/$E$10</f>
        <v>0</v>
      </c>
      <c r="AT13" s="150">
        <f t="shared" ref="AT13:AT24" si="5">(V13+Y13+AB13+AE13)/8</f>
        <v>0</v>
      </c>
      <c r="AU13" s="151">
        <f t="shared" ref="AU13:AU24" si="6">(AS13-AT13)*$E$10/60-AJ13-AH13</f>
        <v>0</v>
      </c>
      <c r="AW13" s="177" t="s">
        <v>76</v>
      </c>
      <c r="AX13" s="178" t="s">
        <v>77</v>
      </c>
      <c r="AY13" s="179"/>
      <c r="AZ13" s="180">
        <f t="shared" ref="AZ13:AZ24" si="7">AY13*60/$E$10</f>
        <v>0</v>
      </c>
      <c r="BA13" s="180">
        <f t="shared" ref="BA13:BA24" si="8">F13+G13+H13+J13+K13+L13+AT13</f>
        <v>0</v>
      </c>
      <c r="BB13" s="181"/>
      <c r="BC13" s="181"/>
      <c r="BQ13" s="192"/>
      <c r="BR13" s="332"/>
      <c r="BS13" s="200"/>
      <c r="BV13" s="2"/>
      <c r="BW13" s="205"/>
      <c r="BX13" s="56"/>
    </row>
    <row r="14" spans="3:96" ht="30" customHeight="1">
      <c r="C14" s="8"/>
      <c r="D14" s="484"/>
      <c r="E14" s="485"/>
      <c r="F14" s="15"/>
      <c r="G14" s="15"/>
      <c r="H14" s="15"/>
      <c r="I14" s="33"/>
      <c r="J14" s="14"/>
      <c r="K14" s="14"/>
      <c r="L14" s="14"/>
      <c r="M14" s="32"/>
      <c r="N14" s="46"/>
      <c r="O14" s="47">
        <f t="shared" si="0"/>
        <v>0</v>
      </c>
      <c r="P14" s="45">
        <f t="shared" si="1"/>
        <v>0</v>
      </c>
      <c r="Q14" s="503"/>
      <c r="R14" s="504"/>
      <c r="S14" s="504"/>
      <c r="T14" s="504"/>
      <c r="U14" s="505"/>
      <c r="V14" s="15"/>
      <c r="W14" s="15"/>
      <c r="X14" s="33"/>
      <c r="Y14" s="15"/>
      <c r="Z14" s="15"/>
      <c r="AA14" s="33"/>
      <c r="AB14" s="15"/>
      <c r="AC14" s="15"/>
      <c r="AD14" s="33"/>
      <c r="AE14" s="49"/>
      <c r="AF14" s="15"/>
      <c r="AG14" s="33"/>
      <c r="AH14" s="49"/>
      <c r="AI14" s="47">
        <f t="shared" si="2"/>
        <v>0</v>
      </c>
      <c r="AJ14" s="77">
        <f t="shared" si="3"/>
        <v>0</v>
      </c>
      <c r="AK14" s="500"/>
      <c r="AL14" s="501"/>
      <c r="AM14" s="501"/>
      <c r="AN14" s="501"/>
      <c r="AO14" s="502"/>
      <c r="AP14" s="148"/>
      <c r="AQ14" s="56"/>
      <c r="AR14" s="149"/>
      <c r="AS14" s="150">
        <f t="shared" si="4"/>
        <v>0</v>
      </c>
      <c r="AT14" s="150">
        <f t="shared" si="5"/>
        <v>0</v>
      </c>
      <c r="AU14" s="151">
        <f t="shared" si="6"/>
        <v>0</v>
      </c>
      <c r="AW14" s="177" t="s">
        <v>78</v>
      </c>
      <c r="AX14" s="178" t="s">
        <v>79</v>
      </c>
      <c r="AY14" s="179"/>
      <c r="AZ14" s="180">
        <f t="shared" si="7"/>
        <v>0</v>
      </c>
      <c r="BA14" s="180">
        <f t="shared" si="8"/>
        <v>0</v>
      </c>
      <c r="BB14" s="181"/>
      <c r="BC14" s="181"/>
      <c r="BQ14" s="192"/>
      <c r="BS14" s="200"/>
      <c r="BV14" s="2"/>
      <c r="BW14" s="205"/>
      <c r="BX14" s="29"/>
      <c r="CN14" s="200"/>
      <c r="CO14" s="200"/>
      <c r="CP14" s="200"/>
      <c r="CQ14" s="200"/>
      <c r="CR14" s="200"/>
    </row>
    <row r="15" spans="3:96" ht="30" customHeight="1">
      <c r="C15" s="8"/>
      <c r="D15" s="484"/>
      <c r="E15" s="485"/>
      <c r="F15" s="15"/>
      <c r="G15" s="15"/>
      <c r="H15" s="15"/>
      <c r="I15" s="33"/>
      <c r="J15" s="15"/>
      <c r="K15" s="15"/>
      <c r="L15" s="15"/>
      <c r="M15" s="33"/>
      <c r="N15" s="46"/>
      <c r="O15" s="47">
        <f t="shared" si="0"/>
        <v>0</v>
      </c>
      <c r="P15" s="45">
        <f t="shared" si="1"/>
        <v>0</v>
      </c>
      <c r="Q15" s="503"/>
      <c r="R15" s="504"/>
      <c r="S15" s="504"/>
      <c r="T15" s="504"/>
      <c r="U15" s="505"/>
      <c r="V15" s="15"/>
      <c r="W15" s="15"/>
      <c r="X15" s="33"/>
      <c r="Y15" s="15"/>
      <c r="Z15" s="15"/>
      <c r="AA15" s="33"/>
      <c r="AB15" s="15"/>
      <c r="AC15" s="15"/>
      <c r="AD15" s="33"/>
      <c r="AE15" s="49"/>
      <c r="AF15" s="15"/>
      <c r="AG15" s="33"/>
      <c r="AH15" s="49"/>
      <c r="AI15" s="47">
        <f t="shared" si="2"/>
        <v>0</v>
      </c>
      <c r="AJ15" s="77">
        <f t="shared" si="3"/>
        <v>0</v>
      </c>
      <c r="AK15" s="500"/>
      <c r="AL15" s="501"/>
      <c r="AM15" s="501"/>
      <c r="AN15" s="501"/>
      <c r="AO15" s="502"/>
      <c r="AP15" s="148"/>
      <c r="AQ15" s="56"/>
      <c r="AR15" s="149"/>
      <c r="AS15" s="150">
        <f t="shared" si="4"/>
        <v>0</v>
      </c>
      <c r="AT15" s="150">
        <f t="shared" si="5"/>
        <v>0</v>
      </c>
      <c r="AU15" s="151">
        <f t="shared" si="6"/>
        <v>0</v>
      </c>
      <c r="AW15" s="177" t="s">
        <v>80</v>
      </c>
      <c r="AX15" s="178" t="s">
        <v>81</v>
      </c>
      <c r="AY15" s="179"/>
      <c r="AZ15" s="180">
        <f t="shared" si="7"/>
        <v>0</v>
      </c>
      <c r="BA15" s="180">
        <f t="shared" si="8"/>
        <v>0</v>
      </c>
      <c r="BB15" s="181"/>
      <c r="BC15" s="181"/>
      <c r="BQ15" s="192"/>
      <c r="BR15" s="332"/>
      <c r="BS15" s="200"/>
      <c r="BV15" s="2"/>
      <c r="BW15" s="205"/>
      <c r="BX15" s="56"/>
      <c r="CN15" s="200"/>
      <c r="CO15" s="200"/>
      <c r="CP15" s="200"/>
      <c r="CQ15" s="200"/>
      <c r="CR15" s="200"/>
    </row>
    <row r="16" spans="3:96" ht="30" customHeight="1">
      <c r="C16" s="8"/>
      <c r="D16" s="484"/>
      <c r="E16" s="485"/>
      <c r="F16" s="15"/>
      <c r="G16" s="15"/>
      <c r="H16" s="15"/>
      <c r="I16" s="33"/>
      <c r="J16" s="15"/>
      <c r="K16" s="15"/>
      <c r="L16" s="15"/>
      <c r="M16" s="33"/>
      <c r="N16" s="46"/>
      <c r="O16" s="47">
        <f t="shared" si="0"/>
        <v>0</v>
      </c>
      <c r="P16" s="45">
        <f t="shared" si="1"/>
        <v>0</v>
      </c>
      <c r="Q16" s="503"/>
      <c r="R16" s="504"/>
      <c r="S16" s="504"/>
      <c r="T16" s="504"/>
      <c r="U16" s="505"/>
      <c r="V16" s="15"/>
      <c r="W16" s="15"/>
      <c r="X16" s="33"/>
      <c r="Y16" s="15"/>
      <c r="Z16" s="15"/>
      <c r="AA16" s="33"/>
      <c r="AB16" s="15"/>
      <c r="AC16" s="15"/>
      <c r="AD16" s="33"/>
      <c r="AE16" s="49"/>
      <c r="AF16" s="15"/>
      <c r="AG16" s="33"/>
      <c r="AH16" s="49"/>
      <c r="AI16" s="47">
        <f t="shared" si="2"/>
        <v>0</v>
      </c>
      <c r="AJ16" s="77">
        <f t="shared" si="3"/>
        <v>0</v>
      </c>
      <c r="AK16" s="500"/>
      <c r="AL16" s="501"/>
      <c r="AM16" s="501"/>
      <c r="AN16" s="501"/>
      <c r="AO16" s="502"/>
      <c r="AP16" s="148"/>
      <c r="AQ16" s="56"/>
      <c r="AR16" s="149"/>
      <c r="AS16" s="150">
        <f t="shared" si="4"/>
        <v>0</v>
      </c>
      <c r="AT16" s="150">
        <f t="shared" si="5"/>
        <v>0</v>
      </c>
      <c r="AU16" s="151">
        <f t="shared" si="6"/>
        <v>0</v>
      </c>
      <c r="AW16" s="177" t="s">
        <v>82</v>
      </c>
      <c r="AX16" s="178" t="s">
        <v>83</v>
      </c>
      <c r="AY16" s="179"/>
      <c r="AZ16" s="180">
        <f t="shared" si="7"/>
        <v>0</v>
      </c>
      <c r="BA16" s="180">
        <f t="shared" si="8"/>
        <v>0</v>
      </c>
      <c r="BB16" s="181"/>
      <c r="BC16" s="181"/>
      <c r="BK16" s="56"/>
      <c r="BQ16" s="192"/>
      <c r="BR16" s="332"/>
      <c r="BV16" s="2"/>
      <c r="BW16" s="2"/>
      <c r="BX16" s="29"/>
      <c r="CN16" s="200"/>
      <c r="CO16" s="200"/>
      <c r="CP16" s="200"/>
      <c r="CQ16" s="200"/>
      <c r="CR16" s="200"/>
    </row>
    <row r="17" spans="3:96" ht="30" customHeight="1">
      <c r="C17" s="8"/>
      <c r="D17" s="484"/>
      <c r="E17" s="485"/>
      <c r="F17" s="15"/>
      <c r="G17" s="15"/>
      <c r="H17" s="15"/>
      <c r="I17" s="33"/>
      <c r="J17" s="15"/>
      <c r="K17" s="15"/>
      <c r="L17" s="15"/>
      <c r="M17" s="33"/>
      <c r="N17" s="46"/>
      <c r="O17" s="47">
        <f t="shared" si="0"/>
        <v>0</v>
      </c>
      <c r="P17" s="45">
        <f t="shared" si="1"/>
        <v>0</v>
      </c>
      <c r="Q17" s="503"/>
      <c r="R17" s="504"/>
      <c r="S17" s="504"/>
      <c r="T17" s="504"/>
      <c r="U17" s="505"/>
      <c r="V17" s="15"/>
      <c r="W17" s="15"/>
      <c r="X17" s="33"/>
      <c r="Y17" s="15"/>
      <c r="Z17" s="15"/>
      <c r="AA17" s="33"/>
      <c r="AB17" s="15"/>
      <c r="AC17" s="15"/>
      <c r="AD17" s="33"/>
      <c r="AE17" s="49"/>
      <c r="AF17" s="15"/>
      <c r="AG17" s="33"/>
      <c r="AH17" s="49"/>
      <c r="AI17" s="47">
        <f t="shared" si="2"/>
        <v>0</v>
      </c>
      <c r="AJ17" s="77">
        <f t="shared" si="3"/>
        <v>0</v>
      </c>
      <c r="AK17" s="500"/>
      <c r="AL17" s="501"/>
      <c r="AM17" s="501"/>
      <c r="AN17" s="501"/>
      <c r="AO17" s="502"/>
      <c r="AP17" s="148"/>
      <c r="AQ17" s="56"/>
      <c r="AR17" s="149"/>
      <c r="AS17" s="150">
        <f t="shared" si="4"/>
        <v>0</v>
      </c>
      <c r="AT17" s="150">
        <f t="shared" si="5"/>
        <v>0</v>
      </c>
      <c r="AU17" s="151">
        <f t="shared" si="6"/>
        <v>0</v>
      </c>
      <c r="AW17" s="177" t="s">
        <v>84</v>
      </c>
      <c r="AX17" s="178" t="s">
        <v>85</v>
      </c>
      <c r="AY17" s="179"/>
      <c r="AZ17" s="180">
        <f t="shared" si="7"/>
        <v>0</v>
      </c>
      <c r="BA17" s="180">
        <f t="shared" si="8"/>
        <v>0</v>
      </c>
      <c r="BB17" s="181"/>
      <c r="BC17" s="181"/>
      <c r="BK17" s="56"/>
      <c r="BQ17" s="192"/>
      <c r="BR17" s="332"/>
      <c r="BV17" s="2"/>
      <c r="BW17" s="2"/>
      <c r="BX17" s="56"/>
      <c r="CN17" s="200"/>
      <c r="CO17" s="200"/>
      <c r="CP17" s="200"/>
      <c r="CQ17" s="200"/>
      <c r="CR17" s="200"/>
    </row>
    <row r="18" spans="3:96" ht="30" customHeight="1">
      <c r="C18" s="8"/>
      <c r="D18" s="484"/>
      <c r="E18" s="485"/>
      <c r="F18" s="15"/>
      <c r="G18" s="15"/>
      <c r="H18" s="15"/>
      <c r="I18" s="33"/>
      <c r="J18" s="15"/>
      <c r="K18" s="15"/>
      <c r="L18" s="15"/>
      <c r="M18" s="33"/>
      <c r="N18" s="46"/>
      <c r="O18" s="47">
        <f t="shared" si="0"/>
        <v>0</v>
      </c>
      <c r="P18" s="45">
        <f t="shared" si="1"/>
        <v>0</v>
      </c>
      <c r="Q18" s="503"/>
      <c r="R18" s="504"/>
      <c r="S18" s="504"/>
      <c r="T18" s="504"/>
      <c r="U18" s="505"/>
      <c r="V18" s="15"/>
      <c r="W18" s="15"/>
      <c r="X18" s="33"/>
      <c r="Y18" s="15"/>
      <c r="Z18" s="15"/>
      <c r="AA18" s="33"/>
      <c r="AB18" s="15"/>
      <c r="AC18" s="15"/>
      <c r="AD18" s="33"/>
      <c r="AE18" s="49"/>
      <c r="AF18" s="15"/>
      <c r="AG18" s="33"/>
      <c r="AH18" s="49"/>
      <c r="AI18" s="47">
        <f t="shared" si="2"/>
        <v>0</v>
      </c>
      <c r="AJ18" s="77">
        <f t="shared" si="3"/>
        <v>0</v>
      </c>
      <c r="AK18" s="500"/>
      <c r="AL18" s="501"/>
      <c r="AM18" s="501"/>
      <c r="AN18" s="501"/>
      <c r="AO18" s="502"/>
      <c r="AP18" s="148"/>
      <c r="AQ18" s="56"/>
      <c r="AR18" s="149"/>
      <c r="AS18" s="150">
        <f t="shared" si="4"/>
        <v>0</v>
      </c>
      <c r="AT18" s="150">
        <f t="shared" si="5"/>
        <v>0</v>
      </c>
      <c r="AU18" s="151">
        <f t="shared" si="6"/>
        <v>0</v>
      </c>
      <c r="AW18" s="177" t="s">
        <v>86</v>
      </c>
      <c r="AX18" s="178" t="s">
        <v>87</v>
      </c>
      <c r="AY18" s="179"/>
      <c r="AZ18" s="180">
        <f t="shared" si="7"/>
        <v>0</v>
      </c>
      <c r="BA18" s="180">
        <f t="shared" si="8"/>
        <v>0</v>
      </c>
      <c r="BB18" s="181"/>
      <c r="BC18" s="181"/>
      <c r="BK18" s="56"/>
      <c r="BQ18" s="192"/>
      <c r="BR18" s="332"/>
      <c r="BV18" s="2"/>
      <c r="BW18" s="2"/>
      <c r="BX18" s="29"/>
      <c r="CN18" s="200"/>
      <c r="CO18" s="200"/>
      <c r="CP18" s="200"/>
      <c r="CQ18" s="200"/>
      <c r="CR18" s="200"/>
    </row>
    <row r="19" spans="3:96" ht="30" customHeight="1">
      <c r="C19" s="8"/>
      <c r="D19" s="484"/>
      <c r="E19" s="485"/>
      <c r="F19" s="15"/>
      <c r="G19" s="15"/>
      <c r="H19" s="15"/>
      <c r="I19" s="33"/>
      <c r="J19" s="15"/>
      <c r="K19" s="15"/>
      <c r="L19" s="15"/>
      <c r="M19" s="33"/>
      <c r="N19" s="46"/>
      <c r="O19" s="47">
        <f t="shared" si="0"/>
        <v>0</v>
      </c>
      <c r="P19" s="45">
        <f t="shared" si="1"/>
        <v>0</v>
      </c>
      <c r="Q19" s="503"/>
      <c r="R19" s="504"/>
      <c r="S19" s="504"/>
      <c r="T19" s="504"/>
      <c r="U19" s="505"/>
      <c r="V19" s="15"/>
      <c r="W19" s="15"/>
      <c r="X19" s="33"/>
      <c r="Y19" s="15"/>
      <c r="Z19" s="15"/>
      <c r="AA19" s="33"/>
      <c r="AB19" s="15"/>
      <c r="AC19" s="15"/>
      <c r="AD19" s="33"/>
      <c r="AE19" s="49"/>
      <c r="AF19" s="15"/>
      <c r="AG19" s="33"/>
      <c r="AH19" s="49"/>
      <c r="AI19" s="47">
        <f t="shared" si="2"/>
        <v>0</v>
      </c>
      <c r="AJ19" s="77">
        <f t="shared" si="3"/>
        <v>0</v>
      </c>
      <c r="AK19" s="500"/>
      <c r="AL19" s="501"/>
      <c r="AM19" s="501"/>
      <c r="AN19" s="501"/>
      <c r="AO19" s="502"/>
      <c r="AP19" s="148"/>
      <c r="AQ19" s="56"/>
      <c r="AR19" s="149"/>
      <c r="AS19" s="150">
        <f t="shared" si="4"/>
        <v>0</v>
      </c>
      <c r="AT19" s="150">
        <f t="shared" si="5"/>
        <v>0</v>
      </c>
      <c r="AU19" s="151">
        <f t="shared" si="6"/>
        <v>0</v>
      </c>
      <c r="AW19" s="177" t="s">
        <v>88</v>
      </c>
      <c r="AX19" s="178" t="s">
        <v>89</v>
      </c>
      <c r="AY19" s="179"/>
      <c r="AZ19" s="180">
        <f t="shared" si="7"/>
        <v>0</v>
      </c>
      <c r="BA19" s="180">
        <f t="shared" si="8"/>
        <v>0</v>
      </c>
      <c r="BB19" s="181"/>
      <c r="BC19" s="181"/>
      <c r="BK19" s="56"/>
      <c r="BQ19" s="192"/>
      <c r="BR19" s="332"/>
      <c r="BV19" s="2"/>
      <c r="BW19" s="2"/>
      <c r="BX19" s="56"/>
      <c r="CN19" s="200"/>
      <c r="CO19" s="200"/>
      <c r="CP19" s="200"/>
      <c r="CQ19" s="200"/>
      <c r="CR19" s="200"/>
    </row>
    <row r="20" spans="3:96" ht="30" customHeight="1">
      <c r="C20" s="8"/>
      <c r="D20" s="484"/>
      <c r="E20" s="485"/>
      <c r="F20" s="15"/>
      <c r="G20" s="15"/>
      <c r="H20" s="15"/>
      <c r="I20" s="33"/>
      <c r="J20" s="15"/>
      <c r="K20" s="15"/>
      <c r="L20" s="15"/>
      <c r="M20" s="33"/>
      <c r="N20" s="46"/>
      <c r="O20" s="47">
        <f t="shared" si="0"/>
        <v>0</v>
      </c>
      <c r="P20" s="45">
        <f t="shared" si="1"/>
        <v>0</v>
      </c>
      <c r="Q20" s="503"/>
      <c r="R20" s="504"/>
      <c r="S20" s="504"/>
      <c r="T20" s="504"/>
      <c r="U20" s="505"/>
      <c r="V20" s="15"/>
      <c r="W20" s="15"/>
      <c r="X20" s="33"/>
      <c r="Y20" s="15"/>
      <c r="Z20" s="15"/>
      <c r="AA20" s="33"/>
      <c r="AB20" s="15"/>
      <c r="AC20" s="15"/>
      <c r="AD20" s="33"/>
      <c r="AE20" s="49"/>
      <c r="AF20" s="15"/>
      <c r="AG20" s="33"/>
      <c r="AH20" s="49"/>
      <c r="AI20" s="47">
        <f t="shared" si="2"/>
        <v>0</v>
      </c>
      <c r="AJ20" s="77">
        <f t="shared" si="3"/>
        <v>0</v>
      </c>
      <c r="AK20" s="506"/>
      <c r="AL20" s="507"/>
      <c r="AM20" s="507"/>
      <c r="AN20" s="507"/>
      <c r="AO20" s="508"/>
      <c r="AP20" s="148"/>
      <c r="AQ20" s="56"/>
      <c r="AR20" s="149"/>
      <c r="AS20" s="150">
        <f t="shared" si="4"/>
        <v>0</v>
      </c>
      <c r="AT20" s="150">
        <f t="shared" si="5"/>
        <v>0</v>
      </c>
      <c r="AU20" s="151">
        <f t="shared" si="6"/>
        <v>0</v>
      </c>
      <c r="AW20" s="177" t="s">
        <v>90</v>
      </c>
      <c r="AX20" s="178" t="s">
        <v>91</v>
      </c>
      <c r="AY20" s="179"/>
      <c r="AZ20" s="180">
        <f t="shared" si="7"/>
        <v>0</v>
      </c>
      <c r="BA20" s="180">
        <f t="shared" si="8"/>
        <v>0</v>
      </c>
      <c r="BB20" s="181"/>
      <c r="BC20" s="181"/>
      <c r="BK20" s="56"/>
      <c r="BQ20" s="192"/>
      <c r="BR20" s="332"/>
      <c r="BV20" s="2"/>
      <c r="BW20" s="2"/>
      <c r="BX20" s="29"/>
      <c r="CN20" s="200"/>
      <c r="CO20" s="200"/>
      <c r="CP20" s="200"/>
      <c r="CQ20" s="200"/>
      <c r="CR20" s="200"/>
    </row>
    <row r="21" spans="3:96" ht="30" customHeight="1">
      <c r="C21" s="8"/>
      <c r="D21" s="484"/>
      <c r="E21" s="485"/>
      <c r="F21" s="15"/>
      <c r="G21" s="15"/>
      <c r="H21" s="15"/>
      <c r="I21" s="33"/>
      <c r="J21" s="48"/>
      <c r="K21" s="15"/>
      <c r="L21" s="15"/>
      <c r="M21" s="33"/>
      <c r="N21" s="46"/>
      <c r="O21" s="47">
        <f t="shared" si="0"/>
        <v>0</v>
      </c>
      <c r="P21" s="45">
        <f t="shared" si="1"/>
        <v>0</v>
      </c>
      <c r="Q21" s="486"/>
      <c r="R21" s="487"/>
      <c r="S21" s="487"/>
      <c r="T21" s="487"/>
      <c r="U21" s="488"/>
      <c r="V21" s="15"/>
      <c r="W21" s="15"/>
      <c r="X21" s="33"/>
      <c r="Y21" s="15"/>
      <c r="Z21" s="15"/>
      <c r="AA21" s="33"/>
      <c r="AB21" s="15"/>
      <c r="AC21" s="15"/>
      <c r="AD21" s="33"/>
      <c r="AE21" s="49"/>
      <c r="AF21" s="15"/>
      <c r="AG21" s="33"/>
      <c r="AH21" s="49"/>
      <c r="AI21" s="47">
        <f t="shared" si="2"/>
        <v>0</v>
      </c>
      <c r="AJ21" s="77">
        <f t="shared" si="3"/>
        <v>0</v>
      </c>
      <c r="AK21" s="500"/>
      <c r="AL21" s="501"/>
      <c r="AM21" s="501"/>
      <c r="AN21" s="501"/>
      <c r="AO21" s="502"/>
      <c r="AP21" s="148"/>
      <c r="AQ21" s="56"/>
      <c r="AR21" s="149"/>
      <c r="AS21" s="150">
        <f t="shared" si="4"/>
        <v>0</v>
      </c>
      <c r="AT21" s="150">
        <f t="shared" si="5"/>
        <v>0</v>
      </c>
      <c r="AU21" s="151">
        <f t="shared" si="6"/>
        <v>0</v>
      </c>
      <c r="AW21" s="177" t="s">
        <v>92</v>
      </c>
      <c r="AX21" s="178" t="s">
        <v>93</v>
      </c>
      <c r="AY21" s="179"/>
      <c r="AZ21" s="180">
        <f t="shared" si="7"/>
        <v>0</v>
      </c>
      <c r="BA21" s="180">
        <f t="shared" si="8"/>
        <v>0</v>
      </c>
      <c r="BB21" s="181"/>
      <c r="BC21" s="181"/>
      <c r="BK21" s="56"/>
      <c r="BQ21" s="192"/>
      <c r="BR21" s="332"/>
      <c r="BV21" s="2"/>
      <c r="BW21" s="2"/>
      <c r="BX21" s="56"/>
      <c r="CN21" s="200"/>
      <c r="CO21" s="200"/>
      <c r="CP21" s="200"/>
      <c r="CQ21" s="200"/>
      <c r="CR21" s="200"/>
    </row>
    <row r="22" spans="3:96" ht="30" customHeight="1">
      <c r="C22" s="8"/>
      <c r="D22" s="484"/>
      <c r="E22" s="485"/>
      <c r="F22" s="15"/>
      <c r="G22" s="15"/>
      <c r="H22" s="15"/>
      <c r="I22" s="33"/>
      <c r="J22" s="15"/>
      <c r="K22" s="15"/>
      <c r="L22" s="15"/>
      <c r="M22" s="33"/>
      <c r="N22" s="46"/>
      <c r="O22" s="47">
        <f t="shared" si="0"/>
        <v>0</v>
      </c>
      <c r="P22" s="45">
        <f t="shared" si="1"/>
        <v>0</v>
      </c>
      <c r="Q22" s="486"/>
      <c r="R22" s="487"/>
      <c r="S22" s="487"/>
      <c r="T22" s="487"/>
      <c r="U22" s="488"/>
      <c r="V22" s="15"/>
      <c r="W22" s="15"/>
      <c r="X22" s="33"/>
      <c r="Y22" s="15"/>
      <c r="Z22" s="15"/>
      <c r="AA22" s="33"/>
      <c r="AB22" s="15"/>
      <c r="AC22" s="15"/>
      <c r="AD22" s="33"/>
      <c r="AE22" s="49"/>
      <c r="AF22" s="15"/>
      <c r="AG22" s="33"/>
      <c r="AH22" s="49"/>
      <c r="AI22" s="47">
        <f t="shared" si="2"/>
        <v>0</v>
      </c>
      <c r="AJ22" s="77">
        <f t="shared" si="3"/>
        <v>0</v>
      </c>
      <c r="AK22" s="500"/>
      <c r="AL22" s="501"/>
      <c r="AM22" s="501"/>
      <c r="AN22" s="501"/>
      <c r="AO22" s="502"/>
      <c r="AP22" s="148"/>
      <c r="AQ22" s="56"/>
      <c r="AR22" s="149"/>
      <c r="AS22" s="150">
        <f t="shared" si="4"/>
        <v>0</v>
      </c>
      <c r="AT22" s="150">
        <f t="shared" si="5"/>
        <v>0</v>
      </c>
      <c r="AU22" s="151">
        <f t="shared" si="6"/>
        <v>0</v>
      </c>
      <c r="AW22" s="177" t="s">
        <v>94</v>
      </c>
      <c r="AX22" s="178" t="s">
        <v>95</v>
      </c>
      <c r="AY22" s="179"/>
      <c r="AZ22" s="180">
        <f t="shared" si="7"/>
        <v>0</v>
      </c>
      <c r="BA22" s="180">
        <f t="shared" si="8"/>
        <v>0</v>
      </c>
      <c r="BB22" s="181"/>
      <c r="BC22" s="181"/>
      <c r="BK22" s="56"/>
      <c r="BQ22" s="192"/>
      <c r="BR22" s="332"/>
      <c r="BV22" s="2"/>
      <c r="BW22" s="2"/>
      <c r="BX22" s="29"/>
      <c r="CN22" s="200"/>
      <c r="CO22" s="200"/>
      <c r="CP22" s="200"/>
      <c r="CQ22" s="200"/>
      <c r="CR22" s="200"/>
    </row>
    <row r="23" spans="3:96" ht="30" customHeight="1">
      <c r="C23" s="8"/>
      <c r="D23" s="484"/>
      <c r="E23" s="485"/>
      <c r="F23" s="15"/>
      <c r="G23" s="15"/>
      <c r="H23" s="15"/>
      <c r="I23" s="33"/>
      <c r="J23" s="49"/>
      <c r="K23" s="15"/>
      <c r="L23" s="15"/>
      <c r="M23" s="33"/>
      <c r="N23" s="46"/>
      <c r="O23" s="47">
        <f t="shared" si="0"/>
        <v>0</v>
      </c>
      <c r="P23" s="45">
        <f t="shared" si="1"/>
        <v>0</v>
      </c>
      <c r="Q23" s="486"/>
      <c r="R23" s="487"/>
      <c r="S23" s="487"/>
      <c r="T23" s="487"/>
      <c r="U23" s="488"/>
      <c r="V23" s="49"/>
      <c r="W23" s="15"/>
      <c r="X23" s="33"/>
      <c r="Y23" s="49"/>
      <c r="Z23" s="15"/>
      <c r="AA23" s="33"/>
      <c r="AB23" s="49"/>
      <c r="AC23" s="15"/>
      <c r="AD23" s="33"/>
      <c r="AE23" s="49"/>
      <c r="AF23" s="15"/>
      <c r="AG23" s="33"/>
      <c r="AH23" s="49"/>
      <c r="AI23" s="47">
        <f t="shared" si="2"/>
        <v>0</v>
      </c>
      <c r="AJ23" s="77">
        <f t="shared" si="3"/>
        <v>0</v>
      </c>
      <c r="AK23" s="489"/>
      <c r="AL23" s="490"/>
      <c r="AM23" s="490"/>
      <c r="AN23" s="490"/>
      <c r="AO23" s="491"/>
      <c r="AP23" s="148"/>
      <c r="AQ23" s="56"/>
      <c r="AR23" s="149"/>
      <c r="AS23" s="150">
        <f t="shared" si="4"/>
        <v>0</v>
      </c>
      <c r="AT23" s="150">
        <f t="shared" si="5"/>
        <v>0</v>
      </c>
      <c r="AU23" s="151">
        <f t="shared" si="6"/>
        <v>0</v>
      </c>
      <c r="AW23" s="177" t="s">
        <v>96</v>
      </c>
      <c r="AX23" s="178" t="s">
        <v>97</v>
      </c>
      <c r="AY23" s="179"/>
      <c r="AZ23" s="180">
        <f t="shared" si="7"/>
        <v>0</v>
      </c>
      <c r="BA23" s="180">
        <f t="shared" si="8"/>
        <v>0</v>
      </c>
      <c r="BB23" s="181"/>
      <c r="BC23" s="181"/>
      <c r="BK23" s="56"/>
      <c r="BQ23" s="192"/>
      <c r="BR23" s="332"/>
      <c r="BV23" s="2"/>
      <c r="BW23" s="2"/>
      <c r="BX23" s="56"/>
      <c r="CN23" s="200"/>
      <c r="CO23" s="200"/>
      <c r="CP23" s="200"/>
      <c r="CQ23" s="200"/>
      <c r="CR23" s="200"/>
    </row>
    <row r="24" spans="3:96" ht="30" customHeight="1" thickBot="1">
      <c r="C24" s="8"/>
      <c r="D24" s="492"/>
      <c r="E24" s="493"/>
      <c r="F24" s="16"/>
      <c r="G24" s="17"/>
      <c r="H24" s="17"/>
      <c r="I24" s="50"/>
      <c r="J24" s="16"/>
      <c r="K24" s="17"/>
      <c r="L24" s="17"/>
      <c r="M24" s="50"/>
      <c r="N24" s="51"/>
      <c r="O24" s="47">
        <f t="shared" si="0"/>
        <v>0</v>
      </c>
      <c r="P24" s="45">
        <f t="shared" si="1"/>
        <v>0</v>
      </c>
      <c r="Q24" s="494"/>
      <c r="R24" s="495"/>
      <c r="S24" s="495"/>
      <c r="T24" s="495"/>
      <c r="U24" s="496"/>
      <c r="V24" s="16"/>
      <c r="W24" s="17"/>
      <c r="X24" s="50"/>
      <c r="Y24" s="16"/>
      <c r="Z24" s="17"/>
      <c r="AA24" s="50"/>
      <c r="AB24" s="16"/>
      <c r="AC24" s="17"/>
      <c r="AD24" s="50"/>
      <c r="AE24" s="16"/>
      <c r="AF24" s="17"/>
      <c r="AG24" s="50"/>
      <c r="AH24" s="16"/>
      <c r="AI24" s="113">
        <f t="shared" si="2"/>
        <v>0</v>
      </c>
      <c r="AJ24" s="114">
        <f t="shared" si="3"/>
        <v>0</v>
      </c>
      <c r="AK24" s="497"/>
      <c r="AL24" s="498"/>
      <c r="AM24" s="498"/>
      <c r="AN24" s="498"/>
      <c r="AO24" s="499"/>
      <c r="AP24" s="148"/>
      <c r="AQ24" s="56"/>
      <c r="AR24" s="152"/>
      <c r="AS24" s="153">
        <f t="shared" si="4"/>
        <v>0</v>
      </c>
      <c r="AT24" s="153">
        <f t="shared" si="5"/>
        <v>0</v>
      </c>
      <c r="AU24" s="154">
        <f t="shared" si="6"/>
        <v>0</v>
      </c>
      <c r="AW24" s="177" t="s">
        <v>98</v>
      </c>
      <c r="AX24" s="178" t="s">
        <v>99</v>
      </c>
      <c r="AY24" s="179"/>
      <c r="AZ24" s="180">
        <f t="shared" si="7"/>
        <v>0</v>
      </c>
      <c r="BA24" s="180">
        <f t="shared" si="8"/>
        <v>0</v>
      </c>
      <c r="BB24" s="181"/>
      <c r="BC24" s="181"/>
      <c r="BK24" s="56"/>
      <c r="BQ24" s="192"/>
      <c r="BR24" s="332"/>
      <c r="BV24" s="2"/>
      <c r="BW24" s="2"/>
      <c r="BX24" s="29"/>
      <c r="CN24" s="200"/>
      <c r="CO24" s="200"/>
      <c r="CP24" s="200"/>
      <c r="CQ24" s="200"/>
      <c r="CR24" s="200"/>
    </row>
    <row r="25" spans="3:96" ht="30" customHeight="1" thickBot="1">
      <c r="C25" s="8"/>
      <c r="D25" s="477" t="s">
        <v>100</v>
      </c>
      <c r="E25" s="478"/>
      <c r="F25" s="18">
        <f t="shared" ref="F25:P25" si="9">SUM(F13:F24)</f>
        <v>0</v>
      </c>
      <c r="G25" s="19">
        <f t="shared" si="9"/>
        <v>0</v>
      </c>
      <c r="H25" s="19">
        <f t="shared" si="9"/>
        <v>0</v>
      </c>
      <c r="I25" s="52">
        <f t="shared" si="9"/>
        <v>0</v>
      </c>
      <c r="J25" s="18">
        <f t="shared" si="9"/>
        <v>0</v>
      </c>
      <c r="K25" s="19">
        <f t="shared" si="9"/>
        <v>0</v>
      </c>
      <c r="L25" s="19">
        <f t="shared" si="9"/>
        <v>0</v>
      </c>
      <c r="M25" s="52">
        <f t="shared" si="9"/>
        <v>0</v>
      </c>
      <c r="N25" s="18">
        <f t="shared" si="9"/>
        <v>0</v>
      </c>
      <c r="O25" s="53">
        <f t="shared" si="9"/>
        <v>0</v>
      </c>
      <c r="P25" s="54">
        <f t="shared" si="9"/>
        <v>0</v>
      </c>
      <c r="Q25" s="479" t="s">
        <v>101</v>
      </c>
      <c r="R25" s="480"/>
      <c r="S25" s="480"/>
      <c r="T25" s="481">
        <f>SUM(N25:P25)</f>
        <v>0</v>
      </c>
      <c r="U25" s="482"/>
      <c r="V25" s="18">
        <f t="shared" ref="V25:AJ25" si="10">SUM(V13:V24)</f>
        <v>0</v>
      </c>
      <c r="W25" s="19">
        <f t="shared" si="10"/>
        <v>0</v>
      </c>
      <c r="X25" s="52">
        <f t="shared" si="10"/>
        <v>0</v>
      </c>
      <c r="Y25" s="18">
        <f t="shared" si="10"/>
        <v>0</v>
      </c>
      <c r="Z25" s="19">
        <f t="shared" si="10"/>
        <v>0</v>
      </c>
      <c r="AA25" s="52">
        <f t="shared" si="10"/>
        <v>0</v>
      </c>
      <c r="AB25" s="18">
        <f t="shared" si="10"/>
        <v>0</v>
      </c>
      <c r="AC25" s="19">
        <f t="shared" si="10"/>
        <v>0</v>
      </c>
      <c r="AD25" s="52">
        <f t="shared" si="10"/>
        <v>0</v>
      </c>
      <c r="AE25" s="18">
        <f t="shared" si="10"/>
        <v>0</v>
      </c>
      <c r="AF25" s="19">
        <f t="shared" si="10"/>
        <v>0</v>
      </c>
      <c r="AG25" s="52">
        <f t="shared" si="10"/>
        <v>0</v>
      </c>
      <c r="AH25" s="18">
        <f t="shared" si="10"/>
        <v>0</v>
      </c>
      <c r="AI25" s="19">
        <f t="shared" si="10"/>
        <v>0</v>
      </c>
      <c r="AJ25" s="54">
        <f t="shared" si="10"/>
        <v>0</v>
      </c>
      <c r="AK25" s="479" t="s">
        <v>101</v>
      </c>
      <c r="AL25" s="480"/>
      <c r="AM25" s="480"/>
      <c r="AN25" s="481">
        <f>SUM(AH25:AJ25)</f>
        <v>0</v>
      </c>
      <c r="AO25" s="482"/>
      <c r="AP25" s="148"/>
      <c r="AQ25" s="56"/>
      <c r="AR25" s="155">
        <f>SUM(AR13:AR24)</f>
        <v>0</v>
      </c>
      <c r="AU25" s="156">
        <f t="shared" ref="AU25:BA25" si="11">SUM(AU13:AU24)</f>
        <v>0</v>
      </c>
      <c r="AW25" s="483" t="s">
        <v>102</v>
      </c>
      <c r="AX25" s="483"/>
      <c r="AY25" s="180">
        <f t="shared" si="11"/>
        <v>0</v>
      </c>
      <c r="AZ25" s="180">
        <f t="shared" si="11"/>
        <v>0</v>
      </c>
      <c r="BA25" s="180">
        <f t="shared" si="11"/>
        <v>0</v>
      </c>
      <c r="BI25" s="56"/>
      <c r="BK25" s="56"/>
      <c r="BL25" s="192"/>
      <c r="BM25" s="192"/>
      <c r="BN25" s="192"/>
      <c r="BO25" s="192"/>
      <c r="BP25" s="192"/>
      <c r="BQ25" s="192"/>
      <c r="BR25" s="332"/>
      <c r="BV25" s="2"/>
      <c r="BW25" s="2"/>
      <c r="BX25" s="56"/>
      <c r="BY25" s="56"/>
      <c r="CN25" s="200"/>
      <c r="CO25" s="200"/>
      <c r="CP25" s="200"/>
      <c r="CQ25" s="200"/>
      <c r="CR25" s="200"/>
    </row>
    <row r="26" spans="3:96" ht="30" customHeight="1" thickBot="1">
      <c r="C26" s="8"/>
      <c r="I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M26" s="56"/>
      <c r="AN26" s="56"/>
      <c r="AO26" s="56"/>
      <c r="AP26" s="148"/>
      <c r="AQ26" s="56"/>
      <c r="AX26" s="3"/>
      <c r="AY26" s="182">
        <f>SUM(AY25/60)</f>
        <v>0</v>
      </c>
      <c r="AZ26" s="56"/>
      <c r="BA26" s="56"/>
      <c r="BL26" s="192"/>
      <c r="BM26" s="192"/>
      <c r="BN26" s="192"/>
      <c r="BO26" s="192"/>
      <c r="BP26" s="192"/>
      <c r="BQ26" s="192"/>
      <c r="BR26" s="332"/>
      <c r="BV26" s="2"/>
      <c r="BW26" s="2"/>
      <c r="BX26" s="29"/>
      <c r="BY26" s="56"/>
      <c r="CN26" s="200"/>
      <c r="CO26" s="200"/>
      <c r="CP26" s="200"/>
      <c r="CQ26" s="200"/>
      <c r="CR26" s="200"/>
    </row>
    <row r="27" spans="3:96" ht="30" customHeight="1" thickBot="1">
      <c r="C27" s="8"/>
      <c r="D27" s="454" t="s">
        <v>4</v>
      </c>
      <c r="E27" s="455"/>
      <c r="F27" s="20" t="s">
        <v>17</v>
      </c>
      <c r="G27" s="337" t="s">
        <v>18</v>
      </c>
      <c r="H27" s="337" t="s">
        <v>19</v>
      </c>
      <c r="I27" s="57" t="s">
        <v>103</v>
      </c>
      <c r="J27" s="20" t="s">
        <v>17</v>
      </c>
      <c r="K27" s="337" t="s">
        <v>18</v>
      </c>
      <c r="L27" s="337" t="s">
        <v>19</v>
      </c>
      <c r="M27" s="57" t="s">
        <v>103</v>
      </c>
      <c r="N27" s="20" t="s">
        <v>17</v>
      </c>
      <c r="O27" s="337" t="s">
        <v>18</v>
      </c>
      <c r="P27" s="337" t="s">
        <v>19</v>
      </c>
      <c r="Q27" s="57" t="s">
        <v>103</v>
      </c>
      <c r="R27" s="20" t="s">
        <v>17</v>
      </c>
      <c r="S27" s="337" t="s">
        <v>18</v>
      </c>
      <c r="T27" s="337" t="s">
        <v>19</v>
      </c>
      <c r="U27" s="57" t="s">
        <v>103</v>
      </c>
      <c r="V27" s="20" t="s">
        <v>17</v>
      </c>
      <c r="W27" s="337" t="s">
        <v>18</v>
      </c>
      <c r="X27" s="337" t="s">
        <v>19</v>
      </c>
      <c r="Y27" s="57" t="s">
        <v>103</v>
      </c>
      <c r="Z27" s="20" t="s">
        <v>17</v>
      </c>
      <c r="AA27" s="337" t="s">
        <v>18</v>
      </c>
      <c r="AB27" s="337" t="s">
        <v>19</v>
      </c>
      <c r="AC27" s="57" t="s">
        <v>103</v>
      </c>
      <c r="AD27" s="87"/>
      <c r="AE27" s="460" t="s">
        <v>104</v>
      </c>
      <c r="AF27" s="461"/>
      <c r="AG27" s="464">
        <f>SUM(AY25)</f>
        <v>0</v>
      </c>
      <c r="AH27" s="465"/>
      <c r="AJ27" s="468" t="s">
        <v>105</v>
      </c>
      <c r="AK27" s="469"/>
      <c r="AL27" s="115"/>
      <c r="AM27" s="470" t="s">
        <v>106</v>
      </c>
      <c r="AN27" s="469"/>
      <c r="AO27" s="157"/>
      <c r="AP27" s="71"/>
      <c r="AR27" s="158"/>
      <c r="AS27" s="158"/>
      <c r="AT27" s="158"/>
      <c r="AU27" s="158"/>
      <c r="AV27" s="158"/>
      <c r="AW27" s="158"/>
      <c r="AX27" s="3"/>
      <c r="BL27" s="192"/>
      <c r="BM27" s="192"/>
      <c r="BN27" s="192"/>
      <c r="BO27" s="192"/>
      <c r="BP27" s="192"/>
      <c r="BQ27" s="192"/>
      <c r="BR27" s="332"/>
      <c r="BU27" s="2"/>
      <c r="BV27" s="2"/>
      <c r="BW27" s="2"/>
      <c r="BX27" s="56"/>
      <c r="BY27" s="56"/>
      <c r="CN27" s="200"/>
      <c r="CO27" s="200"/>
      <c r="CP27" s="200"/>
      <c r="CQ27" s="200"/>
      <c r="CR27" s="200"/>
    </row>
    <row r="28" spans="3:96" ht="30" customHeight="1" thickBot="1">
      <c r="C28" s="8"/>
      <c r="D28" s="456"/>
      <c r="E28" s="457"/>
      <c r="F28" s="21" t="s">
        <v>107</v>
      </c>
      <c r="G28" s="22"/>
      <c r="H28" s="336" t="e">
        <f>G28/($F$25+$G$25)</f>
        <v>#DIV/0!</v>
      </c>
      <c r="I28" s="590" t="e">
        <f>SUM(H28:H30)</f>
        <v>#DIV/0!</v>
      </c>
      <c r="J28" s="21" t="s">
        <v>107</v>
      </c>
      <c r="K28" s="22"/>
      <c r="L28" s="336" t="e">
        <f t="shared" ref="L28:L30" si="12">K28/($J$25+$K$25)</f>
        <v>#DIV/0!</v>
      </c>
      <c r="M28" s="590" t="e">
        <f>SUM(L28:L30)</f>
        <v>#DIV/0!</v>
      </c>
      <c r="N28" s="21" t="s">
        <v>107</v>
      </c>
      <c r="O28" s="22"/>
      <c r="P28" s="336" t="e">
        <f t="shared" ref="P28:P30" si="13">O28/($V$25)</f>
        <v>#DIV/0!</v>
      </c>
      <c r="Q28" s="590" t="e">
        <f>SUM(P28:P30)</f>
        <v>#DIV/0!</v>
      </c>
      <c r="R28" s="21" t="s">
        <v>107</v>
      </c>
      <c r="S28" s="22"/>
      <c r="T28" s="336" t="e">
        <f t="shared" ref="T28:T30" si="14">S28/($Y$25)</f>
        <v>#DIV/0!</v>
      </c>
      <c r="U28" s="590" t="e">
        <f>SUM(T28:T30)</f>
        <v>#DIV/0!</v>
      </c>
      <c r="V28" s="21" t="s">
        <v>107</v>
      </c>
      <c r="W28" s="22"/>
      <c r="X28" s="336" t="e">
        <f t="shared" ref="X28:X30" si="15">W28/($AB$25)</f>
        <v>#DIV/0!</v>
      </c>
      <c r="Y28" s="590" t="e">
        <f>SUM(X28:X30)</f>
        <v>#DIV/0!</v>
      </c>
      <c r="Z28" s="21" t="s">
        <v>107</v>
      </c>
      <c r="AA28" s="22"/>
      <c r="AB28" s="336" t="e">
        <f t="shared" ref="AB28:AB30" si="16">AA28/($AE$25)</f>
        <v>#DIV/0!</v>
      </c>
      <c r="AC28" s="590" t="e">
        <f>SUM(AB28:AB30)</f>
        <v>#DIV/0!</v>
      </c>
      <c r="AD28" s="56"/>
      <c r="AE28" s="462"/>
      <c r="AF28" s="463"/>
      <c r="AG28" s="466"/>
      <c r="AH28" s="467"/>
      <c r="AI28" s="116"/>
      <c r="AP28" s="71"/>
      <c r="BL28" s="192"/>
      <c r="BM28" s="192"/>
      <c r="BN28" s="192"/>
      <c r="BO28" s="192"/>
      <c r="BP28" s="192"/>
      <c r="BQ28" s="192"/>
      <c r="BR28" s="332"/>
      <c r="BU28" s="2"/>
      <c r="BV28" s="2"/>
      <c r="BW28" s="2"/>
      <c r="BX28" s="29"/>
      <c r="CN28" s="200"/>
      <c r="CO28" s="200"/>
      <c r="CP28" s="200"/>
      <c r="CQ28" s="200"/>
      <c r="CR28" s="200"/>
    </row>
    <row r="29" spans="3:96" ht="30" customHeight="1" thickBot="1">
      <c r="C29" s="8"/>
      <c r="D29" s="456"/>
      <c r="E29" s="457"/>
      <c r="F29" s="23" t="s">
        <v>108</v>
      </c>
      <c r="G29" s="24"/>
      <c r="H29" s="336" t="e">
        <f t="shared" ref="H29:H31" si="17">G29/($F$25+$G$25)</f>
        <v>#DIV/0!</v>
      </c>
      <c r="I29" s="590"/>
      <c r="J29" s="23" t="s">
        <v>108</v>
      </c>
      <c r="K29" s="24"/>
      <c r="L29" s="336" t="e">
        <f t="shared" si="12"/>
        <v>#DIV/0!</v>
      </c>
      <c r="M29" s="590"/>
      <c r="N29" s="23" t="s">
        <v>108</v>
      </c>
      <c r="O29" s="24"/>
      <c r="P29" s="336" t="e">
        <f t="shared" si="13"/>
        <v>#DIV/0!</v>
      </c>
      <c r="Q29" s="590"/>
      <c r="R29" s="23" t="s">
        <v>108</v>
      </c>
      <c r="S29" s="24"/>
      <c r="T29" s="336" t="e">
        <f t="shared" si="14"/>
        <v>#DIV/0!</v>
      </c>
      <c r="U29" s="590"/>
      <c r="V29" s="23" t="s">
        <v>108</v>
      </c>
      <c r="W29" s="24"/>
      <c r="X29" s="336" t="e">
        <f t="shared" si="15"/>
        <v>#DIV/0!</v>
      </c>
      <c r="Y29" s="590"/>
      <c r="Z29" s="23" t="s">
        <v>108</v>
      </c>
      <c r="AA29" s="24"/>
      <c r="AB29" s="336" t="e">
        <f t="shared" si="16"/>
        <v>#DIV/0!</v>
      </c>
      <c r="AC29" s="590"/>
      <c r="AD29" s="56"/>
      <c r="AE29" s="471" t="s">
        <v>109</v>
      </c>
      <c r="AF29" s="88" t="s">
        <v>110</v>
      </c>
      <c r="AG29" s="88" t="s">
        <v>111</v>
      </c>
      <c r="AH29" s="117" t="s">
        <v>19</v>
      </c>
      <c r="AJ29" s="474" t="s">
        <v>112</v>
      </c>
      <c r="AK29" s="475"/>
      <c r="AL29" s="475"/>
      <c r="AM29" s="475"/>
      <c r="AN29" s="475"/>
      <c r="AO29" s="476"/>
      <c r="AP29" s="71"/>
      <c r="AR29" s="448" t="s">
        <v>11</v>
      </c>
      <c r="AS29" s="448"/>
      <c r="AU29" s="449" t="s">
        <v>12</v>
      </c>
      <c r="AV29" s="449"/>
      <c r="AX29" s="450" t="s">
        <v>113</v>
      </c>
      <c r="AY29" s="450"/>
      <c r="BL29" s="192"/>
      <c r="BM29" s="192"/>
      <c r="BN29" s="192"/>
      <c r="BO29" s="192"/>
      <c r="BP29" s="192"/>
      <c r="BQ29" s="192"/>
      <c r="BR29" s="332"/>
      <c r="BU29" s="2"/>
      <c r="BV29" s="2"/>
      <c r="BW29" s="2"/>
      <c r="BX29" s="56"/>
      <c r="CN29" s="200"/>
      <c r="CO29" s="200"/>
      <c r="CP29" s="200"/>
      <c r="CQ29" s="200"/>
      <c r="CR29" s="200"/>
    </row>
    <row r="30" spans="3:96" ht="30" customHeight="1" thickBot="1">
      <c r="C30" s="8"/>
      <c r="D30" s="458"/>
      <c r="E30" s="459"/>
      <c r="F30" s="25" t="s">
        <v>114</v>
      </c>
      <c r="G30" s="26"/>
      <c r="H30" s="336" t="e">
        <f t="shared" si="17"/>
        <v>#DIV/0!</v>
      </c>
      <c r="I30" s="591"/>
      <c r="J30" s="25" t="s">
        <v>114</v>
      </c>
      <c r="K30" s="26"/>
      <c r="L30" s="336" t="e">
        <f t="shared" si="12"/>
        <v>#DIV/0!</v>
      </c>
      <c r="M30" s="591"/>
      <c r="N30" s="25" t="s">
        <v>114</v>
      </c>
      <c r="O30" s="26"/>
      <c r="P30" s="336" t="e">
        <f t="shared" si="13"/>
        <v>#DIV/0!</v>
      </c>
      <c r="Q30" s="591"/>
      <c r="R30" s="25" t="s">
        <v>114</v>
      </c>
      <c r="S30" s="26"/>
      <c r="T30" s="336" t="e">
        <f t="shared" si="14"/>
        <v>#DIV/0!</v>
      </c>
      <c r="U30" s="591"/>
      <c r="V30" s="25" t="s">
        <v>114</v>
      </c>
      <c r="W30" s="26"/>
      <c r="X30" s="336" t="e">
        <f t="shared" si="15"/>
        <v>#DIV/0!</v>
      </c>
      <c r="Y30" s="591"/>
      <c r="Z30" s="25" t="s">
        <v>114</v>
      </c>
      <c r="AA30" s="26"/>
      <c r="AB30" s="336" t="e">
        <f t="shared" si="16"/>
        <v>#DIV/0!</v>
      </c>
      <c r="AC30" s="591"/>
      <c r="AD30" s="56"/>
      <c r="AE30" s="472"/>
      <c r="AF30" s="89" t="s">
        <v>115</v>
      </c>
      <c r="AG30" s="118">
        <f>AG27-AG37</f>
        <v>0</v>
      </c>
      <c r="AH30" s="119" t="e">
        <f>+AG30/Q54*100</f>
        <v>#DIV/0!</v>
      </c>
      <c r="AJ30" s="120" t="s">
        <v>0</v>
      </c>
      <c r="AK30" s="121" t="s">
        <v>116</v>
      </c>
      <c r="AL30" s="121" t="s">
        <v>117</v>
      </c>
      <c r="AM30" s="121" t="s">
        <v>118</v>
      </c>
      <c r="AN30" s="122" t="s">
        <v>119</v>
      </c>
      <c r="AO30" s="133" t="s">
        <v>8</v>
      </c>
      <c r="AP30" s="71"/>
      <c r="AR30" s="159" t="s">
        <v>120</v>
      </c>
      <c r="AS30" s="160"/>
      <c r="AT30" s="161"/>
      <c r="AU30" s="162" t="s">
        <v>121</v>
      </c>
      <c r="AV30" s="160"/>
      <c r="AX30" s="183" t="s">
        <v>122</v>
      </c>
      <c r="AY30" s="160"/>
      <c r="BM30" s="186"/>
      <c r="BN30" s="186"/>
      <c r="BO30" s="186"/>
      <c r="BP30" s="186"/>
      <c r="BQ30" s="192"/>
      <c r="BR30" s="332"/>
      <c r="BU30" s="2"/>
      <c r="BV30" s="2"/>
      <c r="BW30" s="2"/>
      <c r="CN30" s="200"/>
      <c r="CO30" s="200"/>
      <c r="CP30" s="200"/>
      <c r="CQ30" s="200"/>
      <c r="CR30" s="200"/>
    </row>
    <row r="31" spans="3:96" ht="30" customHeight="1" thickBot="1">
      <c r="C31" s="8"/>
      <c r="D31" s="454" t="s">
        <v>123</v>
      </c>
      <c r="E31" s="455"/>
      <c r="F31" s="20" t="s">
        <v>17</v>
      </c>
      <c r="G31" s="337" t="s">
        <v>18</v>
      </c>
      <c r="H31" s="337" t="s">
        <v>19</v>
      </c>
      <c r="I31" s="57" t="s">
        <v>103</v>
      </c>
      <c r="J31" s="20" t="s">
        <v>17</v>
      </c>
      <c r="K31" s="337" t="s">
        <v>18</v>
      </c>
      <c r="L31" s="337" t="s">
        <v>19</v>
      </c>
      <c r="M31" s="57" t="s">
        <v>103</v>
      </c>
      <c r="N31" s="20" t="s">
        <v>17</v>
      </c>
      <c r="O31" s="337" t="s">
        <v>18</v>
      </c>
      <c r="P31" s="337" t="s">
        <v>19</v>
      </c>
      <c r="Q31" s="57" t="s">
        <v>103</v>
      </c>
      <c r="R31" s="20" t="s">
        <v>17</v>
      </c>
      <c r="S31" s="337" t="s">
        <v>18</v>
      </c>
      <c r="T31" s="337" t="s">
        <v>19</v>
      </c>
      <c r="U31" s="57" t="s">
        <v>103</v>
      </c>
      <c r="V31" s="20" t="s">
        <v>17</v>
      </c>
      <c r="W31" s="337" t="s">
        <v>18</v>
      </c>
      <c r="X31" s="337" t="s">
        <v>19</v>
      </c>
      <c r="Y31" s="57" t="s">
        <v>103</v>
      </c>
      <c r="Z31" s="20" t="s">
        <v>17</v>
      </c>
      <c r="AA31" s="337" t="s">
        <v>18</v>
      </c>
      <c r="AB31" s="337" t="s">
        <v>19</v>
      </c>
      <c r="AC31" s="57" t="s">
        <v>103</v>
      </c>
      <c r="AD31" s="87"/>
      <c r="AE31" s="472"/>
      <c r="AF31" s="89" t="s">
        <v>124</v>
      </c>
      <c r="AG31" s="123">
        <f>(AS48+AT48+AU48+AS49+AT49+AU49)*E10/60</f>
        <v>0</v>
      </c>
      <c r="AH31" s="119" t="e">
        <f t="shared" ref="AH31:AH34" si="18">+AG31/$AG$30*100</f>
        <v>#DIV/0!</v>
      </c>
      <c r="AJ31" s="319" t="s">
        <v>125</v>
      </c>
      <c r="AK31" s="124"/>
      <c r="AL31" s="124"/>
      <c r="AM31" s="124"/>
      <c r="AN31" s="124"/>
      <c r="AO31" s="322">
        <f t="shared" ref="AO31:AO36" si="19">SUM(AK31:AN31)</f>
        <v>0</v>
      </c>
      <c r="AP31" s="71"/>
      <c r="AR31" s="159" t="s">
        <v>126</v>
      </c>
      <c r="AS31" s="160"/>
      <c r="AT31" s="161"/>
      <c r="AU31" s="162" t="s">
        <v>127</v>
      </c>
      <c r="AV31" s="160"/>
      <c r="AX31" s="183" t="s">
        <v>128</v>
      </c>
      <c r="AY31" s="160"/>
      <c r="BP31" s="186"/>
      <c r="BQ31" s="192"/>
      <c r="BR31" s="332"/>
      <c r="BU31" s="2"/>
      <c r="BV31" s="2"/>
      <c r="BW31" s="2"/>
      <c r="CN31" s="200"/>
      <c r="CO31" s="200"/>
      <c r="CP31" s="200"/>
      <c r="CQ31" s="200"/>
      <c r="CR31" s="200"/>
    </row>
    <row r="32" spans="3:96" ht="30" customHeight="1">
      <c r="C32" s="8"/>
      <c r="D32" s="456"/>
      <c r="E32" s="457"/>
      <c r="F32" s="21" t="s">
        <v>107</v>
      </c>
      <c r="G32" s="14"/>
      <c r="H32" s="336" t="e">
        <f t="shared" ref="H32:H34" si="20">G32/($F$25+$G$25)</f>
        <v>#DIV/0!</v>
      </c>
      <c r="I32" s="590" t="e">
        <f>SUM(H32:H34)</f>
        <v>#DIV/0!</v>
      </c>
      <c r="J32" s="21" t="s">
        <v>107</v>
      </c>
      <c r="K32" s="14"/>
      <c r="L32" s="336" t="e">
        <f t="shared" ref="L32:L34" si="21">K32/($J$25+$K$25)</f>
        <v>#DIV/0!</v>
      </c>
      <c r="M32" s="590" t="e">
        <f>SUM(L32:L34)</f>
        <v>#DIV/0!</v>
      </c>
      <c r="N32" s="21" t="s">
        <v>107</v>
      </c>
      <c r="O32" s="14"/>
      <c r="P32" s="336" t="e">
        <f t="shared" ref="P32:P34" si="22">O32/($V$25)</f>
        <v>#DIV/0!</v>
      </c>
      <c r="Q32" s="590" t="e">
        <f>SUM(P32:P34)</f>
        <v>#DIV/0!</v>
      </c>
      <c r="R32" s="21" t="s">
        <v>107</v>
      </c>
      <c r="S32" s="14"/>
      <c r="T32" s="336" t="e">
        <f t="shared" ref="T32:T34" si="23">S32/($Y$25)</f>
        <v>#DIV/0!</v>
      </c>
      <c r="U32" s="590" t="e">
        <f>SUM(T32:T34)</f>
        <v>#DIV/0!</v>
      </c>
      <c r="V32" s="21" t="s">
        <v>107</v>
      </c>
      <c r="W32" s="14"/>
      <c r="X32" s="336" t="e">
        <f t="shared" ref="X32:X34" si="24">W32/($AB$25)</f>
        <v>#DIV/0!</v>
      </c>
      <c r="Y32" s="590" t="e">
        <f>SUM(X32:X34)</f>
        <v>#DIV/0!</v>
      </c>
      <c r="Z32" s="21" t="s">
        <v>107</v>
      </c>
      <c r="AA32" s="14"/>
      <c r="AB32" s="336" t="e">
        <f t="shared" ref="AB32:AB34" si="25">AA32/($AE$25)</f>
        <v>#DIV/0!</v>
      </c>
      <c r="AC32" s="590" t="e">
        <f>SUM(AB32:AB34)</f>
        <v>#DIV/0!</v>
      </c>
      <c r="AD32" s="56"/>
      <c r="AE32" s="472"/>
      <c r="AF32" s="89" t="s">
        <v>11</v>
      </c>
      <c r="AG32" s="125">
        <f>N25</f>
        <v>0</v>
      </c>
      <c r="AH32" s="119" t="e">
        <f t="shared" si="18"/>
        <v>#DIV/0!</v>
      </c>
      <c r="AJ32" s="319" t="s">
        <v>129</v>
      </c>
      <c r="AK32" s="124"/>
      <c r="AL32" s="124"/>
      <c r="AM32" s="124"/>
      <c r="AN32" s="124"/>
      <c r="AO32" s="322">
        <f t="shared" si="19"/>
        <v>0</v>
      </c>
      <c r="AP32" s="71"/>
      <c r="AR32" s="159" t="s">
        <v>130</v>
      </c>
      <c r="AS32" s="160"/>
      <c r="AT32" s="161"/>
      <c r="AU32" s="162" t="s">
        <v>131</v>
      </c>
      <c r="AV32" s="160"/>
      <c r="AX32" s="183" t="s">
        <v>132</v>
      </c>
      <c r="AY32" s="160"/>
      <c r="AZ32" s="184"/>
      <c r="BA32" s="185"/>
      <c r="BB32" s="185"/>
      <c r="BC32" s="184"/>
      <c r="BP32" s="331"/>
      <c r="BQ32" s="192"/>
      <c r="BR32" s="332"/>
      <c r="BU32" s="2"/>
      <c r="BV32" s="2"/>
      <c r="BW32" s="2"/>
      <c r="CN32" s="200"/>
      <c r="CO32" s="200"/>
      <c r="CP32" s="200"/>
      <c r="CQ32" s="200"/>
      <c r="CR32" s="200"/>
    </row>
    <row r="33" spans="1:105" ht="30" customHeight="1">
      <c r="C33" s="8"/>
      <c r="D33" s="456"/>
      <c r="E33" s="457"/>
      <c r="F33" s="23" t="s">
        <v>108</v>
      </c>
      <c r="G33" s="15"/>
      <c r="H33" s="336" t="e">
        <f t="shared" si="20"/>
        <v>#DIV/0!</v>
      </c>
      <c r="I33" s="590"/>
      <c r="J33" s="23" t="s">
        <v>108</v>
      </c>
      <c r="K33" s="15"/>
      <c r="L33" s="336" t="e">
        <f t="shared" si="21"/>
        <v>#DIV/0!</v>
      </c>
      <c r="M33" s="590"/>
      <c r="N33" s="23" t="s">
        <v>108</v>
      </c>
      <c r="O33" s="15"/>
      <c r="P33" s="336" t="e">
        <f t="shared" si="22"/>
        <v>#DIV/0!</v>
      </c>
      <c r="Q33" s="590"/>
      <c r="R33" s="23" t="s">
        <v>108</v>
      </c>
      <c r="S33" s="15"/>
      <c r="T33" s="336" t="e">
        <f t="shared" si="23"/>
        <v>#DIV/0!</v>
      </c>
      <c r="U33" s="590"/>
      <c r="V33" s="23" t="s">
        <v>108</v>
      </c>
      <c r="W33" s="15"/>
      <c r="X33" s="336" t="e">
        <f t="shared" si="24"/>
        <v>#DIV/0!</v>
      </c>
      <c r="Y33" s="590"/>
      <c r="Z33" s="23" t="s">
        <v>108</v>
      </c>
      <c r="AA33" s="15"/>
      <c r="AB33" s="336" t="e">
        <f t="shared" si="25"/>
        <v>#DIV/0!</v>
      </c>
      <c r="AC33" s="590"/>
      <c r="AD33" s="56"/>
      <c r="AE33" s="472"/>
      <c r="AF33" s="90" t="s">
        <v>12</v>
      </c>
      <c r="AG33" s="126">
        <f>O25</f>
        <v>0</v>
      </c>
      <c r="AH33" s="119" t="e">
        <f t="shared" si="18"/>
        <v>#DIV/0!</v>
      </c>
      <c r="AJ33" s="319" t="s">
        <v>133</v>
      </c>
      <c r="AK33" s="124"/>
      <c r="AL33" s="124"/>
      <c r="AM33" s="124"/>
      <c r="AN33" s="124"/>
      <c r="AO33" s="322">
        <f t="shared" si="19"/>
        <v>0</v>
      </c>
      <c r="AP33" s="71"/>
      <c r="AR33" s="159" t="s">
        <v>134</v>
      </c>
      <c r="AS33" s="160"/>
      <c r="AT33" s="161"/>
      <c r="AU33" s="162" t="s">
        <v>135</v>
      </c>
      <c r="AV33" s="160"/>
      <c r="AX33" s="183" t="s">
        <v>136</v>
      </c>
      <c r="AY33" s="160"/>
      <c r="AZ33" s="184"/>
      <c r="BA33" s="185"/>
      <c r="BB33" s="185"/>
      <c r="BC33" s="184"/>
      <c r="BP33" s="193"/>
      <c r="BQ33" s="192"/>
      <c r="BR33" s="332"/>
      <c r="BU33" s="2"/>
      <c r="BV33" s="2"/>
      <c r="BW33" s="2"/>
      <c r="CN33" s="200"/>
      <c r="CO33" s="200"/>
      <c r="CP33" s="200"/>
      <c r="CQ33" s="200"/>
      <c r="CR33" s="200"/>
    </row>
    <row r="34" spans="1:105" ht="30" customHeight="1" thickBot="1">
      <c r="C34" s="8"/>
      <c r="D34" s="458"/>
      <c r="E34" s="459"/>
      <c r="F34" s="27" t="s">
        <v>114</v>
      </c>
      <c r="G34" s="17"/>
      <c r="H34" s="336" t="e">
        <f t="shared" si="20"/>
        <v>#DIV/0!</v>
      </c>
      <c r="I34" s="590"/>
      <c r="J34" s="27" t="s">
        <v>114</v>
      </c>
      <c r="K34" s="17"/>
      <c r="L34" s="336" t="e">
        <f t="shared" si="21"/>
        <v>#DIV/0!</v>
      </c>
      <c r="M34" s="590"/>
      <c r="N34" s="27" t="s">
        <v>114</v>
      </c>
      <c r="O34" s="17"/>
      <c r="P34" s="336" t="e">
        <f t="shared" si="22"/>
        <v>#DIV/0!</v>
      </c>
      <c r="Q34" s="590"/>
      <c r="R34" s="27" t="s">
        <v>114</v>
      </c>
      <c r="S34" s="17"/>
      <c r="T34" s="336" t="e">
        <f t="shared" si="23"/>
        <v>#DIV/0!</v>
      </c>
      <c r="U34" s="590"/>
      <c r="V34" s="27" t="s">
        <v>114</v>
      </c>
      <c r="W34" s="17"/>
      <c r="X34" s="336" t="e">
        <f t="shared" si="24"/>
        <v>#DIV/0!</v>
      </c>
      <c r="Y34" s="590"/>
      <c r="Z34" s="27" t="s">
        <v>114</v>
      </c>
      <c r="AA34" s="17"/>
      <c r="AB34" s="336" t="e">
        <f t="shared" si="25"/>
        <v>#DIV/0!</v>
      </c>
      <c r="AC34" s="590"/>
      <c r="AD34" s="56"/>
      <c r="AE34" s="472"/>
      <c r="AF34" s="91" t="s">
        <v>13</v>
      </c>
      <c r="AG34" s="127">
        <f>P25</f>
        <v>0</v>
      </c>
      <c r="AH34" s="128" t="e">
        <f t="shared" si="18"/>
        <v>#DIV/0!</v>
      </c>
      <c r="AJ34" s="319" t="s">
        <v>137</v>
      </c>
      <c r="AK34" s="124"/>
      <c r="AL34" s="124"/>
      <c r="AM34" s="124"/>
      <c r="AN34" s="124"/>
      <c r="AO34" s="322">
        <f t="shared" si="19"/>
        <v>0</v>
      </c>
      <c r="AP34" s="71"/>
      <c r="AR34" s="159" t="s">
        <v>138</v>
      </c>
      <c r="AS34" s="160"/>
      <c r="AT34" s="161"/>
      <c r="AU34" s="162" t="s">
        <v>139</v>
      </c>
      <c r="AV34" s="160"/>
      <c r="AX34" s="183" t="s">
        <v>140</v>
      </c>
      <c r="AY34" s="160"/>
      <c r="BL34"/>
      <c r="BM34"/>
      <c r="BN34"/>
      <c r="BO34"/>
      <c r="BP34"/>
      <c r="BQ34" s="192"/>
      <c r="BR34" s="332"/>
      <c r="BU34" s="2"/>
      <c r="BV34" s="2"/>
      <c r="BW34" s="2"/>
      <c r="CN34" s="200"/>
      <c r="CO34" s="200"/>
      <c r="CP34" s="200"/>
      <c r="CQ34" s="200"/>
      <c r="CR34" s="200"/>
    </row>
    <row r="35" spans="1:105" ht="30" customHeight="1" thickBot="1">
      <c r="C35" s="8"/>
      <c r="D35" s="431" t="s">
        <v>141</v>
      </c>
      <c r="E35" s="432"/>
      <c r="F35" s="436" t="s">
        <v>6</v>
      </c>
      <c r="G35" s="437"/>
      <c r="H35" s="437"/>
      <c r="I35" s="437"/>
      <c r="J35" s="438" t="s">
        <v>7</v>
      </c>
      <c r="K35" s="438"/>
      <c r="L35" s="438"/>
      <c r="M35" s="438"/>
      <c r="N35" s="439" t="s">
        <v>63</v>
      </c>
      <c r="O35" s="440"/>
      <c r="P35" s="440"/>
      <c r="Q35" s="441"/>
      <c r="R35" s="442" t="s">
        <v>64</v>
      </c>
      <c r="S35" s="443"/>
      <c r="T35" s="443"/>
      <c r="U35" s="444"/>
      <c r="V35" s="445" t="s">
        <v>65</v>
      </c>
      <c r="W35" s="446"/>
      <c r="X35" s="446"/>
      <c r="Y35" s="447"/>
      <c r="Z35" s="451" t="s">
        <v>66</v>
      </c>
      <c r="AA35" s="452"/>
      <c r="AB35" s="452"/>
      <c r="AC35" s="453"/>
      <c r="AE35" s="473"/>
      <c r="AF35" s="92" t="s">
        <v>142</v>
      </c>
      <c r="AG35" s="129">
        <f>SUM(AG32:AG34)</f>
        <v>0</v>
      </c>
      <c r="AH35" s="130" t="e">
        <f>SUM(AH31:AH34)</f>
        <v>#DIV/0!</v>
      </c>
      <c r="AJ35" s="319" t="s">
        <v>143</v>
      </c>
      <c r="AK35" s="124"/>
      <c r="AL35" s="124"/>
      <c r="AM35" s="124"/>
      <c r="AN35" s="124"/>
      <c r="AO35" s="322">
        <f t="shared" si="19"/>
        <v>0</v>
      </c>
      <c r="AP35" s="71"/>
      <c r="AR35" s="159" t="s">
        <v>144</v>
      </c>
      <c r="AS35" s="160"/>
      <c r="AT35" s="161"/>
      <c r="AU35" s="162" t="s">
        <v>145</v>
      </c>
      <c r="AV35" s="160"/>
      <c r="AW35" s="186"/>
      <c r="BL35"/>
      <c r="BM35"/>
      <c r="BN35"/>
      <c r="BO35"/>
      <c r="BP35"/>
      <c r="BQ35" s="192"/>
      <c r="BR35" s="332"/>
      <c r="CN35" s="200"/>
      <c r="CO35" s="200"/>
      <c r="CP35" s="200"/>
      <c r="CQ35" s="200"/>
      <c r="CR35" s="200"/>
    </row>
    <row r="36" spans="1:105" ht="30" customHeight="1" thickBot="1">
      <c r="C36" s="8"/>
      <c r="D36" s="433"/>
      <c r="E36" s="432"/>
      <c r="F36" s="28"/>
      <c r="G36" s="29"/>
      <c r="H36" s="29"/>
      <c r="I36" s="29"/>
      <c r="J36" s="28"/>
      <c r="N36" s="28"/>
      <c r="R36" s="28"/>
      <c r="U36" s="71"/>
      <c r="V36" s="28"/>
      <c r="Y36" s="71"/>
      <c r="Z36" s="28"/>
      <c r="AC36" s="71"/>
      <c r="AE36" s="414" t="s">
        <v>146</v>
      </c>
      <c r="AF36" s="93" t="s">
        <v>110</v>
      </c>
      <c r="AG36" s="88" t="s">
        <v>111</v>
      </c>
      <c r="AH36" s="117" t="s">
        <v>19</v>
      </c>
      <c r="AJ36" s="324" t="s">
        <v>147</v>
      </c>
      <c r="AK36" s="131"/>
      <c r="AL36" s="131"/>
      <c r="AM36" s="132"/>
      <c r="AN36" s="132"/>
      <c r="AO36" s="327">
        <f t="shared" si="19"/>
        <v>0</v>
      </c>
      <c r="AP36" s="71"/>
      <c r="AR36" s="159" t="s">
        <v>148</v>
      </c>
      <c r="AS36" s="160"/>
      <c r="AT36" s="161"/>
      <c r="AU36" s="162" t="s">
        <v>149</v>
      </c>
      <c r="AV36" s="160"/>
      <c r="AW36" s="187"/>
      <c r="BL36"/>
      <c r="BM36"/>
      <c r="BN36"/>
      <c r="BO36"/>
      <c r="BP36"/>
      <c r="BQ36" s="192"/>
      <c r="BR36" s="332"/>
      <c r="CE36" s="56"/>
      <c r="CN36" s="200"/>
      <c r="CO36" s="200"/>
      <c r="CP36" s="200"/>
      <c r="CQ36" s="200"/>
      <c r="CR36" s="200"/>
    </row>
    <row r="37" spans="1:105" ht="30" customHeight="1" thickBot="1">
      <c r="C37" s="8"/>
      <c r="D37" s="433"/>
      <c r="E37" s="432"/>
      <c r="F37" s="28"/>
      <c r="G37" s="29"/>
      <c r="H37" s="29"/>
      <c r="I37" s="29"/>
      <c r="J37" s="28"/>
      <c r="N37" s="28"/>
      <c r="R37" s="28"/>
      <c r="U37" s="71"/>
      <c r="V37" s="28"/>
      <c r="Y37" s="71"/>
      <c r="Z37" s="28"/>
      <c r="AC37" s="71"/>
      <c r="AE37" s="415"/>
      <c r="AF37" s="89" t="s">
        <v>115</v>
      </c>
      <c r="AG37" s="118">
        <f>AR25</f>
        <v>0</v>
      </c>
      <c r="AH37" s="119" t="e">
        <f>+AG37/Q54*100</f>
        <v>#DIV/0!</v>
      </c>
      <c r="AM37" s="417" t="s">
        <v>102</v>
      </c>
      <c r="AN37" s="418"/>
      <c r="AO37" s="57">
        <f>SUM(AO31:AO36)</f>
        <v>0</v>
      </c>
      <c r="AP37" s="71"/>
      <c r="AR37" s="159" t="s">
        <v>150</v>
      </c>
      <c r="AS37" s="160"/>
      <c r="AT37" s="161"/>
      <c r="AU37" s="162" t="s">
        <v>151</v>
      </c>
      <c r="AV37" s="160"/>
      <c r="AW37" s="1"/>
      <c r="BL37"/>
      <c r="BM37"/>
      <c r="BN37"/>
      <c r="BO37"/>
      <c r="BP37"/>
      <c r="BQ37" s="192"/>
      <c r="BR37" s="332"/>
    </row>
    <row r="38" spans="1:105" ht="30" customHeight="1" thickBot="1">
      <c r="C38" s="8"/>
      <c r="D38" s="433"/>
      <c r="E38" s="432"/>
      <c r="F38" s="28"/>
      <c r="G38" s="29"/>
      <c r="H38" s="29"/>
      <c r="I38" s="29"/>
      <c r="J38" s="28"/>
      <c r="N38" s="28"/>
      <c r="R38" s="28"/>
      <c r="U38" s="71"/>
      <c r="V38" s="28"/>
      <c r="Y38" s="71"/>
      <c r="Z38" s="28"/>
      <c r="AC38" s="71"/>
      <c r="AE38" s="415"/>
      <c r="AF38" s="89" t="s">
        <v>152</v>
      </c>
      <c r="AG38" s="123">
        <f>((AS50+AT50+AU50+AS51+AT51+AU51+AS52+AT52+AU52+AS53+AT53+AU53)/8)*E10/60</f>
        <v>0</v>
      </c>
      <c r="AH38" s="119" t="e">
        <f t="shared" ref="AH38:AH41" si="26">+AG38/$AG$37*100</f>
        <v>#DIV/0!</v>
      </c>
      <c r="AP38" s="71"/>
      <c r="AR38" s="159" t="s">
        <v>153</v>
      </c>
      <c r="AS38" s="160"/>
      <c r="AT38" s="161"/>
      <c r="AU38" s="162" t="s">
        <v>154</v>
      </c>
      <c r="AV38" s="160"/>
      <c r="AW38" s="1"/>
      <c r="BL38"/>
      <c r="BM38"/>
      <c r="BN38"/>
      <c r="BO38"/>
      <c r="BP38"/>
      <c r="BQ38" s="192"/>
      <c r="BR38" s="332"/>
    </row>
    <row r="39" spans="1:105" ht="30" customHeight="1">
      <c r="C39" s="8"/>
      <c r="D39" s="433"/>
      <c r="E39" s="432"/>
      <c r="F39" s="28"/>
      <c r="G39" s="29"/>
      <c r="H39" s="29"/>
      <c r="I39" s="29"/>
      <c r="J39" s="28"/>
      <c r="N39" s="28"/>
      <c r="R39" s="28"/>
      <c r="U39" s="71"/>
      <c r="V39" s="28"/>
      <c r="Y39" s="71"/>
      <c r="Z39" s="28"/>
      <c r="AC39" s="71"/>
      <c r="AE39" s="415"/>
      <c r="AF39" s="89" t="s">
        <v>11</v>
      </c>
      <c r="AG39" s="126">
        <f>AH25</f>
        <v>0</v>
      </c>
      <c r="AH39" s="119" t="e">
        <f t="shared" si="26"/>
        <v>#DIV/0!</v>
      </c>
      <c r="AJ39" s="360" t="s">
        <v>11</v>
      </c>
      <c r="AK39" s="361"/>
      <c r="AL39" s="362" t="s">
        <v>12</v>
      </c>
      <c r="AM39" s="361"/>
      <c r="AN39" s="362" t="s">
        <v>13</v>
      </c>
      <c r="AO39" s="363"/>
      <c r="AP39" s="71"/>
      <c r="AR39" s="159" t="s">
        <v>155</v>
      </c>
      <c r="AS39" s="160"/>
      <c r="AT39" s="161"/>
      <c r="AU39" s="162" t="s">
        <v>156</v>
      </c>
      <c r="AV39" s="160"/>
      <c r="AW39" s="1"/>
      <c r="BJ39" s="331"/>
      <c r="BK39" s="331"/>
      <c r="BL39"/>
      <c r="BM39"/>
      <c r="BN39"/>
      <c r="BO39"/>
      <c r="BP39"/>
      <c r="BQ39" s="192"/>
      <c r="BR39" s="331"/>
      <c r="CN39" s="332"/>
    </row>
    <row r="40" spans="1:105" ht="30" customHeight="1">
      <c r="C40" s="8"/>
      <c r="D40" s="433"/>
      <c r="E40" s="432"/>
      <c r="F40" s="28"/>
      <c r="G40" s="29"/>
      <c r="H40" s="29"/>
      <c r="I40" s="29"/>
      <c r="J40" s="28"/>
      <c r="N40" s="28"/>
      <c r="R40" s="28"/>
      <c r="U40" s="71"/>
      <c r="V40" s="28"/>
      <c r="Y40" s="71"/>
      <c r="Z40" s="28"/>
      <c r="AC40" s="71"/>
      <c r="AE40" s="415"/>
      <c r="AF40" s="89" t="s">
        <v>12</v>
      </c>
      <c r="AG40" s="126">
        <f>AI25</f>
        <v>0</v>
      </c>
      <c r="AH40" s="119" t="e">
        <f t="shared" si="26"/>
        <v>#DIV/0!</v>
      </c>
      <c r="AJ40" s="419" t="e">
        <f>(AG27-AE45)/AG27</f>
        <v>#DIV/0!</v>
      </c>
      <c r="AK40" s="387"/>
      <c r="AL40" s="387" t="e">
        <f>(E10*AW54/60/(AG27-AE45))</f>
        <v>#DIV/0!</v>
      </c>
      <c r="AM40" s="387"/>
      <c r="AN40" s="387" t="e">
        <f>AT55/AW54</f>
        <v>#DIV/0!</v>
      </c>
      <c r="AO40" s="388"/>
      <c r="AP40" s="71"/>
      <c r="AR40" s="159" t="s">
        <v>157</v>
      </c>
      <c r="AS40" s="160"/>
      <c r="AT40" s="161"/>
      <c r="AU40" s="162" t="s">
        <v>158</v>
      </c>
      <c r="AV40" s="160"/>
      <c r="AW40" s="1"/>
      <c r="BJ40" s="331"/>
      <c r="BK40" s="331"/>
      <c r="BL40" s="331"/>
      <c r="BM40" s="331"/>
      <c r="BN40" s="331"/>
      <c r="BO40" s="331"/>
      <c r="BP40" s="192"/>
      <c r="BQ40" s="192"/>
      <c r="BR40" s="332"/>
    </row>
    <row r="41" spans="1:105" ht="30" customHeight="1" thickBot="1">
      <c r="C41" s="8"/>
      <c r="D41" s="433"/>
      <c r="E41" s="432"/>
      <c r="F41" s="28"/>
      <c r="G41" s="29"/>
      <c r="H41" s="29"/>
      <c r="I41" s="29"/>
      <c r="J41" s="28"/>
      <c r="N41" s="28"/>
      <c r="R41" s="28"/>
      <c r="U41" s="71"/>
      <c r="V41" s="28"/>
      <c r="Y41" s="71"/>
      <c r="Z41" s="28"/>
      <c r="AC41" s="71"/>
      <c r="AE41" s="415"/>
      <c r="AF41" s="91" t="s">
        <v>13</v>
      </c>
      <c r="AG41" s="127">
        <f>AJ25</f>
        <v>0</v>
      </c>
      <c r="AH41" s="128" t="e">
        <f t="shared" si="26"/>
        <v>#DIV/0!</v>
      </c>
      <c r="AJ41" s="420"/>
      <c r="AK41" s="421"/>
      <c r="AL41" s="421"/>
      <c r="AM41" s="421"/>
      <c r="AN41" s="421"/>
      <c r="AO41" s="422"/>
      <c r="AP41" s="71"/>
      <c r="AR41" s="159" t="s">
        <v>159</v>
      </c>
      <c r="AS41" s="160"/>
      <c r="AT41" s="161"/>
      <c r="AU41" s="162" t="s">
        <v>119</v>
      </c>
      <c r="AV41" s="160"/>
      <c r="AW41" s="1"/>
      <c r="BO41" s="331"/>
      <c r="BP41" s="186"/>
      <c r="BQ41" s="186"/>
      <c r="BR41" s="186"/>
      <c r="CK41" s="186"/>
    </row>
    <row r="42" spans="1:105" ht="30" customHeight="1" thickTop="1" thickBot="1">
      <c r="C42" s="8"/>
      <c r="D42" s="434"/>
      <c r="E42" s="435"/>
      <c r="F42" s="30"/>
      <c r="G42" s="31"/>
      <c r="H42" s="31"/>
      <c r="I42" s="31"/>
      <c r="J42" s="30"/>
      <c r="K42" s="36"/>
      <c r="L42" s="36"/>
      <c r="M42" s="36"/>
      <c r="N42" s="30"/>
      <c r="O42" s="36"/>
      <c r="P42" s="36"/>
      <c r="Q42" s="36"/>
      <c r="R42" s="30"/>
      <c r="S42" s="36"/>
      <c r="T42" s="36"/>
      <c r="U42" s="72"/>
      <c r="V42" s="30"/>
      <c r="W42" s="36"/>
      <c r="X42" s="36"/>
      <c r="Y42" s="72"/>
      <c r="Z42" s="30"/>
      <c r="AA42" s="36"/>
      <c r="AB42" s="36"/>
      <c r="AC42" s="72"/>
      <c r="AE42" s="416"/>
      <c r="AF42" s="92" t="s">
        <v>142</v>
      </c>
      <c r="AG42" s="129">
        <f>SUM(AG39:AG41)</f>
        <v>0</v>
      </c>
      <c r="AH42" s="130" t="e">
        <f>SUM(AH38:AH41)</f>
        <v>#DIV/0!</v>
      </c>
      <c r="AJ42" s="423" t="s">
        <v>160</v>
      </c>
      <c r="AK42" s="424"/>
      <c r="AL42" s="427" t="e">
        <f>AJ40*AL40*AN40</f>
        <v>#DIV/0!</v>
      </c>
      <c r="AM42" s="427"/>
      <c r="AN42" s="427"/>
      <c r="AO42" s="428"/>
      <c r="AP42" s="71"/>
      <c r="AR42" s="159" t="s">
        <v>161</v>
      </c>
      <c r="AS42" s="160"/>
      <c r="AT42" s="161"/>
      <c r="AU42" s="163" t="s">
        <v>102</v>
      </c>
      <c r="AV42" s="164">
        <f>SUM(AV30:AV41)</f>
        <v>0</v>
      </c>
      <c r="AW42" s="1"/>
      <c r="BF42" s="194"/>
      <c r="BG42" s="194"/>
      <c r="BH42" s="194"/>
      <c r="BI42" s="194"/>
      <c r="BJ42" s="194"/>
      <c r="BO42" s="332"/>
      <c r="BP42" s="186"/>
      <c r="BQ42" s="186"/>
      <c r="BR42" s="186"/>
      <c r="CK42" s="186"/>
    </row>
    <row r="43" spans="1:105" ht="30" customHeight="1" thickBot="1">
      <c r="C43" s="8"/>
      <c r="W43" s="333"/>
      <c r="X43" s="333"/>
      <c r="AE43" s="398" t="s">
        <v>162</v>
      </c>
      <c r="AF43" s="399"/>
      <c r="AG43" s="399"/>
      <c r="AH43" s="400"/>
      <c r="AJ43" s="425"/>
      <c r="AK43" s="426"/>
      <c r="AL43" s="429"/>
      <c r="AM43" s="429"/>
      <c r="AN43" s="429"/>
      <c r="AO43" s="430"/>
      <c r="AP43" s="71"/>
      <c r="AR43" s="159" t="s">
        <v>163</v>
      </c>
      <c r="AS43" s="160"/>
      <c r="AT43" s="161"/>
      <c r="BF43" s="194"/>
      <c r="BG43" s="194"/>
      <c r="BH43" s="194"/>
      <c r="BI43" s="194"/>
      <c r="BJ43" s="194"/>
      <c r="BO43" s="332"/>
      <c r="BP43" s="193"/>
      <c r="BQ43" s="193"/>
      <c r="CK43" s="186"/>
    </row>
    <row r="44" spans="1:105" ht="30" customHeight="1" thickBot="1">
      <c r="A44" s="265">
        <v>1</v>
      </c>
      <c r="B44" s="265"/>
      <c r="C44" s="8"/>
      <c r="D44" s="401" t="s">
        <v>164</v>
      </c>
      <c r="E44" s="402"/>
      <c r="F44" s="403"/>
      <c r="H44" s="404" t="s">
        <v>165</v>
      </c>
      <c r="I44" s="405"/>
      <c r="J44" s="406" t="s">
        <v>166</v>
      </c>
      <c r="K44" s="407"/>
      <c r="M44" s="401" t="s">
        <v>167</v>
      </c>
      <c r="N44" s="402"/>
      <c r="O44" s="402"/>
      <c r="P44" s="402"/>
      <c r="Q44" s="403"/>
      <c r="S44" s="408" t="s">
        <v>168</v>
      </c>
      <c r="T44" s="409"/>
      <c r="U44" s="409"/>
      <c r="V44" s="409"/>
      <c r="W44" s="409"/>
      <c r="X44" s="410"/>
      <c r="Z44" s="411" t="s">
        <v>169</v>
      </c>
      <c r="AA44" s="412"/>
      <c r="AB44" s="412"/>
      <c r="AC44" s="413"/>
      <c r="AE44" s="94" t="s">
        <v>11</v>
      </c>
      <c r="AF44" s="95" t="s">
        <v>12</v>
      </c>
      <c r="AG44" s="95" t="s">
        <v>13</v>
      </c>
      <c r="AH44" s="133" t="s">
        <v>49</v>
      </c>
      <c r="AP44" s="71"/>
      <c r="AR44" s="159" t="s">
        <v>170</v>
      </c>
      <c r="AS44" s="160"/>
      <c r="AT44" s="161"/>
      <c r="BF44" s="194"/>
      <c r="BG44" s="194"/>
      <c r="BH44" s="194"/>
      <c r="BI44" s="194"/>
      <c r="BJ44" s="194"/>
      <c r="BO44" s="332"/>
      <c r="BP44" s="193"/>
      <c r="BQ44" s="193"/>
      <c r="BR44" s="193"/>
      <c r="CK44" s="186"/>
    </row>
    <row r="45" spans="1:105" ht="30" customHeight="1" thickBot="1">
      <c r="A45" s="265">
        <v>2</v>
      </c>
      <c r="B45" s="265"/>
      <c r="C45" s="8"/>
      <c r="D45" s="391" t="s">
        <v>20</v>
      </c>
      <c r="E45" s="392"/>
      <c r="F45" s="32"/>
      <c r="H45" s="325" t="s">
        <v>24</v>
      </c>
      <c r="I45" s="58"/>
      <c r="J45" s="59" t="s">
        <v>34</v>
      </c>
      <c r="K45" s="60"/>
      <c r="M45" s="393" t="s">
        <v>171</v>
      </c>
      <c r="N45" s="394"/>
      <c r="O45" s="394"/>
      <c r="P45" s="395"/>
      <c r="Q45" s="33"/>
      <c r="S45" s="396" t="s">
        <v>44</v>
      </c>
      <c r="T45" s="397"/>
      <c r="U45" s="73" t="s">
        <v>45</v>
      </c>
      <c r="V45" s="330" t="s">
        <v>46</v>
      </c>
      <c r="W45" s="74" t="s">
        <v>47</v>
      </c>
      <c r="X45" s="74" t="s">
        <v>48</v>
      </c>
      <c r="Z45" s="391" t="s">
        <v>172</v>
      </c>
      <c r="AA45" s="392"/>
      <c r="AB45" s="14"/>
      <c r="AC45" s="96" t="s">
        <v>173</v>
      </c>
      <c r="AE45" s="97">
        <f>AG32+AG39</f>
        <v>0</v>
      </c>
      <c r="AF45" s="98">
        <f>AG33+AG40</f>
        <v>0</v>
      </c>
      <c r="AG45" s="98">
        <f>AG34+AG41</f>
        <v>0</v>
      </c>
      <c r="AH45" s="134">
        <f>SUM(AE45:AG45)</f>
        <v>0</v>
      </c>
      <c r="AJ45" s="360" t="s">
        <v>174</v>
      </c>
      <c r="AK45" s="361"/>
      <c r="AL45" s="362" t="s">
        <v>175</v>
      </c>
      <c r="AM45" s="361"/>
      <c r="AN45" s="362" t="s">
        <v>176</v>
      </c>
      <c r="AO45" s="363"/>
      <c r="AP45" s="71"/>
      <c r="AR45" s="163" t="s">
        <v>102</v>
      </c>
      <c r="AS45" s="164">
        <f>SUM(AS30:AS44)</f>
        <v>0</v>
      </c>
      <c r="AT45" s="165"/>
      <c r="BP45" s="331"/>
      <c r="BQ45" s="331"/>
      <c r="BR45" s="331"/>
      <c r="CK45" s="331"/>
    </row>
    <row r="46" spans="1:105" ht="30" customHeight="1" thickBot="1">
      <c r="A46" s="265">
        <v>3</v>
      </c>
      <c r="B46" s="265"/>
      <c r="C46" s="8"/>
      <c r="D46" s="358" t="s">
        <v>21</v>
      </c>
      <c r="E46" s="359"/>
      <c r="F46" s="33"/>
      <c r="H46" s="319" t="s">
        <v>25</v>
      </c>
      <c r="I46" s="61"/>
      <c r="J46" s="62" t="s">
        <v>35</v>
      </c>
      <c r="K46" s="63"/>
      <c r="M46" s="356" t="s">
        <v>177</v>
      </c>
      <c r="N46" s="357"/>
      <c r="O46" s="357"/>
      <c r="P46" s="382"/>
      <c r="Q46" s="33"/>
      <c r="S46" s="358" t="s">
        <v>178</v>
      </c>
      <c r="T46" s="359"/>
      <c r="U46" s="75"/>
      <c r="V46" s="75"/>
      <c r="W46" s="75"/>
      <c r="X46" s="76">
        <f t="shared" ref="X46:X53" si="27">(U46+V46)-W46</f>
        <v>0</v>
      </c>
      <c r="Z46" s="358" t="s">
        <v>179</v>
      </c>
      <c r="AA46" s="359"/>
      <c r="AB46" s="15"/>
      <c r="AC46" s="99" t="s">
        <v>173</v>
      </c>
      <c r="AJ46" s="383" t="e">
        <f>AT55/Q49</f>
        <v>#DIV/0!</v>
      </c>
      <c r="AK46" s="384"/>
      <c r="AL46" s="384" t="e">
        <f>AT55/Q51</f>
        <v>#DIV/0!</v>
      </c>
      <c r="AM46" s="384"/>
      <c r="AN46" s="387" t="e">
        <f>AT55*E10/60/AG27</f>
        <v>#DIV/0!</v>
      </c>
      <c r="AO46" s="388"/>
      <c r="AP46" s="71"/>
      <c r="BP46" s="331"/>
      <c r="BQ46" s="331"/>
      <c r="BR46" s="331"/>
      <c r="BS46" s="332"/>
      <c r="BT46" s="332"/>
      <c r="BX46" s="332"/>
      <c r="BY46" s="332"/>
      <c r="CK46" s="331"/>
    </row>
    <row r="47" spans="1:105" ht="30" customHeight="1" thickBot="1">
      <c r="A47" s="265">
        <v>4</v>
      </c>
      <c r="B47" s="265"/>
      <c r="C47" s="8"/>
      <c r="D47" s="358" t="s">
        <v>22</v>
      </c>
      <c r="E47" s="359"/>
      <c r="F47" s="33"/>
      <c r="H47" s="319" t="s">
        <v>26</v>
      </c>
      <c r="I47" s="61"/>
      <c r="J47" s="62" t="s">
        <v>36</v>
      </c>
      <c r="K47" s="63"/>
      <c r="M47" s="356" t="s">
        <v>180</v>
      </c>
      <c r="N47" s="357"/>
      <c r="O47" s="357"/>
      <c r="P47" s="382"/>
      <c r="Q47" s="77">
        <f>Q45*AG27/60</f>
        <v>0</v>
      </c>
      <c r="S47" s="358" t="s">
        <v>181</v>
      </c>
      <c r="T47" s="359"/>
      <c r="U47" s="75"/>
      <c r="V47" s="75"/>
      <c r="W47" s="75"/>
      <c r="X47" s="76">
        <f t="shared" si="27"/>
        <v>0</v>
      </c>
      <c r="Z47" s="358" t="s">
        <v>182</v>
      </c>
      <c r="AA47" s="359"/>
      <c r="AB47" s="15"/>
      <c r="AC47" s="99" t="s">
        <v>173</v>
      </c>
      <c r="AE47" s="328" t="s">
        <v>10</v>
      </c>
      <c r="AF47" s="100" t="s">
        <v>183</v>
      </c>
      <c r="AG47" s="100" t="s">
        <v>184</v>
      </c>
      <c r="AH47" s="135" t="s">
        <v>185</v>
      </c>
      <c r="AJ47" s="385"/>
      <c r="AK47" s="386"/>
      <c r="AL47" s="386"/>
      <c r="AM47" s="386"/>
      <c r="AN47" s="389"/>
      <c r="AO47" s="390"/>
      <c r="AP47" s="71"/>
      <c r="AR47" s="166" t="s">
        <v>0</v>
      </c>
      <c r="AS47" s="167" t="s">
        <v>1</v>
      </c>
      <c r="AT47" s="167" t="s">
        <v>2</v>
      </c>
      <c r="AU47" s="167" t="s">
        <v>3</v>
      </c>
      <c r="AV47" s="167" t="s">
        <v>4</v>
      </c>
      <c r="AW47" s="188" t="s">
        <v>5</v>
      </c>
      <c r="BP47" s="331"/>
      <c r="BQ47" s="331"/>
      <c r="BR47" s="331"/>
      <c r="BS47" s="332"/>
      <c r="BT47" s="332"/>
      <c r="BU47" s="332"/>
      <c r="BW47" s="332"/>
      <c r="BX47" s="332"/>
      <c r="BY47" s="332"/>
      <c r="CK47" s="193"/>
      <c r="CT47" s="210"/>
      <c r="CU47" s="210"/>
      <c r="CV47" s="210"/>
      <c r="CW47" s="210"/>
      <c r="CX47" s="210"/>
      <c r="CY47" s="210"/>
      <c r="CZ47" s="210"/>
      <c r="DA47" s="210"/>
    </row>
    <row r="48" spans="1:105" ht="30" customHeight="1">
      <c r="A48" s="265">
        <v>5</v>
      </c>
      <c r="B48" s="265"/>
      <c r="C48" s="8"/>
      <c r="D48" s="358" t="s">
        <v>23</v>
      </c>
      <c r="E48" s="359"/>
      <c r="F48" s="33"/>
      <c r="H48" s="319" t="s">
        <v>27</v>
      </c>
      <c r="I48" s="61"/>
      <c r="J48" s="62" t="s">
        <v>37</v>
      </c>
      <c r="K48" s="63"/>
      <c r="M48" s="356" t="s">
        <v>186</v>
      </c>
      <c r="N48" s="357"/>
      <c r="O48" s="357"/>
      <c r="P48" s="382"/>
      <c r="Q48" s="77">
        <f>Q46*AG27/60</f>
        <v>0</v>
      </c>
      <c r="S48" s="358" t="s">
        <v>187</v>
      </c>
      <c r="T48" s="359"/>
      <c r="U48" s="75"/>
      <c r="V48" s="75"/>
      <c r="W48" s="75"/>
      <c r="X48" s="76">
        <f t="shared" si="27"/>
        <v>0</v>
      </c>
      <c r="Z48" s="358" t="s">
        <v>188</v>
      </c>
      <c r="AA48" s="359"/>
      <c r="AB48" s="75"/>
      <c r="AC48" s="99" t="s">
        <v>189</v>
      </c>
      <c r="AE48" s="101" t="s">
        <v>190</v>
      </c>
      <c r="AF48" s="102"/>
      <c r="AG48" s="136"/>
      <c r="AH48" s="137"/>
      <c r="AJ48" s="360" t="s">
        <v>191</v>
      </c>
      <c r="AK48" s="361"/>
      <c r="AL48" s="362" t="s">
        <v>192</v>
      </c>
      <c r="AM48" s="361"/>
      <c r="AN48" s="362" t="s">
        <v>14</v>
      </c>
      <c r="AO48" s="363"/>
      <c r="AP48" s="71"/>
      <c r="AR48" s="325" t="s">
        <v>125</v>
      </c>
      <c r="AS48" s="168">
        <f t="shared" ref="AS48:AV48" si="28">F25</f>
        <v>0</v>
      </c>
      <c r="AT48" s="168">
        <f t="shared" si="28"/>
        <v>0</v>
      </c>
      <c r="AU48" s="168">
        <f t="shared" si="28"/>
        <v>0</v>
      </c>
      <c r="AV48" s="168">
        <f t="shared" si="28"/>
        <v>0</v>
      </c>
      <c r="AW48" s="326">
        <f t="shared" ref="AW48:AW53" si="29">SUM(AS48:AV48)</f>
        <v>0</v>
      </c>
      <c r="AX48" s="189">
        <f t="shared" ref="AX48:AX53" si="30">SUM(AS48:AU48)</f>
        <v>0</v>
      </c>
      <c r="BP48" s="331"/>
      <c r="BQ48" s="331"/>
      <c r="BR48" s="331"/>
      <c r="BS48" s="332"/>
      <c r="BT48" s="186"/>
      <c r="BU48" s="186"/>
      <c r="BV48" s="332"/>
      <c r="BW48" s="186"/>
      <c r="BX48" s="332"/>
      <c r="BY48" s="332"/>
      <c r="CK48" s="331"/>
      <c r="CT48" s="210"/>
      <c r="CU48" s="210"/>
      <c r="CV48" s="210"/>
      <c r="CW48" s="210"/>
      <c r="CX48" s="210"/>
      <c r="CY48" s="210"/>
      <c r="CZ48" s="210"/>
      <c r="DA48" s="210"/>
    </row>
    <row r="49" spans="1:126" ht="30" customHeight="1" thickBot="1">
      <c r="A49" s="265">
        <v>6</v>
      </c>
      <c r="B49" s="265"/>
      <c r="C49" s="8"/>
      <c r="D49" s="368" t="s">
        <v>193</v>
      </c>
      <c r="E49" s="369"/>
      <c r="F49" s="34"/>
      <c r="H49" s="319" t="s">
        <v>28</v>
      </c>
      <c r="I49" s="61"/>
      <c r="J49" s="62" t="s">
        <v>38</v>
      </c>
      <c r="K49" s="63"/>
      <c r="M49" s="356" t="s">
        <v>194</v>
      </c>
      <c r="N49" s="357"/>
      <c r="O49" s="357"/>
      <c r="P49" s="64" t="s">
        <v>195</v>
      </c>
      <c r="Q49" s="77">
        <f>I45+K45+I46+K46</f>
        <v>0</v>
      </c>
      <c r="S49" s="358" t="s">
        <v>196</v>
      </c>
      <c r="T49" s="359"/>
      <c r="U49" s="75"/>
      <c r="V49" s="75"/>
      <c r="W49" s="75"/>
      <c r="X49" s="76">
        <f t="shared" si="27"/>
        <v>0</v>
      </c>
      <c r="Z49" s="358" t="s">
        <v>197</v>
      </c>
      <c r="AA49" s="359"/>
      <c r="AB49" s="15"/>
      <c r="AC49" s="99" t="s">
        <v>189</v>
      </c>
      <c r="AE49" s="103" t="s">
        <v>198</v>
      </c>
      <c r="AF49" s="104"/>
      <c r="AG49" s="138"/>
      <c r="AH49" s="139"/>
      <c r="AJ49" s="372" t="e">
        <f>Q49/AT55</f>
        <v>#DIV/0!</v>
      </c>
      <c r="AK49" s="373"/>
      <c r="AL49" s="376" t="e">
        <f>Q53*AN49/AT55</f>
        <v>#DIV/0!</v>
      </c>
      <c r="AM49" s="376"/>
      <c r="AN49" s="378">
        <v>111047</v>
      </c>
      <c r="AO49" s="379"/>
      <c r="AP49" s="71"/>
      <c r="AR49" s="319" t="s">
        <v>129</v>
      </c>
      <c r="AS49" s="320">
        <f t="shared" ref="AS49:AV49" si="31">J25</f>
        <v>0</v>
      </c>
      <c r="AT49" s="320">
        <f t="shared" si="31"/>
        <v>0</v>
      </c>
      <c r="AU49" s="320">
        <f t="shared" si="31"/>
        <v>0</v>
      </c>
      <c r="AV49" s="320">
        <f t="shared" si="31"/>
        <v>0</v>
      </c>
      <c r="AW49" s="322">
        <f t="shared" si="29"/>
        <v>0</v>
      </c>
      <c r="AX49" s="189">
        <f t="shared" si="30"/>
        <v>0</v>
      </c>
      <c r="BP49" s="331"/>
      <c r="BQ49" s="331"/>
      <c r="BR49" s="331"/>
      <c r="BS49" s="332"/>
      <c r="BT49" s="332"/>
      <c r="BU49" s="332"/>
      <c r="BV49" s="332"/>
      <c r="BW49" s="332"/>
      <c r="BX49" s="332"/>
      <c r="BY49" s="332"/>
      <c r="CK49" s="331"/>
      <c r="CT49" s="210"/>
      <c r="CU49" s="210"/>
      <c r="CV49" s="210"/>
      <c r="CW49" s="210"/>
      <c r="CX49" s="210"/>
      <c r="CY49" s="210"/>
      <c r="CZ49" s="210"/>
      <c r="DA49" s="210"/>
    </row>
    <row r="50" spans="1:126" ht="30" customHeight="1" thickBot="1">
      <c r="A50" s="265">
        <v>7</v>
      </c>
      <c r="B50" s="265"/>
      <c r="C50" s="8"/>
      <c r="H50" s="319" t="s">
        <v>29</v>
      </c>
      <c r="I50" s="61"/>
      <c r="J50" s="62" t="s">
        <v>39</v>
      </c>
      <c r="K50" s="63"/>
      <c r="M50" s="356" t="s">
        <v>199</v>
      </c>
      <c r="N50" s="357"/>
      <c r="O50" s="357"/>
      <c r="P50" s="64" t="s">
        <v>200</v>
      </c>
      <c r="Q50" s="77">
        <f>I47+K47</f>
        <v>0</v>
      </c>
      <c r="S50" s="358" t="s">
        <v>201</v>
      </c>
      <c r="T50" s="359"/>
      <c r="U50" s="75"/>
      <c r="V50" s="75"/>
      <c r="W50" s="75"/>
      <c r="X50" s="76">
        <f t="shared" si="27"/>
        <v>0</v>
      </c>
      <c r="Z50" s="358" t="s">
        <v>202</v>
      </c>
      <c r="AA50" s="359"/>
      <c r="AB50" s="75"/>
      <c r="AC50" s="99" t="s">
        <v>189</v>
      </c>
      <c r="AE50" s="105" t="s">
        <v>49</v>
      </c>
      <c r="AF50" s="106">
        <f t="shared" ref="AF50:AH50" si="32">AF49-AF48</f>
        <v>0</v>
      </c>
      <c r="AG50" s="106">
        <f t="shared" si="32"/>
        <v>0</v>
      </c>
      <c r="AH50" s="140">
        <f t="shared" si="32"/>
        <v>0</v>
      </c>
      <c r="AJ50" s="374"/>
      <c r="AK50" s="375"/>
      <c r="AL50" s="377"/>
      <c r="AM50" s="377"/>
      <c r="AN50" s="380"/>
      <c r="AO50" s="381"/>
      <c r="AP50" s="71"/>
      <c r="AR50" s="319" t="s">
        <v>133</v>
      </c>
      <c r="AS50" s="320">
        <f>V25</f>
        <v>0</v>
      </c>
      <c r="AT50" s="320">
        <v>0</v>
      </c>
      <c r="AU50" s="320">
        <f>W25</f>
        <v>0</v>
      </c>
      <c r="AV50" s="320">
        <f>X25</f>
        <v>0</v>
      </c>
      <c r="AW50" s="322">
        <f t="shared" si="29"/>
        <v>0</v>
      </c>
      <c r="AX50" s="189">
        <f t="shared" si="30"/>
        <v>0</v>
      </c>
      <c r="BP50" s="331"/>
      <c r="BQ50" s="331"/>
      <c r="BR50" s="331"/>
      <c r="BS50" s="332"/>
      <c r="BT50" s="332"/>
      <c r="BU50" s="332"/>
      <c r="BV50" s="332"/>
      <c r="BW50" s="332"/>
      <c r="BX50" s="332"/>
      <c r="BY50" s="332"/>
      <c r="CK50" s="331"/>
      <c r="CM50" s="208"/>
    </row>
    <row r="51" spans="1:126" ht="30" customHeight="1">
      <c r="A51" s="265">
        <v>8</v>
      </c>
      <c r="B51" s="265"/>
      <c r="C51" s="8"/>
      <c r="H51" s="319" t="s">
        <v>30</v>
      </c>
      <c r="I51" s="61"/>
      <c r="J51" s="62" t="s">
        <v>40</v>
      </c>
      <c r="K51" s="63"/>
      <c r="M51" s="356" t="s">
        <v>203</v>
      </c>
      <c r="N51" s="357"/>
      <c r="O51" s="357"/>
      <c r="P51" s="64" t="s">
        <v>204</v>
      </c>
      <c r="Q51" s="77">
        <f>I45+K45+I46+K46+I47+K47</f>
        <v>0</v>
      </c>
      <c r="S51" s="358" t="s">
        <v>205</v>
      </c>
      <c r="T51" s="359"/>
      <c r="U51" s="75"/>
      <c r="V51" s="75"/>
      <c r="W51" s="75"/>
      <c r="X51" s="76">
        <f t="shared" si="27"/>
        <v>0</v>
      </c>
      <c r="Z51" s="358" t="s">
        <v>206</v>
      </c>
      <c r="AA51" s="359"/>
      <c r="AB51" s="15"/>
      <c r="AC51" s="99" t="s">
        <v>189</v>
      </c>
      <c r="AP51" s="71"/>
      <c r="AR51" s="319" t="s">
        <v>137</v>
      </c>
      <c r="AS51" s="320">
        <f>Y25</f>
        <v>0</v>
      </c>
      <c r="AT51" s="320">
        <v>0</v>
      </c>
      <c r="AU51" s="320">
        <f>Z25</f>
        <v>0</v>
      </c>
      <c r="AV51" s="320">
        <f>AA25</f>
        <v>0</v>
      </c>
      <c r="AW51" s="322">
        <f t="shared" si="29"/>
        <v>0</v>
      </c>
      <c r="AX51" s="189">
        <f t="shared" si="30"/>
        <v>0</v>
      </c>
      <c r="BO51" s="204"/>
      <c r="BP51" s="204"/>
      <c r="BQ51" s="204"/>
      <c r="BR51" s="87"/>
      <c r="BS51" s="87"/>
      <c r="BT51" s="204"/>
      <c r="BU51" s="204"/>
      <c r="BV51" s="204"/>
      <c r="BW51" s="87"/>
      <c r="BX51" s="87"/>
      <c r="BY51" s="204"/>
      <c r="BZ51" s="204"/>
      <c r="CA51" s="204"/>
      <c r="CK51" s="331"/>
      <c r="CM51" s="208"/>
    </row>
    <row r="52" spans="1:126" ht="30" customHeight="1">
      <c r="A52" s="265">
        <v>9</v>
      </c>
      <c r="B52" s="265"/>
      <c r="C52" s="8"/>
      <c r="H52" s="319" t="s">
        <v>31</v>
      </c>
      <c r="I52" s="61"/>
      <c r="J52" s="62" t="s">
        <v>41</v>
      </c>
      <c r="K52" s="63"/>
      <c r="M52" s="356" t="s">
        <v>207</v>
      </c>
      <c r="N52" s="357"/>
      <c r="O52" s="357"/>
      <c r="P52" s="64" t="s">
        <v>208</v>
      </c>
      <c r="Q52" s="77">
        <f>I48+K48+I49+K49+I50+K50+I51+K51+I52+K52+I53+K53</f>
        <v>0</v>
      </c>
      <c r="S52" s="358" t="s">
        <v>209</v>
      </c>
      <c r="T52" s="359"/>
      <c r="U52" s="75"/>
      <c r="V52" s="75"/>
      <c r="W52" s="75"/>
      <c r="X52" s="76">
        <f t="shared" si="27"/>
        <v>0</v>
      </c>
      <c r="Z52" s="358" t="s">
        <v>210</v>
      </c>
      <c r="AA52" s="359"/>
      <c r="AB52" s="15"/>
      <c r="AC52" s="99" t="s">
        <v>189</v>
      </c>
      <c r="AP52" s="71"/>
      <c r="AR52" s="319" t="s">
        <v>143</v>
      </c>
      <c r="AS52" s="169">
        <f>AB25</f>
        <v>0</v>
      </c>
      <c r="AT52" s="169">
        <v>0</v>
      </c>
      <c r="AU52" s="320">
        <f>AC25</f>
        <v>0</v>
      </c>
      <c r="AV52" s="320">
        <f>AD25</f>
        <v>0</v>
      </c>
      <c r="AW52" s="322">
        <f t="shared" si="29"/>
        <v>0</v>
      </c>
      <c r="AX52" s="189">
        <f t="shared" si="30"/>
        <v>0</v>
      </c>
      <c r="BO52" s="191"/>
      <c r="BP52" s="195"/>
      <c r="BQ52" s="196"/>
      <c r="BR52" s="56"/>
      <c r="BS52" s="56"/>
      <c r="BT52" s="191"/>
      <c r="BU52" s="195"/>
      <c r="BV52" s="196"/>
      <c r="BW52" s="56"/>
      <c r="BX52" s="56"/>
      <c r="BY52" s="191"/>
      <c r="BZ52" s="195"/>
      <c r="CA52" s="196"/>
      <c r="CK52" s="331"/>
      <c r="CM52" s="208"/>
    </row>
    <row r="53" spans="1:126" ht="30" customHeight="1" thickBot="1">
      <c r="A53" s="265">
        <v>10</v>
      </c>
      <c r="B53" s="265"/>
      <c r="C53" s="8"/>
      <c r="H53" s="319" t="s">
        <v>32</v>
      </c>
      <c r="I53" s="61"/>
      <c r="J53" s="62" t="s">
        <v>42</v>
      </c>
      <c r="K53" s="63"/>
      <c r="M53" s="356" t="s">
        <v>211</v>
      </c>
      <c r="N53" s="357"/>
      <c r="O53" s="357"/>
      <c r="P53" s="64" t="s">
        <v>212</v>
      </c>
      <c r="Q53" s="77">
        <f>I45+K45+I46+K46+I47+K47+I48+K48+I49+K49+I50+K50+I51+K51+I52+K52+I53+K53</f>
        <v>0</v>
      </c>
      <c r="S53" s="368" t="s">
        <v>213</v>
      </c>
      <c r="T53" s="369"/>
      <c r="U53" s="78"/>
      <c r="V53" s="78"/>
      <c r="W53" s="78"/>
      <c r="X53" s="79">
        <f t="shared" si="27"/>
        <v>0</v>
      </c>
      <c r="Z53" s="370" t="s">
        <v>214</v>
      </c>
      <c r="AA53" s="371"/>
      <c r="AB53" s="107"/>
      <c r="AC53" s="108" t="s">
        <v>189</v>
      </c>
      <c r="AP53" s="71"/>
      <c r="AR53" s="324" t="s">
        <v>147</v>
      </c>
      <c r="AS53" s="321">
        <f>AE25</f>
        <v>0</v>
      </c>
      <c r="AT53" s="321">
        <v>0</v>
      </c>
      <c r="AU53" s="321">
        <f>AF25</f>
        <v>0</v>
      </c>
      <c r="AV53" s="321">
        <f>AG25</f>
        <v>0</v>
      </c>
      <c r="AW53" s="323">
        <f t="shared" si="29"/>
        <v>0</v>
      </c>
      <c r="AX53" s="189">
        <f t="shared" si="30"/>
        <v>0</v>
      </c>
      <c r="BO53" s="191"/>
      <c r="BP53" s="195"/>
      <c r="BQ53" s="191"/>
      <c r="BR53" s="56"/>
      <c r="BS53" s="56"/>
      <c r="BT53" s="191"/>
      <c r="BU53" s="195"/>
      <c r="BV53" s="191"/>
      <c r="BW53" s="56"/>
      <c r="BX53" s="56"/>
      <c r="BY53" s="191"/>
      <c r="BZ53" s="195"/>
      <c r="CA53" s="191"/>
      <c r="CK53" s="331"/>
      <c r="CM53" s="208"/>
    </row>
    <row r="54" spans="1:126" ht="30" customHeight="1" thickBot="1">
      <c r="A54" s="265">
        <v>11</v>
      </c>
      <c r="B54" s="265"/>
      <c r="C54" s="8"/>
      <c r="H54" s="324" t="s">
        <v>33</v>
      </c>
      <c r="I54" s="65"/>
      <c r="J54" s="66" t="s">
        <v>43</v>
      </c>
      <c r="K54" s="67"/>
      <c r="M54" s="349" t="s">
        <v>9</v>
      </c>
      <c r="N54" s="350"/>
      <c r="O54" s="350"/>
      <c r="P54" s="351"/>
      <c r="Q54" s="80">
        <f>AG30+AG37</f>
        <v>0</v>
      </c>
      <c r="S54" s="56"/>
      <c r="T54" s="56"/>
      <c r="U54" s="81"/>
      <c r="V54" s="81"/>
      <c r="W54" s="81"/>
      <c r="X54" s="81"/>
      <c r="AP54" s="71"/>
      <c r="AR54" s="170" t="s">
        <v>49</v>
      </c>
      <c r="AS54" s="171">
        <f t="shared" ref="AS54:AW54" si="33">AS48+AS49+((AS50+AS51+AS52+AS53)/8)</f>
        <v>0</v>
      </c>
      <c r="AT54" s="171">
        <f t="shared" si="33"/>
        <v>0</v>
      </c>
      <c r="AU54" s="172">
        <f t="shared" si="33"/>
        <v>0</v>
      </c>
      <c r="AV54" s="173">
        <f t="shared" si="33"/>
        <v>0</v>
      </c>
      <c r="AW54" s="190">
        <f t="shared" si="33"/>
        <v>0</v>
      </c>
      <c r="AX54" s="189"/>
      <c r="BO54" s="191"/>
      <c r="BP54" s="195"/>
      <c r="BQ54" s="191"/>
      <c r="BR54" s="56"/>
      <c r="BS54" s="56"/>
      <c r="BT54" s="191"/>
      <c r="BU54" s="195"/>
      <c r="BV54" s="191"/>
      <c r="BW54" s="56"/>
      <c r="BX54" s="56"/>
      <c r="BY54" s="191"/>
      <c r="BZ54" s="195"/>
      <c r="CA54" s="191"/>
      <c r="CK54" s="331"/>
      <c r="CM54" s="208"/>
    </row>
    <row r="55" spans="1:126" ht="30" customHeight="1" thickBot="1">
      <c r="A55" s="265">
        <v>12</v>
      </c>
      <c r="B55" s="265"/>
      <c r="C55" s="35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82"/>
      <c r="T55" s="82"/>
      <c r="U55" s="83"/>
      <c r="V55" s="83"/>
      <c r="W55" s="83"/>
      <c r="X55" s="83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72"/>
      <c r="AR55" s="352" t="s">
        <v>215</v>
      </c>
      <c r="AS55" s="353"/>
      <c r="AT55" s="354">
        <f>SUM(AS54:AU54)</f>
        <v>0</v>
      </c>
      <c r="AU55" s="355"/>
      <c r="AW55" s="191"/>
      <c r="AX55" s="189"/>
      <c r="BO55" s="204"/>
      <c r="BP55" s="204"/>
      <c r="BQ55" s="204"/>
      <c r="BR55" s="87"/>
      <c r="BS55" s="87"/>
      <c r="BT55" s="204"/>
      <c r="BU55" s="204"/>
      <c r="BV55" s="204"/>
      <c r="BW55" s="87"/>
      <c r="BX55" s="87"/>
      <c r="BY55" s="204"/>
      <c r="BZ55" s="204"/>
      <c r="CA55" s="204"/>
      <c r="CK55" s="331"/>
      <c r="CM55" s="209"/>
    </row>
    <row r="56" spans="1:126" ht="30" customHeight="1">
      <c r="A56" s="265">
        <v>13</v>
      </c>
      <c r="B56" s="26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84"/>
      <c r="T56" s="84"/>
      <c r="U56" s="85"/>
      <c r="V56" s="85"/>
      <c r="W56" s="85"/>
      <c r="X56" s="85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BI56" s="56"/>
      <c r="BJ56" s="191"/>
      <c r="BK56" s="195"/>
      <c r="BL56" s="196"/>
      <c r="BM56" s="56"/>
      <c r="BN56" s="56"/>
      <c r="BO56" s="191"/>
      <c r="BP56" s="195"/>
      <c r="BQ56" s="196"/>
      <c r="BR56" s="56"/>
      <c r="BS56" s="56"/>
      <c r="BT56" s="191"/>
      <c r="BU56" s="195"/>
      <c r="BV56" s="196"/>
      <c r="BW56" s="56"/>
      <c r="BX56" s="56"/>
      <c r="BY56" s="191"/>
      <c r="BZ56" s="195"/>
      <c r="CA56" s="196"/>
      <c r="CK56" s="110"/>
    </row>
    <row r="57" spans="1:126" ht="15" customHeight="1">
      <c r="AF57" s="109"/>
      <c r="AG57" s="109"/>
      <c r="AH57" s="109"/>
      <c r="BI57" s="56"/>
      <c r="BJ57" s="191"/>
      <c r="BK57" s="195"/>
      <c r="BL57" s="191"/>
      <c r="BM57" s="56"/>
      <c r="BN57" s="56"/>
      <c r="BO57" s="191"/>
      <c r="BP57" s="195"/>
      <c r="BQ57" s="191"/>
      <c r="BR57" s="56"/>
      <c r="BS57" s="56"/>
      <c r="BT57" s="191"/>
      <c r="BU57" s="195"/>
      <c r="BV57" s="191"/>
      <c r="BW57" s="56"/>
      <c r="BX57" s="56"/>
      <c r="BY57" s="191"/>
      <c r="BZ57" s="195"/>
      <c r="CA57" s="191"/>
      <c r="CK57" s="331"/>
      <c r="CM57" s="208"/>
      <c r="DV57" s="211"/>
    </row>
    <row r="58" spans="1:126" ht="30" customHeight="1">
      <c r="J58" s="1"/>
      <c r="N58" s="68"/>
      <c r="O58" s="68"/>
      <c r="P58" s="68"/>
      <c r="Q58" s="68"/>
      <c r="R58" s="68"/>
      <c r="S58" s="68"/>
      <c r="W58" s="68"/>
      <c r="X58" s="68"/>
      <c r="AF58" s="110"/>
      <c r="AG58" s="110"/>
      <c r="AH58" s="110"/>
      <c r="BI58" s="56"/>
      <c r="BJ58" s="191"/>
      <c r="BK58" s="195"/>
      <c r="BL58" s="191"/>
      <c r="BM58" s="56"/>
      <c r="BN58" s="56"/>
      <c r="BO58" s="191"/>
      <c r="BP58" s="195"/>
      <c r="BQ58" s="191"/>
      <c r="BR58" s="56"/>
      <c r="BS58" s="56"/>
      <c r="BT58" s="191"/>
      <c r="BU58" s="195"/>
      <c r="BV58" s="191"/>
      <c r="BW58" s="56"/>
      <c r="BX58" s="56"/>
      <c r="BY58" s="191"/>
      <c r="BZ58" s="195"/>
      <c r="CA58" s="191"/>
      <c r="CK58" s="331"/>
      <c r="CT58" s="210"/>
      <c r="DV58" s="211"/>
    </row>
    <row r="59" spans="1:126" ht="30" customHeight="1">
      <c r="K59" s="69"/>
      <c r="L59" s="69"/>
      <c r="M59" s="70"/>
      <c r="N59" s="70"/>
      <c r="O59" s="69"/>
      <c r="P59" s="69"/>
      <c r="Q59" s="86"/>
      <c r="R59" s="86"/>
      <c r="AF59" s="110"/>
      <c r="AG59" s="110"/>
      <c r="AH59" s="110"/>
      <c r="BI59" s="197"/>
      <c r="BM59" s="197"/>
      <c r="BN59" s="197"/>
      <c r="BR59" s="197"/>
      <c r="BS59" s="197"/>
      <c r="BW59" s="197"/>
      <c r="BX59" s="197"/>
      <c r="BY59" s="56"/>
      <c r="BZ59" s="56"/>
      <c r="CA59" s="56"/>
      <c r="CK59" s="110"/>
      <c r="DV59" s="211"/>
    </row>
    <row r="60" spans="1:126" ht="30" customHeight="1">
      <c r="K60" s="69"/>
      <c r="L60" s="69"/>
      <c r="M60" s="70"/>
      <c r="N60" s="70"/>
      <c r="O60" s="69"/>
      <c r="P60" s="69"/>
      <c r="Q60" s="86"/>
      <c r="R60" s="86"/>
      <c r="AF60" s="110"/>
      <c r="AG60" s="110"/>
      <c r="AH60" s="110"/>
      <c r="BG60" s="110"/>
      <c r="BH60" s="110"/>
      <c r="BI60" s="110"/>
      <c r="BJ60" s="110"/>
      <c r="BK60" s="110"/>
      <c r="BL60" s="110"/>
      <c r="BM60" s="110"/>
      <c r="BW60" s="56"/>
      <c r="BX60" s="56"/>
      <c r="BY60" s="56"/>
      <c r="BZ60" s="56"/>
      <c r="CA60" s="56"/>
      <c r="CK60" s="110"/>
      <c r="DV60" s="211"/>
    </row>
    <row r="61" spans="1:126" ht="30" customHeight="1">
      <c r="D61" s="38"/>
      <c r="E61" s="38"/>
      <c r="F61" s="39"/>
      <c r="AE61" s="111"/>
      <c r="AF61" s="111"/>
      <c r="AG61" s="111"/>
      <c r="AH61" s="141"/>
      <c r="BG61" s="56"/>
      <c r="BH61" s="56"/>
      <c r="BI61" s="56"/>
      <c r="BW61" s="56"/>
      <c r="BX61" s="56"/>
      <c r="BY61" s="56"/>
      <c r="BZ61" s="56"/>
      <c r="CA61" s="56"/>
      <c r="CK61" s="331"/>
      <c r="DV61" s="211"/>
    </row>
    <row r="62" spans="1:126" ht="30" customHeight="1">
      <c r="D62" s="40"/>
      <c r="E62" s="40"/>
      <c r="F62" s="41"/>
      <c r="BG62" s="56"/>
      <c r="BH62" s="56"/>
      <c r="BI62" s="198"/>
      <c r="BJ62" s="56"/>
      <c r="BK62" s="56"/>
      <c r="BL62" s="56"/>
      <c r="BW62" s="56"/>
      <c r="BX62" s="56"/>
      <c r="BY62" s="56"/>
      <c r="BZ62" s="56"/>
      <c r="CA62" s="56"/>
      <c r="CK62" s="331"/>
    </row>
    <row r="63" spans="1:126" ht="40.5" customHeight="1">
      <c r="D63" s="40"/>
      <c r="E63" s="40"/>
      <c r="F63" s="41"/>
      <c r="BG63" s="56"/>
      <c r="BH63" s="56"/>
      <c r="BI63" s="199"/>
      <c r="BJ63" s="56"/>
      <c r="BK63" s="56"/>
      <c r="BL63" s="56"/>
      <c r="BW63" s="56"/>
      <c r="BX63" s="56"/>
      <c r="BY63" s="56"/>
      <c r="BZ63" s="56"/>
      <c r="CA63" s="56"/>
      <c r="CK63" s="331"/>
    </row>
    <row r="64" spans="1:126" ht="40.5" customHeight="1">
      <c r="D64" s="40"/>
      <c r="E64" s="40"/>
      <c r="F64" s="41"/>
      <c r="AQ64" s="2"/>
      <c r="BG64" s="56"/>
      <c r="BH64" s="56"/>
      <c r="BI64" s="56"/>
      <c r="BJ64" s="56"/>
      <c r="BK64" s="56"/>
      <c r="BL64" s="56"/>
      <c r="BW64" s="56"/>
      <c r="BX64" s="56"/>
      <c r="BY64" s="56"/>
      <c r="BZ64" s="56"/>
      <c r="CA64" s="56"/>
      <c r="CK64" s="331"/>
    </row>
    <row r="65" spans="3:113" ht="40.5" customHeight="1">
      <c r="D65" s="212" t="s">
        <v>216</v>
      </c>
      <c r="E65" s="213"/>
      <c r="F65" s="364">
        <f>F66</f>
        <v>0</v>
      </c>
      <c r="G65" s="364"/>
      <c r="H65" s="364"/>
      <c r="S65" s="2"/>
      <c r="BG65" s="56"/>
      <c r="BH65" s="56"/>
      <c r="BI65" s="56"/>
      <c r="BJ65" s="56"/>
      <c r="BK65" s="56"/>
      <c r="BL65" s="56"/>
      <c r="BW65" s="56"/>
      <c r="BX65" s="56"/>
      <c r="BY65" s="56"/>
      <c r="BZ65" s="56"/>
      <c r="CA65" s="56"/>
      <c r="CK65" s="331"/>
    </row>
    <row r="66" spans="3:113" ht="40.5" customHeight="1">
      <c r="D66" s="212" t="s">
        <v>217</v>
      </c>
      <c r="E66" s="213"/>
      <c r="F66" s="365">
        <f>AL5</f>
        <v>0</v>
      </c>
      <c r="G66" s="365"/>
      <c r="H66" s="365"/>
      <c r="S66" s="2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W66" s="56"/>
      <c r="BX66" s="56"/>
      <c r="BY66" s="56"/>
      <c r="BZ66" s="56"/>
      <c r="CA66" s="56"/>
      <c r="CK66" s="331"/>
    </row>
    <row r="67" spans="3:113" ht="40.5" customHeight="1">
      <c r="D67" s="212" t="s">
        <v>218</v>
      </c>
      <c r="E67" s="213"/>
      <c r="F67" s="366">
        <f>AL7</f>
        <v>0</v>
      </c>
      <c r="G67" s="367"/>
      <c r="H67" s="214">
        <f>AN7</f>
        <v>0</v>
      </c>
      <c r="S67" s="2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W67" s="56"/>
      <c r="BX67" s="56"/>
      <c r="BY67" s="56"/>
      <c r="BZ67" s="56"/>
      <c r="CA67" s="56"/>
      <c r="CK67" s="331"/>
    </row>
    <row r="68" spans="3:113" ht="40.5" customHeight="1">
      <c r="D68" s="262">
        <v>1</v>
      </c>
      <c r="E68" s="263"/>
      <c r="F68" s="264"/>
      <c r="G68" s="265"/>
      <c r="H68" s="265"/>
      <c r="I68" s="265"/>
      <c r="J68" s="265"/>
      <c r="K68" s="265"/>
      <c r="L68" s="266">
        <v>1</v>
      </c>
      <c r="M68" s="265"/>
      <c r="N68" s="265"/>
      <c r="O68" s="265"/>
      <c r="P68" s="265"/>
      <c r="Q68" s="265"/>
      <c r="R68" s="265"/>
      <c r="S68" s="346"/>
      <c r="T68" s="346"/>
      <c r="U68" s="346"/>
      <c r="V68" s="346"/>
      <c r="W68" s="346"/>
      <c r="X68" s="266">
        <v>1</v>
      </c>
      <c r="AD68" s="266">
        <v>1</v>
      </c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W68" s="56"/>
      <c r="BX68" s="56"/>
      <c r="BY68" s="56"/>
      <c r="BZ68" s="56"/>
      <c r="CA68" s="56"/>
      <c r="CK68" s="331"/>
    </row>
    <row r="69" spans="3:113" ht="40.5" customHeight="1">
      <c r="D69" s="267"/>
      <c r="E69" s="263"/>
      <c r="F69" s="264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BB69" s="56"/>
      <c r="BC69" s="56"/>
      <c r="BD69" s="239"/>
      <c r="BE69" s="56"/>
      <c r="BF69" s="184"/>
      <c r="BG69" s="184"/>
      <c r="BH69" s="247"/>
      <c r="BI69" s="56"/>
      <c r="BJ69" s="248"/>
      <c r="BK69" s="209"/>
      <c r="BL69" s="209"/>
      <c r="BN69" s="209"/>
      <c r="BO69" s="249"/>
      <c r="BP69" s="249"/>
      <c r="BQ69" s="249"/>
      <c r="BR69" s="332"/>
      <c r="BS69" s="332"/>
      <c r="BT69" s="332"/>
      <c r="BU69" s="332"/>
      <c r="BV69" s="332"/>
      <c r="BW69" s="332"/>
      <c r="BX69" s="332"/>
      <c r="BY69" s="332"/>
      <c r="CK69" s="331"/>
    </row>
    <row r="70" spans="3:113" ht="40.5" customHeight="1">
      <c r="D70" s="38"/>
      <c r="E70" s="215"/>
      <c r="F70" s="216"/>
      <c r="AN70" s="1"/>
      <c r="AO70" s="1"/>
      <c r="BB70" s="56"/>
      <c r="BC70" s="240"/>
      <c r="BD70" s="56"/>
      <c r="BE70" s="56"/>
      <c r="BF70" s="56"/>
      <c r="BG70" s="56"/>
      <c r="BH70" s="56"/>
      <c r="BI70" s="56"/>
      <c r="BN70" s="250"/>
      <c r="BO70" s="250"/>
      <c r="BP70" s="250"/>
      <c r="BR70" s="250"/>
      <c r="BS70" s="250"/>
      <c r="BT70" s="250"/>
      <c r="BU70" s="250"/>
      <c r="CK70" s="331"/>
    </row>
    <row r="71" spans="3:113" ht="40.5" customHeight="1">
      <c r="D71" s="38"/>
      <c r="E71" s="215"/>
      <c r="F71" s="216"/>
      <c r="AK71" s="224"/>
      <c r="AL71" s="225"/>
      <c r="AM71" s="191"/>
      <c r="AN71" s="191"/>
      <c r="AO71" s="1"/>
      <c r="AW71" s="110"/>
      <c r="AX71" s="56"/>
      <c r="AY71" s="56"/>
      <c r="AZ71" s="56"/>
      <c r="BA71" s="56"/>
      <c r="BB71" s="56"/>
      <c r="BC71" s="240"/>
      <c r="BD71" s="56"/>
      <c r="BE71" s="56"/>
      <c r="BF71" s="56"/>
      <c r="BG71" s="56"/>
      <c r="BH71" s="56"/>
      <c r="BI71" s="56"/>
      <c r="BN71" s="56"/>
      <c r="BO71" s="333"/>
      <c r="BP71" s="225"/>
      <c r="BR71" s="56"/>
      <c r="BS71" s="56"/>
      <c r="BT71" s="333"/>
      <c r="BU71" s="225"/>
      <c r="CK71" s="110"/>
    </row>
    <row r="72" spans="3:113" ht="40.5" customHeight="1">
      <c r="D72" s="38"/>
      <c r="E72" s="217"/>
      <c r="F72" s="218"/>
      <c r="AK72" s="224"/>
      <c r="AL72" s="225"/>
      <c r="AM72" s="191"/>
      <c r="AN72" s="191"/>
      <c r="AO72" s="235"/>
      <c r="AW72" s="110"/>
      <c r="AX72" s="56"/>
      <c r="AY72" s="56"/>
      <c r="AZ72" s="56"/>
      <c r="BA72" s="56"/>
      <c r="BB72" s="56"/>
      <c r="BC72" s="240"/>
      <c r="BD72" s="56"/>
      <c r="BE72" s="56"/>
      <c r="BF72" s="56"/>
      <c r="BG72" s="56"/>
      <c r="BH72" s="56"/>
      <c r="BI72" s="56"/>
      <c r="BN72" s="56"/>
      <c r="BO72" s="333"/>
      <c r="BP72" s="225"/>
      <c r="BR72" s="56"/>
      <c r="BS72" s="56"/>
      <c r="BT72" s="333"/>
      <c r="BU72" s="225"/>
      <c r="CK72" s="110"/>
    </row>
    <row r="73" spans="3:113" ht="40.5" customHeight="1">
      <c r="D73" s="38"/>
      <c r="E73" s="217"/>
      <c r="F73" s="218"/>
      <c r="AK73" s="224"/>
      <c r="AL73" s="225"/>
      <c r="AM73" s="191"/>
      <c r="AN73" s="191"/>
      <c r="AO73" s="1"/>
      <c r="AW73" s="110"/>
      <c r="AX73" s="56"/>
      <c r="AY73" s="56"/>
      <c r="BC73" s="4"/>
      <c r="BN73" s="56"/>
      <c r="BO73" s="333"/>
      <c r="BP73" s="225"/>
      <c r="BR73" s="56"/>
      <c r="BS73" s="56"/>
      <c r="BT73" s="333"/>
      <c r="BU73" s="225"/>
      <c r="CD73" s="332"/>
      <c r="CE73" s="332"/>
      <c r="CK73" s="193"/>
    </row>
    <row r="74" spans="3:113" ht="40.5" customHeight="1">
      <c r="D74" s="38"/>
      <c r="E74" s="217"/>
      <c r="F74" s="218"/>
      <c r="AK74" s="224"/>
      <c r="AL74" s="225"/>
      <c r="AM74" s="191"/>
      <c r="AN74" s="191"/>
      <c r="AO74" s="1"/>
      <c r="AS74" s="56"/>
      <c r="BM74" s="56"/>
      <c r="BN74" s="56"/>
      <c r="BO74" s="333"/>
      <c r="BP74" s="225"/>
      <c r="BR74" s="56"/>
      <c r="BS74" s="56"/>
      <c r="BT74" s="333"/>
      <c r="BU74" s="225"/>
      <c r="CE74" s="332"/>
      <c r="CK74" s="331"/>
    </row>
    <row r="75" spans="3:113" ht="40.5" customHeight="1">
      <c r="D75" s="38"/>
      <c r="E75" s="217"/>
      <c r="F75" s="218"/>
      <c r="AH75" s="56"/>
      <c r="AK75" s="224"/>
      <c r="AL75" s="225"/>
      <c r="AM75" s="191"/>
      <c r="AN75" s="191"/>
      <c r="BM75" s="56"/>
      <c r="BN75" s="56"/>
      <c r="BO75" s="333"/>
      <c r="BP75" s="225"/>
      <c r="BR75" s="56"/>
      <c r="BS75" s="56"/>
      <c r="BT75" s="333"/>
      <c r="BU75" s="225"/>
      <c r="CK75" s="331"/>
    </row>
    <row r="76" spans="3:113" ht="40.5" customHeight="1">
      <c r="C76" s="1"/>
      <c r="D76" s="38"/>
      <c r="E76" s="217"/>
      <c r="F76" s="218"/>
      <c r="AH76" s="56"/>
      <c r="AK76" s="224"/>
      <c r="AL76" s="225"/>
      <c r="AM76" s="191"/>
      <c r="AN76" s="191"/>
      <c r="BM76" s="56"/>
      <c r="BN76" s="56"/>
      <c r="BO76" s="333"/>
      <c r="BP76" s="225"/>
      <c r="BR76" s="56"/>
      <c r="BS76" s="56"/>
      <c r="BT76" s="333"/>
      <c r="BU76" s="225"/>
      <c r="CK76" s="331"/>
      <c r="CQ76" s="332"/>
      <c r="CR76" s="332"/>
      <c r="DI76" s="332"/>
    </row>
    <row r="77" spans="3:113" ht="40.5" customHeight="1">
      <c r="C77" s="1"/>
      <c r="D77" s="38"/>
      <c r="E77" s="217"/>
      <c r="F77" s="218"/>
      <c r="AH77" s="1"/>
      <c r="AK77" s="225"/>
      <c r="AL77" s="225"/>
      <c r="AM77" s="226"/>
      <c r="AN77" s="226"/>
      <c r="BM77" s="56"/>
      <c r="BN77" s="56"/>
      <c r="BO77" s="333"/>
      <c r="BP77" s="225"/>
      <c r="BR77" s="56"/>
      <c r="BS77" s="56"/>
      <c r="BT77" s="333"/>
      <c r="BU77" s="225"/>
      <c r="CK77" s="331"/>
      <c r="CQ77" s="332"/>
      <c r="CR77" s="332"/>
      <c r="DI77" s="332"/>
    </row>
    <row r="78" spans="3:113" ht="40.5" customHeight="1">
      <c r="C78" s="1"/>
      <c r="D78" s="38"/>
      <c r="E78" s="217"/>
      <c r="F78" s="218"/>
      <c r="AH78" s="1"/>
      <c r="AK78" s="225"/>
      <c r="AL78" s="225"/>
      <c r="AM78" s="191"/>
      <c r="AN78" s="191"/>
      <c r="BM78" s="56"/>
      <c r="BN78" s="56"/>
      <c r="BO78" s="333"/>
      <c r="BP78" s="225"/>
      <c r="BR78" s="56"/>
      <c r="BS78" s="56"/>
      <c r="BT78" s="333"/>
      <c r="BU78" s="225"/>
      <c r="CK78" s="331"/>
      <c r="CQ78" s="332"/>
      <c r="CR78" s="332"/>
      <c r="DI78" s="332"/>
    </row>
    <row r="79" spans="3:113" ht="40.5" customHeight="1">
      <c r="C79" s="1"/>
      <c r="D79" s="38"/>
      <c r="E79" s="217"/>
      <c r="F79" s="218"/>
      <c r="AH79" s="1"/>
      <c r="AK79" s="225"/>
      <c r="AL79" s="225"/>
      <c r="AM79" s="196"/>
      <c r="AN79" s="191"/>
      <c r="CK79" s="332"/>
      <c r="CM79" s="347"/>
      <c r="CN79" s="348"/>
      <c r="CQ79" s="332"/>
      <c r="CR79" s="332"/>
      <c r="DI79" s="332"/>
    </row>
    <row r="80" spans="3:113" s="2" customFormat="1" ht="40.5" customHeight="1">
      <c r="D80" s="219"/>
      <c r="E80" s="220"/>
      <c r="F80" s="221"/>
      <c r="AK80" s="225"/>
      <c r="AL80" s="225"/>
      <c r="AM80" s="196"/>
      <c r="AN80" s="191"/>
      <c r="BM80" s="251"/>
      <c r="BN80" s="252"/>
      <c r="BO80" s="252"/>
      <c r="BP80" s="252"/>
      <c r="BR80" s="251"/>
      <c r="BS80" s="252"/>
      <c r="BT80" s="252"/>
      <c r="BU80" s="252"/>
      <c r="CD80" s="333"/>
      <c r="CE80" s="333"/>
      <c r="CK80" s="333"/>
      <c r="CM80" s="345"/>
      <c r="CN80" s="345"/>
      <c r="CQ80" s="333"/>
      <c r="CR80" s="333"/>
      <c r="DI80" s="333"/>
    </row>
    <row r="81" spans="4:124" s="2" customFormat="1" ht="52.5" customHeight="1">
      <c r="D81" s="219"/>
      <c r="E81" s="220"/>
      <c r="F81" s="221"/>
      <c r="AK81" s="225"/>
      <c r="AL81" s="225"/>
      <c r="AM81" s="196"/>
      <c r="AN81" s="191"/>
      <c r="BM81" s="253"/>
      <c r="BN81" s="254"/>
      <c r="BO81" s="255"/>
      <c r="BP81" s="255"/>
      <c r="BR81" s="253"/>
      <c r="BS81" s="254"/>
      <c r="BT81" s="255"/>
      <c r="BU81" s="255"/>
      <c r="CE81" s="333"/>
      <c r="CK81" s="333"/>
      <c r="CM81" s="345"/>
      <c r="CN81" s="345"/>
      <c r="CQ81" s="333"/>
      <c r="CR81" s="333"/>
      <c r="DI81" s="333"/>
    </row>
    <row r="82" spans="4:124" s="2" customFormat="1" ht="52.5" customHeight="1">
      <c r="D82" s="219"/>
      <c r="E82" s="220"/>
      <c r="F82" s="221"/>
      <c r="AK82" s="225"/>
      <c r="AL82" s="225"/>
      <c r="AM82" s="196"/>
      <c r="AN82" s="191"/>
      <c r="BM82" s="253"/>
      <c r="BR82" s="253"/>
      <c r="CK82" s="333"/>
      <c r="CM82" s="345"/>
      <c r="CN82" s="345"/>
      <c r="CQ82" s="333"/>
      <c r="CR82" s="333"/>
      <c r="DI82" s="333"/>
    </row>
    <row r="83" spans="4:124" s="2" customFormat="1" ht="52.5" customHeight="1">
      <c r="D83" s="219"/>
      <c r="E83" s="220"/>
      <c r="F83" s="221"/>
      <c r="AK83" s="225"/>
      <c r="AL83" s="225"/>
      <c r="AM83" s="227"/>
      <c r="AN83" s="228"/>
      <c r="BR83" s="333"/>
      <c r="BS83" s="333"/>
      <c r="BT83" s="333"/>
      <c r="BU83" s="333"/>
      <c r="BV83" s="333"/>
      <c r="BW83" s="333"/>
      <c r="BX83" s="333"/>
      <c r="BY83" s="333"/>
      <c r="CK83" s="333"/>
      <c r="CM83" s="345"/>
      <c r="CN83" s="345"/>
      <c r="CQ83" s="333"/>
      <c r="CR83" s="333"/>
      <c r="DI83" s="333"/>
    </row>
    <row r="84" spans="4:124" s="2" customFormat="1" ht="52.5" customHeight="1">
      <c r="D84" s="219"/>
      <c r="E84" s="220"/>
      <c r="F84" s="221"/>
      <c r="S84" s="222" t="s">
        <v>219</v>
      </c>
      <c r="T84" s="341" t="s">
        <v>220</v>
      </c>
      <c r="U84" s="341"/>
      <c r="V84" s="341"/>
      <c r="W84" s="341"/>
      <c r="X84" s="341"/>
      <c r="Y84" s="341"/>
      <c r="Z84" s="341" t="s">
        <v>221</v>
      </c>
      <c r="AA84" s="341"/>
      <c r="AB84" s="341" t="s">
        <v>222</v>
      </c>
      <c r="AC84" s="341"/>
      <c r="AD84" s="341"/>
      <c r="AE84" s="341"/>
      <c r="AF84" s="341"/>
      <c r="AG84" s="341"/>
      <c r="AH84" s="341"/>
      <c r="CK84" s="333"/>
      <c r="CM84" s="345"/>
      <c r="CN84" s="345"/>
      <c r="CQ84" s="333"/>
      <c r="CR84" s="333"/>
      <c r="DI84" s="333"/>
    </row>
    <row r="85" spans="4:124" s="2" customFormat="1" ht="52.5" customHeight="1">
      <c r="D85" s="219"/>
      <c r="E85" s="220"/>
      <c r="F85" s="221"/>
      <c r="S85" s="334">
        <v>1</v>
      </c>
      <c r="T85" s="344" t="s">
        <v>223</v>
      </c>
      <c r="U85" s="344"/>
      <c r="V85" s="344"/>
      <c r="W85" s="344"/>
      <c r="X85" s="344"/>
      <c r="Y85" s="344"/>
      <c r="Z85" s="341">
        <v>50</v>
      </c>
      <c r="AA85" s="341"/>
      <c r="AB85" s="344" t="s">
        <v>224</v>
      </c>
      <c r="AC85" s="344"/>
      <c r="AD85" s="344"/>
      <c r="AE85" s="344"/>
      <c r="AF85" s="344"/>
      <c r="AG85" s="344"/>
      <c r="AH85" s="344"/>
      <c r="AI85" s="229">
        <f>Z85/Z90</f>
        <v>0.49019607843137253</v>
      </c>
      <c r="AJ85" s="230">
        <f>AI85</f>
        <v>0.49019607843137253</v>
      </c>
      <c r="AK85" s="231"/>
      <c r="AZ85" s="241"/>
      <c r="BA85" s="241"/>
      <c r="BB85" s="241"/>
      <c r="BC85" s="241"/>
      <c r="CK85" s="333"/>
      <c r="CM85" s="345"/>
      <c r="CN85" s="345"/>
      <c r="CQ85" s="333"/>
      <c r="CR85" s="333"/>
      <c r="DI85" s="333"/>
    </row>
    <row r="86" spans="4:124" s="2" customFormat="1" ht="52.5" customHeight="1">
      <c r="D86" s="219"/>
      <c r="E86" s="220"/>
      <c r="F86" s="221"/>
      <c r="S86" s="334">
        <v>2</v>
      </c>
      <c r="T86" s="344" t="s">
        <v>225</v>
      </c>
      <c r="U86" s="344"/>
      <c r="V86" s="344"/>
      <c r="W86" s="344"/>
      <c r="X86" s="344"/>
      <c r="Y86" s="344"/>
      <c r="Z86" s="341">
        <v>20</v>
      </c>
      <c r="AA86" s="341"/>
      <c r="AB86" s="344"/>
      <c r="AC86" s="344"/>
      <c r="AD86" s="344"/>
      <c r="AE86" s="344"/>
      <c r="AF86" s="344"/>
      <c r="AG86" s="344"/>
      <c r="AH86" s="344"/>
      <c r="AI86" s="229">
        <f>Z86/Z90</f>
        <v>0.19607843137254902</v>
      </c>
      <c r="AJ86" s="230">
        <f t="shared" ref="AJ86:AJ89" si="34">AJ85+AI86</f>
        <v>0.68627450980392157</v>
      </c>
      <c r="AK86" s="231"/>
      <c r="AZ86" s="241"/>
      <c r="BA86" s="241"/>
      <c r="BB86" s="241"/>
      <c r="BC86" s="241"/>
      <c r="CK86" s="333"/>
      <c r="CM86" s="345"/>
      <c r="CN86" s="345"/>
    </row>
    <row r="87" spans="4:124" s="2" customFormat="1" ht="52.5" customHeight="1">
      <c r="D87" s="219"/>
      <c r="E87" s="220"/>
      <c r="F87" s="221"/>
      <c r="S87" s="334">
        <v>3</v>
      </c>
      <c r="T87" s="344" t="s">
        <v>225</v>
      </c>
      <c r="U87" s="344"/>
      <c r="V87" s="344"/>
      <c r="W87" s="344"/>
      <c r="X87" s="344"/>
      <c r="Y87" s="344"/>
      <c r="Z87" s="341">
        <v>12</v>
      </c>
      <c r="AA87" s="341"/>
      <c r="AB87" s="344"/>
      <c r="AC87" s="344"/>
      <c r="AD87" s="344"/>
      <c r="AE87" s="344"/>
      <c r="AF87" s="344"/>
      <c r="AG87" s="344"/>
      <c r="AH87" s="344"/>
      <c r="AI87" s="229">
        <f>Z87/Z90</f>
        <v>0.11764705882352941</v>
      </c>
      <c r="AJ87" s="230">
        <f t="shared" si="34"/>
        <v>0.80392156862745101</v>
      </c>
      <c r="AK87" s="231"/>
      <c r="AX87" s="238"/>
      <c r="CK87" s="333"/>
      <c r="CM87" s="345"/>
      <c r="CN87" s="345"/>
    </row>
    <row r="88" spans="4:124" s="2" customFormat="1" ht="52.5" customHeight="1">
      <c r="D88" s="219"/>
      <c r="E88" s="220"/>
      <c r="F88" s="221"/>
      <c r="S88" s="334">
        <v>4</v>
      </c>
      <c r="T88" s="344" t="s">
        <v>226</v>
      </c>
      <c r="U88" s="344"/>
      <c r="V88" s="344"/>
      <c r="W88" s="344"/>
      <c r="X88" s="344"/>
      <c r="Y88" s="344"/>
      <c r="Z88" s="341">
        <v>10</v>
      </c>
      <c r="AA88" s="341"/>
      <c r="AB88" s="344"/>
      <c r="AC88" s="344"/>
      <c r="AD88" s="344"/>
      <c r="AE88" s="344"/>
      <c r="AF88" s="344"/>
      <c r="AG88" s="344"/>
      <c r="AH88" s="344"/>
      <c r="AI88" s="229">
        <f>Z88/Z90</f>
        <v>9.8039215686274508E-2</v>
      </c>
      <c r="AJ88" s="230">
        <f t="shared" si="34"/>
        <v>0.90196078431372551</v>
      </c>
      <c r="AK88" s="231"/>
      <c r="AR88" s="236"/>
      <c r="AS88" s="203"/>
      <c r="AT88" s="203"/>
      <c r="AW88" s="203"/>
      <c r="AX88" s="203"/>
      <c r="CK88" s="333"/>
    </row>
    <row r="89" spans="4:124" s="2" customFormat="1" ht="52.5" customHeight="1">
      <c r="D89" s="219"/>
      <c r="E89" s="220"/>
      <c r="F89" s="221"/>
      <c r="S89" s="334">
        <v>5</v>
      </c>
      <c r="T89" s="344" t="s">
        <v>227</v>
      </c>
      <c r="U89" s="344"/>
      <c r="V89" s="344"/>
      <c r="W89" s="344"/>
      <c r="X89" s="344"/>
      <c r="Y89" s="344"/>
      <c r="Z89" s="341">
        <v>10</v>
      </c>
      <c r="AA89" s="341"/>
      <c r="AB89" s="344"/>
      <c r="AC89" s="344"/>
      <c r="AD89" s="344"/>
      <c r="AE89" s="344"/>
      <c r="AF89" s="344"/>
      <c r="AG89" s="344"/>
      <c r="AH89" s="344"/>
      <c r="AI89" s="229">
        <f>Z89/Z90</f>
        <v>9.8039215686274508E-2</v>
      </c>
      <c r="AJ89" s="230">
        <f t="shared" si="34"/>
        <v>1</v>
      </c>
      <c r="AK89" s="231"/>
      <c r="AR89" s="236"/>
      <c r="AS89" s="203"/>
      <c r="AT89" s="203"/>
      <c r="AW89" s="242"/>
      <c r="AX89" s="242"/>
      <c r="AY89" s="203"/>
      <c r="CK89" s="333"/>
      <c r="DR89" s="237"/>
      <c r="DS89" s="237"/>
      <c r="DT89" s="256"/>
    </row>
    <row r="90" spans="4:124" s="2" customFormat="1" ht="52.5" customHeight="1">
      <c r="D90" s="219"/>
      <c r="E90" s="220"/>
      <c r="F90" s="221"/>
      <c r="S90" s="223"/>
      <c r="T90" s="338" t="s">
        <v>102</v>
      </c>
      <c r="U90" s="339"/>
      <c r="V90" s="339"/>
      <c r="W90" s="339"/>
      <c r="X90" s="339"/>
      <c r="Y90" s="340"/>
      <c r="Z90" s="341">
        <f>SUM(Z85:AA89)</f>
        <v>102</v>
      </c>
      <c r="AA90" s="341"/>
      <c r="AB90" s="342"/>
      <c r="AC90" s="342"/>
      <c r="AD90" s="342"/>
      <c r="AE90" s="342"/>
      <c r="AF90" s="342"/>
      <c r="AG90" s="342"/>
      <c r="AH90" s="342"/>
      <c r="AP90" s="232"/>
      <c r="AR90" s="236"/>
      <c r="AS90" s="203"/>
      <c r="AT90" s="203"/>
      <c r="AX90" s="238"/>
      <c r="BN90" s="333"/>
      <c r="BO90" s="333"/>
      <c r="BP90" s="333"/>
      <c r="BQ90" s="333"/>
      <c r="BR90" s="333"/>
      <c r="BS90" s="333"/>
      <c r="BT90" s="333"/>
      <c r="BU90" s="333"/>
      <c r="BV90" s="333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3"/>
      <c r="CJ90" s="333"/>
      <c r="DR90" s="237"/>
      <c r="DS90" s="237"/>
      <c r="DT90" s="256"/>
    </row>
    <row r="91" spans="4:124" s="2" customFormat="1" ht="52.5" customHeight="1">
      <c r="D91" s="219"/>
      <c r="E91" s="220"/>
      <c r="F91" s="221"/>
      <c r="AR91" s="236"/>
      <c r="AS91" s="203"/>
      <c r="AT91" s="203"/>
      <c r="AU91" s="232"/>
      <c r="AV91" s="232"/>
      <c r="AX91" s="238"/>
      <c r="BR91" s="333"/>
      <c r="BS91" s="333"/>
      <c r="BT91" s="333"/>
      <c r="BU91" s="333"/>
      <c r="BV91" s="333"/>
      <c r="BW91" s="333"/>
      <c r="BX91" s="333"/>
      <c r="BY91" s="333"/>
    </row>
    <row r="92" spans="4:124" s="2" customFormat="1" ht="52.5" customHeight="1">
      <c r="D92" s="219"/>
      <c r="E92" s="220"/>
      <c r="F92" s="221"/>
      <c r="AR92" s="236"/>
      <c r="AS92" s="203"/>
      <c r="AT92" s="203"/>
      <c r="AU92" s="237"/>
      <c r="AV92" s="237"/>
      <c r="AW92" s="237"/>
      <c r="AX92" s="243"/>
      <c r="AY92" s="237"/>
      <c r="BA92" s="237"/>
      <c r="BB92" s="237"/>
      <c r="BC92" s="237"/>
      <c r="BD92" s="237"/>
      <c r="BE92" s="237"/>
      <c r="BG92" s="244"/>
      <c r="BI92" s="244"/>
      <c r="BJ92" s="244"/>
      <c r="BK92" s="244"/>
      <c r="BM92" s="244"/>
      <c r="BN92" s="244"/>
      <c r="BO92" s="244"/>
      <c r="BP92" s="244"/>
      <c r="BQ92" s="244"/>
      <c r="BU92" s="333"/>
      <c r="BV92" s="333"/>
      <c r="BW92" s="333"/>
    </row>
    <row r="93" spans="4:124" s="2" customFormat="1" ht="52.5" customHeight="1">
      <c r="D93" s="219"/>
      <c r="E93" s="220"/>
      <c r="F93" s="221"/>
      <c r="AR93" s="236"/>
      <c r="AS93" s="203"/>
      <c r="AT93" s="203"/>
      <c r="AU93" s="237"/>
      <c r="AV93" s="237"/>
      <c r="AW93" s="241"/>
      <c r="AX93" s="243"/>
      <c r="AY93" s="237"/>
      <c r="AZ93" s="244"/>
      <c r="BA93" s="237"/>
      <c r="BB93" s="237"/>
      <c r="BC93" s="237"/>
      <c r="BD93" s="237"/>
      <c r="BE93" s="237"/>
      <c r="BF93" s="244"/>
      <c r="BG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333"/>
      <c r="BS93" s="333"/>
      <c r="BT93" s="333"/>
      <c r="BU93" s="333"/>
      <c r="BV93" s="333"/>
      <c r="BW93" s="333"/>
      <c r="BX93" s="333"/>
      <c r="BY93" s="333"/>
    </row>
    <row r="94" spans="4:124" s="2" customFormat="1" ht="52.5" customHeight="1">
      <c r="D94" s="219"/>
      <c r="E94" s="220"/>
      <c r="F94" s="221"/>
      <c r="S94" s="222" t="s">
        <v>219</v>
      </c>
      <c r="T94" s="341" t="s">
        <v>220</v>
      </c>
      <c r="U94" s="341"/>
      <c r="V94" s="341"/>
      <c r="W94" s="341"/>
      <c r="X94" s="341"/>
      <c r="Y94" s="341"/>
      <c r="Z94" s="341" t="s">
        <v>221</v>
      </c>
      <c r="AA94" s="341"/>
      <c r="AB94" s="341" t="s">
        <v>222</v>
      </c>
      <c r="AC94" s="341"/>
      <c r="AD94" s="341"/>
      <c r="AE94" s="341"/>
      <c r="AF94" s="341"/>
      <c r="AG94" s="341"/>
      <c r="AH94" s="341"/>
      <c r="AR94" s="236"/>
      <c r="AS94" s="203"/>
      <c r="AT94" s="203"/>
      <c r="AU94" s="237"/>
      <c r="AV94" s="237"/>
      <c r="AW94" s="237"/>
      <c r="AX94" s="243"/>
      <c r="AY94" s="237"/>
      <c r="AZ94" s="244"/>
      <c r="BA94" s="237"/>
      <c r="BB94" s="237"/>
      <c r="BC94" s="237"/>
      <c r="BD94" s="237"/>
      <c r="BE94" s="237"/>
      <c r="BF94" s="244"/>
      <c r="BG94" s="237"/>
      <c r="BI94" s="237"/>
      <c r="BJ94" s="237"/>
      <c r="BK94" s="237"/>
      <c r="BL94" s="244"/>
      <c r="BM94" s="237"/>
      <c r="BN94" s="237"/>
      <c r="BO94" s="237"/>
      <c r="BP94" s="237"/>
      <c r="BQ94" s="237"/>
      <c r="BR94" s="333"/>
      <c r="BS94" s="333"/>
      <c r="BT94" s="333"/>
      <c r="BU94" s="335"/>
      <c r="BV94" s="333"/>
      <c r="BW94" s="333"/>
      <c r="BX94" s="333"/>
      <c r="BY94" s="333"/>
    </row>
    <row r="95" spans="4:124" s="2" customFormat="1" ht="52.5" customHeight="1">
      <c r="D95" s="219"/>
      <c r="E95" s="220"/>
      <c r="F95" s="221"/>
      <c r="S95" s="334">
        <v>1</v>
      </c>
      <c r="T95" s="344" t="s">
        <v>74</v>
      </c>
      <c r="U95" s="344"/>
      <c r="V95" s="344"/>
      <c r="W95" s="344"/>
      <c r="X95" s="344"/>
      <c r="Y95" s="344"/>
      <c r="Z95" s="341">
        <v>25</v>
      </c>
      <c r="AA95" s="341"/>
      <c r="AB95" s="344" t="s">
        <v>224</v>
      </c>
      <c r="AC95" s="344"/>
      <c r="AD95" s="344"/>
      <c r="AE95" s="344"/>
      <c r="AF95" s="344"/>
      <c r="AG95" s="344"/>
      <c r="AH95" s="344"/>
      <c r="AI95" s="229">
        <f>Z95/Z100</f>
        <v>0.32467532467532467</v>
      </c>
      <c r="AJ95" s="230">
        <f>AI95</f>
        <v>0.32467532467532467</v>
      </c>
      <c r="AK95" s="231"/>
      <c r="AR95" s="236"/>
      <c r="AS95" s="203"/>
      <c r="AT95" s="203"/>
      <c r="AX95" s="238"/>
      <c r="AZ95" s="232"/>
      <c r="BB95" s="232"/>
      <c r="BC95" s="245"/>
      <c r="BD95" s="232"/>
      <c r="BF95" s="232"/>
      <c r="BG95" s="232"/>
      <c r="BK95" s="232"/>
      <c r="BL95" s="232"/>
      <c r="BR95" s="333"/>
      <c r="BS95" s="333"/>
      <c r="BT95" s="333"/>
      <c r="BU95" s="333"/>
      <c r="BV95" s="333"/>
      <c r="BW95" s="333"/>
      <c r="BX95" s="333"/>
      <c r="BY95" s="333"/>
    </row>
    <row r="96" spans="4:124" s="2" customFormat="1" ht="52.5" customHeight="1">
      <c r="D96" s="219"/>
      <c r="E96" s="220"/>
      <c r="F96" s="221"/>
      <c r="S96" s="334">
        <v>2</v>
      </c>
      <c r="T96" s="344" t="s">
        <v>75</v>
      </c>
      <c r="U96" s="344"/>
      <c r="V96" s="344"/>
      <c r="W96" s="344"/>
      <c r="X96" s="344"/>
      <c r="Y96" s="344"/>
      <c r="Z96" s="341">
        <v>20</v>
      </c>
      <c r="AA96" s="341"/>
      <c r="AB96" s="344"/>
      <c r="AC96" s="344"/>
      <c r="AD96" s="344"/>
      <c r="AE96" s="344"/>
      <c r="AF96" s="344"/>
      <c r="AG96" s="344"/>
      <c r="AH96" s="344"/>
      <c r="AI96" s="229">
        <f>Z96/Z100</f>
        <v>0.25974025974025972</v>
      </c>
      <c r="AJ96" s="230">
        <f t="shared" ref="AJ96:AJ99" si="35">AJ95+AI96</f>
        <v>0.58441558441558439</v>
      </c>
      <c r="AK96" s="231"/>
      <c r="AN96" s="232"/>
      <c r="AO96" s="232"/>
      <c r="AP96" s="232"/>
      <c r="AR96" s="236"/>
      <c r="AS96" s="203"/>
      <c r="AT96" s="203"/>
      <c r="AX96" s="238"/>
      <c r="BC96" s="232"/>
      <c r="BE96" s="232"/>
      <c r="BF96" s="232"/>
      <c r="BX96" s="333"/>
      <c r="BY96" s="333"/>
    </row>
    <row r="97" spans="4:77" s="2" customFormat="1" ht="52.5" customHeight="1">
      <c r="D97" s="219"/>
      <c r="E97" s="220"/>
      <c r="F97" s="221"/>
      <c r="S97" s="334">
        <v>3</v>
      </c>
      <c r="T97" s="344" t="s">
        <v>228</v>
      </c>
      <c r="U97" s="344"/>
      <c r="V97" s="344"/>
      <c r="W97" s="344"/>
      <c r="X97" s="344"/>
      <c r="Y97" s="344"/>
      <c r="Z97" s="341">
        <v>12</v>
      </c>
      <c r="AA97" s="341"/>
      <c r="AB97" s="344"/>
      <c r="AC97" s="344"/>
      <c r="AD97" s="344"/>
      <c r="AE97" s="344"/>
      <c r="AF97" s="344"/>
      <c r="AG97" s="344"/>
      <c r="AH97" s="344"/>
      <c r="AI97" s="229">
        <f>Z97/Z100</f>
        <v>0.15584415584415584</v>
      </c>
      <c r="AJ97" s="230">
        <f t="shared" si="35"/>
        <v>0.74025974025974017</v>
      </c>
      <c r="AK97" s="231"/>
      <c r="AN97" s="232"/>
      <c r="AO97" s="232"/>
      <c r="AP97" s="232"/>
      <c r="AR97" s="203"/>
      <c r="AS97" s="203"/>
      <c r="AT97" s="203"/>
      <c r="AX97" s="238"/>
      <c r="BA97" s="232"/>
      <c r="BG97" s="232"/>
      <c r="BI97" s="232"/>
      <c r="BN97" s="232"/>
      <c r="BX97" s="333"/>
      <c r="BY97" s="333"/>
    </row>
    <row r="98" spans="4:77" s="2" customFormat="1" ht="52.5" customHeight="1">
      <c r="D98" s="219"/>
      <c r="E98" s="220"/>
      <c r="F98" s="221"/>
      <c r="S98" s="334">
        <v>4</v>
      </c>
      <c r="T98" s="344" t="s">
        <v>229</v>
      </c>
      <c r="U98" s="344"/>
      <c r="V98" s="344"/>
      <c r="W98" s="344"/>
      <c r="X98" s="344"/>
      <c r="Y98" s="344"/>
      <c r="Z98" s="341">
        <v>10</v>
      </c>
      <c r="AA98" s="341"/>
      <c r="AB98" s="344"/>
      <c r="AC98" s="344"/>
      <c r="AD98" s="344"/>
      <c r="AE98" s="344"/>
      <c r="AF98" s="344"/>
      <c r="AG98" s="344"/>
      <c r="AH98" s="344"/>
      <c r="AI98" s="229">
        <f>Z98/Z100</f>
        <v>0.12987012987012986</v>
      </c>
      <c r="AJ98" s="230">
        <f t="shared" si="35"/>
        <v>0.87012987012987009</v>
      </c>
      <c r="AK98" s="231"/>
      <c r="AN98" s="233"/>
      <c r="AO98" s="233"/>
      <c r="AP98" s="233"/>
      <c r="AU98" s="238"/>
      <c r="AV98" s="238"/>
      <c r="AX98" s="238"/>
      <c r="BG98" s="232"/>
      <c r="BX98" s="333"/>
      <c r="BY98" s="333"/>
    </row>
    <row r="99" spans="4:77" s="2" customFormat="1" ht="52.5" customHeight="1">
      <c r="D99" s="219"/>
      <c r="E99" s="220"/>
      <c r="F99" s="221"/>
      <c r="S99" s="334">
        <v>5</v>
      </c>
      <c r="T99" s="344" t="s">
        <v>230</v>
      </c>
      <c r="U99" s="344"/>
      <c r="V99" s="344"/>
      <c r="W99" s="344"/>
      <c r="X99" s="344"/>
      <c r="Y99" s="344"/>
      <c r="Z99" s="341">
        <v>10</v>
      </c>
      <c r="AA99" s="341"/>
      <c r="AB99" s="344"/>
      <c r="AC99" s="344"/>
      <c r="AD99" s="344"/>
      <c r="AE99" s="344"/>
      <c r="AF99" s="344"/>
      <c r="AG99" s="344"/>
      <c r="AH99" s="344"/>
      <c r="AI99" s="229">
        <f>Z99/Z100</f>
        <v>0.12987012987012986</v>
      </c>
      <c r="AJ99" s="230">
        <f t="shared" si="35"/>
        <v>1</v>
      </c>
      <c r="AK99" s="231"/>
      <c r="AN99" s="233"/>
      <c r="AO99" s="233"/>
      <c r="AP99" s="233"/>
      <c r="AU99" s="238"/>
      <c r="AV99" s="238"/>
      <c r="AX99" s="238"/>
      <c r="BX99" s="333"/>
      <c r="BY99" s="333"/>
    </row>
    <row r="100" spans="4:77" s="2" customFormat="1" ht="52.5" customHeight="1">
      <c r="D100" s="219"/>
      <c r="E100" s="220"/>
      <c r="F100" s="221"/>
      <c r="S100" s="223"/>
      <c r="T100" s="338" t="s">
        <v>102</v>
      </c>
      <c r="U100" s="339"/>
      <c r="V100" s="339"/>
      <c r="W100" s="339"/>
      <c r="X100" s="339"/>
      <c r="Y100" s="340"/>
      <c r="Z100" s="341">
        <f>SUM(Z95:AA99)</f>
        <v>77</v>
      </c>
      <c r="AA100" s="341"/>
      <c r="AB100" s="342"/>
      <c r="AC100" s="342"/>
      <c r="AD100" s="342"/>
      <c r="AE100" s="342"/>
      <c r="AF100" s="342"/>
      <c r="AG100" s="342"/>
      <c r="AH100" s="342"/>
      <c r="AN100" s="233"/>
      <c r="AO100" s="233"/>
      <c r="AP100" s="233"/>
      <c r="AU100" s="238"/>
      <c r="AV100" s="238"/>
      <c r="AW100" s="234"/>
      <c r="AX100" s="246"/>
      <c r="BX100" s="333"/>
      <c r="BY100" s="333"/>
    </row>
    <row r="101" spans="4:77" s="2" customFormat="1" ht="52.5" customHeight="1">
      <c r="D101" s="219"/>
      <c r="E101" s="220"/>
      <c r="F101" s="221"/>
      <c r="AN101" s="233"/>
      <c r="AO101" s="233"/>
      <c r="AP101" s="233"/>
      <c r="AU101" s="238"/>
      <c r="AV101" s="238"/>
      <c r="AX101" s="238"/>
      <c r="BX101" s="333"/>
      <c r="BY101" s="333"/>
    </row>
    <row r="102" spans="4:77" s="2" customFormat="1" ht="52.5" customHeight="1">
      <c r="D102" s="219"/>
      <c r="E102" s="220"/>
      <c r="F102" s="221"/>
      <c r="AN102" s="233"/>
      <c r="AO102" s="233"/>
      <c r="AP102" s="233"/>
      <c r="AU102" s="238"/>
      <c r="AV102" s="238"/>
      <c r="AX102" s="238"/>
      <c r="BX102" s="333"/>
      <c r="BY102" s="333"/>
    </row>
    <row r="103" spans="4:77" s="2" customFormat="1" ht="52.5" customHeight="1">
      <c r="D103" s="219"/>
      <c r="E103" s="220"/>
      <c r="F103" s="221"/>
      <c r="AL103" s="233"/>
      <c r="AN103" s="233"/>
      <c r="AO103" s="233"/>
      <c r="AP103" s="233"/>
      <c r="AU103" s="238"/>
      <c r="AV103" s="238"/>
      <c r="AX103" s="238"/>
      <c r="BX103" s="333"/>
      <c r="BY103" s="333"/>
    </row>
    <row r="104" spans="4:77" s="2" customFormat="1" ht="52.5" customHeight="1">
      <c r="D104" s="219"/>
      <c r="E104" s="220"/>
      <c r="F104" s="221"/>
      <c r="S104" s="222" t="s">
        <v>219</v>
      </c>
      <c r="T104" s="341" t="s">
        <v>220</v>
      </c>
      <c r="U104" s="341"/>
      <c r="V104" s="341"/>
      <c r="W104" s="341"/>
      <c r="X104" s="341"/>
      <c r="Y104" s="341"/>
      <c r="Z104" s="341" t="s">
        <v>221</v>
      </c>
      <c r="AA104" s="341"/>
      <c r="AB104" s="341" t="s">
        <v>222</v>
      </c>
      <c r="AC104" s="341"/>
      <c r="AD104" s="341"/>
      <c r="AE104" s="341"/>
      <c r="AF104" s="341"/>
      <c r="AG104" s="341"/>
      <c r="AH104" s="341"/>
      <c r="AN104" s="234"/>
      <c r="AO104" s="234"/>
      <c r="AP104" s="234"/>
      <c r="AX104" s="238"/>
      <c r="BR104" s="333"/>
      <c r="BS104" s="333"/>
      <c r="BT104" s="333"/>
      <c r="BU104" s="333"/>
      <c r="BV104" s="333"/>
      <c r="BW104" s="333"/>
      <c r="BX104" s="333"/>
      <c r="BY104" s="333"/>
    </row>
    <row r="105" spans="4:77" s="2" customFormat="1" ht="52.5" customHeight="1">
      <c r="D105" s="219"/>
      <c r="E105" s="220"/>
      <c r="F105" s="221"/>
      <c r="S105" s="334">
        <v>1</v>
      </c>
      <c r="T105" s="344" t="s">
        <v>74</v>
      </c>
      <c r="U105" s="344"/>
      <c r="V105" s="344"/>
      <c r="W105" s="344"/>
      <c r="X105" s="344"/>
      <c r="Y105" s="344"/>
      <c r="Z105" s="341">
        <v>25</v>
      </c>
      <c r="AA105" s="341"/>
      <c r="AB105" s="344" t="s">
        <v>224</v>
      </c>
      <c r="AC105" s="344"/>
      <c r="AD105" s="344"/>
      <c r="AE105" s="344"/>
      <c r="AF105" s="344"/>
      <c r="AG105" s="344"/>
      <c r="AH105" s="344"/>
      <c r="AI105" s="229">
        <f>Z105/Z110</f>
        <v>0.32467532467532467</v>
      </c>
      <c r="AJ105" s="230">
        <f>AI105</f>
        <v>0.32467532467532467</v>
      </c>
      <c r="AK105" s="231"/>
      <c r="AN105" s="234"/>
      <c r="AO105" s="234"/>
      <c r="AP105" s="234"/>
      <c r="AX105" s="238"/>
      <c r="BR105" s="333"/>
      <c r="BS105" s="333"/>
      <c r="BT105" s="333"/>
      <c r="BU105" s="333"/>
      <c r="BV105" s="333"/>
      <c r="BW105" s="333"/>
      <c r="BX105" s="333"/>
      <c r="BY105" s="333"/>
    </row>
    <row r="106" spans="4:77" s="2" customFormat="1" ht="52.5" customHeight="1">
      <c r="D106" s="219"/>
      <c r="E106" s="220"/>
      <c r="F106" s="221"/>
      <c r="S106" s="334">
        <v>2</v>
      </c>
      <c r="T106" s="344" t="s">
        <v>75</v>
      </c>
      <c r="U106" s="344"/>
      <c r="V106" s="344"/>
      <c r="W106" s="344"/>
      <c r="X106" s="344"/>
      <c r="Y106" s="344"/>
      <c r="Z106" s="341">
        <v>20</v>
      </c>
      <c r="AA106" s="341"/>
      <c r="AB106" s="344"/>
      <c r="AC106" s="344"/>
      <c r="AD106" s="344"/>
      <c r="AE106" s="344"/>
      <c r="AF106" s="344"/>
      <c r="AG106" s="344"/>
      <c r="AH106" s="344"/>
      <c r="AI106" s="229">
        <f>Z106/Z110</f>
        <v>0.25974025974025972</v>
      </c>
      <c r="AJ106" s="230">
        <f t="shared" ref="AJ106:AJ109" si="36">AJ105+AI106</f>
        <v>0.58441558441558439</v>
      </c>
      <c r="AK106" s="231"/>
      <c r="AX106" s="238"/>
      <c r="BR106" s="333"/>
      <c r="BS106" s="333"/>
      <c r="BT106" s="333"/>
      <c r="BU106" s="333"/>
      <c r="BV106" s="333"/>
      <c r="BW106" s="333"/>
      <c r="BX106" s="333"/>
      <c r="BY106" s="333"/>
    </row>
    <row r="107" spans="4:77" s="2" customFormat="1" ht="52.5" customHeight="1">
      <c r="D107" s="219"/>
      <c r="E107" s="220"/>
      <c r="F107" s="221"/>
      <c r="S107" s="334">
        <v>3</v>
      </c>
      <c r="T107" s="344" t="s">
        <v>228</v>
      </c>
      <c r="U107" s="344"/>
      <c r="V107" s="344"/>
      <c r="W107" s="344"/>
      <c r="X107" s="344"/>
      <c r="Y107" s="344"/>
      <c r="Z107" s="341">
        <v>12</v>
      </c>
      <c r="AA107" s="341"/>
      <c r="AB107" s="344"/>
      <c r="AC107" s="344"/>
      <c r="AD107" s="344"/>
      <c r="AE107" s="344"/>
      <c r="AF107" s="344"/>
      <c r="AG107" s="344"/>
      <c r="AH107" s="344"/>
      <c r="AI107" s="229">
        <f>Z107/Z110</f>
        <v>0.15584415584415584</v>
      </c>
      <c r="AJ107" s="230">
        <f t="shared" si="36"/>
        <v>0.74025974025974017</v>
      </c>
      <c r="AK107" s="231"/>
      <c r="AX107" s="238"/>
      <c r="BN107" s="333"/>
      <c r="BO107" s="333"/>
      <c r="BP107" s="333"/>
      <c r="BQ107" s="333"/>
      <c r="BR107" s="333"/>
      <c r="BS107" s="333"/>
      <c r="BT107" s="333"/>
      <c r="BU107" s="333"/>
      <c r="BV107" s="333"/>
      <c r="BW107" s="333"/>
      <c r="BX107" s="333"/>
      <c r="BY107" s="333"/>
    </row>
    <row r="108" spans="4:77" s="2" customFormat="1" ht="52.5" customHeight="1">
      <c r="D108" s="219"/>
      <c r="E108" s="220"/>
      <c r="F108" s="221"/>
      <c r="S108" s="334">
        <v>4</v>
      </c>
      <c r="T108" s="344" t="s">
        <v>229</v>
      </c>
      <c r="U108" s="344"/>
      <c r="V108" s="344"/>
      <c r="W108" s="344"/>
      <c r="X108" s="344"/>
      <c r="Y108" s="344"/>
      <c r="Z108" s="341">
        <v>10</v>
      </c>
      <c r="AA108" s="341"/>
      <c r="AB108" s="344"/>
      <c r="AC108" s="344"/>
      <c r="AD108" s="344"/>
      <c r="AE108" s="344"/>
      <c r="AF108" s="344"/>
      <c r="AG108" s="344"/>
      <c r="AH108" s="344"/>
      <c r="AI108" s="229">
        <f>Z108/Z110</f>
        <v>0.12987012987012986</v>
      </c>
      <c r="AJ108" s="230">
        <f t="shared" si="36"/>
        <v>0.87012987012987009</v>
      </c>
      <c r="AK108" s="231"/>
      <c r="AX108" s="238"/>
      <c r="BJ108" s="333"/>
      <c r="BK108" s="333"/>
      <c r="BL108" s="333"/>
      <c r="BM108" s="333"/>
      <c r="BN108" s="333"/>
      <c r="BO108" s="333"/>
      <c r="BP108" s="333"/>
      <c r="BQ108" s="333"/>
      <c r="BR108" s="333"/>
      <c r="BS108" s="333"/>
      <c r="BT108" s="333"/>
      <c r="BU108" s="333"/>
      <c r="BV108" s="333"/>
      <c r="BW108" s="333"/>
      <c r="BX108" s="333"/>
      <c r="BY108" s="333"/>
    </row>
    <row r="109" spans="4:77" s="2" customFormat="1" ht="52.5" customHeight="1">
      <c r="D109" s="219"/>
      <c r="E109" s="220"/>
      <c r="F109" s="221"/>
      <c r="S109" s="334">
        <v>5</v>
      </c>
      <c r="T109" s="344" t="s">
        <v>230</v>
      </c>
      <c r="U109" s="344"/>
      <c r="V109" s="344"/>
      <c r="W109" s="344"/>
      <c r="X109" s="344"/>
      <c r="Y109" s="344"/>
      <c r="Z109" s="341">
        <v>10</v>
      </c>
      <c r="AA109" s="341"/>
      <c r="AB109" s="344"/>
      <c r="AC109" s="344"/>
      <c r="AD109" s="344"/>
      <c r="AE109" s="344"/>
      <c r="AF109" s="344"/>
      <c r="AG109" s="344"/>
      <c r="AH109" s="344"/>
      <c r="AI109" s="229">
        <f>Z109/Z110</f>
        <v>0.12987012987012986</v>
      </c>
      <c r="AJ109" s="230">
        <f t="shared" si="36"/>
        <v>1</v>
      </c>
      <c r="AK109" s="231"/>
      <c r="AX109" s="238"/>
      <c r="BJ109" s="333"/>
      <c r="BK109" s="333"/>
      <c r="BL109" s="333"/>
      <c r="BM109" s="333"/>
      <c r="BN109" s="333"/>
      <c r="BO109" s="333"/>
      <c r="BP109" s="333"/>
      <c r="BQ109" s="333"/>
      <c r="BR109" s="333"/>
      <c r="BS109" s="333"/>
      <c r="BT109" s="333"/>
      <c r="BU109" s="333"/>
      <c r="BV109" s="333"/>
      <c r="BW109" s="333"/>
      <c r="BX109" s="333"/>
      <c r="BY109" s="333"/>
    </row>
    <row r="110" spans="4:77" s="2" customFormat="1" ht="52.5" customHeight="1">
      <c r="D110" s="219"/>
      <c r="E110" s="220"/>
      <c r="F110" s="221"/>
      <c r="S110" s="223"/>
      <c r="T110" s="338" t="s">
        <v>102</v>
      </c>
      <c r="U110" s="339"/>
      <c r="V110" s="339"/>
      <c r="W110" s="339"/>
      <c r="X110" s="339"/>
      <c r="Y110" s="340"/>
      <c r="Z110" s="341">
        <f>SUM(Z105:AA109)</f>
        <v>77</v>
      </c>
      <c r="AA110" s="341"/>
      <c r="AB110" s="342"/>
      <c r="AC110" s="342"/>
      <c r="AD110" s="342"/>
      <c r="AE110" s="342"/>
      <c r="AF110" s="342"/>
      <c r="AG110" s="342"/>
      <c r="AH110" s="342"/>
      <c r="AM110" s="333"/>
      <c r="AS110" s="333"/>
      <c r="AT110" s="333"/>
      <c r="AU110" s="333"/>
      <c r="AV110" s="333"/>
      <c r="AW110" s="333"/>
      <c r="AX110" s="238"/>
      <c r="AY110" s="333"/>
      <c r="AZ110" s="333"/>
      <c r="BA110" s="333"/>
      <c r="BB110" s="333"/>
      <c r="BC110" s="333"/>
      <c r="BD110" s="333"/>
      <c r="BE110" s="333"/>
      <c r="BL110" s="333"/>
      <c r="BM110" s="333"/>
      <c r="BN110" s="333"/>
      <c r="BO110" s="333"/>
      <c r="BP110" s="333"/>
      <c r="BQ110" s="333"/>
      <c r="BR110" s="333"/>
      <c r="BS110" s="333"/>
      <c r="BT110" s="333"/>
      <c r="BU110" s="333"/>
      <c r="BV110" s="333"/>
      <c r="BW110" s="333"/>
      <c r="BX110" s="333"/>
      <c r="BY110" s="333"/>
    </row>
    <row r="111" spans="4:77" s="2" customFormat="1" ht="52.5" customHeight="1">
      <c r="D111" s="219"/>
      <c r="E111" s="220"/>
      <c r="F111" s="221"/>
      <c r="AM111" s="333"/>
      <c r="AS111" s="333"/>
      <c r="AT111" s="333"/>
      <c r="AU111" s="333"/>
      <c r="AV111" s="333"/>
      <c r="AW111" s="333"/>
      <c r="AX111" s="238"/>
      <c r="AY111" s="333"/>
      <c r="AZ111" s="333"/>
      <c r="BA111" s="333"/>
      <c r="BB111" s="333"/>
      <c r="BC111" s="333"/>
      <c r="BD111" s="333"/>
      <c r="BE111" s="333"/>
      <c r="BL111" s="333"/>
      <c r="BM111" s="333"/>
      <c r="BN111" s="333"/>
      <c r="BO111" s="333"/>
      <c r="BP111" s="333"/>
      <c r="BQ111" s="333"/>
      <c r="BR111" s="333"/>
      <c r="BS111" s="333"/>
      <c r="BT111" s="333"/>
      <c r="BU111" s="333"/>
      <c r="BV111" s="333"/>
      <c r="BW111" s="333"/>
      <c r="BX111" s="333"/>
      <c r="BY111" s="333"/>
    </row>
    <row r="112" spans="4:77" s="259" customFormat="1" ht="52.5" customHeight="1">
      <c r="AM112" s="260"/>
      <c r="AS112" s="260"/>
      <c r="AT112" s="260"/>
      <c r="AU112" s="260"/>
      <c r="AV112" s="260"/>
      <c r="AW112" s="260"/>
      <c r="AX112" s="261"/>
      <c r="AY112" s="260"/>
      <c r="AZ112" s="260"/>
      <c r="BA112" s="260"/>
      <c r="BB112" s="260"/>
      <c r="BC112" s="260"/>
      <c r="BD112" s="260"/>
      <c r="BE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</row>
    <row r="113" spans="4:92" s="259" customFormat="1" ht="52.5" customHeight="1">
      <c r="H113" s="259" t="s">
        <v>231</v>
      </c>
      <c r="I113" s="259">
        <v>5</v>
      </c>
      <c r="K113" s="259" t="s">
        <v>232</v>
      </c>
      <c r="L113" s="259">
        <v>0</v>
      </c>
      <c r="N113" s="259" t="s">
        <v>233</v>
      </c>
      <c r="O113" s="259">
        <v>0</v>
      </c>
      <c r="AM113" s="260"/>
      <c r="AS113" s="260"/>
      <c r="AT113" s="260"/>
      <c r="AU113" s="260"/>
      <c r="AV113" s="260"/>
      <c r="AW113" s="260"/>
      <c r="AX113" s="261"/>
      <c r="AY113" s="260"/>
      <c r="AZ113" s="260"/>
      <c r="BA113" s="260"/>
      <c r="BB113" s="260"/>
      <c r="BC113" s="260"/>
      <c r="BD113" s="260"/>
      <c r="BE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</row>
    <row r="114" spans="4:92" s="259" customFormat="1" ht="52.5" customHeight="1">
      <c r="D114" s="259" t="s">
        <v>234</v>
      </c>
      <c r="AM114" s="260"/>
      <c r="AS114" s="260"/>
      <c r="AT114" s="260"/>
      <c r="AU114" s="260"/>
      <c r="AV114" s="260"/>
      <c r="AW114" s="260"/>
      <c r="AX114" s="261"/>
      <c r="AY114" s="260"/>
      <c r="AZ114" s="260"/>
      <c r="BA114" s="260"/>
      <c r="BB114" s="260"/>
      <c r="BC114" s="260"/>
      <c r="BD114" s="260"/>
      <c r="BE114" s="260"/>
      <c r="BL114" s="260"/>
      <c r="BS114" s="260"/>
      <c r="BT114" s="260"/>
      <c r="BU114" s="260"/>
      <c r="BV114" s="260"/>
      <c r="BW114" s="260"/>
      <c r="BX114" s="260"/>
      <c r="BY114" s="260"/>
      <c r="CC114" s="260"/>
      <c r="CD114" s="260"/>
      <c r="CE114" s="260"/>
      <c r="CF114" s="260"/>
      <c r="CG114" s="260"/>
      <c r="CH114" s="260"/>
      <c r="CL114" s="260"/>
      <c r="CM114" s="260"/>
      <c r="CN114" s="260"/>
    </row>
    <row r="115" spans="4:92" s="259" customFormat="1" ht="52.5" customHeight="1">
      <c r="D115" s="259" t="s">
        <v>235</v>
      </c>
      <c r="E115" s="259" t="s">
        <v>236</v>
      </c>
      <c r="G115" s="259" t="s">
        <v>24</v>
      </c>
      <c r="H115" s="259" t="s">
        <v>34</v>
      </c>
      <c r="I115" s="259" t="s">
        <v>237</v>
      </c>
      <c r="J115" s="259" t="s">
        <v>36</v>
      </c>
      <c r="K115" s="259" t="s">
        <v>37</v>
      </c>
      <c r="L115" s="259" t="s">
        <v>38</v>
      </c>
      <c r="M115" s="259" t="s">
        <v>39</v>
      </c>
      <c r="N115" s="259" t="s">
        <v>40</v>
      </c>
      <c r="O115" s="259" t="s">
        <v>41</v>
      </c>
      <c r="P115" s="259" t="s">
        <v>42</v>
      </c>
      <c r="Q115" s="259" t="s">
        <v>43</v>
      </c>
      <c r="R115" s="259" t="s">
        <v>238</v>
      </c>
      <c r="AM115" s="260"/>
      <c r="AS115" s="260"/>
      <c r="AT115" s="260"/>
      <c r="AU115" s="260"/>
      <c r="AV115" s="260"/>
      <c r="AW115" s="260"/>
      <c r="AX115" s="261"/>
      <c r="AY115" s="260"/>
      <c r="AZ115" s="260"/>
      <c r="BA115" s="260"/>
      <c r="BB115" s="260"/>
      <c r="BC115" s="260"/>
      <c r="BD115" s="260"/>
      <c r="BE115" s="260"/>
      <c r="BL115" s="260"/>
      <c r="BS115" s="260"/>
      <c r="BT115" s="260"/>
      <c r="BU115" s="260"/>
      <c r="BV115" s="260"/>
      <c r="BW115" s="260"/>
      <c r="BX115" s="260"/>
      <c r="BY115" s="260"/>
      <c r="CC115" s="260"/>
      <c r="CD115" s="260"/>
      <c r="CE115" s="260"/>
      <c r="CF115" s="260"/>
      <c r="CL115" s="260"/>
      <c r="CM115" s="260"/>
      <c r="CN115" s="260"/>
    </row>
    <row r="116" spans="4:92" s="259" customFormat="1" ht="52.5" customHeight="1">
      <c r="D116" s="259">
        <v>1</v>
      </c>
      <c r="E116" s="259" t="s">
        <v>239</v>
      </c>
      <c r="G116" s="259">
        <v>7.58</v>
      </c>
      <c r="R116" s="259">
        <v>0</v>
      </c>
      <c r="AM116" s="260"/>
      <c r="AS116" s="260"/>
      <c r="AT116" s="260"/>
      <c r="AU116" s="260"/>
      <c r="AV116" s="260"/>
      <c r="AW116" s="260"/>
      <c r="AX116" s="261"/>
      <c r="AY116" s="260"/>
      <c r="AZ116" s="260"/>
      <c r="BA116" s="260"/>
      <c r="BB116" s="260"/>
      <c r="BC116" s="260"/>
      <c r="BD116" s="260"/>
      <c r="BE116" s="260"/>
      <c r="BL116" s="260"/>
      <c r="BS116" s="260"/>
      <c r="BT116" s="260"/>
      <c r="BU116" s="260"/>
      <c r="BV116" s="260"/>
      <c r="BW116" s="260"/>
      <c r="BX116" s="260"/>
      <c r="BY116" s="260"/>
      <c r="CC116" s="260"/>
      <c r="CD116" s="260"/>
      <c r="CE116" s="260"/>
      <c r="CF116" s="260"/>
      <c r="CG116" s="260"/>
      <c r="CH116" s="260"/>
    </row>
    <row r="117" spans="4:92" s="259" customFormat="1" ht="52.5" customHeight="1">
      <c r="D117" s="259">
        <v>2</v>
      </c>
      <c r="G117" s="259">
        <v>7.58</v>
      </c>
      <c r="R117" s="259">
        <v>0</v>
      </c>
      <c r="AS117" s="260"/>
      <c r="AT117" s="260"/>
      <c r="AU117" s="260"/>
      <c r="AV117" s="260"/>
      <c r="AW117" s="260"/>
      <c r="AX117" s="261"/>
      <c r="AY117" s="260"/>
      <c r="AZ117" s="260"/>
      <c r="BA117" s="260"/>
      <c r="BB117" s="260"/>
      <c r="BC117" s="260"/>
      <c r="BD117" s="260"/>
      <c r="BE117" s="260"/>
      <c r="BL117" s="260"/>
      <c r="BS117" s="260"/>
      <c r="BT117" s="260"/>
      <c r="BU117" s="260"/>
      <c r="BV117" s="260"/>
      <c r="BW117" s="260"/>
      <c r="BX117" s="260"/>
      <c r="BY117" s="260"/>
      <c r="CC117" s="260"/>
      <c r="CD117" s="260"/>
      <c r="CE117" s="260"/>
      <c r="CF117" s="260"/>
      <c r="CG117" s="260"/>
      <c r="CH117" s="260"/>
    </row>
    <row r="118" spans="4:92" s="259" customFormat="1" ht="52.5" customHeight="1">
      <c r="D118" s="259">
        <v>3</v>
      </c>
      <c r="G118" s="259">
        <v>7.58</v>
      </c>
      <c r="R118" s="259">
        <v>0</v>
      </c>
      <c r="AX118" s="261"/>
      <c r="BL118" s="260"/>
      <c r="BS118" s="260"/>
      <c r="BT118" s="260"/>
      <c r="BX118" s="260"/>
      <c r="BY118" s="260"/>
      <c r="CC118" s="260"/>
      <c r="CD118" s="260"/>
      <c r="CE118" s="260"/>
      <c r="CF118" s="260"/>
      <c r="CG118" s="260"/>
      <c r="CH118" s="260"/>
    </row>
    <row r="119" spans="4:92" s="259" customFormat="1" ht="52.5" customHeight="1">
      <c r="D119" s="259">
        <v>4</v>
      </c>
      <c r="G119" s="259">
        <v>7.58</v>
      </c>
      <c r="R119" s="259">
        <v>0</v>
      </c>
      <c r="AS119" s="260"/>
      <c r="AT119" s="260"/>
      <c r="AU119" s="260"/>
      <c r="AV119" s="260"/>
      <c r="AW119" s="260"/>
      <c r="AX119" s="261"/>
      <c r="AY119" s="260"/>
      <c r="AZ119" s="260"/>
      <c r="BA119" s="260"/>
      <c r="BB119" s="260"/>
      <c r="BC119" s="260"/>
      <c r="BD119" s="260"/>
      <c r="BE119" s="260"/>
      <c r="BF119" s="260"/>
      <c r="BG119" s="260"/>
      <c r="BH119" s="260"/>
      <c r="BI119" s="260"/>
      <c r="BJ119" s="260"/>
      <c r="BK119" s="260"/>
      <c r="BL119" s="260"/>
      <c r="BS119" s="260"/>
      <c r="BT119" s="260"/>
      <c r="BX119" s="260"/>
      <c r="BY119" s="260"/>
      <c r="CC119" s="260"/>
      <c r="CD119" s="260"/>
      <c r="CE119" s="260"/>
      <c r="CF119" s="260"/>
      <c r="CG119" s="260"/>
      <c r="CH119" s="260"/>
    </row>
    <row r="120" spans="4:92" s="259" customFormat="1" ht="52.5" customHeight="1">
      <c r="D120" s="259">
        <v>5</v>
      </c>
      <c r="R120" s="259">
        <v>0</v>
      </c>
      <c r="AS120" s="260"/>
      <c r="AT120" s="260"/>
      <c r="AU120" s="260"/>
      <c r="AV120" s="260"/>
      <c r="AW120" s="260"/>
      <c r="AX120" s="261"/>
      <c r="AY120" s="260"/>
      <c r="AZ120" s="260"/>
      <c r="BA120" s="260"/>
      <c r="BB120" s="260"/>
      <c r="BC120" s="260"/>
      <c r="BD120" s="260"/>
      <c r="BE120" s="260"/>
      <c r="BF120" s="260"/>
      <c r="BG120" s="260"/>
      <c r="BH120" s="260"/>
      <c r="BI120" s="260"/>
      <c r="CB120" s="260"/>
      <c r="CC120" s="260"/>
      <c r="CD120" s="260"/>
      <c r="CE120" s="260"/>
    </row>
    <row r="121" spans="4:92" s="259" customFormat="1" ht="52.5" customHeight="1">
      <c r="D121" s="259">
        <v>6</v>
      </c>
      <c r="E121" s="259" t="s">
        <v>240</v>
      </c>
      <c r="I121" s="259">
        <v>7.58</v>
      </c>
      <c r="R121" s="259">
        <v>0</v>
      </c>
      <c r="AS121" s="260"/>
      <c r="AT121" s="260"/>
      <c r="AU121" s="260"/>
      <c r="AV121" s="260"/>
      <c r="AW121" s="260"/>
      <c r="AX121" s="261"/>
      <c r="AY121" s="260"/>
      <c r="AZ121" s="260"/>
      <c r="BA121" s="260"/>
      <c r="BB121" s="260"/>
      <c r="BC121" s="260"/>
      <c r="BD121" s="260"/>
      <c r="BE121" s="260"/>
      <c r="BF121" s="260"/>
      <c r="BG121" s="260"/>
      <c r="BH121" s="260"/>
      <c r="BI121" s="260"/>
      <c r="CB121" s="260"/>
      <c r="CC121" s="260"/>
      <c r="CD121" s="260"/>
      <c r="CE121" s="260"/>
    </row>
    <row r="122" spans="4:92" s="259" customFormat="1" ht="52.5" customHeight="1">
      <c r="G122" s="259">
        <v>30.32</v>
      </c>
      <c r="H122" s="259">
        <v>0</v>
      </c>
      <c r="I122" s="259">
        <v>7.58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AS122" s="260"/>
      <c r="AT122" s="260"/>
      <c r="AU122" s="260"/>
      <c r="AV122" s="260"/>
      <c r="AW122" s="260"/>
      <c r="AX122" s="261"/>
      <c r="AY122" s="260"/>
      <c r="AZ122" s="260"/>
      <c r="BA122" s="260"/>
      <c r="BB122" s="260"/>
      <c r="BC122" s="260"/>
      <c r="BD122" s="260"/>
      <c r="BE122" s="260"/>
      <c r="BF122" s="260"/>
      <c r="BG122" s="260"/>
      <c r="BH122" s="260"/>
      <c r="BI122" s="260"/>
      <c r="CB122" s="260"/>
      <c r="CC122" s="260"/>
      <c r="CD122" s="260"/>
      <c r="CE122" s="260"/>
    </row>
    <row r="123" spans="4:92" s="259" customFormat="1" ht="52.5" customHeight="1">
      <c r="AS123" s="260"/>
      <c r="AT123" s="260"/>
      <c r="AU123" s="260"/>
      <c r="AV123" s="260"/>
      <c r="AW123" s="260"/>
      <c r="AX123" s="261"/>
      <c r="AY123" s="260"/>
      <c r="AZ123" s="260"/>
      <c r="BA123" s="260"/>
      <c r="BB123" s="260"/>
      <c r="BC123" s="260"/>
      <c r="BD123" s="260"/>
      <c r="BE123" s="260"/>
      <c r="BF123" s="260"/>
      <c r="BG123" s="260"/>
      <c r="BH123" s="260"/>
      <c r="BI123" s="260"/>
      <c r="CB123" s="260"/>
      <c r="CC123" s="260"/>
      <c r="CD123" s="260"/>
      <c r="CE123" s="260"/>
    </row>
    <row r="124" spans="4:92" s="2" customFormat="1" ht="52.5" customHeight="1">
      <c r="AS124" s="333"/>
      <c r="AT124" s="343"/>
      <c r="AU124" s="343"/>
      <c r="AV124" s="335"/>
      <c r="AW124" s="333"/>
      <c r="AX124" s="238"/>
      <c r="AY124" s="333"/>
      <c r="AZ124" s="333"/>
      <c r="BA124" s="333"/>
      <c r="BB124" s="333"/>
      <c r="BC124" s="333"/>
      <c r="BD124" s="333"/>
      <c r="BE124" s="333"/>
      <c r="BF124" s="333"/>
      <c r="BG124" s="333"/>
      <c r="BH124" s="333"/>
      <c r="BI124" s="333"/>
      <c r="CB124" s="333"/>
      <c r="CC124" s="333"/>
      <c r="CD124" s="333"/>
      <c r="CE124" s="333"/>
    </row>
    <row r="125" spans="4:92" s="2" customFormat="1" ht="52.5" customHeight="1">
      <c r="AS125" s="333"/>
      <c r="AT125" s="333"/>
      <c r="AU125" s="333"/>
      <c r="AV125" s="333"/>
      <c r="AW125" s="333"/>
      <c r="AX125" s="238"/>
      <c r="AY125" s="333"/>
      <c r="AZ125" s="333"/>
      <c r="BA125" s="333"/>
      <c r="BB125" s="333"/>
      <c r="BC125" s="333"/>
      <c r="BD125" s="333"/>
      <c r="BE125" s="333"/>
      <c r="BF125" s="333"/>
      <c r="BG125" s="333"/>
      <c r="BH125" s="333"/>
      <c r="BI125" s="333"/>
      <c r="CB125" s="333"/>
      <c r="CC125" s="333"/>
      <c r="CD125" s="333"/>
      <c r="CE125" s="333"/>
    </row>
    <row r="126" spans="4:92" s="2" customFormat="1" ht="52.5" customHeight="1">
      <c r="AS126" s="333"/>
      <c r="AT126" s="333"/>
      <c r="AU126" s="333"/>
      <c r="AV126" s="333"/>
      <c r="AW126" s="333"/>
      <c r="AX126" s="238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CB126" s="333"/>
      <c r="CC126" s="333"/>
      <c r="CD126" s="333"/>
      <c r="CE126" s="333"/>
    </row>
    <row r="127" spans="4:92" s="2" customFormat="1" ht="52.5" customHeight="1">
      <c r="AS127" s="333"/>
      <c r="AT127" s="333"/>
      <c r="AU127" s="333"/>
      <c r="AV127" s="333"/>
      <c r="AW127" s="333"/>
      <c r="AX127" s="238"/>
      <c r="AY127" s="333"/>
      <c r="AZ127" s="333"/>
      <c r="BA127" s="333"/>
      <c r="BB127" s="333"/>
      <c r="BC127" s="333"/>
      <c r="BD127" s="333"/>
      <c r="BE127" s="333"/>
      <c r="BF127" s="333"/>
      <c r="BG127" s="333"/>
      <c r="BH127" s="333"/>
      <c r="BI127" s="333"/>
      <c r="CB127" s="333"/>
      <c r="CC127" s="333"/>
      <c r="CD127" s="333"/>
      <c r="CE127" s="333"/>
    </row>
    <row r="128" spans="4:92" s="2" customFormat="1" ht="52.5" customHeight="1">
      <c r="AS128" s="333"/>
      <c r="AT128" s="333"/>
      <c r="AU128" s="333"/>
      <c r="AV128" s="333"/>
      <c r="AW128" s="333"/>
      <c r="AX128" s="238"/>
      <c r="AY128" s="333"/>
      <c r="AZ128" s="333"/>
      <c r="BA128" s="333"/>
      <c r="BB128" s="333"/>
      <c r="BC128" s="333"/>
      <c r="BD128" s="333"/>
      <c r="BE128" s="333"/>
      <c r="BF128" s="333"/>
      <c r="BG128" s="333"/>
      <c r="BH128" s="333"/>
      <c r="BI128" s="333"/>
      <c r="CB128" s="333"/>
      <c r="CC128" s="333"/>
      <c r="CD128" s="333"/>
      <c r="CE128" s="333"/>
    </row>
    <row r="129" spans="37:83" s="2" customFormat="1" ht="52.5" customHeight="1"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238"/>
      <c r="AY129" s="333"/>
      <c r="AZ129" s="333"/>
      <c r="BA129" s="333"/>
      <c r="BB129" s="333"/>
      <c r="BC129" s="333"/>
      <c r="BD129" s="333"/>
      <c r="BE129" s="333"/>
      <c r="BF129" s="333"/>
      <c r="BG129" s="333"/>
      <c r="BH129" s="333"/>
      <c r="BI129" s="333"/>
      <c r="CB129" s="333"/>
      <c r="CC129" s="333"/>
      <c r="CD129" s="333"/>
      <c r="CE129" s="333"/>
    </row>
    <row r="130" spans="37:83" s="2" customFormat="1" ht="52.5" customHeight="1"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238"/>
      <c r="AY130" s="333"/>
      <c r="AZ130" s="333"/>
      <c r="BA130" s="333"/>
      <c r="BB130" s="333"/>
      <c r="BC130" s="333"/>
      <c r="BD130" s="333"/>
      <c r="BE130" s="333"/>
      <c r="BF130" s="333"/>
      <c r="BG130" s="333"/>
      <c r="BH130" s="333"/>
      <c r="BI130" s="333"/>
      <c r="CB130" s="333"/>
      <c r="CC130" s="333"/>
      <c r="CD130" s="333"/>
      <c r="CE130" s="333"/>
    </row>
    <row r="131" spans="37:83" s="2" customFormat="1" ht="52.5" customHeight="1"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238"/>
      <c r="AY131" s="333"/>
      <c r="AZ131" s="333"/>
      <c r="BA131" s="333"/>
      <c r="BB131" s="333"/>
      <c r="BC131" s="333"/>
      <c r="BD131" s="333"/>
      <c r="BE131" s="333"/>
      <c r="BF131" s="333"/>
      <c r="BG131" s="333"/>
      <c r="BH131" s="333"/>
      <c r="BI131" s="333"/>
    </row>
    <row r="132" spans="37:83" s="2" customFormat="1" ht="52.5" customHeight="1"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238"/>
      <c r="AY132" s="333"/>
      <c r="AZ132" s="333"/>
      <c r="BA132" s="333"/>
      <c r="BB132" s="333"/>
      <c r="BC132" s="333"/>
      <c r="BD132" s="333"/>
      <c r="BE132" s="333"/>
      <c r="BF132" s="333"/>
      <c r="BG132" s="333"/>
      <c r="BH132" s="333"/>
      <c r="BI132" s="333"/>
    </row>
    <row r="133" spans="37:83" s="2" customFormat="1" ht="52.5" customHeight="1"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238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  <c r="BI133" s="333"/>
    </row>
    <row r="134" spans="37:83" s="2" customFormat="1" ht="52.5" customHeight="1"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238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  <c r="BI134" s="333"/>
    </row>
    <row r="135" spans="37:83" s="2" customFormat="1" ht="52.5" customHeight="1"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238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  <c r="BI135" s="333"/>
    </row>
    <row r="136" spans="37:83" s="2" customFormat="1" ht="52.5" customHeight="1"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238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  <c r="BI136" s="333"/>
    </row>
    <row r="137" spans="37:83" s="2" customFormat="1" ht="52.5" customHeight="1"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238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  <c r="BI137" s="333"/>
    </row>
    <row r="138" spans="37:83" s="2" customFormat="1" ht="52.5" customHeight="1"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238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  <c r="BI138" s="333"/>
    </row>
    <row r="139" spans="37:83" s="2" customFormat="1" ht="52.5" customHeight="1"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238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  <c r="BI139" s="333"/>
    </row>
    <row r="140" spans="37:83" s="2" customFormat="1" ht="52.5" customHeight="1"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238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  <c r="BI140" s="333"/>
    </row>
    <row r="141" spans="37:83" s="2" customFormat="1" ht="52.5" customHeight="1"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238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  <c r="BI141" s="333"/>
    </row>
    <row r="142" spans="37:83" s="2" customFormat="1" ht="52.5" customHeight="1"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238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  <c r="BI142" s="333"/>
    </row>
    <row r="143" spans="37:83" s="2" customFormat="1" ht="52.5" customHeight="1"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238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  <c r="BI143" s="333"/>
    </row>
    <row r="144" spans="37:83" s="2" customFormat="1" ht="52.5" customHeight="1"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238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  <c r="BI144" s="333"/>
    </row>
    <row r="145" spans="37:61" s="2" customFormat="1" ht="52.5" customHeight="1"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238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  <c r="BI145" s="333"/>
    </row>
    <row r="146" spans="37:61" s="2" customFormat="1" ht="52.5" customHeight="1"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238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  <c r="BI146" s="333"/>
    </row>
    <row r="147" spans="37:61" s="2" customFormat="1" ht="52.5" customHeight="1"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238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</row>
    <row r="148" spans="37:61" s="2" customFormat="1" ht="52.5" customHeight="1"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238"/>
      <c r="AY148" s="333"/>
      <c r="BA148" s="333"/>
      <c r="BB148" s="333"/>
      <c r="BC148" s="333"/>
      <c r="BD148" s="333"/>
      <c r="BE148" s="333"/>
      <c r="BF148" s="333"/>
      <c r="BG148" s="333"/>
      <c r="BH148" s="333"/>
      <c r="BI148" s="333"/>
    </row>
    <row r="149" spans="37:61" s="2" customFormat="1" ht="52.5" customHeight="1"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238"/>
      <c r="AY149" s="333"/>
      <c r="BA149" s="333"/>
      <c r="BB149" s="333"/>
      <c r="BC149" s="333"/>
      <c r="BD149" s="333"/>
      <c r="BE149" s="333"/>
      <c r="BF149" s="333"/>
      <c r="BG149" s="333"/>
      <c r="BH149" s="333"/>
      <c r="BI149" s="333"/>
    </row>
    <row r="150" spans="37:61" s="2" customFormat="1" ht="52.5" customHeight="1"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238"/>
      <c r="BA150" s="333"/>
      <c r="BB150" s="333"/>
      <c r="BF150" s="333"/>
      <c r="BG150" s="333"/>
      <c r="BH150" s="333"/>
      <c r="BI150" s="333"/>
    </row>
    <row r="151" spans="37:61" s="2" customFormat="1" ht="52.5" customHeight="1"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238"/>
      <c r="BA151" s="333"/>
      <c r="BB151" s="333"/>
      <c r="BC151" s="333"/>
      <c r="BD151" s="333"/>
      <c r="BE151" s="333"/>
      <c r="BF151" s="333"/>
      <c r="BG151" s="333"/>
      <c r="BH151" s="333"/>
      <c r="BI151" s="333"/>
    </row>
    <row r="152" spans="37:61" s="2" customFormat="1" ht="52.5" customHeight="1">
      <c r="AK152" s="333"/>
      <c r="AL152" s="333"/>
      <c r="AM152" s="333"/>
      <c r="AN152" s="333"/>
      <c r="AO152" s="333"/>
      <c r="AP152" s="333"/>
      <c r="AQ152" s="257"/>
      <c r="AR152" s="257"/>
      <c r="AS152" s="333"/>
      <c r="AT152" s="333"/>
      <c r="AU152" s="333"/>
      <c r="AV152" s="333"/>
      <c r="AW152" s="333"/>
      <c r="AX152" s="238"/>
      <c r="BC152" s="333"/>
      <c r="BD152" s="333"/>
      <c r="BE152" s="333"/>
      <c r="BI152" s="333"/>
    </row>
    <row r="153" spans="37:61" s="2" customFormat="1" ht="52.5" customHeight="1">
      <c r="AK153" s="333"/>
      <c r="AL153" s="333"/>
      <c r="AM153" s="333"/>
      <c r="AN153" s="333"/>
      <c r="AO153" s="333"/>
      <c r="AP153" s="333"/>
      <c r="AQ153" s="257"/>
      <c r="AR153" s="257"/>
      <c r="AS153" s="333"/>
      <c r="AT153" s="333"/>
      <c r="AU153" s="333"/>
      <c r="AV153" s="333"/>
      <c r="AW153" s="333"/>
      <c r="AX153" s="238"/>
      <c r="BF153" s="333"/>
      <c r="BG153" s="333"/>
      <c r="BH153" s="333"/>
      <c r="BI153" s="333"/>
    </row>
    <row r="154" spans="37:61" s="2" customFormat="1" ht="52.5" customHeight="1">
      <c r="AK154" s="333"/>
      <c r="AL154" s="333"/>
      <c r="AM154" s="333"/>
      <c r="AN154" s="333"/>
      <c r="AO154" s="333"/>
      <c r="AP154" s="333"/>
      <c r="AQ154" s="257"/>
      <c r="AR154" s="257"/>
      <c r="AS154" s="333"/>
      <c r="AT154" s="333"/>
      <c r="AU154" s="333"/>
      <c r="AV154" s="333"/>
      <c r="AW154" s="333"/>
      <c r="AX154" s="238"/>
      <c r="BC154" s="81"/>
      <c r="BD154" s="81"/>
      <c r="BE154" s="81"/>
      <c r="BF154" s="335"/>
      <c r="BG154" s="335"/>
      <c r="BH154" s="335"/>
    </row>
    <row r="155" spans="37:61" s="2" customFormat="1" ht="52.5" customHeight="1">
      <c r="AK155" s="333"/>
      <c r="AL155" s="333"/>
      <c r="AM155" s="333"/>
      <c r="AN155" s="333"/>
      <c r="AO155" s="333"/>
      <c r="AP155" s="333"/>
      <c r="AQ155" s="257"/>
      <c r="AR155" s="257"/>
      <c r="AS155" s="333"/>
      <c r="AT155" s="333"/>
      <c r="AU155" s="333"/>
      <c r="AV155" s="333"/>
      <c r="AW155" s="333"/>
      <c r="AX155" s="238"/>
      <c r="BC155" s="333"/>
      <c r="BD155" s="333"/>
      <c r="BE155" s="333"/>
      <c r="BF155" s="335"/>
      <c r="BG155" s="335"/>
      <c r="BH155" s="335"/>
      <c r="BI155" s="333"/>
    </row>
    <row r="156" spans="37:61" s="2" customFormat="1" ht="52.5" customHeight="1">
      <c r="AK156" s="333"/>
      <c r="AL156" s="333"/>
      <c r="AM156" s="333"/>
      <c r="AN156" s="333"/>
      <c r="AO156" s="333"/>
      <c r="AP156" s="333"/>
      <c r="AQ156" s="257"/>
      <c r="AR156" s="257"/>
      <c r="AS156" s="333"/>
      <c r="AT156" s="333"/>
      <c r="AU156" s="333"/>
      <c r="AV156" s="333"/>
      <c r="AW156" s="333"/>
      <c r="AX156" s="238"/>
      <c r="BC156" s="333"/>
      <c r="BD156" s="333"/>
      <c r="BE156" s="333"/>
      <c r="BF156" s="335"/>
      <c r="BG156" s="335"/>
      <c r="BH156" s="335"/>
      <c r="BI156" s="333"/>
    </row>
    <row r="157" spans="37:61" s="2" customFormat="1" ht="52.5" customHeight="1">
      <c r="AK157" s="333"/>
      <c r="AL157" s="333"/>
      <c r="AM157" s="333"/>
      <c r="AN157" s="333"/>
      <c r="AO157" s="333"/>
      <c r="AP157" s="333"/>
      <c r="AQ157" s="257"/>
      <c r="AR157" s="257"/>
      <c r="AS157" s="335"/>
      <c r="AT157" s="333"/>
      <c r="AU157" s="333"/>
      <c r="AV157" s="333"/>
      <c r="AW157" s="333"/>
      <c r="AX157" s="238"/>
      <c r="BC157" s="81"/>
      <c r="BD157" s="81"/>
      <c r="BE157" s="81"/>
      <c r="BF157" s="335"/>
      <c r="BG157" s="335"/>
      <c r="BH157" s="335"/>
      <c r="BI157" s="333"/>
    </row>
    <row r="158" spans="37:61" s="2" customFormat="1" ht="52.5" customHeight="1">
      <c r="AK158" s="333"/>
      <c r="AL158" s="333"/>
      <c r="AM158" s="333"/>
      <c r="AN158" s="333"/>
      <c r="AO158" s="333"/>
      <c r="AP158" s="333"/>
      <c r="AQ158" s="257"/>
      <c r="AR158" s="257"/>
      <c r="AS158" s="333"/>
      <c r="AT158" s="333"/>
      <c r="AU158" s="333"/>
      <c r="AV158" s="333"/>
      <c r="AW158" s="333"/>
      <c r="AX158" s="238"/>
      <c r="BC158" s="81"/>
      <c r="BD158" s="81"/>
      <c r="BE158" s="333"/>
      <c r="BF158" s="335"/>
      <c r="BG158" s="335"/>
      <c r="BH158" s="335"/>
      <c r="BI158" s="333"/>
    </row>
    <row r="159" spans="37:61" s="2" customFormat="1" ht="52.5" customHeight="1">
      <c r="AK159" s="333"/>
      <c r="AL159" s="333"/>
      <c r="AM159" s="333"/>
      <c r="AN159" s="333"/>
      <c r="AO159" s="333"/>
      <c r="AP159" s="333"/>
      <c r="AQ159" s="257"/>
      <c r="AR159" s="257"/>
      <c r="AS159" s="333"/>
      <c r="AT159" s="333"/>
      <c r="AU159" s="333"/>
      <c r="AV159" s="333"/>
      <c r="AW159" s="333"/>
      <c r="AX159" s="238"/>
      <c r="BC159" s="81"/>
      <c r="BD159" s="81"/>
      <c r="BE159" s="333"/>
      <c r="BF159" s="335"/>
      <c r="BG159" s="335"/>
      <c r="BH159" s="335"/>
      <c r="BI159" s="333"/>
    </row>
    <row r="160" spans="37:61" s="2" customFormat="1" ht="52.5" customHeight="1"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238"/>
      <c r="BF160" s="81"/>
      <c r="BG160" s="81"/>
      <c r="BH160" s="81"/>
      <c r="BI160" s="333"/>
    </row>
    <row r="161" spans="37:61" s="2" customFormat="1" ht="52.5" customHeight="1"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238"/>
      <c r="BC161" s="333"/>
      <c r="BD161" s="333"/>
      <c r="BF161" s="335"/>
      <c r="BG161" s="335"/>
      <c r="BH161" s="333"/>
      <c r="BI161" s="333"/>
    </row>
    <row r="162" spans="37:61" s="2" customFormat="1" ht="52.5" customHeight="1">
      <c r="AK162" s="333"/>
      <c r="AL162" s="333"/>
      <c r="AM162" s="333"/>
      <c r="AN162" s="333"/>
      <c r="AO162" s="333"/>
      <c r="AP162" s="333"/>
      <c r="AQ162" s="257"/>
      <c r="AR162" s="257"/>
      <c r="AS162" s="333"/>
      <c r="AT162" s="333"/>
      <c r="AU162" s="333"/>
      <c r="AV162" s="333"/>
      <c r="AW162" s="333"/>
      <c r="AX162" s="238"/>
      <c r="BB162" s="232"/>
      <c r="BC162" s="335"/>
      <c r="BD162" s="333"/>
      <c r="BE162" s="333"/>
      <c r="BF162" s="333"/>
      <c r="BG162" s="333"/>
      <c r="BH162" s="333"/>
      <c r="BI162" s="333"/>
    </row>
    <row r="163" spans="37:61" s="2" customFormat="1" ht="52.5" customHeight="1">
      <c r="AK163" s="333"/>
      <c r="AL163" s="333"/>
      <c r="AM163" s="333"/>
      <c r="AN163" s="333"/>
      <c r="AO163" s="333"/>
      <c r="AP163" s="333"/>
      <c r="AQ163" s="257"/>
      <c r="AR163" s="257"/>
      <c r="AS163" s="333"/>
      <c r="AT163" s="333"/>
      <c r="AU163" s="333"/>
      <c r="AV163" s="333"/>
      <c r="AW163" s="333"/>
      <c r="AX163" s="238"/>
      <c r="BB163" s="232"/>
      <c r="BC163" s="333"/>
      <c r="BD163" s="333"/>
      <c r="BE163" s="333"/>
      <c r="BF163" s="335"/>
      <c r="BG163" s="335"/>
      <c r="BH163" s="333"/>
      <c r="BI163" s="333"/>
    </row>
    <row r="164" spans="37:61" s="2" customFormat="1" ht="52.5" customHeight="1">
      <c r="AK164" s="333"/>
      <c r="AL164" s="333"/>
      <c r="AM164" s="333"/>
      <c r="AN164" s="333"/>
      <c r="AO164" s="333"/>
      <c r="AP164" s="333"/>
      <c r="AQ164" s="257"/>
      <c r="AR164" s="257"/>
      <c r="AS164" s="333"/>
      <c r="AT164" s="333"/>
      <c r="AU164" s="333"/>
      <c r="AV164" s="333"/>
      <c r="AW164" s="333"/>
      <c r="AX164" s="238"/>
      <c r="BF164" s="333"/>
      <c r="BG164" s="333"/>
      <c r="BH164" s="333"/>
      <c r="BI164" s="333"/>
    </row>
    <row r="165" spans="37:61" s="2" customFormat="1" ht="52.5" customHeight="1">
      <c r="AK165" s="333"/>
      <c r="AL165" s="333"/>
      <c r="AM165" s="333"/>
      <c r="AN165" s="333"/>
      <c r="AO165" s="333"/>
      <c r="AP165" s="333"/>
      <c r="AQ165" s="257"/>
      <c r="AR165" s="257"/>
      <c r="AS165" s="333"/>
      <c r="AT165" s="333"/>
      <c r="AU165" s="333"/>
      <c r="AV165" s="333"/>
      <c r="AW165" s="333"/>
      <c r="AX165" s="238"/>
      <c r="BB165" s="333"/>
      <c r="BH165" s="333"/>
      <c r="BI165" s="333"/>
    </row>
    <row r="166" spans="37:61" s="2" customFormat="1" ht="52.5" customHeight="1">
      <c r="AK166" s="333"/>
      <c r="AL166" s="333"/>
      <c r="AM166" s="333"/>
      <c r="AN166" s="333"/>
      <c r="AO166" s="333"/>
      <c r="AP166" s="333"/>
      <c r="AQ166" s="257"/>
      <c r="AR166" s="257"/>
      <c r="AS166" s="333"/>
      <c r="AT166" s="333"/>
      <c r="AU166" s="333"/>
      <c r="AV166" s="333"/>
      <c r="AW166" s="333"/>
      <c r="AX166" s="238"/>
      <c r="BA166" s="333"/>
      <c r="BB166" s="333"/>
      <c r="BC166" s="232"/>
      <c r="BF166" s="333"/>
      <c r="BG166" s="333"/>
      <c r="BH166" s="333"/>
      <c r="BI166" s="333"/>
    </row>
    <row r="167" spans="37:61" s="2" customFormat="1" ht="52.5" customHeight="1">
      <c r="AK167" s="333"/>
      <c r="AL167" s="333"/>
      <c r="AM167" s="333"/>
      <c r="AN167" s="333"/>
      <c r="AO167" s="333"/>
      <c r="AP167" s="333"/>
      <c r="AQ167" s="257"/>
      <c r="AR167" s="257"/>
      <c r="AS167" s="333"/>
      <c r="AT167" s="333"/>
      <c r="AU167" s="333"/>
      <c r="AV167" s="333"/>
      <c r="AW167" s="333"/>
      <c r="AX167" s="238"/>
      <c r="BC167" s="333"/>
      <c r="BD167" s="333"/>
      <c r="BE167" s="333"/>
      <c r="BF167" s="333"/>
      <c r="BG167" s="258"/>
      <c r="BH167" s="333"/>
      <c r="BI167" s="333"/>
    </row>
    <row r="168" spans="37:61" s="2" customFormat="1" ht="52.5" customHeight="1">
      <c r="AK168" s="333"/>
      <c r="AL168" s="333"/>
      <c r="AM168" s="333"/>
      <c r="AN168" s="333"/>
      <c r="AO168" s="333"/>
      <c r="AP168" s="333"/>
      <c r="AQ168" s="257"/>
      <c r="AR168" s="257"/>
      <c r="AS168" s="333"/>
      <c r="AT168" s="333"/>
      <c r="AU168" s="333"/>
      <c r="AV168" s="333"/>
      <c r="AW168" s="333"/>
      <c r="AX168" s="238"/>
      <c r="BA168" s="333"/>
      <c r="BB168" s="333"/>
      <c r="BC168" s="333"/>
      <c r="BD168" s="333"/>
      <c r="BE168" s="333"/>
      <c r="BF168" s="333"/>
      <c r="BG168" s="258"/>
      <c r="BH168" s="333"/>
      <c r="BI168" s="333"/>
    </row>
    <row r="169" spans="37:61" s="2" customFormat="1" ht="52.5" customHeight="1">
      <c r="AK169" s="333"/>
      <c r="AL169" s="333"/>
      <c r="AM169" s="333"/>
      <c r="AN169" s="333"/>
      <c r="AO169" s="333"/>
      <c r="AP169" s="333"/>
      <c r="AQ169" s="257"/>
      <c r="AR169" s="257"/>
      <c r="AS169" s="333"/>
      <c r="AT169" s="333"/>
      <c r="AU169" s="333"/>
      <c r="AV169" s="333"/>
      <c r="AW169" s="333"/>
      <c r="AX169" s="238"/>
      <c r="BA169" s="333"/>
      <c r="BB169" s="333"/>
      <c r="BC169" s="333"/>
      <c r="BD169" s="335"/>
      <c r="BE169" s="335"/>
      <c r="BF169" s="333"/>
      <c r="BG169" s="333"/>
      <c r="BH169" s="333"/>
      <c r="BI169" s="333"/>
    </row>
    <row r="170" spans="37:61" s="2" customFormat="1" ht="52.5" customHeight="1">
      <c r="AS170" s="333"/>
      <c r="AT170" s="333"/>
      <c r="AU170" s="333"/>
      <c r="AV170" s="333"/>
      <c r="AW170" s="333"/>
      <c r="AX170" s="238"/>
      <c r="BA170" s="333"/>
      <c r="BB170" s="333"/>
      <c r="BC170" s="333"/>
      <c r="BD170" s="335"/>
      <c r="BE170" s="335"/>
      <c r="BF170" s="333"/>
      <c r="BG170" s="333"/>
      <c r="BH170" s="333"/>
      <c r="BI170" s="333"/>
    </row>
    <row r="171" spans="37:61" s="2" customFormat="1" ht="52.5" customHeight="1">
      <c r="AS171" s="333"/>
      <c r="AT171" s="333"/>
      <c r="AU171" s="333"/>
      <c r="AV171" s="333"/>
      <c r="AW171" s="333"/>
      <c r="AX171" s="238"/>
      <c r="BA171" s="333"/>
      <c r="BB171" s="333"/>
      <c r="BC171" s="333"/>
      <c r="BD171" s="335"/>
      <c r="BE171" s="333"/>
      <c r="BF171" s="333"/>
      <c r="BG171" s="333"/>
      <c r="BH171" s="333"/>
      <c r="BI171" s="333"/>
    </row>
    <row r="172" spans="37:61" s="2" customFormat="1" ht="52.5" customHeight="1">
      <c r="AS172" s="333"/>
      <c r="AT172" s="333"/>
      <c r="AU172" s="333"/>
      <c r="AV172" s="333"/>
      <c r="AW172" s="333"/>
      <c r="AX172" s="238"/>
      <c r="BA172" s="333"/>
      <c r="BB172" s="333"/>
      <c r="BC172" s="333"/>
      <c r="BD172" s="333"/>
      <c r="BE172" s="333"/>
      <c r="BF172" s="333"/>
      <c r="BG172" s="333"/>
      <c r="BH172" s="333"/>
      <c r="BI172" s="333"/>
    </row>
    <row r="173" spans="37:61" s="2" customFormat="1" ht="52.5" customHeight="1">
      <c r="AO173" s="232"/>
      <c r="AQ173" s="232"/>
      <c r="AR173" s="232"/>
      <c r="AS173" s="333"/>
      <c r="AT173" s="333"/>
      <c r="AU173" s="333"/>
      <c r="AV173" s="333"/>
      <c r="AW173" s="333"/>
      <c r="AX173" s="238"/>
      <c r="BA173" s="333"/>
      <c r="BB173" s="333"/>
      <c r="BC173" s="333"/>
      <c r="BD173" s="333"/>
      <c r="BE173" s="333"/>
      <c r="BF173" s="333"/>
      <c r="BG173" s="333"/>
      <c r="BH173" s="333"/>
      <c r="BI173" s="333"/>
    </row>
    <row r="174" spans="37:61" s="2" customFormat="1" ht="52.5" customHeight="1">
      <c r="AO174" s="232"/>
      <c r="AQ174" s="232"/>
      <c r="AR174" s="232"/>
      <c r="AS174" s="333"/>
      <c r="AT174" s="333"/>
      <c r="AU174" s="333"/>
      <c r="AV174" s="333"/>
      <c r="AW174" s="333"/>
      <c r="AX174" s="238"/>
      <c r="BA174" s="333"/>
      <c r="BB174" s="333"/>
      <c r="BC174" s="333"/>
      <c r="BD174" s="333"/>
      <c r="BE174" s="333"/>
      <c r="BF174" s="333"/>
      <c r="BG174" s="333"/>
      <c r="BH174" s="333"/>
      <c r="BI174" s="333"/>
    </row>
    <row r="175" spans="37:61" s="2" customFormat="1" ht="52.5" customHeight="1">
      <c r="AO175" s="233"/>
      <c r="AQ175" s="233"/>
      <c r="AR175" s="233"/>
      <c r="AS175" s="333"/>
      <c r="AT175" s="333"/>
      <c r="AU175" s="333"/>
      <c r="AV175" s="333"/>
      <c r="AW175" s="333"/>
      <c r="AX175" s="238"/>
      <c r="BA175" s="333"/>
      <c r="BB175" s="333"/>
      <c r="BF175" s="333"/>
      <c r="BG175" s="333"/>
      <c r="BH175" s="333"/>
      <c r="BI175" s="333"/>
    </row>
    <row r="176" spans="37:61" s="2" customFormat="1" ht="52.5" customHeight="1">
      <c r="AO176" s="233"/>
      <c r="AQ176" s="233"/>
      <c r="AR176" s="233"/>
      <c r="AS176" s="333"/>
      <c r="AT176" s="333"/>
      <c r="AU176" s="333"/>
      <c r="AV176" s="333"/>
      <c r="AW176" s="333"/>
      <c r="AX176" s="238"/>
      <c r="BA176" s="333"/>
      <c r="BB176" s="333"/>
      <c r="BF176" s="333"/>
      <c r="BG176" s="333"/>
      <c r="BH176" s="333"/>
      <c r="BI176" s="333"/>
    </row>
    <row r="177" spans="41:61" s="2" customFormat="1" ht="52.5" customHeight="1">
      <c r="AS177" s="333"/>
      <c r="AT177" s="333"/>
      <c r="AU177" s="333"/>
      <c r="AV177" s="333"/>
      <c r="AW177" s="333"/>
      <c r="AX177" s="238"/>
      <c r="BA177" s="333"/>
      <c r="BB177" s="333"/>
      <c r="BF177" s="333"/>
      <c r="BG177" s="333"/>
      <c r="BH177" s="333"/>
      <c r="BI177" s="333"/>
    </row>
    <row r="178" spans="41:61" s="2" customFormat="1" ht="52.5" customHeight="1">
      <c r="AS178" s="333"/>
      <c r="AT178" s="333"/>
      <c r="AU178" s="333"/>
      <c r="AV178" s="333"/>
      <c r="AW178" s="333"/>
      <c r="AX178" s="238"/>
      <c r="BA178" s="333"/>
      <c r="BB178" s="333"/>
      <c r="BC178" s="333"/>
      <c r="BD178" s="333"/>
      <c r="BE178" s="333"/>
      <c r="BF178" s="333"/>
      <c r="BG178" s="333"/>
      <c r="BH178" s="333"/>
      <c r="BI178" s="333"/>
    </row>
    <row r="179" spans="41:61" s="2" customFormat="1" ht="52.5" customHeight="1">
      <c r="AS179" s="333"/>
      <c r="AT179" s="333"/>
      <c r="AU179" s="333"/>
      <c r="AV179" s="333"/>
      <c r="AW179" s="333"/>
      <c r="AX179" s="238"/>
      <c r="BA179" s="333"/>
      <c r="BB179" s="333"/>
      <c r="BC179" s="333"/>
      <c r="BD179" s="333"/>
      <c r="BE179" s="333"/>
      <c r="BF179" s="333"/>
      <c r="BG179" s="333"/>
      <c r="BH179" s="333"/>
      <c r="BI179" s="333"/>
    </row>
    <row r="180" spans="41:61" s="2" customFormat="1" ht="52.5" customHeight="1">
      <c r="AS180" s="333"/>
      <c r="AT180" s="333"/>
      <c r="AU180" s="333"/>
      <c r="AV180" s="333"/>
      <c r="AW180" s="333"/>
      <c r="AX180" s="238"/>
      <c r="BA180" s="333"/>
      <c r="BC180" s="333"/>
      <c r="BD180" s="333"/>
      <c r="BG180" s="333"/>
      <c r="BH180" s="333"/>
    </row>
    <row r="181" spans="41:61" s="2" customFormat="1" ht="52.5" customHeight="1">
      <c r="AO181" s="232"/>
      <c r="AQ181" s="232"/>
      <c r="AS181" s="333"/>
      <c r="AT181" s="333"/>
      <c r="AU181" s="333"/>
      <c r="AV181" s="333"/>
      <c r="AW181" s="333"/>
      <c r="AX181" s="238"/>
      <c r="BA181" s="333"/>
      <c r="BB181" s="333"/>
      <c r="BF181" s="333"/>
      <c r="BG181" s="333"/>
      <c r="BH181" s="333"/>
      <c r="BI181" s="333"/>
    </row>
    <row r="182" spans="41:61" s="2" customFormat="1" ht="52.5" customHeight="1">
      <c r="AS182" s="333"/>
      <c r="AT182" s="333"/>
      <c r="AU182" s="333"/>
      <c r="AV182" s="333"/>
      <c r="AW182" s="333"/>
      <c r="AX182" s="238"/>
      <c r="BA182" s="333"/>
      <c r="BB182" s="333"/>
      <c r="BF182" s="333"/>
      <c r="BG182" s="333"/>
      <c r="BH182" s="333"/>
      <c r="BI182" s="333"/>
    </row>
    <row r="183" spans="41:61" s="2" customFormat="1" ht="52.5" customHeight="1">
      <c r="AS183" s="333"/>
      <c r="AT183" s="333"/>
      <c r="AU183" s="333"/>
      <c r="AV183" s="333"/>
      <c r="AW183" s="333"/>
      <c r="AX183" s="238"/>
      <c r="BA183" s="333"/>
      <c r="BB183" s="333"/>
      <c r="BF183" s="333"/>
      <c r="BG183" s="333"/>
      <c r="BH183" s="333"/>
      <c r="BI183" s="333"/>
    </row>
    <row r="184" spans="41:61" s="2" customFormat="1" ht="52.5" customHeight="1">
      <c r="AS184" s="333"/>
      <c r="AT184" s="333"/>
      <c r="AU184" s="333"/>
      <c r="AV184" s="333"/>
      <c r="AW184" s="333"/>
      <c r="AX184" s="238"/>
      <c r="BA184" s="333"/>
      <c r="BB184" s="333"/>
      <c r="BF184" s="333"/>
      <c r="BG184" s="333"/>
      <c r="BH184" s="333"/>
      <c r="BI184" s="333"/>
    </row>
    <row r="185" spans="41:61" s="2" customFormat="1" ht="52.5" customHeight="1">
      <c r="AS185" s="333"/>
      <c r="AT185" s="333"/>
      <c r="AU185" s="333"/>
      <c r="AV185" s="333"/>
      <c r="AW185" s="333"/>
      <c r="AX185" s="238"/>
      <c r="BA185" s="333"/>
      <c r="BB185" s="333"/>
      <c r="BF185" s="333"/>
      <c r="BG185" s="333"/>
      <c r="BH185" s="333"/>
      <c r="BI185" s="333"/>
    </row>
    <row r="186" spans="41:61" s="2" customFormat="1" ht="52.5" customHeight="1">
      <c r="AS186" s="333"/>
      <c r="AT186" s="333"/>
      <c r="AU186" s="333"/>
      <c r="AV186" s="333"/>
      <c r="AW186" s="333"/>
      <c r="AX186" s="238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  <c r="BI186" s="333"/>
    </row>
    <row r="187" spans="41:61" s="2" customFormat="1" ht="52.5" customHeight="1">
      <c r="AS187" s="333"/>
      <c r="AT187" s="333"/>
      <c r="AU187" s="333"/>
      <c r="AV187" s="333"/>
      <c r="AW187" s="333"/>
      <c r="AX187" s="238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  <c r="BI187" s="333"/>
    </row>
    <row r="188" spans="41:61" s="2" customFormat="1" ht="52.5" customHeight="1">
      <c r="AS188" s="333"/>
      <c r="AT188" s="333"/>
      <c r="AU188" s="333"/>
      <c r="AV188" s="333"/>
      <c r="AW188" s="333"/>
      <c r="AX188" s="238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  <c r="BI188" s="333"/>
    </row>
    <row r="189" spans="41:61" s="2" customFormat="1" ht="52.5" customHeight="1">
      <c r="AS189" s="333"/>
      <c r="AT189" s="333"/>
      <c r="AU189" s="333"/>
      <c r="AV189" s="333"/>
      <c r="AW189" s="333"/>
      <c r="AX189" s="238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  <c r="BI189" s="333"/>
    </row>
    <row r="190" spans="41:61" s="2" customFormat="1" ht="52.5" customHeight="1">
      <c r="AS190" s="333"/>
      <c r="AT190" s="333"/>
      <c r="AU190" s="333"/>
      <c r="AV190" s="333"/>
      <c r="AW190" s="333"/>
      <c r="AX190" s="238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  <c r="BI190" s="333"/>
    </row>
    <row r="191" spans="41:61" s="2" customFormat="1" ht="52.5" customHeight="1">
      <c r="AS191" s="333"/>
      <c r="AT191" s="333"/>
      <c r="AU191" s="333"/>
      <c r="AV191" s="333"/>
      <c r="AW191" s="333"/>
      <c r="AX191" s="238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  <c r="BI191" s="333"/>
    </row>
    <row r="192" spans="41:61" s="2" customFormat="1" ht="52.5" customHeight="1">
      <c r="AS192" s="333"/>
      <c r="AT192" s="333"/>
      <c r="AU192" s="333"/>
      <c r="AV192" s="333"/>
      <c r="AW192" s="333"/>
      <c r="AX192" s="238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  <c r="BI192" s="333"/>
    </row>
    <row r="193" spans="45:61" s="2" customFormat="1" ht="52.5" customHeight="1">
      <c r="AS193" s="333"/>
      <c r="AT193" s="333"/>
      <c r="AU193" s="333"/>
      <c r="AV193" s="333"/>
      <c r="AW193" s="333"/>
      <c r="AX193" s="238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  <c r="BI193" s="333"/>
    </row>
    <row r="194" spans="45:61" s="2" customFormat="1" ht="52.5" customHeight="1">
      <c r="AS194" s="333"/>
      <c r="AT194" s="333"/>
      <c r="AU194" s="333"/>
      <c r="AV194" s="333"/>
      <c r="AW194" s="333"/>
      <c r="AX194" s="238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  <c r="BI194" s="333"/>
    </row>
    <row r="195" spans="45:61" s="2" customFormat="1" ht="52.5" customHeight="1">
      <c r="AS195" s="333"/>
      <c r="AT195" s="333"/>
      <c r="AU195" s="333"/>
      <c r="AV195" s="333"/>
      <c r="AW195" s="333"/>
      <c r="AX195" s="238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  <c r="BI195" s="333"/>
    </row>
    <row r="196" spans="45:61" s="2" customFormat="1" ht="52.5" customHeight="1">
      <c r="AS196" s="333"/>
      <c r="AT196" s="333"/>
      <c r="AU196" s="333"/>
      <c r="AV196" s="333"/>
      <c r="AW196" s="333"/>
      <c r="AX196" s="238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  <c r="BI196" s="333"/>
    </row>
  </sheetData>
  <mergeCells count="279">
    <mergeCell ref="T110:Y110"/>
    <mergeCell ref="Z110:AA110"/>
    <mergeCell ref="AB110:AH110"/>
    <mergeCell ref="AT124:AU124"/>
    <mergeCell ref="T108:Y108"/>
    <mergeCell ref="Z108:AA108"/>
    <mergeCell ref="AB108:AH108"/>
    <mergeCell ref="T109:Y109"/>
    <mergeCell ref="Z109:AA109"/>
    <mergeCell ref="AB109:AH109"/>
    <mergeCell ref="T106:Y106"/>
    <mergeCell ref="Z106:AA106"/>
    <mergeCell ref="AB106:AH106"/>
    <mergeCell ref="T107:Y107"/>
    <mergeCell ref="Z107:AA107"/>
    <mergeCell ref="AB107:AH107"/>
    <mergeCell ref="T104:Y104"/>
    <mergeCell ref="Z104:AA104"/>
    <mergeCell ref="AB104:AH104"/>
    <mergeCell ref="T105:Y105"/>
    <mergeCell ref="Z105:AA105"/>
    <mergeCell ref="AB105:AH105"/>
    <mergeCell ref="T99:Y99"/>
    <mergeCell ref="Z99:AA99"/>
    <mergeCell ref="AB99:AH99"/>
    <mergeCell ref="T100:Y100"/>
    <mergeCell ref="Z100:AA100"/>
    <mergeCell ref="AB100:AH100"/>
    <mergeCell ref="T97:Y97"/>
    <mergeCell ref="Z97:AA97"/>
    <mergeCell ref="AB97:AH97"/>
    <mergeCell ref="T98:Y98"/>
    <mergeCell ref="Z98:AA98"/>
    <mergeCell ref="AB98:AH98"/>
    <mergeCell ref="T95:Y95"/>
    <mergeCell ref="Z95:AA95"/>
    <mergeCell ref="AB95:AH95"/>
    <mergeCell ref="T96:Y96"/>
    <mergeCell ref="Z96:AA96"/>
    <mergeCell ref="AB96:AH96"/>
    <mergeCell ref="T90:Y90"/>
    <mergeCell ref="Z90:AA90"/>
    <mergeCell ref="AB90:AH90"/>
    <mergeCell ref="T94:Y94"/>
    <mergeCell ref="Z94:AA94"/>
    <mergeCell ref="AB94:AH94"/>
    <mergeCell ref="T88:Y88"/>
    <mergeCell ref="Z88:AA88"/>
    <mergeCell ref="AB88:AH88"/>
    <mergeCell ref="T89:Y89"/>
    <mergeCell ref="Z89:AA89"/>
    <mergeCell ref="AB89:AH89"/>
    <mergeCell ref="T86:Y86"/>
    <mergeCell ref="Z86:AA86"/>
    <mergeCell ref="AB86:AH86"/>
    <mergeCell ref="CM86:CN86"/>
    <mergeCell ref="T87:Y87"/>
    <mergeCell ref="Z87:AA87"/>
    <mergeCell ref="AB87:AH87"/>
    <mergeCell ref="CM87:CN87"/>
    <mergeCell ref="T84:Y84"/>
    <mergeCell ref="Z84:AA84"/>
    <mergeCell ref="AB84:AH84"/>
    <mergeCell ref="CM84:CN84"/>
    <mergeCell ref="T85:Y85"/>
    <mergeCell ref="Z85:AA85"/>
    <mergeCell ref="AB85:AH85"/>
    <mergeCell ref="CM85:CN85"/>
    <mergeCell ref="S68:W68"/>
    <mergeCell ref="CM79:CN79"/>
    <mergeCell ref="CM80:CN80"/>
    <mergeCell ref="CM81:CN81"/>
    <mergeCell ref="CM82:CN82"/>
    <mergeCell ref="CM83:CN83"/>
    <mergeCell ref="M54:P54"/>
    <mergeCell ref="AR55:AS55"/>
    <mergeCell ref="AT55:AU55"/>
    <mergeCell ref="M51:O51"/>
    <mergeCell ref="S51:T51"/>
    <mergeCell ref="Z51:AA51"/>
    <mergeCell ref="AJ48:AK48"/>
    <mergeCell ref="AL48:AM48"/>
    <mergeCell ref="AN48:AO48"/>
    <mergeCell ref="F65:H65"/>
    <mergeCell ref="F66:H66"/>
    <mergeCell ref="F67:G67"/>
    <mergeCell ref="M52:O52"/>
    <mergeCell ref="S52:T52"/>
    <mergeCell ref="Z52:AA52"/>
    <mergeCell ref="M53:O53"/>
    <mergeCell ref="S53:T53"/>
    <mergeCell ref="Z53:AA53"/>
    <mergeCell ref="D49:E49"/>
    <mergeCell ref="M49:O49"/>
    <mergeCell ref="S49:T49"/>
    <mergeCell ref="Z49:AA49"/>
    <mergeCell ref="AJ49:AK50"/>
    <mergeCell ref="AL49:AM50"/>
    <mergeCell ref="AN49:AO50"/>
    <mergeCell ref="S47:T47"/>
    <mergeCell ref="Z47:AA47"/>
    <mergeCell ref="D48:E48"/>
    <mergeCell ref="M48:P48"/>
    <mergeCell ref="S48:T48"/>
    <mergeCell ref="Z48:AA48"/>
    <mergeCell ref="M50:O50"/>
    <mergeCell ref="S50:T50"/>
    <mergeCell ref="Z50:AA50"/>
    <mergeCell ref="AN45:AO45"/>
    <mergeCell ref="D46:E46"/>
    <mergeCell ref="M46:P46"/>
    <mergeCell ref="S46:T46"/>
    <mergeCell ref="Z46:AA46"/>
    <mergeCell ref="AJ46:AK47"/>
    <mergeCell ref="AL46:AM47"/>
    <mergeCell ref="AN46:AO47"/>
    <mergeCell ref="D47:E47"/>
    <mergeCell ref="M47:P47"/>
    <mergeCell ref="D45:E45"/>
    <mergeCell ref="M45:P45"/>
    <mergeCell ref="S45:T45"/>
    <mergeCell ref="Z45:AA45"/>
    <mergeCell ref="AJ45:AK45"/>
    <mergeCell ref="AL45:AM45"/>
    <mergeCell ref="AE43:AH43"/>
    <mergeCell ref="D44:F44"/>
    <mergeCell ref="H44:I44"/>
    <mergeCell ref="J44:K44"/>
    <mergeCell ref="M44:Q44"/>
    <mergeCell ref="S44:X44"/>
    <mergeCell ref="Z44:AC44"/>
    <mergeCell ref="AE36:AE42"/>
    <mergeCell ref="AM37:AN37"/>
    <mergeCell ref="AJ39:AK39"/>
    <mergeCell ref="AL39:AM39"/>
    <mergeCell ref="AN39:AO39"/>
    <mergeCell ref="AJ40:AK41"/>
    <mergeCell ref="AL40:AM41"/>
    <mergeCell ref="AN40:AO41"/>
    <mergeCell ref="AJ42:AK43"/>
    <mergeCell ref="AL42:AO43"/>
    <mergeCell ref="D35:E42"/>
    <mergeCell ref="F35:I35"/>
    <mergeCell ref="J35:M35"/>
    <mergeCell ref="N35:Q35"/>
    <mergeCell ref="R35:U35"/>
    <mergeCell ref="V35:Y35"/>
    <mergeCell ref="AR29:AS29"/>
    <mergeCell ref="AU29:AV29"/>
    <mergeCell ref="AX29:AY29"/>
    <mergeCell ref="AC32:AC34"/>
    <mergeCell ref="Z35:AC35"/>
    <mergeCell ref="D27:E30"/>
    <mergeCell ref="AE27:AF28"/>
    <mergeCell ref="AG27:AH28"/>
    <mergeCell ref="AJ27:AK27"/>
    <mergeCell ref="AM27:AN27"/>
    <mergeCell ref="I28:I30"/>
    <mergeCell ref="M28:M30"/>
    <mergeCell ref="Q28:Q30"/>
    <mergeCell ref="U28:U30"/>
    <mergeCell ref="Y28:Y30"/>
    <mergeCell ref="D31:E34"/>
    <mergeCell ref="I32:I34"/>
    <mergeCell ref="M32:M34"/>
    <mergeCell ref="Q32:Q34"/>
    <mergeCell ref="U32:U34"/>
    <mergeCell ref="Y32:Y34"/>
    <mergeCell ref="AC28:AC30"/>
    <mergeCell ref="AE29:AE35"/>
    <mergeCell ref="AJ29:AO29"/>
    <mergeCell ref="D25:E25"/>
    <mergeCell ref="Q25:S25"/>
    <mergeCell ref="T25:U25"/>
    <mergeCell ref="AK25:AM25"/>
    <mergeCell ref="AN25:AO25"/>
    <mergeCell ref="AW25:AX25"/>
    <mergeCell ref="D23:E23"/>
    <mergeCell ref="Q23:U23"/>
    <mergeCell ref="AK23:AO23"/>
    <mergeCell ref="D24:E24"/>
    <mergeCell ref="Q24:U24"/>
    <mergeCell ref="AK24:AO24"/>
    <mergeCell ref="D21:E21"/>
    <mergeCell ref="Q21:U21"/>
    <mergeCell ref="AK21:AO21"/>
    <mergeCell ref="D22:E22"/>
    <mergeCell ref="Q22:U22"/>
    <mergeCell ref="AK22:AO22"/>
    <mergeCell ref="D19:E19"/>
    <mergeCell ref="Q19:U19"/>
    <mergeCell ref="AK19:AO19"/>
    <mergeCell ref="D20:E20"/>
    <mergeCell ref="Q20:U20"/>
    <mergeCell ref="AK20:AO20"/>
    <mergeCell ref="D17:E17"/>
    <mergeCell ref="Q17:U17"/>
    <mergeCell ref="AK17:AO17"/>
    <mergeCell ref="D18:E18"/>
    <mergeCell ref="Q18:U18"/>
    <mergeCell ref="AK18:AO18"/>
    <mergeCell ref="D15:E15"/>
    <mergeCell ref="Q15:U15"/>
    <mergeCell ref="AK15:AO15"/>
    <mergeCell ref="D16:E16"/>
    <mergeCell ref="Q16:U16"/>
    <mergeCell ref="AK16:AO16"/>
    <mergeCell ref="D13:E13"/>
    <mergeCell ref="Q13:U13"/>
    <mergeCell ref="AK13:AO13"/>
    <mergeCell ref="D14:E14"/>
    <mergeCell ref="Q14:U14"/>
    <mergeCell ref="AK14:AO14"/>
    <mergeCell ref="AS11:AS12"/>
    <mergeCell ref="AT11:AT12"/>
    <mergeCell ref="AU11:AU12"/>
    <mergeCell ref="V11:V12"/>
    <mergeCell ref="W11:W12"/>
    <mergeCell ref="X11:X12"/>
    <mergeCell ref="Y11:Y12"/>
    <mergeCell ref="Z11:Z12"/>
    <mergeCell ref="AA11:AA12"/>
    <mergeCell ref="K11:K12"/>
    <mergeCell ref="L11:L12"/>
    <mergeCell ref="M11:M12"/>
    <mergeCell ref="N11:N12"/>
    <mergeCell ref="O11:O12"/>
    <mergeCell ref="P11:P12"/>
    <mergeCell ref="D11:E12"/>
    <mergeCell ref="F11:F12"/>
    <mergeCell ref="G11:G12"/>
    <mergeCell ref="AB10:AD10"/>
    <mergeCell ref="AE10:AG10"/>
    <mergeCell ref="AH10:AJ10"/>
    <mergeCell ref="AK10:AO12"/>
    <mergeCell ref="AR10:AU10"/>
    <mergeCell ref="AZ10:BA10"/>
    <mergeCell ref="AB11:AB12"/>
    <mergeCell ref="AC11:AC12"/>
    <mergeCell ref="AD11:AD12"/>
    <mergeCell ref="AE11:AE12"/>
    <mergeCell ref="AY11:AY12"/>
    <mergeCell ref="AZ11:AZ12"/>
    <mergeCell ref="BA11:BA12"/>
    <mergeCell ref="AF11:AF12"/>
    <mergeCell ref="AG11:AG12"/>
    <mergeCell ref="AH11:AH12"/>
    <mergeCell ref="AI11:AI12"/>
    <mergeCell ref="AJ11:AJ12"/>
    <mergeCell ref="AR11:AR12"/>
    <mergeCell ref="F10:I10"/>
    <mergeCell ref="J10:M10"/>
    <mergeCell ref="N10:P10"/>
    <mergeCell ref="Q10:U12"/>
    <mergeCell ref="V10:X10"/>
    <mergeCell ref="Y10:AA10"/>
    <mergeCell ref="H11:H12"/>
    <mergeCell ref="I11:I12"/>
    <mergeCell ref="J11:J12"/>
    <mergeCell ref="I2:AC2"/>
    <mergeCell ref="G3:AC3"/>
    <mergeCell ref="AD4:AE4"/>
    <mergeCell ref="AF4:AG4"/>
    <mergeCell ref="AH4:AI4"/>
    <mergeCell ref="AJ4:AK4"/>
    <mergeCell ref="AL4:AO4"/>
    <mergeCell ref="AD5:AE7"/>
    <mergeCell ref="AF5:AG7"/>
    <mergeCell ref="AH5:AI7"/>
    <mergeCell ref="AJ5:AK5"/>
    <mergeCell ref="AL5:AO5"/>
    <mergeCell ref="AJ6:AK6"/>
    <mergeCell ref="AL6:AO6"/>
    <mergeCell ref="AJ7:AK8"/>
    <mergeCell ref="AL7:AM8"/>
    <mergeCell ref="AN7:AO8"/>
    <mergeCell ref="AD8:AE8"/>
    <mergeCell ref="AF8:AG8"/>
    <mergeCell ref="AH8:AI8"/>
  </mergeCells>
  <conditionalFormatting sqref="DT89:DT90">
    <cfRule type="expression" dxfId="2" priority="1" stopIfTrue="1">
      <formula>BV$28="sat"</formula>
    </cfRule>
    <cfRule type="expression" dxfId="1" priority="2" stopIfTrue="1">
      <formula>BV$28="sun"</formula>
    </cfRule>
    <cfRule type="expression" dxfId="0" priority="3" stopIfTrue="1">
      <formula>BV$28="hol"</formula>
    </cfRule>
  </conditionalFormatting>
  <dataValidations count="4">
    <dataValidation type="list" allowBlank="1" showInputMessage="1" showErrorMessage="1" sqref="BQ8:BR9">
      <formula1>$BT$4:$BT$5</formula1>
    </dataValidation>
    <dataValidation allowBlank="1" showInputMessage="1" showErrorMessage="1" promptTitle="Cara isi jam :" prompt="Ketik 3 atau 4 angka, contoh =_x000a_jam 08:00 ketik 800_x000a_jam 21:00 ketik 2100" sqref="AL27 AO27"/>
    <dataValidation type="list" allowBlank="1" showInputMessage="1" showErrorMessage="1" sqref="BQ5:BR5">
      <formula1>$BU$4:$BU$10</formula1>
    </dataValidation>
    <dataValidation type="list" allowBlank="1" showInputMessage="1" showErrorMessage="1" promptTitle="PERHATIAN :" prompt="Pilih &quot; 0 &quot; jika tdk produksi" sqref="AN7:AO8">
      <formula1>$AR$4:$AR$6</formula1>
    </dataValidation>
  </dataValidations>
  <printOptions horizontalCentered="1" verticalCentered="1"/>
  <pageMargins left="0" right="0" top="0" bottom="0" header="0" footer="0"/>
  <pageSetup paperSize="8" scale="12" orientation="landscape" horizontalDpi="1200" verticalDpi="1200" r:id="rId1"/>
  <headerFooter alignWithMargins="0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65">
    <comment s:ref="AY13" rgbClr="B99608"/>
    <comment s:ref="AY14" rgbClr="B99608"/>
    <comment s:ref="AY15" rgbClr="B99608"/>
    <comment s:ref="AY16" rgbClr="B99608"/>
    <comment s:ref="AY17" rgbClr="B99608"/>
    <comment s:ref="AY18" rgbClr="B99608"/>
    <comment s:ref="AY19" rgbClr="B99608"/>
    <comment s:ref="AY20" rgbClr="B99608"/>
    <comment s:ref="AY21" rgbClr="B99608"/>
    <comment s:ref="AY22" rgbClr="B99608"/>
    <comment s:ref="AY23" rgbClr="B99608"/>
    <comment s:ref="AY24" rgbClr="B99608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Sheet1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Company>PT. ARKAMAYA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Center of e-Solution Research and Development</dc:creator>
  <cp:lastModifiedBy>Arkamaya</cp:lastModifiedBy>
  <cp:lastPrinted>2022-08-31T07:33:00Z</cp:lastPrinted>
  <dcterms:created xsi:type="dcterms:W3CDTF">2003-01-08T04:30:00Z</dcterms:created>
  <dcterms:modified xsi:type="dcterms:W3CDTF">2023-03-16T22:43:56Z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DA9DFC48C37446F7A86D45CC5853D125</vt:lpwstr>
  </property>
</Properties>
</file>