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E:\www\fire-predict-mlr\"/>
    </mc:Choice>
  </mc:AlternateContent>
  <xr:revisionPtr revIDLastSave="0" documentId="13_ncr:1_{0C72FB3E-C5D4-4687-939A-79E90BE64CC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Dataset" sheetId="1" r:id="rId1"/>
    <sheet name="Multi Linear Regression" sheetId="3" r:id="rId2"/>
  </sheets>
  <calcPr calcId="181029"/>
</workbook>
</file>

<file path=xl/calcChain.xml><?xml version="1.0" encoding="utf-8"?>
<calcChain xmlns="http://schemas.openxmlformats.org/spreadsheetml/2006/main">
  <c r="N91" i="3" l="1"/>
  <c r="N90" i="3" l="1"/>
  <c r="H21" i="3" l="1"/>
  <c r="H20" i="3"/>
  <c r="N59" i="3" l="1"/>
  <c r="N52" i="3"/>
  <c r="N45" i="3"/>
  <c r="N34" i="3"/>
  <c r="I3" i="3"/>
  <c r="N73" i="3" s="1"/>
  <c r="K3" i="3"/>
  <c r="J73" i="3" s="1"/>
  <c r="Q73" i="3" s="1"/>
  <c r="R73" i="3" s="1"/>
  <c r="K4" i="3"/>
  <c r="K5" i="3"/>
  <c r="K6" i="3"/>
  <c r="K7" i="3"/>
  <c r="K8" i="3"/>
  <c r="K9" i="3"/>
  <c r="K10" i="3"/>
  <c r="K11" i="3"/>
  <c r="K12" i="3"/>
  <c r="K13" i="3"/>
  <c r="J83" i="3" s="1"/>
  <c r="K14" i="3"/>
  <c r="K15" i="3"/>
  <c r="K16" i="3"/>
  <c r="K17" i="3"/>
  <c r="K18" i="3"/>
  <c r="K19" i="3"/>
  <c r="K2" i="3"/>
  <c r="R2" i="3" s="1"/>
  <c r="J3" i="3"/>
  <c r="J4" i="3"/>
  <c r="N4" i="3" s="1"/>
  <c r="J5" i="3"/>
  <c r="N5" i="3" s="1"/>
  <c r="J6" i="3"/>
  <c r="N6" i="3" s="1"/>
  <c r="J7" i="3"/>
  <c r="N7" i="3" s="1"/>
  <c r="J8" i="3"/>
  <c r="Q8" i="3" s="1"/>
  <c r="J9" i="3"/>
  <c r="J10" i="3"/>
  <c r="N10" i="3" s="1"/>
  <c r="J11" i="3"/>
  <c r="J12" i="3"/>
  <c r="N12" i="3" s="1"/>
  <c r="J13" i="3"/>
  <c r="N13" i="3" s="1"/>
  <c r="J14" i="3"/>
  <c r="N14" i="3" s="1"/>
  <c r="J15" i="3"/>
  <c r="N15" i="3" s="1"/>
  <c r="J16" i="3"/>
  <c r="Q16" i="3" s="1"/>
  <c r="J17" i="3"/>
  <c r="N17" i="3" s="1"/>
  <c r="J18" i="3"/>
  <c r="N18" i="3" s="1"/>
  <c r="J19" i="3"/>
  <c r="I2" i="3"/>
  <c r="P2" i="3" s="1"/>
  <c r="J2" i="3"/>
  <c r="N2" i="3" s="1"/>
  <c r="I19" i="3"/>
  <c r="I18" i="3"/>
  <c r="I17" i="3"/>
  <c r="I16" i="3"/>
  <c r="I15" i="3"/>
  <c r="I14" i="3"/>
  <c r="N84" i="3" s="1"/>
  <c r="I13" i="3"/>
  <c r="I12" i="3"/>
  <c r="I11" i="3"/>
  <c r="I10" i="3"/>
  <c r="I9" i="3"/>
  <c r="I8" i="3"/>
  <c r="I7" i="3"/>
  <c r="I6" i="3"/>
  <c r="I5" i="3"/>
  <c r="I4" i="3"/>
  <c r="M7" i="3" l="1"/>
  <c r="N77" i="3"/>
  <c r="T73" i="3"/>
  <c r="S73" i="3"/>
  <c r="P9" i="3"/>
  <c r="N79" i="3"/>
  <c r="P17" i="3"/>
  <c r="N87" i="3"/>
  <c r="Q87" i="3" s="1"/>
  <c r="R87" i="3" s="1"/>
  <c r="R18" i="3"/>
  <c r="J88" i="3"/>
  <c r="R10" i="3"/>
  <c r="J80" i="3"/>
  <c r="M2" i="3"/>
  <c r="P10" i="3"/>
  <c r="N80" i="3"/>
  <c r="P18" i="3"/>
  <c r="N88" i="3"/>
  <c r="R17" i="3"/>
  <c r="J87" i="3"/>
  <c r="R9" i="3"/>
  <c r="J79" i="3"/>
  <c r="Q79" i="3" s="1"/>
  <c r="R79" i="3" s="1"/>
  <c r="M16" i="3"/>
  <c r="N86" i="3"/>
  <c r="R11" i="3"/>
  <c r="J81" i="3"/>
  <c r="Q81" i="3" s="1"/>
  <c r="R81" i="3" s="1"/>
  <c r="O11" i="3"/>
  <c r="N81" i="3"/>
  <c r="O19" i="3"/>
  <c r="N89" i="3"/>
  <c r="Q89" i="3" s="1"/>
  <c r="R89" i="3" s="1"/>
  <c r="R16" i="3"/>
  <c r="J86" i="3"/>
  <c r="R8" i="3"/>
  <c r="J78" i="3"/>
  <c r="O2" i="3"/>
  <c r="R19" i="3"/>
  <c r="J89" i="3"/>
  <c r="O4" i="3"/>
  <c r="N74" i="3"/>
  <c r="O12" i="3"/>
  <c r="N82" i="3"/>
  <c r="J20" i="3"/>
  <c r="J21" i="3"/>
  <c r="R15" i="3"/>
  <c r="J85" i="3"/>
  <c r="R7" i="3"/>
  <c r="J77" i="3"/>
  <c r="O5" i="3"/>
  <c r="N75" i="3"/>
  <c r="O13" i="3"/>
  <c r="N83" i="3"/>
  <c r="I21" i="3"/>
  <c r="I20" i="3"/>
  <c r="R14" i="3"/>
  <c r="J84" i="3"/>
  <c r="Q84" i="3" s="1"/>
  <c r="R84" i="3" s="1"/>
  <c r="R6" i="3"/>
  <c r="J76" i="3"/>
  <c r="Q76" i="3" s="1"/>
  <c r="R76" i="3" s="1"/>
  <c r="Q2" i="3"/>
  <c r="M8" i="3"/>
  <c r="N78" i="3"/>
  <c r="O6" i="3"/>
  <c r="N76" i="3"/>
  <c r="N19" i="3"/>
  <c r="N11" i="3"/>
  <c r="Q83" i="3"/>
  <c r="R83" i="3" s="1"/>
  <c r="R5" i="3"/>
  <c r="J75" i="3"/>
  <c r="M15" i="3"/>
  <c r="N85" i="3"/>
  <c r="K21" i="3"/>
  <c r="K20" i="3"/>
  <c r="R34" i="3" s="1"/>
  <c r="R12" i="3"/>
  <c r="J82" i="3"/>
  <c r="R4" i="3"/>
  <c r="J74" i="3"/>
  <c r="Q74" i="3" s="1"/>
  <c r="R74" i="3" s="1"/>
  <c r="R13" i="3"/>
  <c r="O3" i="3"/>
  <c r="M13" i="3"/>
  <c r="Q14" i="3"/>
  <c r="O14" i="3"/>
  <c r="Q6" i="3"/>
  <c r="P15" i="3"/>
  <c r="N9" i="3"/>
  <c r="P7" i="3"/>
  <c r="M14" i="3"/>
  <c r="M6" i="3"/>
  <c r="N16" i="3"/>
  <c r="N8" i="3"/>
  <c r="O18" i="3"/>
  <c r="O10" i="3"/>
  <c r="Q15" i="3"/>
  <c r="Q7" i="3"/>
  <c r="P16" i="3"/>
  <c r="P8" i="3"/>
  <c r="M5" i="3"/>
  <c r="O9" i="3"/>
  <c r="M12" i="3"/>
  <c r="M4" i="3"/>
  <c r="O16" i="3"/>
  <c r="O8" i="3"/>
  <c r="Q13" i="3"/>
  <c r="Q5" i="3"/>
  <c r="P14" i="3"/>
  <c r="P6" i="3"/>
  <c r="M19" i="3"/>
  <c r="M11" i="3"/>
  <c r="M3" i="3"/>
  <c r="O15" i="3"/>
  <c r="O7" i="3"/>
  <c r="R3" i="3"/>
  <c r="R21" i="3" s="1"/>
  <c r="Q12" i="3"/>
  <c r="Q4" i="3"/>
  <c r="P13" i="3"/>
  <c r="P5" i="3"/>
  <c r="M18" i="3"/>
  <c r="M10" i="3"/>
  <c r="Q19" i="3"/>
  <c r="Q11" i="3"/>
  <c r="Q3" i="3"/>
  <c r="P12" i="3"/>
  <c r="P4" i="3"/>
  <c r="M17" i="3"/>
  <c r="M9" i="3"/>
  <c r="N3" i="3"/>
  <c r="N21" i="3" s="1"/>
  <c r="Q18" i="3"/>
  <c r="Q10" i="3"/>
  <c r="P19" i="3"/>
  <c r="P11" i="3"/>
  <c r="P3" i="3"/>
  <c r="P21" i="3" s="1"/>
  <c r="O17" i="3"/>
  <c r="Q17" i="3"/>
  <c r="Q9" i="3"/>
  <c r="Q86" i="3" l="1"/>
  <c r="R86" i="3" s="1"/>
  <c r="Q77" i="3"/>
  <c r="R77" i="3" s="1"/>
  <c r="P20" i="3"/>
  <c r="O35" i="3" s="1"/>
  <c r="S84" i="3"/>
  <c r="T84" i="3"/>
  <c r="T89" i="3"/>
  <c r="S89" i="3"/>
  <c r="T79" i="3"/>
  <c r="S79" i="3"/>
  <c r="T87" i="3"/>
  <c r="S87" i="3"/>
  <c r="Q85" i="3"/>
  <c r="R85" i="3" s="1"/>
  <c r="M21" i="3"/>
  <c r="M20" i="3"/>
  <c r="R35" i="3" s="1"/>
  <c r="N20" i="3"/>
  <c r="R36" i="3" s="1"/>
  <c r="O34" i="3"/>
  <c r="N35" i="3"/>
  <c r="T74" i="3"/>
  <c r="S74" i="3"/>
  <c r="Q75" i="3"/>
  <c r="R75" i="3" s="1"/>
  <c r="Q80" i="3"/>
  <c r="R80" i="3" s="1"/>
  <c r="Q21" i="3"/>
  <c r="Q20" i="3"/>
  <c r="P36" i="3" s="1"/>
  <c r="O20" i="3"/>
  <c r="O21" i="3"/>
  <c r="R20" i="3"/>
  <c r="Q82" i="3"/>
  <c r="R82" i="3" s="1"/>
  <c r="S83" i="3"/>
  <c r="T83" i="3"/>
  <c r="S76" i="3"/>
  <c r="T76" i="3"/>
  <c r="P34" i="3"/>
  <c r="N36" i="3"/>
  <c r="Q78" i="3"/>
  <c r="R78" i="3" s="1"/>
  <c r="T81" i="3"/>
  <c r="S81" i="3"/>
  <c r="Q88" i="3"/>
  <c r="R88" i="3" s="1"/>
  <c r="R91" i="3" s="1"/>
  <c r="T88" i="3" l="1"/>
  <c r="S88" i="3"/>
  <c r="T80" i="3"/>
  <c r="S80" i="3"/>
  <c r="T82" i="3"/>
  <c r="S82" i="3"/>
  <c r="S78" i="3"/>
  <c r="T78" i="3"/>
  <c r="S75" i="3"/>
  <c r="T75" i="3"/>
  <c r="S85" i="3"/>
  <c r="T85" i="3"/>
  <c r="S77" i="3"/>
  <c r="T77" i="3"/>
  <c r="O36" i="3"/>
  <c r="N38" i="3" s="1"/>
  <c r="P35" i="3"/>
  <c r="T86" i="3"/>
  <c r="S86" i="3"/>
  <c r="N62" i="3" l="1"/>
  <c r="N64" i="3"/>
  <c r="N63" i="3"/>
  <c r="T91" i="3"/>
  <c r="S91" i="3"/>
</calcChain>
</file>

<file path=xl/sharedStrings.xml><?xml version="1.0" encoding="utf-8"?>
<sst xmlns="http://schemas.openxmlformats.org/spreadsheetml/2006/main" count="520" uniqueCount="48">
  <si>
    <t>iso</t>
  </si>
  <si>
    <t>adm1</t>
  </si>
  <si>
    <t>alert__year</t>
  </si>
  <si>
    <t>alert__week</t>
  </si>
  <si>
    <t>burn_area__ha</t>
  </si>
  <si>
    <t>IDN</t>
  </si>
  <si>
    <t>Tahun</t>
  </si>
  <si>
    <t>Periode</t>
  </si>
  <si>
    <t>Jumlah Kasus (X1)</t>
  </si>
  <si>
    <t>Jumlah Alert (X2)</t>
  </si>
  <si>
    <t>Jumlah Burn Area (Y)</t>
  </si>
  <si>
    <t>n</t>
  </si>
  <si>
    <t>Rata2</t>
  </si>
  <si>
    <t>X1Y</t>
  </si>
  <si>
    <t>X2Y</t>
  </si>
  <si>
    <t>X1X2</t>
  </si>
  <si>
    <t>X1^2</t>
  </si>
  <si>
    <t>X2^2</t>
  </si>
  <si>
    <t>Y^2</t>
  </si>
  <si>
    <t>∑X1</t>
  </si>
  <si>
    <t>∑X2</t>
  </si>
  <si>
    <t>b0</t>
  </si>
  <si>
    <t>∑Y</t>
  </si>
  <si>
    <t>∑X1^2</t>
  </si>
  <si>
    <t>∑X1X2</t>
  </si>
  <si>
    <t>b1</t>
  </si>
  <si>
    <t>∑X1Y</t>
  </si>
  <si>
    <t>∑X2^2</t>
  </si>
  <si>
    <t>b2</t>
  </si>
  <si>
    <t>∑X2Y</t>
  </si>
  <si>
    <t>Det (A)</t>
  </si>
  <si>
    <t>Det (A1)</t>
  </si>
  <si>
    <t>Det (A2)</t>
  </si>
  <si>
    <t>Det (A3)</t>
  </si>
  <si>
    <t>Y = b0 + b1 X1 + b2 X2</t>
  </si>
  <si>
    <t>Y</t>
  </si>
  <si>
    <t>Y = -272,0066471 + 1241,250777 X1 + -29,29264908 X2</t>
  </si>
  <si>
    <t>Total (∑)</t>
  </si>
  <si>
    <t>aktual</t>
  </si>
  <si>
    <t>error</t>
  </si>
  <si>
    <t>absolute error</t>
  </si>
  <si>
    <t>e*e</t>
  </si>
  <si>
    <t>pe</t>
  </si>
  <si>
    <t>avg</t>
  </si>
  <si>
    <t>MAD</t>
  </si>
  <si>
    <t>MSE</t>
  </si>
  <si>
    <t>MAPE</t>
  </si>
  <si>
    <t>Copyright © 2022 - YukCoding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</si>
</sst>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right"/>
    </xf>
    <xf numFmtId="0" fontId="0" fillId="0" borderId="1" xfId="0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3"/>
  <sheetViews>
    <sheetView workbookViewId="0">
      <selection activeCell="L29" sqref="L29"/>
    </sheetView>
  </sheetViews>
  <sheetFormatPr defaultRowHeight="15" x14ac:dyDescent="0.25"/>
  <cols>
    <col min="1" max="1" width="4.28515625" bestFit="1" customWidth="1"/>
    <col min="2" max="2" width="5.85546875" bestFit="1" customWidth="1"/>
    <col min="3" max="3" width="11" bestFit="1" customWidth="1"/>
    <col min="4" max="4" width="12" bestFit="1" customWidth="1"/>
    <col min="5" max="5" width="14.28515625" bestFit="1" customWidth="1"/>
    <col min="8" max="8" width="11.42578125" customWidth="1"/>
    <col min="9" max="9" width="13.140625" customWidth="1"/>
    <col min="10" max="10" width="18.28515625" customWidth="1"/>
    <col min="11" max="11" width="15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t="s">
        <v>5</v>
      </c>
      <c r="B2">
        <v>10</v>
      </c>
      <c r="C2">
        <v>2001</v>
      </c>
      <c r="D2">
        <v>35</v>
      </c>
      <c r="E2">
        <v>95.008895392870997</v>
      </c>
      <c r="H2" s="1"/>
    </row>
    <row r="3" spans="1:8" x14ac:dyDescent="0.25">
      <c r="A3" t="s">
        <v>5</v>
      </c>
      <c r="B3">
        <v>10</v>
      </c>
      <c r="C3">
        <v>2001</v>
      </c>
      <c r="D3">
        <v>31</v>
      </c>
      <c r="E3">
        <v>81.430797938756001</v>
      </c>
      <c r="H3" s="1"/>
    </row>
    <row r="4" spans="1:8" x14ac:dyDescent="0.25">
      <c r="A4" t="s">
        <v>5</v>
      </c>
      <c r="B4">
        <v>10</v>
      </c>
      <c r="C4">
        <v>2001</v>
      </c>
      <c r="D4">
        <v>30</v>
      </c>
      <c r="E4">
        <v>94.998361981550005</v>
      </c>
      <c r="H4" s="1"/>
    </row>
    <row r="5" spans="1:8" x14ac:dyDescent="0.25">
      <c r="A5" t="s">
        <v>5</v>
      </c>
      <c r="B5">
        <v>10</v>
      </c>
      <c r="C5">
        <v>2001</v>
      </c>
      <c r="D5">
        <v>34</v>
      </c>
      <c r="E5">
        <v>312.09500302613998</v>
      </c>
      <c r="H5" s="1"/>
    </row>
    <row r="6" spans="1:8" x14ac:dyDescent="0.25">
      <c r="A6" t="s">
        <v>5</v>
      </c>
      <c r="B6">
        <v>10</v>
      </c>
      <c r="C6">
        <v>2001</v>
      </c>
      <c r="D6">
        <v>32</v>
      </c>
      <c r="E6">
        <v>298.39062776380001</v>
      </c>
      <c r="H6" s="1"/>
    </row>
    <row r="7" spans="1:8" x14ac:dyDescent="0.25">
      <c r="A7" t="s">
        <v>5</v>
      </c>
      <c r="B7">
        <v>10</v>
      </c>
      <c r="C7">
        <v>2001</v>
      </c>
      <c r="D7">
        <v>33</v>
      </c>
      <c r="E7">
        <v>284.69401012567999</v>
      </c>
      <c r="H7" s="1"/>
    </row>
    <row r="8" spans="1:8" x14ac:dyDescent="0.25">
      <c r="A8" t="s">
        <v>5</v>
      </c>
      <c r="B8">
        <v>10</v>
      </c>
      <c r="C8">
        <v>2002</v>
      </c>
      <c r="D8">
        <v>42</v>
      </c>
      <c r="E8">
        <v>555.89580721721995</v>
      </c>
      <c r="H8" s="1"/>
    </row>
    <row r="9" spans="1:8" x14ac:dyDescent="0.25">
      <c r="A9" t="s">
        <v>5</v>
      </c>
      <c r="B9">
        <v>10</v>
      </c>
      <c r="C9">
        <v>2002</v>
      </c>
      <c r="D9">
        <v>37</v>
      </c>
      <c r="E9">
        <v>81.336761400360004</v>
      </c>
      <c r="H9" s="1"/>
    </row>
    <row r="10" spans="1:8" x14ac:dyDescent="0.25">
      <c r="A10" t="s">
        <v>5</v>
      </c>
      <c r="B10">
        <v>10</v>
      </c>
      <c r="C10">
        <v>2002</v>
      </c>
      <c r="D10">
        <v>43</v>
      </c>
      <c r="E10">
        <v>501.46209324387002</v>
      </c>
      <c r="H10" s="1"/>
    </row>
    <row r="11" spans="1:8" x14ac:dyDescent="0.25">
      <c r="A11" t="s">
        <v>5</v>
      </c>
      <c r="B11">
        <v>10</v>
      </c>
      <c r="C11">
        <v>2002</v>
      </c>
      <c r="D11">
        <v>34</v>
      </c>
      <c r="E11">
        <v>67.789590509589999</v>
      </c>
      <c r="H11" s="1"/>
    </row>
    <row r="12" spans="1:8" x14ac:dyDescent="0.25">
      <c r="A12" t="s">
        <v>5</v>
      </c>
      <c r="B12">
        <v>10</v>
      </c>
      <c r="C12">
        <v>2002</v>
      </c>
      <c r="D12">
        <v>21</v>
      </c>
      <c r="E12">
        <v>298.56893028969</v>
      </c>
      <c r="H12" s="1"/>
    </row>
    <row r="13" spans="1:8" x14ac:dyDescent="0.25">
      <c r="A13" t="s">
        <v>5</v>
      </c>
      <c r="B13">
        <v>10</v>
      </c>
      <c r="C13">
        <v>2002</v>
      </c>
      <c r="D13">
        <v>32</v>
      </c>
      <c r="E13">
        <v>284.95609408300999</v>
      </c>
      <c r="H13" s="1"/>
    </row>
    <row r="14" spans="1:8" x14ac:dyDescent="0.25">
      <c r="A14" t="s">
        <v>5</v>
      </c>
      <c r="B14">
        <v>10</v>
      </c>
      <c r="C14">
        <v>2002</v>
      </c>
      <c r="D14">
        <v>33</v>
      </c>
      <c r="E14">
        <v>81.407169366459996</v>
      </c>
      <c r="H14" s="1"/>
    </row>
    <row r="15" spans="1:8" x14ac:dyDescent="0.25">
      <c r="A15" t="s">
        <v>5</v>
      </c>
      <c r="B15">
        <v>10</v>
      </c>
      <c r="C15">
        <v>2002</v>
      </c>
      <c r="D15">
        <v>41</v>
      </c>
      <c r="E15">
        <v>1274.4846181619</v>
      </c>
      <c r="H15" s="1"/>
    </row>
    <row r="16" spans="1:8" x14ac:dyDescent="0.25">
      <c r="A16" t="s">
        <v>5</v>
      </c>
      <c r="B16">
        <v>10</v>
      </c>
      <c r="C16">
        <v>2002</v>
      </c>
      <c r="D16">
        <v>39</v>
      </c>
      <c r="E16">
        <v>94.900779088310998</v>
      </c>
      <c r="H16" s="1"/>
    </row>
    <row r="17" spans="1:8" x14ac:dyDescent="0.25">
      <c r="A17" t="s">
        <v>5</v>
      </c>
      <c r="B17">
        <v>10</v>
      </c>
      <c r="C17">
        <v>2002</v>
      </c>
      <c r="D17">
        <v>22</v>
      </c>
      <c r="E17">
        <v>461.43472145137002</v>
      </c>
      <c r="H17" s="1"/>
    </row>
    <row r="18" spans="1:8" x14ac:dyDescent="0.25">
      <c r="A18" t="s">
        <v>5</v>
      </c>
      <c r="B18">
        <v>10</v>
      </c>
      <c r="C18">
        <v>2002</v>
      </c>
      <c r="D18">
        <v>31</v>
      </c>
      <c r="E18">
        <v>13.569235319403999</v>
      </c>
      <c r="H18" s="1"/>
    </row>
    <row r="19" spans="1:8" x14ac:dyDescent="0.25">
      <c r="A19" t="s">
        <v>5</v>
      </c>
      <c r="B19">
        <v>10</v>
      </c>
      <c r="C19">
        <v>2002</v>
      </c>
      <c r="D19">
        <v>38</v>
      </c>
      <c r="E19">
        <v>27.111952307315001</v>
      </c>
      <c r="H19" s="1"/>
    </row>
    <row r="20" spans="1:8" x14ac:dyDescent="0.25">
      <c r="A20" t="s">
        <v>5</v>
      </c>
      <c r="B20">
        <v>10</v>
      </c>
      <c r="C20">
        <v>2002</v>
      </c>
      <c r="D20">
        <v>20</v>
      </c>
      <c r="E20">
        <v>122.13975622882</v>
      </c>
      <c r="H20" s="1"/>
    </row>
    <row r="21" spans="1:8" x14ac:dyDescent="0.25">
      <c r="A21" t="s">
        <v>5</v>
      </c>
      <c r="B21">
        <v>10</v>
      </c>
      <c r="C21">
        <v>2002</v>
      </c>
      <c r="D21">
        <v>19</v>
      </c>
      <c r="E21">
        <v>67.857352881739999</v>
      </c>
    </row>
    <row r="22" spans="1:8" x14ac:dyDescent="0.25">
      <c r="A22" t="s">
        <v>5</v>
      </c>
      <c r="B22">
        <v>10</v>
      </c>
      <c r="C22">
        <v>2002</v>
      </c>
      <c r="D22">
        <v>36</v>
      </c>
      <c r="E22">
        <v>27.112253800120001</v>
      </c>
    </row>
    <row r="23" spans="1:8" x14ac:dyDescent="0.25">
      <c r="A23" t="s">
        <v>5</v>
      </c>
      <c r="B23">
        <v>10</v>
      </c>
      <c r="C23">
        <v>2002</v>
      </c>
      <c r="D23">
        <v>35</v>
      </c>
      <c r="E23">
        <v>54.231313567294002</v>
      </c>
    </row>
    <row r="24" spans="1:8" x14ac:dyDescent="0.25">
      <c r="A24" t="s">
        <v>5</v>
      </c>
      <c r="B24">
        <v>10</v>
      </c>
      <c r="C24">
        <v>2002</v>
      </c>
      <c r="D24">
        <v>40</v>
      </c>
      <c r="E24">
        <v>406.75111837783999</v>
      </c>
    </row>
    <row r="25" spans="1:8" x14ac:dyDescent="0.25">
      <c r="A25" t="s">
        <v>5</v>
      </c>
      <c r="B25">
        <v>10</v>
      </c>
      <c r="C25">
        <v>2002</v>
      </c>
      <c r="D25">
        <v>29</v>
      </c>
      <c r="E25">
        <v>27.121008401346</v>
      </c>
    </row>
    <row r="26" spans="1:8" x14ac:dyDescent="0.25">
      <c r="A26" t="s">
        <v>5</v>
      </c>
      <c r="B26">
        <v>10</v>
      </c>
      <c r="C26">
        <v>2003</v>
      </c>
      <c r="D26">
        <v>34</v>
      </c>
      <c r="E26">
        <v>27.146603288935999</v>
      </c>
    </row>
    <row r="27" spans="1:8" x14ac:dyDescent="0.25">
      <c r="A27" t="s">
        <v>5</v>
      </c>
      <c r="B27">
        <v>10</v>
      </c>
      <c r="C27">
        <v>2003</v>
      </c>
      <c r="D27">
        <v>30</v>
      </c>
      <c r="E27">
        <v>149.24680409826999</v>
      </c>
    </row>
    <row r="28" spans="1:8" x14ac:dyDescent="0.25">
      <c r="A28" t="s">
        <v>5</v>
      </c>
      <c r="B28">
        <v>10</v>
      </c>
      <c r="C28">
        <v>2003</v>
      </c>
      <c r="D28">
        <v>22</v>
      </c>
      <c r="E28">
        <v>122.14648196507</v>
      </c>
    </row>
    <row r="29" spans="1:8" x14ac:dyDescent="0.25">
      <c r="A29" t="s">
        <v>5</v>
      </c>
      <c r="B29">
        <v>10</v>
      </c>
      <c r="C29">
        <v>2003</v>
      </c>
      <c r="D29">
        <v>23</v>
      </c>
      <c r="E29">
        <v>81.430894963989999</v>
      </c>
    </row>
    <row r="30" spans="1:8" x14ac:dyDescent="0.25">
      <c r="A30" t="s">
        <v>5</v>
      </c>
      <c r="B30">
        <v>10</v>
      </c>
      <c r="C30">
        <v>2003</v>
      </c>
      <c r="D30">
        <v>29</v>
      </c>
      <c r="E30">
        <v>149.27281305133999</v>
      </c>
    </row>
    <row r="31" spans="1:8" x14ac:dyDescent="0.25">
      <c r="A31" t="s">
        <v>5</v>
      </c>
      <c r="B31">
        <v>10</v>
      </c>
      <c r="C31">
        <v>2003</v>
      </c>
      <c r="D31">
        <v>36</v>
      </c>
      <c r="E31">
        <v>162.88257740507001</v>
      </c>
    </row>
    <row r="32" spans="1:8" x14ac:dyDescent="0.25">
      <c r="A32" t="s">
        <v>5</v>
      </c>
      <c r="B32">
        <v>10</v>
      </c>
      <c r="C32">
        <v>2003</v>
      </c>
      <c r="D32">
        <v>38</v>
      </c>
      <c r="E32">
        <v>27.146880716081</v>
      </c>
    </row>
    <row r="33" spans="1:5" x14ac:dyDescent="0.25">
      <c r="A33" t="s">
        <v>5</v>
      </c>
      <c r="B33">
        <v>10</v>
      </c>
      <c r="C33">
        <v>2003</v>
      </c>
      <c r="D33">
        <v>28</v>
      </c>
      <c r="E33">
        <v>108.57778579388</v>
      </c>
    </row>
    <row r="34" spans="1:5" x14ac:dyDescent="0.25">
      <c r="A34" t="s">
        <v>5</v>
      </c>
      <c r="B34">
        <v>10</v>
      </c>
      <c r="C34">
        <v>2003</v>
      </c>
      <c r="D34">
        <v>25</v>
      </c>
      <c r="E34">
        <v>312.18319015768998</v>
      </c>
    </row>
    <row r="35" spans="1:5" x14ac:dyDescent="0.25">
      <c r="A35" t="s">
        <v>5</v>
      </c>
      <c r="B35">
        <v>10</v>
      </c>
      <c r="C35">
        <v>2003</v>
      </c>
      <c r="D35">
        <v>31</v>
      </c>
      <c r="E35">
        <v>339.16939422629002</v>
      </c>
    </row>
    <row r="36" spans="1:5" x14ac:dyDescent="0.25">
      <c r="A36" t="s">
        <v>5</v>
      </c>
      <c r="B36">
        <v>10</v>
      </c>
      <c r="C36">
        <v>2003</v>
      </c>
      <c r="D36">
        <v>32</v>
      </c>
      <c r="E36">
        <v>13.568098672743</v>
      </c>
    </row>
    <row r="37" spans="1:5" x14ac:dyDescent="0.25">
      <c r="A37" t="s">
        <v>5</v>
      </c>
      <c r="B37">
        <v>10</v>
      </c>
      <c r="C37">
        <v>2003</v>
      </c>
      <c r="D37">
        <v>37</v>
      </c>
      <c r="E37">
        <v>27.147065548164999</v>
      </c>
    </row>
    <row r="38" spans="1:5" x14ac:dyDescent="0.25">
      <c r="A38" t="s">
        <v>5</v>
      </c>
      <c r="B38">
        <v>10</v>
      </c>
      <c r="C38">
        <v>2003</v>
      </c>
      <c r="D38">
        <v>21</v>
      </c>
      <c r="E38">
        <v>108.57694841068999</v>
      </c>
    </row>
    <row r="39" spans="1:5" x14ac:dyDescent="0.25">
      <c r="A39" t="s">
        <v>5</v>
      </c>
      <c r="B39">
        <v>10</v>
      </c>
      <c r="C39">
        <v>2003</v>
      </c>
      <c r="D39">
        <v>27</v>
      </c>
      <c r="E39">
        <v>352.69615476821002</v>
      </c>
    </row>
    <row r="40" spans="1:5" x14ac:dyDescent="0.25">
      <c r="A40" t="s">
        <v>5</v>
      </c>
      <c r="B40">
        <v>10</v>
      </c>
      <c r="C40">
        <v>2003</v>
      </c>
      <c r="D40">
        <v>45</v>
      </c>
      <c r="E40">
        <v>27.112253800120001</v>
      </c>
    </row>
    <row r="41" spans="1:5" x14ac:dyDescent="0.25">
      <c r="A41" t="s">
        <v>5</v>
      </c>
      <c r="B41">
        <v>10</v>
      </c>
      <c r="C41">
        <v>2003</v>
      </c>
      <c r="D41">
        <v>24</v>
      </c>
      <c r="E41">
        <v>27.146325682764001</v>
      </c>
    </row>
    <row r="42" spans="1:5" x14ac:dyDescent="0.25">
      <c r="A42" t="s">
        <v>5</v>
      </c>
      <c r="B42">
        <v>10</v>
      </c>
      <c r="C42">
        <v>2003</v>
      </c>
      <c r="D42">
        <v>26</v>
      </c>
      <c r="E42">
        <v>13.573532774083001</v>
      </c>
    </row>
    <row r="43" spans="1:5" x14ac:dyDescent="0.25">
      <c r="A43" t="s">
        <v>5</v>
      </c>
      <c r="B43">
        <v>10</v>
      </c>
      <c r="C43">
        <v>2004</v>
      </c>
      <c r="D43">
        <v>26</v>
      </c>
      <c r="E43">
        <v>2713.9785823900002</v>
      </c>
    </row>
    <row r="44" spans="1:5" x14ac:dyDescent="0.25">
      <c r="A44" t="s">
        <v>5</v>
      </c>
      <c r="B44">
        <v>10</v>
      </c>
      <c r="C44">
        <v>2004</v>
      </c>
      <c r="D44">
        <v>25</v>
      </c>
      <c r="E44">
        <v>977.08213041555996</v>
      </c>
    </row>
    <row r="45" spans="1:5" x14ac:dyDescent="0.25">
      <c r="A45" t="s">
        <v>5</v>
      </c>
      <c r="B45">
        <v>10</v>
      </c>
      <c r="C45">
        <v>2004</v>
      </c>
      <c r="D45">
        <v>35</v>
      </c>
      <c r="E45">
        <v>40.711750015334999</v>
      </c>
    </row>
    <row r="46" spans="1:5" x14ac:dyDescent="0.25">
      <c r="A46" t="s">
        <v>5</v>
      </c>
      <c r="B46">
        <v>10</v>
      </c>
      <c r="C46">
        <v>2004</v>
      </c>
      <c r="D46">
        <v>28</v>
      </c>
      <c r="E46">
        <v>936.44288867595003</v>
      </c>
    </row>
    <row r="47" spans="1:5" x14ac:dyDescent="0.25">
      <c r="A47" t="s">
        <v>5</v>
      </c>
      <c r="B47">
        <v>10</v>
      </c>
      <c r="C47">
        <v>2004</v>
      </c>
      <c r="D47">
        <v>41</v>
      </c>
      <c r="E47">
        <v>40.676816932245003</v>
      </c>
    </row>
    <row r="48" spans="1:5" x14ac:dyDescent="0.25">
      <c r="A48" t="s">
        <v>5</v>
      </c>
      <c r="B48">
        <v>10</v>
      </c>
      <c r="C48">
        <v>2004</v>
      </c>
      <c r="D48">
        <v>30</v>
      </c>
      <c r="E48">
        <v>190.01063671054001</v>
      </c>
    </row>
    <row r="49" spans="1:5" x14ac:dyDescent="0.25">
      <c r="A49" t="s">
        <v>5</v>
      </c>
      <c r="B49">
        <v>10</v>
      </c>
      <c r="C49">
        <v>2004</v>
      </c>
      <c r="D49">
        <v>24</v>
      </c>
      <c r="E49">
        <v>447.82421830511998</v>
      </c>
    </row>
    <row r="50" spans="1:5" x14ac:dyDescent="0.25">
      <c r="A50" t="s">
        <v>5</v>
      </c>
      <c r="B50">
        <v>10</v>
      </c>
      <c r="C50">
        <v>2004</v>
      </c>
      <c r="D50">
        <v>31</v>
      </c>
      <c r="E50">
        <v>27.144655749521</v>
      </c>
    </row>
    <row r="51" spans="1:5" x14ac:dyDescent="0.25">
      <c r="A51" t="s">
        <v>5</v>
      </c>
      <c r="B51">
        <v>10</v>
      </c>
      <c r="C51">
        <v>2004</v>
      </c>
      <c r="D51">
        <v>42</v>
      </c>
      <c r="E51">
        <v>176.26604151060999</v>
      </c>
    </row>
    <row r="52" spans="1:5" x14ac:dyDescent="0.25">
      <c r="A52" t="s">
        <v>5</v>
      </c>
      <c r="B52">
        <v>10</v>
      </c>
      <c r="C52">
        <v>2004</v>
      </c>
      <c r="D52">
        <v>27</v>
      </c>
      <c r="E52">
        <v>1044.9745498289999</v>
      </c>
    </row>
    <row r="53" spans="1:5" x14ac:dyDescent="0.25">
      <c r="A53" t="s">
        <v>5</v>
      </c>
      <c r="B53">
        <v>10</v>
      </c>
      <c r="C53">
        <v>2004</v>
      </c>
      <c r="D53">
        <v>22</v>
      </c>
      <c r="E53">
        <v>13.571208947337</v>
      </c>
    </row>
    <row r="54" spans="1:5" x14ac:dyDescent="0.25">
      <c r="A54" t="s">
        <v>5</v>
      </c>
      <c r="B54">
        <v>10</v>
      </c>
      <c r="C54">
        <v>2004</v>
      </c>
      <c r="D54">
        <v>29</v>
      </c>
      <c r="E54">
        <v>637.88349016704001</v>
      </c>
    </row>
    <row r="55" spans="1:5" x14ac:dyDescent="0.25">
      <c r="A55" t="s">
        <v>5</v>
      </c>
      <c r="B55">
        <v>10</v>
      </c>
      <c r="C55">
        <v>2004</v>
      </c>
      <c r="D55">
        <v>23</v>
      </c>
      <c r="E55">
        <v>13.571208947337</v>
      </c>
    </row>
    <row r="56" spans="1:5" x14ac:dyDescent="0.25">
      <c r="A56" t="s">
        <v>5</v>
      </c>
      <c r="B56">
        <v>10</v>
      </c>
      <c r="C56">
        <v>2004</v>
      </c>
      <c r="D56">
        <v>34</v>
      </c>
      <c r="E56">
        <v>54.284274490953003</v>
      </c>
    </row>
    <row r="57" spans="1:5" x14ac:dyDescent="0.25">
      <c r="A57" t="s">
        <v>5</v>
      </c>
      <c r="B57">
        <v>10</v>
      </c>
      <c r="C57">
        <v>2005</v>
      </c>
      <c r="D57">
        <v>22</v>
      </c>
      <c r="E57">
        <v>1750.7053204002</v>
      </c>
    </row>
    <row r="58" spans="1:5" x14ac:dyDescent="0.25">
      <c r="A58" t="s">
        <v>5</v>
      </c>
      <c r="B58">
        <v>10</v>
      </c>
      <c r="C58">
        <v>2005</v>
      </c>
      <c r="D58">
        <v>23</v>
      </c>
      <c r="E58">
        <v>447.84427368651001</v>
      </c>
    </row>
    <row r="59" spans="1:5" x14ac:dyDescent="0.25">
      <c r="A59" t="s">
        <v>5</v>
      </c>
      <c r="B59">
        <v>10</v>
      </c>
      <c r="C59">
        <v>2005</v>
      </c>
      <c r="D59">
        <v>25</v>
      </c>
      <c r="E59">
        <v>27.142137245476</v>
      </c>
    </row>
    <row r="60" spans="1:5" x14ac:dyDescent="0.25">
      <c r="A60" t="s">
        <v>5</v>
      </c>
      <c r="B60">
        <v>10</v>
      </c>
      <c r="C60">
        <v>2005</v>
      </c>
      <c r="D60">
        <v>21</v>
      </c>
      <c r="E60">
        <v>1913.5742295798</v>
      </c>
    </row>
    <row r="61" spans="1:5" x14ac:dyDescent="0.25">
      <c r="A61" t="s">
        <v>5</v>
      </c>
      <c r="B61">
        <v>10</v>
      </c>
      <c r="C61">
        <v>2005</v>
      </c>
      <c r="D61">
        <v>20</v>
      </c>
      <c r="E61">
        <v>27.143911229905999</v>
      </c>
    </row>
    <row r="62" spans="1:5" x14ac:dyDescent="0.25">
      <c r="A62" t="s">
        <v>5</v>
      </c>
      <c r="B62">
        <v>10</v>
      </c>
      <c r="C62">
        <v>2006</v>
      </c>
      <c r="D62">
        <v>24</v>
      </c>
      <c r="E62">
        <v>2726.0283857464001</v>
      </c>
    </row>
    <row r="63" spans="1:5" x14ac:dyDescent="0.25">
      <c r="A63" t="s">
        <v>5</v>
      </c>
      <c r="B63">
        <v>10</v>
      </c>
      <c r="C63">
        <v>2006</v>
      </c>
      <c r="D63">
        <v>26</v>
      </c>
      <c r="E63">
        <v>284.98667635807999</v>
      </c>
    </row>
    <row r="64" spans="1:5" x14ac:dyDescent="0.25">
      <c r="A64" t="s">
        <v>5</v>
      </c>
      <c r="B64">
        <v>10</v>
      </c>
      <c r="C64">
        <v>2006</v>
      </c>
      <c r="D64">
        <v>38</v>
      </c>
      <c r="E64">
        <v>40.671432090987999</v>
      </c>
    </row>
    <row r="65" spans="1:5" x14ac:dyDescent="0.25">
      <c r="A65" t="s">
        <v>5</v>
      </c>
      <c r="B65">
        <v>10</v>
      </c>
      <c r="C65">
        <v>2006</v>
      </c>
      <c r="D65">
        <v>32</v>
      </c>
      <c r="E65">
        <v>13.552123551716001</v>
      </c>
    </row>
    <row r="66" spans="1:5" x14ac:dyDescent="0.25">
      <c r="A66" t="s">
        <v>5</v>
      </c>
      <c r="B66">
        <v>10</v>
      </c>
      <c r="C66">
        <v>2006</v>
      </c>
      <c r="D66">
        <v>37</v>
      </c>
      <c r="E66">
        <v>27.117249245086001</v>
      </c>
    </row>
    <row r="67" spans="1:5" x14ac:dyDescent="0.25">
      <c r="A67" t="s">
        <v>5</v>
      </c>
      <c r="B67">
        <v>10</v>
      </c>
      <c r="C67">
        <v>2006</v>
      </c>
      <c r="D67">
        <v>33</v>
      </c>
      <c r="E67">
        <v>81.413581375332996</v>
      </c>
    </row>
    <row r="68" spans="1:5" x14ac:dyDescent="0.25">
      <c r="A68" t="s">
        <v>5</v>
      </c>
      <c r="B68">
        <v>10</v>
      </c>
      <c r="C68">
        <v>2006</v>
      </c>
      <c r="D68">
        <v>45</v>
      </c>
      <c r="E68">
        <v>67.771181615782993</v>
      </c>
    </row>
    <row r="69" spans="1:5" x14ac:dyDescent="0.25">
      <c r="A69" t="s">
        <v>5</v>
      </c>
      <c r="B69">
        <v>10</v>
      </c>
      <c r="C69">
        <v>2006</v>
      </c>
      <c r="D69">
        <v>30</v>
      </c>
      <c r="E69">
        <v>67.924441990499005</v>
      </c>
    </row>
    <row r="70" spans="1:5" x14ac:dyDescent="0.25">
      <c r="A70" t="s">
        <v>5</v>
      </c>
      <c r="B70">
        <v>10</v>
      </c>
      <c r="C70">
        <v>2006</v>
      </c>
      <c r="D70">
        <v>31</v>
      </c>
      <c r="E70">
        <v>67.760310946020994</v>
      </c>
    </row>
    <row r="71" spans="1:5" x14ac:dyDescent="0.25">
      <c r="A71" t="s">
        <v>5</v>
      </c>
      <c r="B71">
        <v>10</v>
      </c>
      <c r="C71">
        <v>2006</v>
      </c>
      <c r="D71">
        <v>20</v>
      </c>
      <c r="E71">
        <v>13.553347136578999</v>
      </c>
    </row>
    <row r="72" spans="1:5" x14ac:dyDescent="0.25">
      <c r="A72" t="s">
        <v>5</v>
      </c>
      <c r="B72">
        <v>10</v>
      </c>
      <c r="C72">
        <v>2006</v>
      </c>
      <c r="D72">
        <v>23</v>
      </c>
      <c r="E72">
        <v>2358.8956520155002</v>
      </c>
    </row>
    <row r="73" spans="1:5" x14ac:dyDescent="0.25">
      <c r="A73" t="s">
        <v>5</v>
      </c>
      <c r="B73">
        <v>10</v>
      </c>
      <c r="C73">
        <v>2006</v>
      </c>
      <c r="D73">
        <v>40</v>
      </c>
      <c r="E73">
        <v>135.63409856043</v>
      </c>
    </row>
    <row r="74" spans="1:5" x14ac:dyDescent="0.25">
      <c r="A74" t="s">
        <v>5</v>
      </c>
      <c r="B74">
        <v>10</v>
      </c>
      <c r="C74">
        <v>2006</v>
      </c>
      <c r="D74">
        <v>21</v>
      </c>
      <c r="E74">
        <v>149.08712290105001</v>
      </c>
    </row>
    <row r="75" spans="1:5" x14ac:dyDescent="0.25">
      <c r="A75" t="s">
        <v>5</v>
      </c>
      <c r="B75">
        <v>10</v>
      </c>
      <c r="C75">
        <v>2006</v>
      </c>
      <c r="D75">
        <v>34</v>
      </c>
      <c r="E75">
        <v>705.19358137180996</v>
      </c>
    </row>
    <row r="76" spans="1:5" x14ac:dyDescent="0.25">
      <c r="A76" t="s">
        <v>5</v>
      </c>
      <c r="B76">
        <v>10</v>
      </c>
      <c r="C76">
        <v>2006</v>
      </c>
      <c r="D76">
        <v>36</v>
      </c>
      <c r="E76">
        <v>393.18361292258999</v>
      </c>
    </row>
    <row r="77" spans="1:5" x14ac:dyDescent="0.25">
      <c r="A77" t="s">
        <v>5</v>
      </c>
      <c r="B77">
        <v>10</v>
      </c>
      <c r="C77">
        <v>2006</v>
      </c>
      <c r="D77">
        <v>42</v>
      </c>
      <c r="E77">
        <v>94.877016580174995</v>
      </c>
    </row>
    <row r="78" spans="1:5" x14ac:dyDescent="0.25">
      <c r="A78" t="s">
        <v>5</v>
      </c>
      <c r="B78">
        <v>10</v>
      </c>
      <c r="C78">
        <v>2006</v>
      </c>
      <c r="D78">
        <v>35</v>
      </c>
      <c r="E78">
        <v>366.12479230066998</v>
      </c>
    </row>
    <row r="79" spans="1:5" x14ac:dyDescent="0.25">
      <c r="A79" t="s">
        <v>5</v>
      </c>
      <c r="B79">
        <v>10</v>
      </c>
      <c r="C79">
        <v>2006</v>
      </c>
      <c r="D79">
        <v>39</v>
      </c>
      <c r="E79">
        <v>108.51168526959</v>
      </c>
    </row>
    <row r="80" spans="1:5" x14ac:dyDescent="0.25">
      <c r="A80" t="s">
        <v>5</v>
      </c>
      <c r="B80">
        <v>10</v>
      </c>
      <c r="C80">
        <v>2006</v>
      </c>
      <c r="D80">
        <v>43</v>
      </c>
      <c r="E80">
        <v>13.551304252519</v>
      </c>
    </row>
    <row r="81" spans="1:5" x14ac:dyDescent="0.25">
      <c r="A81" t="s">
        <v>5</v>
      </c>
      <c r="B81">
        <v>10</v>
      </c>
      <c r="C81">
        <v>2006</v>
      </c>
      <c r="D81">
        <v>22</v>
      </c>
      <c r="E81">
        <v>908.29417575777995</v>
      </c>
    </row>
    <row r="82" spans="1:5" x14ac:dyDescent="0.25">
      <c r="A82" t="s">
        <v>5</v>
      </c>
      <c r="B82">
        <v>10</v>
      </c>
      <c r="C82">
        <v>2006</v>
      </c>
      <c r="D82">
        <v>27</v>
      </c>
      <c r="E82">
        <v>162.85029543734001</v>
      </c>
    </row>
    <row r="83" spans="1:5" x14ac:dyDescent="0.25">
      <c r="A83" t="s">
        <v>5</v>
      </c>
      <c r="B83">
        <v>10</v>
      </c>
      <c r="C83">
        <v>2006</v>
      </c>
      <c r="D83">
        <v>25</v>
      </c>
      <c r="E83">
        <v>651.37426817952996</v>
      </c>
    </row>
    <row r="84" spans="1:5" x14ac:dyDescent="0.25">
      <c r="A84" t="s">
        <v>5</v>
      </c>
      <c r="B84">
        <v>10</v>
      </c>
      <c r="C84">
        <v>2006</v>
      </c>
      <c r="D84">
        <v>29</v>
      </c>
      <c r="E84">
        <v>27.169464530867</v>
      </c>
    </row>
    <row r="85" spans="1:5" x14ac:dyDescent="0.25">
      <c r="A85" t="s">
        <v>5</v>
      </c>
      <c r="B85">
        <v>10</v>
      </c>
      <c r="C85">
        <v>2007</v>
      </c>
      <c r="D85">
        <v>24</v>
      </c>
      <c r="E85">
        <v>325.67461547434999</v>
      </c>
    </row>
    <row r="86" spans="1:5" x14ac:dyDescent="0.25">
      <c r="A86" t="s">
        <v>5</v>
      </c>
      <c r="B86">
        <v>10</v>
      </c>
      <c r="C86">
        <v>2007</v>
      </c>
      <c r="D86">
        <v>40</v>
      </c>
      <c r="E86">
        <v>67.713920020564004</v>
      </c>
    </row>
    <row r="87" spans="1:5" x14ac:dyDescent="0.25">
      <c r="A87" t="s">
        <v>5</v>
      </c>
      <c r="B87">
        <v>10</v>
      </c>
      <c r="C87">
        <v>2007</v>
      </c>
      <c r="D87">
        <v>26</v>
      </c>
      <c r="E87">
        <v>1614.8318876288999</v>
      </c>
    </row>
    <row r="88" spans="1:5" x14ac:dyDescent="0.25">
      <c r="A88" t="s">
        <v>5</v>
      </c>
      <c r="B88">
        <v>10</v>
      </c>
      <c r="C88">
        <v>2007</v>
      </c>
      <c r="D88">
        <v>23</v>
      </c>
      <c r="E88">
        <v>393.55788750959999</v>
      </c>
    </row>
    <row r="89" spans="1:5" x14ac:dyDescent="0.25">
      <c r="A89" t="s">
        <v>5</v>
      </c>
      <c r="B89">
        <v>10</v>
      </c>
      <c r="C89">
        <v>2007</v>
      </c>
      <c r="D89">
        <v>37</v>
      </c>
      <c r="E89">
        <v>149.19037212456999</v>
      </c>
    </row>
    <row r="90" spans="1:5" x14ac:dyDescent="0.25">
      <c r="A90" t="s">
        <v>5</v>
      </c>
      <c r="B90">
        <v>10</v>
      </c>
      <c r="C90">
        <v>2007</v>
      </c>
      <c r="D90">
        <v>25</v>
      </c>
      <c r="E90">
        <v>637.77866438078001</v>
      </c>
    </row>
    <row r="91" spans="1:5" x14ac:dyDescent="0.25">
      <c r="A91" t="s">
        <v>5</v>
      </c>
      <c r="B91">
        <v>10</v>
      </c>
      <c r="C91">
        <v>2007</v>
      </c>
      <c r="D91">
        <v>38</v>
      </c>
      <c r="E91">
        <v>27.121894009942999</v>
      </c>
    </row>
    <row r="92" spans="1:5" x14ac:dyDescent="0.25">
      <c r="A92" t="s">
        <v>5</v>
      </c>
      <c r="B92">
        <v>10</v>
      </c>
      <c r="C92">
        <v>2007</v>
      </c>
      <c r="D92">
        <v>27</v>
      </c>
      <c r="E92">
        <v>488.50878027957998</v>
      </c>
    </row>
    <row r="93" spans="1:5" x14ac:dyDescent="0.25">
      <c r="A93" t="s">
        <v>5</v>
      </c>
      <c r="B93">
        <v>10</v>
      </c>
      <c r="C93">
        <v>2007</v>
      </c>
      <c r="D93">
        <v>39</v>
      </c>
      <c r="E93">
        <v>176.29378499197</v>
      </c>
    </row>
    <row r="94" spans="1:5" x14ac:dyDescent="0.25">
      <c r="A94" t="s">
        <v>5</v>
      </c>
      <c r="B94">
        <v>10</v>
      </c>
      <c r="C94">
        <v>2007</v>
      </c>
      <c r="D94">
        <v>33</v>
      </c>
      <c r="E94">
        <v>13.566573122172001</v>
      </c>
    </row>
    <row r="95" spans="1:5" x14ac:dyDescent="0.25">
      <c r="A95" t="s">
        <v>5</v>
      </c>
      <c r="B95">
        <v>10</v>
      </c>
      <c r="C95">
        <v>2007</v>
      </c>
      <c r="D95">
        <v>36</v>
      </c>
      <c r="E95">
        <v>13.561241700995</v>
      </c>
    </row>
    <row r="96" spans="1:5" x14ac:dyDescent="0.25">
      <c r="A96" t="s">
        <v>5</v>
      </c>
      <c r="B96">
        <v>10</v>
      </c>
      <c r="C96">
        <v>2007</v>
      </c>
      <c r="D96">
        <v>22</v>
      </c>
      <c r="E96">
        <v>203.57148358486</v>
      </c>
    </row>
    <row r="97" spans="1:5" x14ac:dyDescent="0.25">
      <c r="A97" t="s">
        <v>5</v>
      </c>
      <c r="B97">
        <v>10</v>
      </c>
      <c r="C97">
        <v>2008</v>
      </c>
      <c r="D97">
        <v>36</v>
      </c>
      <c r="E97">
        <v>760.00523429907003</v>
      </c>
    </row>
    <row r="98" spans="1:5" x14ac:dyDescent="0.25">
      <c r="A98" t="s">
        <v>5</v>
      </c>
      <c r="B98">
        <v>10</v>
      </c>
      <c r="C98">
        <v>2008</v>
      </c>
      <c r="D98">
        <v>32</v>
      </c>
      <c r="E98">
        <v>230.68750659899999</v>
      </c>
    </row>
    <row r="99" spans="1:5" x14ac:dyDescent="0.25">
      <c r="A99" t="s">
        <v>5</v>
      </c>
      <c r="B99">
        <v>10</v>
      </c>
      <c r="C99">
        <v>2008</v>
      </c>
      <c r="D99">
        <v>33</v>
      </c>
      <c r="E99">
        <v>257.84604336634999</v>
      </c>
    </row>
    <row r="100" spans="1:5" x14ac:dyDescent="0.25">
      <c r="A100" t="s">
        <v>5</v>
      </c>
      <c r="B100">
        <v>10</v>
      </c>
      <c r="C100">
        <v>2008</v>
      </c>
      <c r="D100">
        <v>35</v>
      </c>
      <c r="E100">
        <v>94.994529201971005</v>
      </c>
    </row>
    <row r="101" spans="1:5" x14ac:dyDescent="0.25">
      <c r="A101" t="s">
        <v>5</v>
      </c>
      <c r="B101">
        <v>10</v>
      </c>
      <c r="C101">
        <v>2008</v>
      </c>
      <c r="D101">
        <v>34</v>
      </c>
      <c r="E101">
        <v>27.142137245472998</v>
      </c>
    </row>
    <row r="102" spans="1:5" x14ac:dyDescent="0.25">
      <c r="A102" t="s">
        <v>5</v>
      </c>
      <c r="B102">
        <v>10</v>
      </c>
      <c r="C102">
        <v>2008</v>
      </c>
      <c r="D102">
        <v>37</v>
      </c>
      <c r="E102">
        <v>176.43508057727999</v>
      </c>
    </row>
    <row r="103" spans="1:5" x14ac:dyDescent="0.25">
      <c r="A103" t="s">
        <v>5</v>
      </c>
      <c r="B103">
        <v>10</v>
      </c>
      <c r="C103">
        <v>2008</v>
      </c>
      <c r="D103">
        <v>31</v>
      </c>
      <c r="E103">
        <v>94.996290120435006</v>
      </c>
    </row>
    <row r="104" spans="1:5" x14ac:dyDescent="0.25">
      <c r="A104" t="s">
        <v>5</v>
      </c>
      <c r="B104">
        <v>10</v>
      </c>
      <c r="C104">
        <v>2009</v>
      </c>
      <c r="D104">
        <v>31</v>
      </c>
      <c r="E104">
        <v>94.849870413746999</v>
      </c>
    </row>
    <row r="105" spans="1:5" x14ac:dyDescent="0.25">
      <c r="A105" t="s">
        <v>5</v>
      </c>
      <c r="B105">
        <v>10</v>
      </c>
      <c r="C105">
        <v>2009</v>
      </c>
      <c r="D105">
        <v>27</v>
      </c>
      <c r="E105">
        <v>1357.1948194438</v>
      </c>
    </row>
    <row r="106" spans="1:5" x14ac:dyDescent="0.25">
      <c r="A106" t="s">
        <v>5</v>
      </c>
      <c r="B106">
        <v>10</v>
      </c>
      <c r="C106">
        <v>2009</v>
      </c>
      <c r="D106">
        <v>28</v>
      </c>
      <c r="E106">
        <v>122.14396086556</v>
      </c>
    </row>
    <row r="107" spans="1:5" x14ac:dyDescent="0.25">
      <c r="A107" t="s">
        <v>5</v>
      </c>
      <c r="B107">
        <v>10</v>
      </c>
      <c r="C107">
        <v>2009</v>
      </c>
      <c r="D107">
        <v>41</v>
      </c>
      <c r="E107">
        <v>149.14412549948</v>
      </c>
    </row>
    <row r="108" spans="1:5" x14ac:dyDescent="0.25">
      <c r="A108" t="s">
        <v>5</v>
      </c>
      <c r="B108">
        <v>10</v>
      </c>
      <c r="C108">
        <v>2009</v>
      </c>
      <c r="D108">
        <v>40</v>
      </c>
      <c r="E108">
        <v>67.792377764221996</v>
      </c>
    </row>
    <row r="109" spans="1:5" x14ac:dyDescent="0.25">
      <c r="A109" t="s">
        <v>5</v>
      </c>
      <c r="B109">
        <v>10</v>
      </c>
      <c r="C109">
        <v>2009</v>
      </c>
      <c r="D109">
        <v>32</v>
      </c>
      <c r="E109">
        <v>121.94815270241</v>
      </c>
    </row>
    <row r="110" spans="1:5" x14ac:dyDescent="0.25">
      <c r="A110" t="s">
        <v>5</v>
      </c>
      <c r="B110">
        <v>10</v>
      </c>
      <c r="C110">
        <v>2009</v>
      </c>
      <c r="D110">
        <v>37</v>
      </c>
      <c r="E110">
        <v>325.54248390686001</v>
      </c>
    </row>
    <row r="111" spans="1:5" x14ac:dyDescent="0.25">
      <c r="A111" t="s">
        <v>5</v>
      </c>
      <c r="B111">
        <v>10</v>
      </c>
      <c r="C111">
        <v>2009</v>
      </c>
      <c r="D111">
        <v>29</v>
      </c>
      <c r="E111">
        <v>190.00653934661</v>
      </c>
    </row>
    <row r="112" spans="1:5" x14ac:dyDescent="0.25">
      <c r="A112" t="s">
        <v>5</v>
      </c>
      <c r="B112">
        <v>10</v>
      </c>
      <c r="C112">
        <v>2009</v>
      </c>
      <c r="D112">
        <v>38</v>
      </c>
      <c r="E112">
        <v>54.251616168418998</v>
      </c>
    </row>
    <row r="113" spans="1:5" x14ac:dyDescent="0.25">
      <c r="A113" t="s">
        <v>5</v>
      </c>
      <c r="B113">
        <v>10</v>
      </c>
      <c r="C113">
        <v>2009</v>
      </c>
      <c r="D113">
        <v>24</v>
      </c>
      <c r="E113">
        <v>27.144655749521</v>
      </c>
    </row>
    <row r="114" spans="1:5" x14ac:dyDescent="0.25">
      <c r="A114" t="s">
        <v>5</v>
      </c>
      <c r="B114">
        <v>10</v>
      </c>
      <c r="C114">
        <v>2009</v>
      </c>
      <c r="D114">
        <v>36</v>
      </c>
      <c r="E114">
        <v>27.140449188750999</v>
      </c>
    </row>
    <row r="115" spans="1:5" x14ac:dyDescent="0.25">
      <c r="A115" t="s">
        <v>5</v>
      </c>
      <c r="B115">
        <v>10</v>
      </c>
      <c r="C115">
        <v>2009</v>
      </c>
      <c r="D115">
        <v>25</v>
      </c>
      <c r="E115">
        <v>27.144376711292999</v>
      </c>
    </row>
    <row r="116" spans="1:5" x14ac:dyDescent="0.25">
      <c r="A116" t="s">
        <v>5</v>
      </c>
      <c r="B116">
        <v>10</v>
      </c>
      <c r="C116">
        <v>2009</v>
      </c>
      <c r="D116">
        <v>30</v>
      </c>
      <c r="E116">
        <v>27.099623952167999</v>
      </c>
    </row>
    <row r="117" spans="1:5" x14ac:dyDescent="0.25">
      <c r="A117" t="s">
        <v>5</v>
      </c>
      <c r="B117">
        <v>10</v>
      </c>
      <c r="C117">
        <v>2010</v>
      </c>
      <c r="D117">
        <v>33</v>
      </c>
      <c r="E117">
        <v>81.458980614764997</v>
      </c>
    </row>
    <row r="118" spans="1:5" x14ac:dyDescent="0.25">
      <c r="A118" t="s">
        <v>5</v>
      </c>
      <c r="B118">
        <v>10</v>
      </c>
      <c r="C118">
        <v>2010</v>
      </c>
      <c r="D118">
        <v>32</v>
      </c>
      <c r="E118">
        <v>122.18737911658999</v>
      </c>
    </row>
    <row r="119" spans="1:5" x14ac:dyDescent="0.25">
      <c r="A119" t="s">
        <v>5</v>
      </c>
      <c r="B119">
        <v>10</v>
      </c>
      <c r="C119">
        <v>2010</v>
      </c>
      <c r="D119">
        <v>38</v>
      </c>
      <c r="E119">
        <v>27.146140492640999</v>
      </c>
    </row>
    <row r="120" spans="1:5" x14ac:dyDescent="0.25">
      <c r="A120" t="s">
        <v>5</v>
      </c>
      <c r="B120">
        <v>10</v>
      </c>
      <c r="C120">
        <v>2010</v>
      </c>
      <c r="D120">
        <v>39</v>
      </c>
      <c r="E120">
        <v>325.57659164953998</v>
      </c>
    </row>
    <row r="121" spans="1:5" x14ac:dyDescent="0.25">
      <c r="A121" t="s">
        <v>5</v>
      </c>
      <c r="B121">
        <v>10</v>
      </c>
      <c r="C121">
        <v>2010</v>
      </c>
      <c r="D121">
        <v>34</v>
      </c>
      <c r="E121">
        <v>27.153114790320998</v>
      </c>
    </row>
    <row r="122" spans="1:5" x14ac:dyDescent="0.25">
      <c r="A122" t="s">
        <v>5</v>
      </c>
      <c r="B122">
        <v>10</v>
      </c>
      <c r="C122">
        <v>2011</v>
      </c>
      <c r="D122">
        <v>22</v>
      </c>
      <c r="E122">
        <v>2782.1879021580999</v>
      </c>
    </row>
    <row r="123" spans="1:5" x14ac:dyDescent="0.25">
      <c r="A123" t="s">
        <v>5</v>
      </c>
      <c r="B123">
        <v>10</v>
      </c>
      <c r="C123">
        <v>2011</v>
      </c>
      <c r="D123">
        <v>40</v>
      </c>
      <c r="E123">
        <v>108.46399790101999</v>
      </c>
    </row>
    <row r="124" spans="1:5" x14ac:dyDescent="0.25">
      <c r="A124" t="s">
        <v>5</v>
      </c>
      <c r="B124">
        <v>10</v>
      </c>
      <c r="C124">
        <v>2011</v>
      </c>
      <c r="D124">
        <v>32</v>
      </c>
      <c r="E124">
        <v>27.101787060422001</v>
      </c>
    </row>
    <row r="125" spans="1:5" x14ac:dyDescent="0.25">
      <c r="A125" t="s">
        <v>5</v>
      </c>
      <c r="B125">
        <v>10</v>
      </c>
      <c r="C125">
        <v>2011</v>
      </c>
      <c r="D125">
        <v>34</v>
      </c>
      <c r="E125">
        <v>13.551406821385999</v>
      </c>
    </row>
    <row r="126" spans="1:5" x14ac:dyDescent="0.25">
      <c r="A126" t="s">
        <v>5</v>
      </c>
      <c r="B126">
        <v>10</v>
      </c>
      <c r="C126">
        <v>2011</v>
      </c>
      <c r="D126">
        <v>39</v>
      </c>
      <c r="E126">
        <v>393.14394025817001</v>
      </c>
    </row>
    <row r="127" spans="1:5" x14ac:dyDescent="0.25">
      <c r="A127" t="s">
        <v>5</v>
      </c>
      <c r="B127">
        <v>10</v>
      </c>
      <c r="C127">
        <v>2011</v>
      </c>
      <c r="D127">
        <v>37</v>
      </c>
      <c r="E127">
        <v>122.03401934705001</v>
      </c>
    </row>
    <row r="128" spans="1:5" x14ac:dyDescent="0.25">
      <c r="A128" t="s">
        <v>5</v>
      </c>
      <c r="B128">
        <v>10</v>
      </c>
      <c r="C128">
        <v>2011</v>
      </c>
      <c r="D128">
        <v>35</v>
      </c>
      <c r="E128">
        <v>81.336761400360004</v>
      </c>
    </row>
    <row r="129" spans="1:5" x14ac:dyDescent="0.25">
      <c r="A129" t="s">
        <v>5</v>
      </c>
      <c r="B129">
        <v>10</v>
      </c>
      <c r="C129">
        <v>2011</v>
      </c>
      <c r="D129">
        <v>21</v>
      </c>
      <c r="E129">
        <v>1275.8011684559001</v>
      </c>
    </row>
    <row r="130" spans="1:5" x14ac:dyDescent="0.25">
      <c r="A130" t="s">
        <v>5</v>
      </c>
      <c r="B130">
        <v>10</v>
      </c>
      <c r="C130">
        <v>2011</v>
      </c>
      <c r="D130">
        <v>38</v>
      </c>
      <c r="E130">
        <v>81.350938358605006</v>
      </c>
    </row>
    <row r="131" spans="1:5" x14ac:dyDescent="0.25">
      <c r="A131" t="s">
        <v>5</v>
      </c>
      <c r="B131">
        <v>10</v>
      </c>
      <c r="C131">
        <v>2011</v>
      </c>
      <c r="D131">
        <v>27</v>
      </c>
      <c r="E131">
        <v>27.102711073904999</v>
      </c>
    </row>
    <row r="132" spans="1:5" x14ac:dyDescent="0.25">
      <c r="A132" t="s">
        <v>5</v>
      </c>
      <c r="B132">
        <v>10</v>
      </c>
      <c r="C132">
        <v>2011</v>
      </c>
      <c r="D132">
        <v>28</v>
      </c>
      <c r="E132">
        <v>40.653912757556</v>
      </c>
    </row>
    <row r="133" spans="1:5" x14ac:dyDescent="0.25">
      <c r="A133" t="s">
        <v>5</v>
      </c>
      <c r="B133">
        <v>10</v>
      </c>
      <c r="C133">
        <v>2011</v>
      </c>
      <c r="D133">
        <v>19</v>
      </c>
      <c r="E133">
        <v>108.57340634873999</v>
      </c>
    </row>
    <row r="134" spans="1:5" x14ac:dyDescent="0.25">
      <c r="A134" t="s">
        <v>5</v>
      </c>
      <c r="B134">
        <v>10</v>
      </c>
      <c r="C134">
        <v>2011</v>
      </c>
      <c r="D134">
        <v>30</v>
      </c>
      <c r="E134">
        <v>13.551406821385999</v>
      </c>
    </row>
    <row r="135" spans="1:5" x14ac:dyDescent="0.25">
      <c r="A135" t="s">
        <v>5</v>
      </c>
      <c r="B135">
        <v>10</v>
      </c>
      <c r="C135">
        <v>2011</v>
      </c>
      <c r="D135">
        <v>20</v>
      </c>
      <c r="E135">
        <v>3379.4764706309002</v>
      </c>
    </row>
    <row r="136" spans="1:5" x14ac:dyDescent="0.25">
      <c r="A136" t="s">
        <v>5</v>
      </c>
      <c r="B136">
        <v>10</v>
      </c>
      <c r="C136">
        <v>2011</v>
      </c>
      <c r="D136">
        <v>33</v>
      </c>
      <c r="E136">
        <v>13.551304252519</v>
      </c>
    </row>
    <row r="137" spans="1:5" x14ac:dyDescent="0.25">
      <c r="A137" t="s">
        <v>5</v>
      </c>
      <c r="B137">
        <v>10</v>
      </c>
      <c r="C137">
        <v>2011</v>
      </c>
      <c r="D137">
        <v>36</v>
      </c>
      <c r="E137">
        <v>379.63860631419999</v>
      </c>
    </row>
    <row r="138" spans="1:5" x14ac:dyDescent="0.25">
      <c r="A138" t="s">
        <v>5</v>
      </c>
      <c r="B138">
        <v>10</v>
      </c>
      <c r="C138">
        <v>2011</v>
      </c>
      <c r="D138">
        <v>23</v>
      </c>
      <c r="E138">
        <v>54.248359354830001</v>
      </c>
    </row>
    <row r="139" spans="1:5" x14ac:dyDescent="0.25">
      <c r="A139" t="s">
        <v>5</v>
      </c>
      <c r="B139">
        <v>10</v>
      </c>
      <c r="C139">
        <v>2012</v>
      </c>
      <c r="D139">
        <v>20</v>
      </c>
      <c r="E139">
        <v>298.58022318419</v>
      </c>
    </row>
    <row r="140" spans="1:5" x14ac:dyDescent="0.25">
      <c r="A140" t="s">
        <v>5</v>
      </c>
      <c r="B140">
        <v>10</v>
      </c>
      <c r="C140">
        <v>2012</v>
      </c>
      <c r="D140">
        <v>37</v>
      </c>
      <c r="E140">
        <v>257.68753057846999</v>
      </c>
    </row>
    <row r="141" spans="1:5" x14ac:dyDescent="0.25">
      <c r="A141" t="s">
        <v>5</v>
      </c>
      <c r="B141">
        <v>10</v>
      </c>
      <c r="C141">
        <v>2012</v>
      </c>
      <c r="D141">
        <v>24</v>
      </c>
      <c r="E141">
        <v>664.94425748517995</v>
      </c>
    </row>
    <row r="142" spans="1:5" x14ac:dyDescent="0.25">
      <c r="A142" t="s">
        <v>5</v>
      </c>
      <c r="B142">
        <v>10</v>
      </c>
      <c r="C142">
        <v>2012</v>
      </c>
      <c r="D142">
        <v>41</v>
      </c>
      <c r="E142">
        <v>122.12957426713</v>
      </c>
    </row>
    <row r="143" spans="1:5" x14ac:dyDescent="0.25">
      <c r="A143" t="s">
        <v>5</v>
      </c>
      <c r="B143">
        <v>10</v>
      </c>
      <c r="C143">
        <v>2012</v>
      </c>
      <c r="D143">
        <v>38</v>
      </c>
      <c r="E143">
        <v>284.76913203407997</v>
      </c>
    </row>
    <row r="144" spans="1:5" x14ac:dyDescent="0.25">
      <c r="A144" t="s">
        <v>5</v>
      </c>
      <c r="B144">
        <v>10</v>
      </c>
      <c r="C144">
        <v>2012</v>
      </c>
      <c r="D144">
        <v>28</v>
      </c>
      <c r="E144">
        <v>216.87846639087999</v>
      </c>
    </row>
    <row r="145" spans="1:5" x14ac:dyDescent="0.25">
      <c r="A145" t="s">
        <v>5</v>
      </c>
      <c r="B145">
        <v>10</v>
      </c>
      <c r="C145">
        <v>2012</v>
      </c>
      <c r="D145">
        <v>26</v>
      </c>
      <c r="E145">
        <v>13.570459415854</v>
      </c>
    </row>
    <row r="146" spans="1:5" x14ac:dyDescent="0.25">
      <c r="A146" t="s">
        <v>5</v>
      </c>
      <c r="B146">
        <v>10</v>
      </c>
      <c r="C146">
        <v>2012</v>
      </c>
      <c r="D146">
        <v>21</v>
      </c>
      <c r="E146">
        <v>40.723168203709001</v>
      </c>
    </row>
    <row r="147" spans="1:5" x14ac:dyDescent="0.25">
      <c r="A147" t="s">
        <v>5</v>
      </c>
      <c r="B147">
        <v>10</v>
      </c>
      <c r="C147">
        <v>2012</v>
      </c>
      <c r="D147">
        <v>22</v>
      </c>
      <c r="E147">
        <v>13.571675950204</v>
      </c>
    </row>
    <row r="148" spans="1:5" x14ac:dyDescent="0.25">
      <c r="A148" t="s">
        <v>5</v>
      </c>
      <c r="B148">
        <v>10</v>
      </c>
      <c r="C148">
        <v>2012</v>
      </c>
      <c r="D148">
        <v>39</v>
      </c>
      <c r="E148">
        <v>67.805619291818005</v>
      </c>
    </row>
    <row r="149" spans="1:5" x14ac:dyDescent="0.25">
      <c r="A149" t="s">
        <v>5</v>
      </c>
      <c r="B149">
        <v>10</v>
      </c>
      <c r="C149">
        <v>2012</v>
      </c>
      <c r="D149">
        <v>36</v>
      </c>
      <c r="E149">
        <v>149.24759182378</v>
      </c>
    </row>
    <row r="150" spans="1:5" x14ac:dyDescent="0.25">
      <c r="A150" t="s">
        <v>5</v>
      </c>
      <c r="B150">
        <v>10</v>
      </c>
      <c r="C150">
        <v>2012</v>
      </c>
      <c r="D150">
        <v>40</v>
      </c>
      <c r="E150">
        <v>81.381407720924997</v>
      </c>
    </row>
    <row r="151" spans="1:5" x14ac:dyDescent="0.25">
      <c r="A151" t="s">
        <v>5</v>
      </c>
      <c r="B151">
        <v>10</v>
      </c>
      <c r="C151">
        <v>2012</v>
      </c>
      <c r="D151">
        <v>35</v>
      </c>
      <c r="E151">
        <v>854.9009018552</v>
      </c>
    </row>
    <row r="152" spans="1:5" x14ac:dyDescent="0.25">
      <c r="A152" t="s">
        <v>5</v>
      </c>
      <c r="B152">
        <v>10</v>
      </c>
      <c r="C152">
        <v>2012</v>
      </c>
      <c r="D152">
        <v>19</v>
      </c>
      <c r="E152">
        <v>40.720043646971</v>
      </c>
    </row>
    <row r="153" spans="1:5" x14ac:dyDescent="0.25">
      <c r="A153" t="s">
        <v>5</v>
      </c>
      <c r="B153">
        <v>10</v>
      </c>
      <c r="C153">
        <v>2012</v>
      </c>
      <c r="D153">
        <v>32</v>
      </c>
      <c r="E153">
        <v>40.712597287792001</v>
      </c>
    </row>
    <row r="154" spans="1:5" x14ac:dyDescent="0.25">
      <c r="A154" t="s">
        <v>5</v>
      </c>
      <c r="B154">
        <v>10</v>
      </c>
      <c r="C154">
        <v>2012</v>
      </c>
      <c r="D154">
        <v>25</v>
      </c>
      <c r="E154">
        <v>135.70262169391</v>
      </c>
    </row>
    <row r="155" spans="1:5" x14ac:dyDescent="0.25">
      <c r="A155" t="s">
        <v>5</v>
      </c>
      <c r="B155">
        <v>10</v>
      </c>
      <c r="C155">
        <v>2012</v>
      </c>
      <c r="D155">
        <v>23</v>
      </c>
      <c r="E155">
        <v>162.8176115249</v>
      </c>
    </row>
    <row r="156" spans="1:5" x14ac:dyDescent="0.25">
      <c r="A156" t="s">
        <v>5</v>
      </c>
      <c r="B156">
        <v>10</v>
      </c>
      <c r="C156">
        <v>2012</v>
      </c>
      <c r="D156">
        <v>34</v>
      </c>
      <c r="E156">
        <v>94.954550970746993</v>
      </c>
    </row>
    <row r="157" spans="1:5" x14ac:dyDescent="0.25">
      <c r="A157" t="s">
        <v>5</v>
      </c>
      <c r="B157">
        <v>10</v>
      </c>
      <c r="C157">
        <v>2012</v>
      </c>
      <c r="D157">
        <v>31</v>
      </c>
      <c r="E157">
        <v>366.41378179279002</v>
      </c>
    </row>
    <row r="158" spans="1:5" x14ac:dyDescent="0.25">
      <c r="A158" t="s">
        <v>5</v>
      </c>
      <c r="B158">
        <v>10</v>
      </c>
      <c r="C158">
        <v>2012</v>
      </c>
      <c r="D158">
        <v>29</v>
      </c>
      <c r="E158">
        <v>257.72779790586998</v>
      </c>
    </row>
    <row r="159" spans="1:5" x14ac:dyDescent="0.25">
      <c r="A159" t="s">
        <v>5</v>
      </c>
      <c r="B159">
        <v>10</v>
      </c>
      <c r="C159">
        <v>2012</v>
      </c>
      <c r="D159">
        <v>30</v>
      </c>
      <c r="E159">
        <v>285.02936881459999</v>
      </c>
    </row>
    <row r="160" spans="1:5" x14ac:dyDescent="0.25">
      <c r="A160" t="s">
        <v>5</v>
      </c>
      <c r="B160">
        <v>10</v>
      </c>
      <c r="C160">
        <v>2013</v>
      </c>
      <c r="D160">
        <v>31</v>
      </c>
      <c r="E160">
        <v>176.42234709304</v>
      </c>
    </row>
    <row r="161" spans="1:5" x14ac:dyDescent="0.25">
      <c r="A161" t="s">
        <v>5</v>
      </c>
      <c r="B161">
        <v>10</v>
      </c>
      <c r="C161">
        <v>2013</v>
      </c>
      <c r="D161">
        <v>41</v>
      </c>
      <c r="E161">
        <v>40.712971785051003</v>
      </c>
    </row>
    <row r="162" spans="1:5" x14ac:dyDescent="0.25">
      <c r="A162" t="s">
        <v>5</v>
      </c>
      <c r="B162">
        <v>10</v>
      </c>
      <c r="C162">
        <v>2013</v>
      </c>
      <c r="D162">
        <v>32</v>
      </c>
      <c r="E162">
        <v>54.284180732389999</v>
      </c>
    </row>
    <row r="163" spans="1:5" x14ac:dyDescent="0.25">
      <c r="A163" t="s">
        <v>5</v>
      </c>
      <c r="B163">
        <v>10</v>
      </c>
      <c r="C163">
        <v>2013</v>
      </c>
      <c r="D163">
        <v>34</v>
      </c>
      <c r="E163">
        <v>108.5711668829</v>
      </c>
    </row>
    <row r="164" spans="1:5" x14ac:dyDescent="0.25">
      <c r="A164" t="s">
        <v>5</v>
      </c>
      <c r="B164">
        <v>10</v>
      </c>
      <c r="C164">
        <v>2013</v>
      </c>
      <c r="D164">
        <v>36</v>
      </c>
      <c r="E164">
        <v>122.14256281041</v>
      </c>
    </row>
    <row r="165" spans="1:5" x14ac:dyDescent="0.25">
      <c r="A165" t="s">
        <v>5</v>
      </c>
      <c r="B165">
        <v>10</v>
      </c>
      <c r="C165">
        <v>2013</v>
      </c>
      <c r="D165">
        <v>33</v>
      </c>
      <c r="E165">
        <v>54.284555140153998</v>
      </c>
    </row>
    <row r="166" spans="1:5" x14ac:dyDescent="0.25">
      <c r="A166" t="s">
        <v>5</v>
      </c>
      <c r="B166">
        <v>10</v>
      </c>
      <c r="C166">
        <v>2013</v>
      </c>
      <c r="D166">
        <v>40</v>
      </c>
      <c r="E166">
        <v>149.28086535201001</v>
      </c>
    </row>
    <row r="167" spans="1:5" x14ac:dyDescent="0.25">
      <c r="A167" t="s">
        <v>5</v>
      </c>
      <c r="B167">
        <v>10</v>
      </c>
      <c r="C167">
        <v>2013</v>
      </c>
      <c r="D167">
        <v>35</v>
      </c>
      <c r="E167">
        <v>135.71358459861</v>
      </c>
    </row>
    <row r="168" spans="1:5" x14ac:dyDescent="0.25">
      <c r="A168" t="s">
        <v>5</v>
      </c>
      <c r="B168">
        <v>10</v>
      </c>
      <c r="C168">
        <v>2014</v>
      </c>
      <c r="D168">
        <v>32</v>
      </c>
      <c r="E168">
        <v>27.106897622838002</v>
      </c>
    </row>
    <row r="169" spans="1:5" x14ac:dyDescent="0.25">
      <c r="A169" t="s">
        <v>5</v>
      </c>
      <c r="B169">
        <v>10</v>
      </c>
      <c r="C169">
        <v>2014</v>
      </c>
      <c r="D169">
        <v>35</v>
      </c>
      <c r="E169">
        <v>27.149000869799998</v>
      </c>
    </row>
    <row r="170" spans="1:5" x14ac:dyDescent="0.25">
      <c r="A170" t="s">
        <v>5</v>
      </c>
      <c r="B170">
        <v>10</v>
      </c>
      <c r="C170">
        <v>2014</v>
      </c>
      <c r="D170">
        <v>37</v>
      </c>
      <c r="E170">
        <v>95.018788384895998</v>
      </c>
    </row>
    <row r="171" spans="1:5" x14ac:dyDescent="0.25">
      <c r="A171" t="s">
        <v>5</v>
      </c>
      <c r="B171">
        <v>10</v>
      </c>
      <c r="C171">
        <v>2014</v>
      </c>
      <c r="D171">
        <v>36</v>
      </c>
      <c r="E171">
        <v>67.872272230885002</v>
      </c>
    </row>
    <row r="172" spans="1:5" x14ac:dyDescent="0.25">
      <c r="A172" t="s">
        <v>5</v>
      </c>
      <c r="B172">
        <v>10</v>
      </c>
      <c r="C172">
        <v>2014</v>
      </c>
      <c r="D172">
        <v>38</v>
      </c>
      <c r="E172">
        <v>95.018512076606996</v>
      </c>
    </row>
    <row r="173" spans="1:5" x14ac:dyDescent="0.25">
      <c r="A173" t="s">
        <v>5</v>
      </c>
      <c r="B173">
        <v>10</v>
      </c>
      <c r="C173">
        <v>2015</v>
      </c>
      <c r="D173">
        <v>23</v>
      </c>
      <c r="E173">
        <v>122.06112676518001</v>
      </c>
    </row>
    <row r="174" spans="1:5" x14ac:dyDescent="0.25">
      <c r="A174" t="s">
        <v>5</v>
      </c>
      <c r="B174">
        <v>10</v>
      </c>
      <c r="C174">
        <v>2015</v>
      </c>
      <c r="D174">
        <v>22</v>
      </c>
      <c r="E174">
        <v>27.119033922669001</v>
      </c>
    </row>
    <row r="175" spans="1:5" x14ac:dyDescent="0.25">
      <c r="A175" t="s">
        <v>5</v>
      </c>
      <c r="B175">
        <v>10</v>
      </c>
      <c r="C175">
        <v>2015</v>
      </c>
      <c r="D175">
        <v>43</v>
      </c>
      <c r="E175">
        <v>406.52673128151002</v>
      </c>
    </row>
    <row r="176" spans="1:5" x14ac:dyDescent="0.25">
      <c r="A176" t="s">
        <v>5</v>
      </c>
      <c r="B176">
        <v>10</v>
      </c>
      <c r="C176">
        <v>2015</v>
      </c>
      <c r="D176">
        <v>41</v>
      </c>
      <c r="E176">
        <v>352.48188918273001</v>
      </c>
    </row>
    <row r="177" spans="1:5" x14ac:dyDescent="0.25">
      <c r="A177" t="s">
        <v>5</v>
      </c>
      <c r="B177">
        <v>10</v>
      </c>
      <c r="C177">
        <v>2015</v>
      </c>
      <c r="D177">
        <v>34</v>
      </c>
      <c r="E177">
        <v>257.56565683261999</v>
      </c>
    </row>
    <row r="178" spans="1:5" x14ac:dyDescent="0.25">
      <c r="A178" t="s">
        <v>5</v>
      </c>
      <c r="B178">
        <v>10</v>
      </c>
      <c r="C178">
        <v>2015</v>
      </c>
      <c r="D178">
        <v>42</v>
      </c>
      <c r="E178">
        <v>582.89664185158995</v>
      </c>
    </row>
    <row r="179" spans="1:5" x14ac:dyDescent="0.25">
      <c r="A179" t="s">
        <v>5</v>
      </c>
      <c r="B179">
        <v>10</v>
      </c>
      <c r="C179">
        <v>2015</v>
      </c>
      <c r="D179">
        <v>35</v>
      </c>
      <c r="E179">
        <v>325.24444772647001</v>
      </c>
    </row>
    <row r="180" spans="1:5" x14ac:dyDescent="0.25">
      <c r="A180" t="s">
        <v>5</v>
      </c>
      <c r="B180">
        <v>10</v>
      </c>
      <c r="C180">
        <v>2015</v>
      </c>
      <c r="D180">
        <v>37</v>
      </c>
      <c r="E180">
        <v>67.786230271056994</v>
      </c>
    </row>
    <row r="181" spans="1:5" x14ac:dyDescent="0.25">
      <c r="A181" t="s">
        <v>5</v>
      </c>
      <c r="B181">
        <v>10</v>
      </c>
      <c r="C181">
        <v>2015</v>
      </c>
      <c r="D181">
        <v>40</v>
      </c>
      <c r="E181">
        <v>759.21513566961005</v>
      </c>
    </row>
    <row r="182" spans="1:5" x14ac:dyDescent="0.25">
      <c r="A182" t="s">
        <v>5</v>
      </c>
      <c r="B182">
        <v>10</v>
      </c>
      <c r="C182">
        <v>2015</v>
      </c>
      <c r="D182">
        <v>24</v>
      </c>
      <c r="E182">
        <v>67.822913847435004</v>
      </c>
    </row>
    <row r="183" spans="1:5" x14ac:dyDescent="0.25">
      <c r="A183" t="s">
        <v>5</v>
      </c>
      <c r="B183">
        <v>10</v>
      </c>
      <c r="C183">
        <v>2015</v>
      </c>
      <c r="D183">
        <v>39</v>
      </c>
      <c r="E183">
        <v>67.798887060892994</v>
      </c>
    </row>
    <row r="184" spans="1:5" x14ac:dyDescent="0.25">
      <c r="A184" t="s">
        <v>5</v>
      </c>
      <c r="B184">
        <v>10</v>
      </c>
      <c r="C184">
        <v>2015</v>
      </c>
      <c r="D184">
        <v>36</v>
      </c>
      <c r="E184">
        <v>650.79092973022</v>
      </c>
    </row>
    <row r="185" spans="1:5" x14ac:dyDescent="0.25">
      <c r="A185" t="s">
        <v>5</v>
      </c>
      <c r="B185">
        <v>10</v>
      </c>
      <c r="C185">
        <v>2017</v>
      </c>
      <c r="D185">
        <v>37</v>
      </c>
      <c r="E185">
        <v>81.440087204440005</v>
      </c>
    </row>
    <row r="186" spans="1:5" x14ac:dyDescent="0.25">
      <c r="A186" t="s">
        <v>5</v>
      </c>
      <c r="B186">
        <v>10</v>
      </c>
      <c r="C186">
        <v>2017</v>
      </c>
      <c r="D186">
        <v>31</v>
      </c>
      <c r="E186">
        <v>406.62061936331003</v>
      </c>
    </row>
    <row r="187" spans="1:5" x14ac:dyDescent="0.25">
      <c r="A187" t="s">
        <v>5</v>
      </c>
      <c r="B187">
        <v>10</v>
      </c>
      <c r="C187">
        <v>2017</v>
      </c>
      <c r="D187">
        <v>36</v>
      </c>
      <c r="E187">
        <v>108.58567275327999</v>
      </c>
    </row>
    <row r="188" spans="1:5" x14ac:dyDescent="0.25">
      <c r="A188" t="s">
        <v>5</v>
      </c>
      <c r="B188">
        <v>10</v>
      </c>
      <c r="C188">
        <v>2017</v>
      </c>
      <c r="D188">
        <v>42</v>
      </c>
      <c r="E188">
        <v>54.227916798643001</v>
      </c>
    </row>
    <row r="189" spans="1:5" x14ac:dyDescent="0.25">
      <c r="A189" t="s">
        <v>5</v>
      </c>
      <c r="B189">
        <v>10</v>
      </c>
      <c r="C189">
        <v>2017</v>
      </c>
      <c r="D189">
        <v>33</v>
      </c>
      <c r="E189">
        <v>54.293206488358997</v>
      </c>
    </row>
    <row r="190" spans="1:5" x14ac:dyDescent="0.25">
      <c r="A190" t="s">
        <v>5</v>
      </c>
      <c r="B190">
        <v>10</v>
      </c>
      <c r="C190">
        <v>2017</v>
      </c>
      <c r="D190">
        <v>34</v>
      </c>
      <c r="E190">
        <v>81.440087293952999</v>
      </c>
    </row>
    <row r="191" spans="1:5" x14ac:dyDescent="0.25">
      <c r="A191" t="s">
        <v>5</v>
      </c>
      <c r="B191">
        <v>10</v>
      </c>
      <c r="C191">
        <v>2017</v>
      </c>
      <c r="D191">
        <v>40</v>
      </c>
      <c r="E191">
        <v>189.79939975744</v>
      </c>
    </row>
    <row r="192" spans="1:5" x14ac:dyDescent="0.25">
      <c r="A192" t="s">
        <v>5</v>
      </c>
      <c r="B192">
        <v>10</v>
      </c>
      <c r="C192">
        <v>2017</v>
      </c>
      <c r="D192">
        <v>29</v>
      </c>
      <c r="E192">
        <v>13.561143513708</v>
      </c>
    </row>
    <row r="193" spans="1:5" x14ac:dyDescent="0.25">
      <c r="A193" t="s">
        <v>5</v>
      </c>
      <c r="B193">
        <v>10</v>
      </c>
      <c r="C193">
        <v>2017</v>
      </c>
      <c r="D193">
        <v>35</v>
      </c>
      <c r="E193">
        <v>27.139696614517</v>
      </c>
    </row>
    <row r="194" spans="1:5" x14ac:dyDescent="0.25">
      <c r="A194" t="s">
        <v>5</v>
      </c>
      <c r="B194">
        <v>10</v>
      </c>
      <c r="C194">
        <v>2017</v>
      </c>
      <c r="D194">
        <v>30</v>
      </c>
      <c r="E194">
        <v>13.561143513708</v>
      </c>
    </row>
    <row r="195" spans="1:5" x14ac:dyDescent="0.25">
      <c r="A195" t="s">
        <v>5</v>
      </c>
      <c r="B195">
        <v>10</v>
      </c>
      <c r="C195">
        <v>2017</v>
      </c>
      <c r="D195">
        <v>41</v>
      </c>
      <c r="E195">
        <v>122.01291315299</v>
      </c>
    </row>
    <row r="196" spans="1:5" x14ac:dyDescent="0.25">
      <c r="A196" t="s">
        <v>5</v>
      </c>
      <c r="B196">
        <v>10</v>
      </c>
      <c r="C196">
        <v>2018</v>
      </c>
      <c r="D196">
        <v>28</v>
      </c>
      <c r="E196">
        <v>122.13413456374001</v>
      </c>
    </row>
    <row r="197" spans="1:5" x14ac:dyDescent="0.25">
      <c r="A197" t="s">
        <v>5</v>
      </c>
      <c r="B197">
        <v>10</v>
      </c>
      <c r="C197">
        <v>2018</v>
      </c>
      <c r="D197">
        <v>39</v>
      </c>
      <c r="E197">
        <v>67.791980006627995</v>
      </c>
    </row>
    <row r="198" spans="1:5" x14ac:dyDescent="0.25">
      <c r="A198" t="s">
        <v>5</v>
      </c>
      <c r="B198">
        <v>10</v>
      </c>
      <c r="C198">
        <v>2018</v>
      </c>
      <c r="D198">
        <v>34</v>
      </c>
      <c r="E198">
        <v>13.551406821385999</v>
      </c>
    </row>
    <row r="199" spans="1:5" x14ac:dyDescent="0.25">
      <c r="A199" t="s">
        <v>5</v>
      </c>
      <c r="B199">
        <v>10</v>
      </c>
      <c r="C199">
        <v>2018</v>
      </c>
      <c r="D199">
        <v>30</v>
      </c>
      <c r="E199">
        <v>379.97191746717999</v>
      </c>
    </row>
    <row r="200" spans="1:5" x14ac:dyDescent="0.25">
      <c r="A200" t="s">
        <v>5</v>
      </c>
      <c r="B200">
        <v>10</v>
      </c>
      <c r="C200">
        <v>2018</v>
      </c>
      <c r="D200">
        <v>31</v>
      </c>
      <c r="E200">
        <v>67.786010819820007</v>
      </c>
    </row>
    <row r="201" spans="1:5" x14ac:dyDescent="0.25">
      <c r="A201" t="s">
        <v>5</v>
      </c>
      <c r="B201">
        <v>10</v>
      </c>
      <c r="C201">
        <v>2018</v>
      </c>
      <c r="D201">
        <v>27</v>
      </c>
      <c r="E201">
        <v>27.140731046134</v>
      </c>
    </row>
    <row r="202" spans="1:5" x14ac:dyDescent="0.25">
      <c r="A202" t="s">
        <v>5</v>
      </c>
      <c r="B202">
        <v>10</v>
      </c>
      <c r="C202">
        <v>2018</v>
      </c>
      <c r="D202">
        <v>25</v>
      </c>
      <c r="E202">
        <v>13.551816649769</v>
      </c>
    </row>
    <row r="203" spans="1:5" x14ac:dyDescent="0.25">
      <c r="A203" t="s">
        <v>5</v>
      </c>
      <c r="B203">
        <v>10</v>
      </c>
      <c r="C203">
        <v>2018</v>
      </c>
      <c r="D203">
        <v>32</v>
      </c>
      <c r="E203">
        <v>81.324346278823995</v>
      </c>
    </row>
    <row r="204" spans="1:5" x14ac:dyDescent="0.25">
      <c r="A204" t="s">
        <v>5</v>
      </c>
      <c r="B204">
        <v>10</v>
      </c>
      <c r="C204">
        <v>2018</v>
      </c>
      <c r="D204">
        <v>37</v>
      </c>
      <c r="E204">
        <v>542.34667206254005</v>
      </c>
    </row>
    <row r="205" spans="1:5" x14ac:dyDescent="0.25">
      <c r="A205" t="s">
        <v>5</v>
      </c>
      <c r="B205">
        <v>10</v>
      </c>
      <c r="C205">
        <v>2018</v>
      </c>
      <c r="D205">
        <v>38</v>
      </c>
      <c r="E205">
        <v>257.61004003695001</v>
      </c>
    </row>
    <row r="206" spans="1:5" x14ac:dyDescent="0.25">
      <c r="A206" t="s">
        <v>5</v>
      </c>
      <c r="B206">
        <v>10</v>
      </c>
      <c r="C206">
        <v>2018</v>
      </c>
      <c r="D206">
        <v>44</v>
      </c>
      <c r="E206">
        <v>27.140449188746999</v>
      </c>
    </row>
    <row r="207" spans="1:5" x14ac:dyDescent="0.25">
      <c r="A207" t="s">
        <v>5</v>
      </c>
      <c r="B207">
        <v>10</v>
      </c>
      <c r="C207">
        <v>2018</v>
      </c>
      <c r="D207">
        <v>26</v>
      </c>
      <c r="E207">
        <v>13.551816649769</v>
      </c>
    </row>
    <row r="208" spans="1:5" x14ac:dyDescent="0.25">
      <c r="A208" t="s">
        <v>5</v>
      </c>
      <c r="B208">
        <v>10</v>
      </c>
      <c r="C208">
        <v>2019</v>
      </c>
      <c r="D208">
        <v>39</v>
      </c>
      <c r="E208">
        <v>230.50857996734001</v>
      </c>
    </row>
    <row r="209" spans="1:5" x14ac:dyDescent="0.25">
      <c r="A209" t="s">
        <v>5</v>
      </c>
      <c r="B209">
        <v>10</v>
      </c>
      <c r="C209">
        <v>2019</v>
      </c>
      <c r="D209">
        <v>36</v>
      </c>
      <c r="E209">
        <v>27.141669079149999</v>
      </c>
    </row>
    <row r="210" spans="1:5" x14ac:dyDescent="0.25">
      <c r="A210" t="s">
        <v>5</v>
      </c>
      <c r="B210">
        <v>10</v>
      </c>
      <c r="C210">
        <v>2019</v>
      </c>
      <c r="D210">
        <v>34</v>
      </c>
      <c r="E210">
        <v>27.143351900408</v>
      </c>
    </row>
    <row r="211" spans="1:5" x14ac:dyDescent="0.25">
      <c r="A211" t="s">
        <v>5</v>
      </c>
      <c r="B211">
        <v>10</v>
      </c>
      <c r="C211">
        <v>2019</v>
      </c>
      <c r="D211">
        <v>30</v>
      </c>
      <c r="E211">
        <v>189.86340692736999</v>
      </c>
    </row>
    <row r="212" spans="1:5" x14ac:dyDescent="0.25">
      <c r="A212" t="s">
        <v>5</v>
      </c>
      <c r="B212">
        <v>10</v>
      </c>
      <c r="C212">
        <v>2019</v>
      </c>
      <c r="D212">
        <v>40</v>
      </c>
      <c r="E212">
        <v>216.85121387564999</v>
      </c>
    </row>
    <row r="213" spans="1:5" x14ac:dyDescent="0.25">
      <c r="A213" t="s">
        <v>5</v>
      </c>
      <c r="B213">
        <v>10</v>
      </c>
      <c r="C213">
        <v>2019</v>
      </c>
      <c r="D213">
        <v>42</v>
      </c>
      <c r="E213">
        <v>298.26478812817999</v>
      </c>
    </row>
    <row r="214" spans="1:5" x14ac:dyDescent="0.25">
      <c r="A214" t="s">
        <v>5</v>
      </c>
      <c r="B214">
        <v>10</v>
      </c>
      <c r="C214">
        <v>2019</v>
      </c>
      <c r="D214">
        <v>23</v>
      </c>
      <c r="E214">
        <v>27.145120067385001</v>
      </c>
    </row>
    <row r="215" spans="1:5" x14ac:dyDescent="0.25">
      <c r="A215" t="s">
        <v>5</v>
      </c>
      <c r="B215">
        <v>10</v>
      </c>
      <c r="C215">
        <v>2019</v>
      </c>
      <c r="D215">
        <v>38</v>
      </c>
      <c r="E215">
        <v>610.11593625482999</v>
      </c>
    </row>
    <row r="216" spans="1:5" x14ac:dyDescent="0.25">
      <c r="A216" t="s">
        <v>5</v>
      </c>
      <c r="B216">
        <v>10</v>
      </c>
      <c r="C216">
        <v>2019</v>
      </c>
      <c r="D216">
        <v>37</v>
      </c>
      <c r="E216">
        <v>881.45251001804002</v>
      </c>
    </row>
    <row r="217" spans="1:5" x14ac:dyDescent="0.25">
      <c r="A217" t="s">
        <v>5</v>
      </c>
      <c r="B217">
        <v>10</v>
      </c>
      <c r="C217">
        <v>2019</v>
      </c>
      <c r="D217">
        <v>29</v>
      </c>
      <c r="E217">
        <v>108.40250515605</v>
      </c>
    </row>
    <row r="218" spans="1:5" x14ac:dyDescent="0.25">
      <c r="A218" t="s">
        <v>5</v>
      </c>
      <c r="B218">
        <v>10</v>
      </c>
      <c r="C218">
        <v>2019</v>
      </c>
      <c r="D218">
        <v>43</v>
      </c>
      <c r="E218">
        <v>27.127848638538001</v>
      </c>
    </row>
    <row r="219" spans="1:5" x14ac:dyDescent="0.25">
      <c r="A219" t="s">
        <v>5</v>
      </c>
      <c r="B219">
        <v>10</v>
      </c>
      <c r="C219">
        <v>2019</v>
      </c>
      <c r="D219">
        <v>35</v>
      </c>
      <c r="E219">
        <v>81.327082156705998</v>
      </c>
    </row>
    <row r="220" spans="1:5" x14ac:dyDescent="0.25">
      <c r="A220" t="s">
        <v>5</v>
      </c>
      <c r="B220">
        <v>10</v>
      </c>
      <c r="C220">
        <v>2019</v>
      </c>
      <c r="D220">
        <v>31</v>
      </c>
      <c r="E220">
        <v>40.704390984863998</v>
      </c>
    </row>
    <row r="221" spans="1:5" x14ac:dyDescent="0.25">
      <c r="A221" t="s">
        <v>5</v>
      </c>
      <c r="B221">
        <v>10</v>
      </c>
      <c r="C221">
        <v>2019</v>
      </c>
      <c r="D221">
        <v>41</v>
      </c>
      <c r="E221">
        <v>284.61591351358999</v>
      </c>
    </row>
    <row r="222" spans="1:5" x14ac:dyDescent="0.25">
      <c r="A222" t="s">
        <v>5</v>
      </c>
      <c r="B222">
        <v>10</v>
      </c>
      <c r="C222">
        <v>2020</v>
      </c>
      <c r="D222">
        <v>28</v>
      </c>
      <c r="E222">
        <v>13.557977908646</v>
      </c>
    </row>
    <row r="223" spans="1:5" x14ac:dyDescent="0.25">
      <c r="A223" t="s">
        <v>5</v>
      </c>
      <c r="B223">
        <v>10</v>
      </c>
      <c r="C223">
        <v>2020</v>
      </c>
      <c r="D223">
        <v>27</v>
      </c>
      <c r="E223">
        <v>13.558077526923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E223">
    <sortCondition ref="C2:C2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CDEF-4195-4A8A-9455-2AFDC83D13C9}">
  <dimension ref="A1:T223"/>
  <sheetViews>
    <sheetView tabSelected="1" topLeftCell="D73" zoomScale="110" zoomScaleNormal="110" workbookViewId="0">
      <selection activeCell="Q104" sqref="Q104"/>
    </sheetView>
  </sheetViews>
  <sheetFormatPr defaultRowHeight="15" x14ac:dyDescent="0.25"/>
  <cols>
    <col min="1" max="1" width="4.28515625" bestFit="1" customWidth="1"/>
    <col min="2" max="2" width="11" bestFit="1" customWidth="1"/>
    <col min="3" max="3" width="12" bestFit="1" customWidth="1"/>
    <col min="4" max="4" width="14.28515625" bestFit="1" customWidth="1"/>
    <col min="7" max="7" width="11.42578125" customWidth="1"/>
    <col min="8" max="8" width="13.140625" customWidth="1"/>
    <col min="9" max="9" width="18.28515625" customWidth="1"/>
    <col min="10" max="10" width="17.42578125" customWidth="1"/>
    <col min="11" max="11" width="21.140625" customWidth="1"/>
    <col min="13" max="13" width="15.28515625" customWidth="1"/>
    <col min="14" max="14" width="16.28515625" customWidth="1"/>
    <col min="15" max="15" width="13.5703125" customWidth="1"/>
    <col min="16" max="16" width="12.140625" customWidth="1"/>
    <col min="17" max="17" width="14.7109375" customWidth="1"/>
    <col min="18" max="18" width="14.5703125" customWidth="1"/>
    <col min="19" max="19" width="13.5703125" customWidth="1"/>
    <col min="20" max="20" width="13.42578125" customWidth="1"/>
  </cols>
  <sheetData>
    <row r="1" spans="1:18" ht="15.75" thickBot="1" x14ac:dyDescent="0.3">
      <c r="A1" s="4" t="s">
        <v>0</v>
      </c>
      <c r="B1" s="4" t="s">
        <v>2</v>
      </c>
      <c r="C1" s="4" t="s">
        <v>3</v>
      </c>
      <c r="D1" s="4" t="s">
        <v>4</v>
      </c>
      <c r="E1" s="4"/>
      <c r="F1" s="4"/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/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</row>
    <row r="2" spans="1:18" x14ac:dyDescent="0.25">
      <c r="A2" t="s">
        <v>5</v>
      </c>
      <c r="B2">
        <v>2001</v>
      </c>
      <c r="C2">
        <v>35</v>
      </c>
      <c r="D2">
        <v>95.008895392870997</v>
      </c>
      <c r="G2" s="1">
        <v>2001</v>
      </c>
      <c r="H2">
        <v>1</v>
      </c>
      <c r="I2">
        <f>COUNTIF($B$2:$B$962,G2)</f>
        <v>6</v>
      </c>
      <c r="J2">
        <f>SUMIFS($C$2:$C$962,$B$2:$B$962,G2)</f>
        <v>195</v>
      </c>
      <c r="K2">
        <f>SUMIFS($D$2:$D$962,$B$2:$B$962,G2)</f>
        <v>1166.6176962287971</v>
      </c>
      <c r="M2">
        <f>I2*K2</f>
        <v>6999.7061773727819</v>
      </c>
      <c r="N2">
        <f>J2*K2</f>
        <v>227490.45076461544</v>
      </c>
      <c r="O2">
        <f>I2*J2</f>
        <v>1170</v>
      </c>
      <c r="P2">
        <f>I2^2</f>
        <v>36</v>
      </c>
      <c r="Q2">
        <f>J2^2</f>
        <v>38025</v>
      </c>
      <c r="R2">
        <f>K2^2</f>
        <v>1360996.8491541857</v>
      </c>
    </row>
    <row r="3" spans="1:18" x14ac:dyDescent="0.25">
      <c r="A3" t="s">
        <v>5</v>
      </c>
      <c r="B3">
        <v>2001</v>
      </c>
      <c r="C3">
        <v>31</v>
      </c>
      <c r="D3">
        <v>81.430797938756001</v>
      </c>
      <c r="G3" s="1">
        <v>2002</v>
      </c>
      <c r="H3">
        <v>2</v>
      </c>
      <c r="I3">
        <f>COUNTIF($B$2:$B$962,G3)</f>
        <v>18</v>
      </c>
      <c r="J3">
        <f t="shared" ref="J3:J16" si="0">SUMIFS($C$2:$C$962,$B$2:$B$962,G3)</f>
        <v>592</v>
      </c>
      <c r="K3">
        <f t="shared" ref="K3:K16" si="1">SUMIFS($D$2:$D$962,$B$2:$B$962,G3)</f>
        <v>4448.1305556956595</v>
      </c>
      <c r="M3">
        <f t="shared" ref="M3:M16" si="2">I3*K3</f>
        <v>80066.350002521867</v>
      </c>
      <c r="N3">
        <f t="shared" ref="N3:N16" si="3">J3*K3</f>
        <v>2633293.2889718306</v>
      </c>
      <c r="O3">
        <f t="shared" ref="O3:O16" si="4">I3*J3</f>
        <v>10656</v>
      </c>
      <c r="P3">
        <f t="shared" ref="P3:P16" si="5">I3^2</f>
        <v>324</v>
      </c>
      <c r="Q3">
        <f t="shared" ref="Q3:Q16" si="6">J3^2</f>
        <v>350464</v>
      </c>
      <c r="R3">
        <f t="shared" ref="R3:R16" si="7">K3^2</f>
        <v>19785865.440513376</v>
      </c>
    </row>
    <row r="4" spans="1:18" x14ac:dyDescent="0.25">
      <c r="A4" t="s">
        <v>5</v>
      </c>
      <c r="B4">
        <v>2001</v>
      </c>
      <c r="C4">
        <v>30</v>
      </c>
      <c r="D4">
        <v>94.998361981550005</v>
      </c>
      <c r="G4" s="1">
        <v>2003</v>
      </c>
      <c r="H4">
        <v>3</v>
      </c>
      <c r="I4">
        <f t="shared" ref="I4:I16" si="8">COUNTIF($B$2:$B$962,G4)</f>
        <v>17</v>
      </c>
      <c r="J4">
        <f t="shared" si="0"/>
        <v>508</v>
      </c>
      <c r="K4">
        <f t="shared" si="1"/>
        <v>2049.023805323392</v>
      </c>
      <c r="M4">
        <f t="shared" si="2"/>
        <v>34833.404690497664</v>
      </c>
      <c r="N4">
        <f t="shared" si="3"/>
        <v>1040904.0931042831</v>
      </c>
      <c r="O4">
        <f t="shared" si="4"/>
        <v>8636</v>
      </c>
      <c r="P4">
        <f t="shared" si="5"/>
        <v>289</v>
      </c>
      <c r="Q4">
        <f t="shared" si="6"/>
        <v>258064</v>
      </c>
      <c r="R4">
        <f t="shared" si="7"/>
        <v>4198498.5547819538</v>
      </c>
    </row>
    <row r="5" spans="1:18" x14ac:dyDescent="0.25">
      <c r="A5" t="s">
        <v>5</v>
      </c>
      <c r="B5">
        <v>2001</v>
      </c>
      <c r="C5">
        <v>34</v>
      </c>
      <c r="D5">
        <v>312.09500302613998</v>
      </c>
      <c r="G5" s="1">
        <v>2004</v>
      </c>
      <c r="H5">
        <v>4</v>
      </c>
      <c r="I5">
        <f t="shared" si="8"/>
        <v>14</v>
      </c>
      <c r="J5">
        <f t="shared" si="0"/>
        <v>417</v>
      </c>
      <c r="K5">
        <f t="shared" si="1"/>
        <v>7314.4224530865476</v>
      </c>
      <c r="M5">
        <f t="shared" si="2"/>
        <v>102401.91434321167</v>
      </c>
      <c r="N5">
        <f t="shared" si="3"/>
        <v>3050114.1629370903</v>
      </c>
      <c r="O5">
        <f t="shared" si="4"/>
        <v>5838</v>
      </c>
      <c r="P5">
        <f t="shared" si="5"/>
        <v>196</v>
      </c>
      <c r="Q5">
        <f t="shared" si="6"/>
        <v>173889</v>
      </c>
      <c r="R5">
        <f t="shared" si="7"/>
        <v>53500775.82221663</v>
      </c>
    </row>
    <row r="6" spans="1:18" x14ac:dyDescent="0.25">
      <c r="A6" t="s">
        <v>5</v>
      </c>
      <c r="B6">
        <v>2001</v>
      </c>
      <c r="C6">
        <v>32</v>
      </c>
      <c r="D6">
        <v>298.39062776380001</v>
      </c>
      <c r="G6" s="1">
        <v>2005</v>
      </c>
      <c r="H6">
        <v>5</v>
      </c>
      <c r="I6">
        <f t="shared" si="8"/>
        <v>5</v>
      </c>
      <c r="J6">
        <f t="shared" si="0"/>
        <v>111</v>
      </c>
      <c r="K6">
        <f t="shared" si="1"/>
        <v>4166.4098721418914</v>
      </c>
      <c r="M6">
        <f t="shared" si="2"/>
        <v>20832.049360709458</v>
      </c>
      <c r="N6">
        <f t="shared" si="3"/>
        <v>462471.49580774992</v>
      </c>
      <c r="O6">
        <f t="shared" si="4"/>
        <v>555</v>
      </c>
      <c r="P6">
        <f t="shared" si="5"/>
        <v>25</v>
      </c>
      <c r="Q6">
        <f t="shared" si="6"/>
        <v>12321</v>
      </c>
      <c r="R6">
        <f t="shared" si="7"/>
        <v>17358971.222681411</v>
      </c>
    </row>
    <row r="7" spans="1:18" x14ac:dyDescent="0.25">
      <c r="A7" t="s">
        <v>5</v>
      </c>
      <c r="B7">
        <v>2001</v>
      </c>
      <c r="C7">
        <v>33</v>
      </c>
      <c r="D7">
        <v>284.69401012567999</v>
      </c>
      <c r="G7" s="1">
        <v>2006</v>
      </c>
      <c r="H7">
        <v>6</v>
      </c>
      <c r="I7">
        <f t="shared" si="8"/>
        <v>23</v>
      </c>
      <c r="J7">
        <f t="shared" si="0"/>
        <v>732</v>
      </c>
      <c r="K7">
        <f t="shared" si="1"/>
        <v>9465.5258001363363</v>
      </c>
      <c r="M7">
        <f t="shared" si="2"/>
        <v>217707.09340313575</v>
      </c>
      <c r="N7">
        <f t="shared" si="3"/>
        <v>6928764.8856997984</v>
      </c>
      <c r="O7">
        <f t="shared" si="4"/>
        <v>16836</v>
      </c>
      <c r="P7">
        <f t="shared" si="5"/>
        <v>529</v>
      </c>
      <c r="Q7">
        <f t="shared" si="6"/>
        <v>535824</v>
      </c>
      <c r="R7">
        <f t="shared" si="7"/>
        <v>89596178.673046634</v>
      </c>
    </row>
    <row r="8" spans="1:18" x14ac:dyDescent="0.25">
      <c r="A8" t="s">
        <v>5</v>
      </c>
      <c r="B8">
        <v>2002</v>
      </c>
      <c r="C8">
        <v>42</v>
      </c>
      <c r="D8">
        <v>555.89580721721995</v>
      </c>
      <c r="G8" s="1">
        <v>2007</v>
      </c>
      <c r="H8">
        <v>7</v>
      </c>
      <c r="I8">
        <f t="shared" si="8"/>
        <v>12</v>
      </c>
      <c r="J8">
        <f t="shared" si="0"/>
        <v>370</v>
      </c>
      <c r="K8">
        <f t="shared" si="1"/>
        <v>4111.3711048282839</v>
      </c>
      <c r="M8">
        <f t="shared" si="2"/>
        <v>49336.453257939407</v>
      </c>
      <c r="N8">
        <f t="shared" si="3"/>
        <v>1521207.3087864651</v>
      </c>
      <c r="O8">
        <f t="shared" si="4"/>
        <v>4440</v>
      </c>
      <c r="P8">
        <f t="shared" si="5"/>
        <v>144</v>
      </c>
      <c r="Q8">
        <f t="shared" si="6"/>
        <v>136900</v>
      </c>
      <c r="R8">
        <f t="shared" si="7"/>
        <v>16903372.361616943</v>
      </c>
    </row>
    <row r="9" spans="1:18" x14ac:dyDescent="0.25">
      <c r="A9" t="s">
        <v>5</v>
      </c>
      <c r="B9">
        <v>2002</v>
      </c>
      <c r="C9">
        <v>37</v>
      </c>
      <c r="D9">
        <v>81.336761400360004</v>
      </c>
      <c r="G9" s="1">
        <v>2008</v>
      </c>
      <c r="H9">
        <v>8</v>
      </c>
      <c r="I9">
        <f t="shared" si="8"/>
        <v>7</v>
      </c>
      <c r="J9">
        <f t="shared" si="0"/>
        <v>238</v>
      </c>
      <c r="K9">
        <f t="shared" si="1"/>
        <v>1642.106821409579</v>
      </c>
      <c r="M9">
        <f t="shared" si="2"/>
        <v>11494.747749867052</v>
      </c>
      <c r="N9">
        <f t="shared" si="3"/>
        <v>390821.4234954798</v>
      </c>
      <c r="O9">
        <f t="shared" si="4"/>
        <v>1666</v>
      </c>
      <c r="P9">
        <f t="shared" si="5"/>
        <v>49</v>
      </c>
      <c r="Q9">
        <f t="shared" si="6"/>
        <v>56644</v>
      </c>
      <c r="R9">
        <f t="shared" si="7"/>
        <v>2696514.812919871</v>
      </c>
    </row>
    <row r="10" spans="1:18" x14ac:dyDescent="0.25">
      <c r="A10" t="s">
        <v>5</v>
      </c>
      <c r="B10">
        <v>2002</v>
      </c>
      <c r="C10">
        <v>43</v>
      </c>
      <c r="D10">
        <v>501.46209324387002</v>
      </c>
      <c r="G10" s="1">
        <v>2009</v>
      </c>
      <c r="H10">
        <v>9</v>
      </c>
      <c r="I10">
        <f t="shared" si="8"/>
        <v>13</v>
      </c>
      <c r="J10">
        <f t="shared" si="0"/>
        <v>418</v>
      </c>
      <c r="K10">
        <f t="shared" si="1"/>
        <v>2591.4030517128408</v>
      </c>
      <c r="M10">
        <f t="shared" si="2"/>
        <v>33688.239672266929</v>
      </c>
      <c r="N10">
        <f t="shared" si="3"/>
        <v>1083206.4756159675</v>
      </c>
      <c r="O10">
        <f t="shared" si="4"/>
        <v>5434</v>
      </c>
      <c r="P10">
        <f t="shared" si="5"/>
        <v>169</v>
      </c>
      <c r="Q10">
        <f t="shared" si="6"/>
        <v>174724</v>
      </c>
      <c r="R10">
        <f t="shared" si="7"/>
        <v>6715369.7764266245</v>
      </c>
    </row>
    <row r="11" spans="1:18" x14ac:dyDescent="0.25">
      <c r="A11" t="s">
        <v>5</v>
      </c>
      <c r="B11">
        <v>2002</v>
      </c>
      <c r="C11">
        <v>34</v>
      </c>
      <c r="D11">
        <v>67.789590509589999</v>
      </c>
      <c r="G11" s="1">
        <v>2010</v>
      </c>
      <c r="H11">
        <v>10</v>
      </c>
      <c r="I11">
        <f t="shared" si="8"/>
        <v>5</v>
      </c>
      <c r="J11">
        <f t="shared" si="0"/>
        <v>176</v>
      </c>
      <c r="K11">
        <f t="shared" si="1"/>
        <v>583.52220666385699</v>
      </c>
      <c r="M11">
        <f t="shared" si="2"/>
        <v>2917.6110333192851</v>
      </c>
      <c r="N11">
        <f t="shared" si="3"/>
        <v>102699.90837283884</v>
      </c>
      <c r="O11">
        <f t="shared" si="4"/>
        <v>880</v>
      </c>
      <c r="P11">
        <f t="shared" si="5"/>
        <v>25</v>
      </c>
      <c r="Q11">
        <f t="shared" si="6"/>
        <v>30976</v>
      </c>
      <c r="R11">
        <f t="shared" si="7"/>
        <v>340498.165669857</v>
      </c>
    </row>
    <row r="12" spans="1:18" x14ac:dyDescent="0.25">
      <c r="A12" t="s">
        <v>5</v>
      </c>
      <c r="B12">
        <v>2002</v>
      </c>
      <c r="C12">
        <v>21</v>
      </c>
      <c r="D12">
        <v>298.56893028969</v>
      </c>
      <c r="G12" s="1">
        <v>2011</v>
      </c>
      <c r="H12">
        <v>11</v>
      </c>
      <c r="I12">
        <f t="shared" si="8"/>
        <v>17</v>
      </c>
      <c r="J12">
        <f t="shared" si="0"/>
        <v>514</v>
      </c>
      <c r="K12">
        <f t="shared" si="1"/>
        <v>8901.7680993150479</v>
      </c>
      <c r="M12">
        <f t="shared" si="2"/>
        <v>151330.05768835582</v>
      </c>
      <c r="N12">
        <f t="shared" si="3"/>
        <v>4575508.8030479345</v>
      </c>
      <c r="O12">
        <f t="shared" si="4"/>
        <v>8738</v>
      </c>
      <c r="P12">
        <f t="shared" si="5"/>
        <v>289</v>
      </c>
      <c r="Q12">
        <f t="shared" si="6"/>
        <v>264196</v>
      </c>
      <c r="R12">
        <f t="shared" si="7"/>
        <v>79241475.293983042</v>
      </c>
    </row>
    <row r="13" spans="1:18" x14ac:dyDescent="0.25">
      <c r="A13" t="s">
        <v>5</v>
      </c>
      <c r="B13">
        <v>2002</v>
      </c>
      <c r="C13">
        <v>32</v>
      </c>
      <c r="D13">
        <v>284.95609408300999</v>
      </c>
      <c r="G13" s="1">
        <v>2012</v>
      </c>
      <c r="H13">
        <v>12</v>
      </c>
      <c r="I13">
        <f t="shared" si="8"/>
        <v>21</v>
      </c>
      <c r="J13">
        <f t="shared" si="0"/>
        <v>630</v>
      </c>
      <c r="K13">
        <f t="shared" si="1"/>
        <v>4450.2683818390005</v>
      </c>
      <c r="M13">
        <f t="shared" si="2"/>
        <v>93455.636018619014</v>
      </c>
      <c r="N13">
        <f t="shared" si="3"/>
        <v>2803669.0805585706</v>
      </c>
      <c r="O13">
        <f t="shared" si="4"/>
        <v>13230</v>
      </c>
      <c r="P13">
        <f t="shared" si="5"/>
        <v>441</v>
      </c>
      <c r="Q13">
        <f t="shared" si="6"/>
        <v>396900</v>
      </c>
      <c r="R13">
        <f t="shared" si="7"/>
        <v>19804888.670395914</v>
      </c>
    </row>
    <row r="14" spans="1:18" x14ac:dyDescent="0.25">
      <c r="A14" t="s">
        <v>5</v>
      </c>
      <c r="B14">
        <v>2002</v>
      </c>
      <c r="C14">
        <v>33</v>
      </c>
      <c r="D14">
        <v>81.407169366459996</v>
      </c>
      <c r="G14" s="1">
        <v>2013</v>
      </c>
      <c r="H14">
        <v>13</v>
      </c>
      <c r="I14">
        <f t="shared" si="8"/>
        <v>8</v>
      </c>
      <c r="J14">
        <f t="shared" si="0"/>
        <v>282</v>
      </c>
      <c r="K14">
        <f t="shared" si="1"/>
        <v>841.41223439456508</v>
      </c>
      <c r="M14">
        <f t="shared" si="2"/>
        <v>6731.2978751565206</v>
      </c>
      <c r="N14">
        <f t="shared" si="3"/>
        <v>237278.25009926734</v>
      </c>
      <c r="O14">
        <f t="shared" si="4"/>
        <v>2256</v>
      </c>
      <c r="P14">
        <f t="shared" si="5"/>
        <v>64</v>
      </c>
      <c r="Q14">
        <f t="shared" si="6"/>
        <v>79524</v>
      </c>
      <c r="R14">
        <f t="shared" si="7"/>
        <v>707974.54818885447</v>
      </c>
    </row>
    <row r="15" spans="1:18" x14ac:dyDescent="0.25">
      <c r="A15" t="s">
        <v>5</v>
      </c>
      <c r="B15">
        <v>2002</v>
      </c>
      <c r="C15">
        <v>41</v>
      </c>
      <c r="D15">
        <v>1274.4846181619</v>
      </c>
      <c r="G15" s="1">
        <v>2014</v>
      </c>
      <c r="H15">
        <v>14</v>
      </c>
      <c r="I15">
        <f t="shared" si="8"/>
        <v>5</v>
      </c>
      <c r="J15">
        <f t="shared" si="0"/>
        <v>178</v>
      </c>
      <c r="K15">
        <f t="shared" si="1"/>
        <v>312.16547118502604</v>
      </c>
      <c r="M15">
        <f t="shared" si="2"/>
        <v>1560.8273559251302</v>
      </c>
      <c r="N15">
        <f t="shared" si="3"/>
        <v>55565.453870934638</v>
      </c>
      <c r="O15">
        <f t="shared" si="4"/>
        <v>890</v>
      </c>
      <c r="P15">
        <f t="shared" si="5"/>
        <v>25</v>
      </c>
      <c r="Q15">
        <f t="shared" si="6"/>
        <v>31684</v>
      </c>
      <c r="R15">
        <f t="shared" si="7"/>
        <v>97447.281400169319</v>
      </c>
    </row>
    <row r="16" spans="1:18" x14ac:dyDescent="0.25">
      <c r="A16" t="s">
        <v>5</v>
      </c>
      <c r="B16">
        <v>2002</v>
      </c>
      <c r="C16">
        <v>39</v>
      </c>
      <c r="D16">
        <v>94.900779088310998</v>
      </c>
      <c r="G16" s="1">
        <v>2015</v>
      </c>
      <c r="H16">
        <v>15</v>
      </c>
      <c r="I16">
        <f t="shared" si="8"/>
        <v>12</v>
      </c>
      <c r="J16">
        <f t="shared" si="0"/>
        <v>416</v>
      </c>
      <c r="K16">
        <f t="shared" si="1"/>
        <v>3687.3096241419835</v>
      </c>
      <c r="M16">
        <f t="shared" si="2"/>
        <v>44247.715489703798</v>
      </c>
      <c r="N16">
        <f t="shared" si="3"/>
        <v>1533920.803643065</v>
      </c>
      <c r="O16">
        <f t="shared" si="4"/>
        <v>4992</v>
      </c>
      <c r="P16">
        <f t="shared" si="5"/>
        <v>144</v>
      </c>
      <c r="Q16">
        <f t="shared" si="6"/>
        <v>173056</v>
      </c>
      <c r="R16">
        <f t="shared" si="7"/>
        <v>13596252.264290096</v>
      </c>
    </row>
    <row r="17" spans="1:18" x14ac:dyDescent="0.25">
      <c r="A17" t="s">
        <v>5</v>
      </c>
      <c r="B17">
        <v>2002</v>
      </c>
      <c r="C17">
        <v>22</v>
      </c>
      <c r="D17">
        <v>461.43472145137002</v>
      </c>
      <c r="G17" s="1">
        <v>2017</v>
      </c>
      <c r="H17">
        <v>16</v>
      </c>
      <c r="I17">
        <f>COUNTIF($B$2:$B$962,G17)</f>
        <v>11</v>
      </c>
      <c r="J17">
        <f>SUMIFS($C$2:$C$962,$B$2:$B$962,G17)</f>
        <v>388</v>
      </c>
      <c r="K17">
        <f>SUMIFS($D$2:$D$962,$B$2:$B$962,G17)</f>
        <v>1152.6818864543482</v>
      </c>
      <c r="M17">
        <f>I17*K17</f>
        <v>12679.50075099783</v>
      </c>
      <c r="N17">
        <f>J17*K17</f>
        <v>447240.5719442871</v>
      </c>
      <c r="O17">
        <f>I17*J17</f>
        <v>4268</v>
      </c>
      <c r="P17">
        <f t="shared" ref="P17:R19" si="9">I17^2</f>
        <v>121</v>
      </c>
      <c r="Q17">
        <f t="shared" si="9"/>
        <v>150544</v>
      </c>
      <c r="R17">
        <f t="shared" si="9"/>
        <v>1328675.5313599547</v>
      </c>
    </row>
    <row r="18" spans="1:18" x14ac:dyDescent="0.25">
      <c r="A18" t="s">
        <v>5</v>
      </c>
      <c r="B18">
        <v>2002</v>
      </c>
      <c r="C18">
        <v>31</v>
      </c>
      <c r="D18">
        <v>13.569235319403999</v>
      </c>
      <c r="G18" s="1">
        <v>2018</v>
      </c>
      <c r="H18">
        <v>17</v>
      </c>
      <c r="I18">
        <f>COUNTIF($B$2:$B$962,G18)</f>
        <v>12</v>
      </c>
      <c r="J18">
        <f>SUMIFS($C$2:$C$962,$B$2:$B$962,G18)</f>
        <v>391</v>
      </c>
      <c r="K18">
        <f>SUMIFS($D$2:$D$962,$B$2:$B$962,G18)</f>
        <v>1613.901321591487</v>
      </c>
      <c r="M18">
        <f>I18*K18</f>
        <v>19366.815859097842</v>
      </c>
      <c r="N18">
        <f>J18*K18</f>
        <v>631035.41674227139</v>
      </c>
      <c r="O18">
        <f>I18*J18</f>
        <v>4692</v>
      </c>
      <c r="P18">
        <f t="shared" si="9"/>
        <v>144</v>
      </c>
      <c r="Q18">
        <f t="shared" si="9"/>
        <v>152881</v>
      </c>
      <c r="R18">
        <f t="shared" si="9"/>
        <v>2604677.4758347482</v>
      </c>
    </row>
    <row r="19" spans="1:18" ht="15.75" thickBot="1" x14ac:dyDescent="0.3">
      <c r="A19" t="s">
        <v>5</v>
      </c>
      <c r="B19">
        <v>2002</v>
      </c>
      <c r="C19">
        <v>38</v>
      </c>
      <c r="D19">
        <v>27.111952307315001</v>
      </c>
      <c r="G19" s="3">
        <v>2019</v>
      </c>
      <c r="H19" s="2">
        <v>18</v>
      </c>
      <c r="I19" s="2">
        <f>COUNTIF($B$2:$B$962,G19)</f>
        <v>14</v>
      </c>
      <c r="J19" s="2">
        <f>SUMIFS($C$2:$C$962,$B$2:$B$962,G19)</f>
        <v>498</v>
      </c>
      <c r="K19" s="2">
        <f>SUMIFS($D$2:$D$962,$B$2:$B$962,G19)</f>
        <v>3050.6643166681015</v>
      </c>
      <c r="L19" s="2"/>
      <c r="M19" s="2">
        <f>I19*K19</f>
        <v>42709.300433353419</v>
      </c>
      <c r="N19" s="2">
        <f>J19*K19</f>
        <v>1519230.8297007144</v>
      </c>
      <c r="O19" s="2">
        <f>I19*J19</f>
        <v>6972</v>
      </c>
      <c r="P19" s="2">
        <f t="shared" si="9"/>
        <v>196</v>
      </c>
      <c r="Q19" s="2">
        <f t="shared" si="9"/>
        <v>248004</v>
      </c>
      <c r="R19" s="2">
        <f t="shared" si="9"/>
        <v>9306552.772992054</v>
      </c>
    </row>
    <row r="20" spans="1:18" x14ac:dyDescent="0.25">
      <c r="A20" t="s">
        <v>5</v>
      </c>
      <c r="B20">
        <v>2002</v>
      </c>
      <c r="C20">
        <v>20</v>
      </c>
      <c r="D20">
        <v>122.13975622882</v>
      </c>
      <c r="G20" s="4" t="s">
        <v>37</v>
      </c>
      <c r="H20">
        <f>SUM(H2:H19)</f>
        <v>171</v>
      </c>
      <c r="I20">
        <f>SUM(I2:I19)</f>
        <v>220</v>
      </c>
      <c r="J20">
        <f>SUM(J2:J19)</f>
        <v>7054</v>
      </c>
      <c r="K20">
        <f>SUM(K2:K19)</f>
        <v>61548.704702816751</v>
      </c>
      <c r="M20">
        <f t="shared" ref="M20:R20" si="10">SUM(M2:M19)</f>
        <v>932358.7211620512</v>
      </c>
      <c r="N20">
        <f t="shared" si="10"/>
        <v>29244422.703163169</v>
      </c>
      <c r="O20">
        <f t="shared" si="10"/>
        <v>102149</v>
      </c>
      <c r="P20">
        <f t="shared" si="10"/>
        <v>3210</v>
      </c>
      <c r="Q20">
        <f t="shared" si="10"/>
        <v>3264620</v>
      </c>
      <c r="R20">
        <f t="shared" si="10"/>
        <v>339144985.51747233</v>
      </c>
    </row>
    <row r="21" spans="1:18" x14ac:dyDescent="0.25">
      <c r="A21" t="s">
        <v>5</v>
      </c>
      <c r="B21">
        <v>2002</v>
      </c>
      <c r="C21">
        <v>19</v>
      </c>
      <c r="D21">
        <v>67.857352881739999</v>
      </c>
      <c r="G21" s="4" t="s">
        <v>12</v>
      </c>
      <c r="H21">
        <f>AVERAGE(H2:H19)</f>
        <v>9.5</v>
      </c>
      <c r="I21">
        <f>AVERAGE(I2:I19)</f>
        <v>12.222222222222221</v>
      </c>
      <c r="J21">
        <f>AVERAGE(J2:J19)</f>
        <v>391.88888888888891</v>
      </c>
      <c r="K21">
        <f>AVERAGE(K2:K19)</f>
        <v>3419.3724834898194</v>
      </c>
      <c r="M21">
        <f t="shared" ref="M21:R21" si="11">AVERAGE(M2:M19)</f>
        <v>51797.706731225066</v>
      </c>
      <c r="N21">
        <f t="shared" si="11"/>
        <v>1624690.1501757316</v>
      </c>
      <c r="O21">
        <f t="shared" si="11"/>
        <v>5674.9444444444443</v>
      </c>
      <c r="P21">
        <f t="shared" si="11"/>
        <v>178.33333333333334</v>
      </c>
      <c r="Q21">
        <f t="shared" si="11"/>
        <v>181367.77777777778</v>
      </c>
      <c r="R21">
        <f t="shared" si="11"/>
        <v>18841388.08430402</v>
      </c>
    </row>
    <row r="22" spans="1:18" x14ac:dyDescent="0.25">
      <c r="A22" t="s">
        <v>5</v>
      </c>
      <c r="B22">
        <v>2002</v>
      </c>
      <c r="C22">
        <v>36</v>
      </c>
      <c r="D22">
        <v>27.112253800120001</v>
      </c>
      <c r="G22" s="4" t="s">
        <v>11</v>
      </c>
      <c r="H22">
        <v>18</v>
      </c>
    </row>
    <row r="23" spans="1:18" x14ac:dyDescent="0.25">
      <c r="A23" t="s">
        <v>5</v>
      </c>
      <c r="B23">
        <v>2002</v>
      </c>
      <c r="C23">
        <v>35</v>
      </c>
      <c r="D23">
        <v>54.231313567294002</v>
      </c>
    </row>
    <row r="24" spans="1:18" x14ac:dyDescent="0.25">
      <c r="A24" t="s">
        <v>5</v>
      </c>
      <c r="B24">
        <v>2002</v>
      </c>
      <c r="C24">
        <v>40</v>
      </c>
      <c r="D24">
        <v>406.75111837783999</v>
      </c>
    </row>
    <row r="25" spans="1:18" x14ac:dyDescent="0.25">
      <c r="A25" t="s">
        <v>5</v>
      </c>
      <c r="B25">
        <v>2002</v>
      </c>
      <c r="C25">
        <v>29</v>
      </c>
      <c r="D25">
        <v>27.121008401346</v>
      </c>
    </row>
    <row r="26" spans="1:18" x14ac:dyDescent="0.25">
      <c r="A26" t="s">
        <v>5</v>
      </c>
      <c r="B26">
        <v>2003</v>
      </c>
      <c r="C26">
        <v>34</v>
      </c>
      <c r="D26">
        <v>27.146603288935999</v>
      </c>
    </row>
    <row r="27" spans="1:18" x14ac:dyDescent="0.25">
      <c r="A27" t="s">
        <v>5</v>
      </c>
      <c r="B27">
        <v>2003</v>
      </c>
      <c r="C27">
        <v>30</v>
      </c>
      <c r="D27">
        <v>149.24680409826999</v>
      </c>
    </row>
    <row r="28" spans="1:18" x14ac:dyDescent="0.25">
      <c r="A28" t="s">
        <v>5</v>
      </c>
      <c r="B28">
        <v>2003</v>
      </c>
      <c r="C28">
        <v>22</v>
      </c>
      <c r="D28">
        <v>122.14648196507</v>
      </c>
    </row>
    <row r="29" spans="1:18" x14ac:dyDescent="0.25">
      <c r="A29" t="s">
        <v>5</v>
      </c>
      <c r="B29">
        <v>2003</v>
      </c>
      <c r="C29">
        <v>23</v>
      </c>
      <c r="D29">
        <v>81.430894963989999</v>
      </c>
      <c r="N29" s="7"/>
      <c r="O29" s="7"/>
      <c r="P29" s="7"/>
      <c r="Q29" s="7"/>
      <c r="R29" s="7"/>
    </row>
    <row r="30" spans="1:18" x14ac:dyDescent="0.25">
      <c r="A30" t="s">
        <v>5</v>
      </c>
      <c r="B30">
        <v>2003</v>
      </c>
      <c r="C30">
        <v>29</v>
      </c>
      <c r="D30">
        <v>149.27281305133999</v>
      </c>
      <c r="N30" s="12" t="s">
        <v>11</v>
      </c>
      <c r="O30" s="15" t="s">
        <v>19</v>
      </c>
      <c r="P30" s="8" t="s">
        <v>20</v>
      </c>
      <c r="Q30" s="8" t="s">
        <v>21</v>
      </c>
      <c r="R30" s="17" t="s">
        <v>22</v>
      </c>
    </row>
    <row r="31" spans="1:18" x14ac:dyDescent="0.25">
      <c r="A31" t="s">
        <v>5</v>
      </c>
      <c r="B31">
        <v>2003</v>
      </c>
      <c r="C31">
        <v>36</v>
      </c>
      <c r="D31">
        <v>162.88257740507001</v>
      </c>
      <c r="N31" s="16" t="s">
        <v>19</v>
      </c>
      <c r="O31" s="15" t="s">
        <v>23</v>
      </c>
      <c r="P31" s="15" t="s">
        <v>24</v>
      </c>
      <c r="Q31" s="8" t="s">
        <v>25</v>
      </c>
      <c r="R31" s="17" t="s">
        <v>26</v>
      </c>
    </row>
    <row r="32" spans="1:18" x14ac:dyDescent="0.25">
      <c r="A32" t="s">
        <v>5</v>
      </c>
      <c r="B32">
        <v>2003</v>
      </c>
      <c r="C32">
        <v>38</v>
      </c>
      <c r="D32">
        <v>27.146880716081</v>
      </c>
      <c r="N32" s="16" t="s">
        <v>20</v>
      </c>
      <c r="O32" s="15" t="s">
        <v>24</v>
      </c>
      <c r="P32" s="15" t="s">
        <v>27</v>
      </c>
      <c r="Q32" s="8" t="s">
        <v>28</v>
      </c>
      <c r="R32" s="17" t="s">
        <v>29</v>
      </c>
    </row>
    <row r="33" spans="1:18" x14ac:dyDescent="0.25">
      <c r="A33" t="s">
        <v>5</v>
      </c>
      <c r="B33">
        <v>2003</v>
      </c>
      <c r="C33">
        <v>28</v>
      </c>
      <c r="D33">
        <v>108.57778579388</v>
      </c>
      <c r="N33" s="11"/>
      <c r="O33" s="11"/>
      <c r="P33" s="11"/>
      <c r="Q33" s="11"/>
      <c r="R33" s="11"/>
    </row>
    <row r="34" spans="1:18" x14ac:dyDescent="0.25">
      <c r="A34" t="s">
        <v>5</v>
      </c>
      <c r="B34">
        <v>2003</v>
      </c>
      <c r="C34">
        <v>25</v>
      </c>
      <c r="D34">
        <v>312.18319015768998</v>
      </c>
      <c r="N34" s="11">
        <f>H22</f>
        <v>18</v>
      </c>
      <c r="O34" s="11">
        <f>I20</f>
        <v>220</v>
      </c>
      <c r="P34" s="11">
        <f>J20</f>
        <v>7054</v>
      </c>
      <c r="Q34" s="11"/>
      <c r="R34" s="8">
        <f>K20</f>
        <v>61548.704702816751</v>
      </c>
    </row>
    <row r="35" spans="1:18" x14ac:dyDescent="0.25">
      <c r="A35" t="s">
        <v>5</v>
      </c>
      <c r="B35">
        <v>2003</v>
      </c>
      <c r="C35">
        <v>31</v>
      </c>
      <c r="D35">
        <v>339.16939422629002</v>
      </c>
      <c r="N35" s="11">
        <f>I20</f>
        <v>220</v>
      </c>
      <c r="O35" s="11">
        <f>P20</f>
        <v>3210</v>
      </c>
      <c r="P35" s="11">
        <f>O20</f>
        <v>102149</v>
      </c>
      <c r="Q35" s="11"/>
      <c r="R35" s="8">
        <f>M20</f>
        <v>932358.7211620512</v>
      </c>
    </row>
    <row r="36" spans="1:18" x14ac:dyDescent="0.25">
      <c r="A36" t="s">
        <v>5</v>
      </c>
      <c r="B36">
        <v>2003</v>
      </c>
      <c r="C36">
        <v>32</v>
      </c>
      <c r="D36">
        <v>13.568098672743</v>
      </c>
      <c r="N36" s="11">
        <f>J20</f>
        <v>7054</v>
      </c>
      <c r="O36" s="11">
        <f>O20</f>
        <v>102149</v>
      </c>
      <c r="P36" s="11">
        <f>Q20</f>
        <v>3264620</v>
      </c>
      <c r="Q36" s="11"/>
      <c r="R36" s="11">
        <f>N20</f>
        <v>29244422.703163169</v>
      </c>
    </row>
    <row r="37" spans="1:18" x14ac:dyDescent="0.25">
      <c r="A37" t="s">
        <v>5</v>
      </c>
      <c r="B37">
        <v>2003</v>
      </c>
      <c r="C37">
        <v>37</v>
      </c>
      <c r="D37">
        <v>27.147065548164999</v>
      </c>
    </row>
    <row r="38" spans="1:18" x14ac:dyDescent="0.25">
      <c r="A38" t="s">
        <v>5</v>
      </c>
      <c r="B38">
        <v>2003</v>
      </c>
      <c r="C38">
        <v>21</v>
      </c>
      <c r="D38">
        <v>108.57694841068999</v>
      </c>
      <c r="M38" s="7" t="s">
        <v>30</v>
      </c>
      <c r="N38">
        <f>MDETERM(N34:P36)</f>
        <v>122467861.99999912</v>
      </c>
    </row>
    <row r="39" spans="1:18" x14ac:dyDescent="0.25">
      <c r="A39" t="s">
        <v>5</v>
      </c>
      <c r="B39">
        <v>2003</v>
      </c>
      <c r="C39">
        <v>27</v>
      </c>
      <c r="D39">
        <v>352.69615476821002</v>
      </c>
    </row>
    <row r="40" spans="1:18" x14ac:dyDescent="0.25">
      <c r="A40" t="s">
        <v>5</v>
      </c>
      <c r="B40">
        <v>2003</v>
      </c>
      <c r="C40">
        <v>45</v>
      </c>
      <c r="D40">
        <v>27.112253800120001</v>
      </c>
    </row>
    <row r="41" spans="1:18" x14ac:dyDescent="0.25">
      <c r="A41" t="s">
        <v>5</v>
      </c>
      <c r="B41">
        <v>2003</v>
      </c>
      <c r="C41">
        <v>24</v>
      </c>
      <c r="D41">
        <v>27.146325682764001</v>
      </c>
      <c r="N41" s="8">
        <v>61548.704700000002</v>
      </c>
      <c r="O41" s="9">
        <v>220</v>
      </c>
      <c r="P41" s="9">
        <v>7054</v>
      </c>
    </row>
    <row r="42" spans="1:18" x14ac:dyDescent="0.25">
      <c r="A42" t="s">
        <v>5</v>
      </c>
      <c r="B42">
        <v>2003</v>
      </c>
      <c r="C42">
        <v>26</v>
      </c>
      <c r="D42">
        <v>13.573532774083001</v>
      </c>
      <c r="N42" s="8">
        <v>932358.72120000003</v>
      </c>
      <c r="O42" s="9">
        <v>3210</v>
      </c>
      <c r="P42" s="9">
        <v>102149</v>
      </c>
    </row>
    <row r="43" spans="1:18" x14ac:dyDescent="0.25">
      <c r="A43" t="s">
        <v>5</v>
      </c>
      <c r="B43">
        <v>2004</v>
      </c>
      <c r="C43">
        <v>26</v>
      </c>
      <c r="D43">
        <v>2713.9785823900002</v>
      </c>
      <c r="N43" s="8">
        <v>29244422.699999999</v>
      </c>
      <c r="O43" s="9">
        <v>102149</v>
      </c>
      <c r="P43" s="9">
        <v>3264620</v>
      </c>
    </row>
    <row r="44" spans="1:18" x14ac:dyDescent="0.25">
      <c r="A44" t="s">
        <v>5</v>
      </c>
      <c r="B44">
        <v>2004</v>
      </c>
      <c r="C44">
        <v>25</v>
      </c>
      <c r="D44">
        <v>977.08213041555996</v>
      </c>
    </row>
    <row r="45" spans="1:18" x14ac:dyDescent="0.25">
      <c r="A45" t="s">
        <v>5</v>
      </c>
      <c r="B45">
        <v>2004</v>
      </c>
      <c r="C45">
        <v>35</v>
      </c>
      <c r="D45">
        <v>40.711750015334999</v>
      </c>
      <c r="M45" s="7" t="s">
        <v>31</v>
      </c>
      <c r="N45" s="13">
        <f>MDETERM(N41:P43)</f>
        <v>-33312072520.008831</v>
      </c>
    </row>
    <row r="46" spans="1:18" x14ac:dyDescent="0.25">
      <c r="A46" t="s">
        <v>5</v>
      </c>
      <c r="B46">
        <v>2004</v>
      </c>
      <c r="C46">
        <v>28</v>
      </c>
      <c r="D46">
        <v>936.44288867595003</v>
      </c>
    </row>
    <row r="47" spans="1:18" x14ac:dyDescent="0.25">
      <c r="A47" t="s">
        <v>5</v>
      </c>
      <c r="B47">
        <v>2004</v>
      </c>
      <c r="C47">
        <v>41</v>
      </c>
      <c r="D47">
        <v>40.676816932245003</v>
      </c>
    </row>
    <row r="48" spans="1:18" x14ac:dyDescent="0.25">
      <c r="A48" t="s">
        <v>5</v>
      </c>
      <c r="B48">
        <v>2004</v>
      </c>
      <c r="C48">
        <v>30</v>
      </c>
      <c r="D48">
        <v>190.01063671054001</v>
      </c>
      <c r="N48" s="10">
        <v>18</v>
      </c>
      <c r="O48" s="10">
        <v>61548.704700000002</v>
      </c>
      <c r="P48" s="10">
        <v>7054</v>
      </c>
    </row>
    <row r="49" spans="1:16" x14ac:dyDescent="0.25">
      <c r="A49" t="s">
        <v>5</v>
      </c>
      <c r="B49">
        <v>2004</v>
      </c>
      <c r="C49">
        <v>24</v>
      </c>
      <c r="D49">
        <v>447.82421830511998</v>
      </c>
      <c r="N49" s="10">
        <v>220</v>
      </c>
      <c r="O49" s="10">
        <v>932358.72120000003</v>
      </c>
      <c r="P49" s="10">
        <v>102149</v>
      </c>
    </row>
    <row r="50" spans="1:16" x14ac:dyDescent="0.25">
      <c r="A50" t="s">
        <v>5</v>
      </c>
      <c r="B50">
        <v>2004</v>
      </c>
      <c r="C50">
        <v>31</v>
      </c>
      <c r="D50">
        <v>27.144655749521</v>
      </c>
      <c r="N50" s="10">
        <v>7054</v>
      </c>
      <c r="O50" s="10">
        <v>29244422.699999999</v>
      </c>
      <c r="P50" s="10">
        <v>3264620</v>
      </c>
    </row>
    <row r="51" spans="1:16" x14ac:dyDescent="0.25">
      <c r="A51" t="s">
        <v>5</v>
      </c>
      <c r="B51">
        <v>2004</v>
      </c>
      <c r="C51">
        <v>42</v>
      </c>
      <c r="D51">
        <v>176.26604151060999</v>
      </c>
    </row>
    <row r="52" spans="1:16" x14ac:dyDescent="0.25">
      <c r="A52" t="s">
        <v>5</v>
      </c>
      <c r="B52">
        <v>2004</v>
      </c>
      <c r="C52">
        <v>27</v>
      </c>
      <c r="D52">
        <v>1044.9745498289999</v>
      </c>
      <c r="M52" t="s">
        <v>32</v>
      </c>
      <c r="N52">
        <f>MDETERM(N48:P50)</f>
        <v>152013328878.00934</v>
      </c>
    </row>
    <row r="53" spans="1:16" x14ac:dyDescent="0.25">
      <c r="A53" t="s">
        <v>5</v>
      </c>
      <c r="B53">
        <v>2004</v>
      </c>
      <c r="C53">
        <v>22</v>
      </c>
      <c r="D53">
        <v>13.571208947337</v>
      </c>
    </row>
    <row r="54" spans="1:16" x14ac:dyDescent="0.25">
      <c r="A54" t="s">
        <v>5</v>
      </c>
      <c r="B54">
        <v>2004</v>
      </c>
      <c r="C54">
        <v>29</v>
      </c>
      <c r="D54">
        <v>637.88349016704001</v>
      </c>
    </row>
    <row r="55" spans="1:16" x14ac:dyDescent="0.25">
      <c r="A55" t="s">
        <v>5</v>
      </c>
      <c r="B55">
        <v>2004</v>
      </c>
      <c r="C55">
        <v>23</v>
      </c>
      <c r="D55">
        <v>13.571208947337</v>
      </c>
      <c r="N55" s="10">
        <v>18</v>
      </c>
      <c r="O55" s="9">
        <v>220</v>
      </c>
      <c r="P55" s="10">
        <v>61548.704700000002</v>
      </c>
    </row>
    <row r="56" spans="1:16" x14ac:dyDescent="0.25">
      <c r="A56" t="s">
        <v>5</v>
      </c>
      <c r="B56">
        <v>2004</v>
      </c>
      <c r="C56">
        <v>34</v>
      </c>
      <c r="D56">
        <v>54.284274490953003</v>
      </c>
      <c r="N56" s="10">
        <v>220</v>
      </c>
      <c r="O56" s="9">
        <v>3210</v>
      </c>
      <c r="P56" s="10">
        <v>932358.72120000003</v>
      </c>
    </row>
    <row r="57" spans="1:16" x14ac:dyDescent="0.25">
      <c r="A57" t="s">
        <v>5</v>
      </c>
      <c r="B57">
        <v>2005</v>
      </c>
      <c r="C57">
        <v>22</v>
      </c>
      <c r="D57">
        <v>1750.7053204002</v>
      </c>
      <c r="N57" s="10">
        <v>7054</v>
      </c>
      <c r="O57" s="9">
        <v>102149</v>
      </c>
      <c r="P57" s="10">
        <v>29244422.699999999</v>
      </c>
    </row>
    <row r="58" spans="1:16" x14ac:dyDescent="0.25">
      <c r="A58" t="s">
        <v>5</v>
      </c>
      <c r="B58">
        <v>2005</v>
      </c>
      <c r="C58">
        <v>23</v>
      </c>
      <c r="D58">
        <v>447.84427368651001</v>
      </c>
    </row>
    <row r="59" spans="1:16" x14ac:dyDescent="0.25">
      <c r="A59" t="s">
        <v>5</v>
      </c>
      <c r="B59">
        <v>2005</v>
      </c>
      <c r="C59">
        <v>25</v>
      </c>
      <c r="D59">
        <v>27.142137245476</v>
      </c>
      <c r="M59" s="7" t="s">
        <v>33</v>
      </c>
      <c r="N59">
        <f>MDETERM(N55:P57)</f>
        <v>-3587408105.2344193</v>
      </c>
    </row>
    <row r="60" spans="1:16" x14ac:dyDescent="0.25">
      <c r="A60" t="s">
        <v>5</v>
      </c>
      <c r="B60">
        <v>2005</v>
      </c>
      <c r="C60">
        <v>21</v>
      </c>
      <c r="D60">
        <v>1913.5742295798</v>
      </c>
    </row>
    <row r="61" spans="1:16" x14ac:dyDescent="0.25">
      <c r="A61" t="s">
        <v>5</v>
      </c>
      <c r="B61">
        <v>2005</v>
      </c>
      <c r="C61">
        <v>20</v>
      </c>
      <c r="D61">
        <v>27.143911229905999</v>
      </c>
    </row>
    <row r="62" spans="1:16" x14ac:dyDescent="0.25">
      <c r="A62" t="s">
        <v>5</v>
      </c>
      <c r="B62">
        <v>2006</v>
      </c>
      <c r="C62">
        <v>24</v>
      </c>
      <c r="D62">
        <v>2726.0283857464001</v>
      </c>
      <c r="M62" s="7" t="s">
        <v>21</v>
      </c>
      <c r="N62" s="13">
        <f>N45/N38</f>
        <v>-272.0066470990493</v>
      </c>
    </row>
    <row r="63" spans="1:16" x14ac:dyDescent="0.25">
      <c r="A63" t="s">
        <v>5</v>
      </c>
      <c r="B63">
        <v>2006</v>
      </c>
      <c r="C63">
        <v>26</v>
      </c>
      <c r="D63">
        <v>284.98667635807999</v>
      </c>
      <c r="M63" s="7" t="s">
        <v>25</v>
      </c>
      <c r="N63">
        <f>N52/N38</f>
        <v>1241.2507771060004</v>
      </c>
    </row>
    <row r="64" spans="1:16" x14ac:dyDescent="0.25">
      <c r="A64" t="s">
        <v>5</v>
      </c>
      <c r="B64">
        <v>2006</v>
      </c>
      <c r="C64">
        <v>38</v>
      </c>
      <c r="D64">
        <v>40.671432090987999</v>
      </c>
      <c r="M64" s="7" t="s">
        <v>28</v>
      </c>
      <c r="N64">
        <f>N59/N38</f>
        <v>-29.292649080739608</v>
      </c>
    </row>
    <row r="65" spans="1:20" x14ac:dyDescent="0.25">
      <c r="A65" t="s">
        <v>5</v>
      </c>
      <c r="B65">
        <v>2006</v>
      </c>
      <c r="C65">
        <v>32</v>
      </c>
      <c r="D65">
        <v>13.552123551716001</v>
      </c>
    </row>
    <row r="66" spans="1:20" x14ac:dyDescent="0.25">
      <c r="A66" t="s">
        <v>5</v>
      </c>
      <c r="B66">
        <v>2006</v>
      </c>
      <c r="C66">
        <v>37</v>
      </c>
      <c r="D66">
        <v>27.117249245086001</v>
      </c>
    </row>
    <row r="67" spans="1:20" x14ac:dyDescent="0.25">
      <c r="A67" t="s">
        <v>5</v>
      </c>
      <c r="B67">
        <v>2006</v>
      </c>
      <c r="C67">
        <v>33</v>
      </c>
      <c r="D67">
        <v>81.413581375332996</v>
      </c>
      <c r="M67" s="14" t="s">
        <v>34</v>
      </c>
    </row>
    <row r="68" spans="1:20" x14ac:dyDescent="0.25">
      <c r="A68" t="s">
        <v>5</v>
      </c>
      <c r="B68">
        <v>2006</v>
      </c>
      <c r="C68">
        <v>45</v>
      </c>
      <c r="D68">
        <v>67.771181615782993</v>
      </c>
      <c r="M68" s="7" t="s">
        <v>36</v>
      </c>
    </row>
    <row r="69" spans="1:20" x14ac:dyDescent="0.25">
      <c r="A69" t="s">
        <v>5</v>
      </c>
      <c r="B69">
        <v>2006</v>
      </c>
      <c r="C69">
        <v>30</v>
      </c>
      <c r="D69">
        <v>67.924441990499005</v>
      </c>
    </row>
    <row r="70" spans="1:20" x14ac:dyDescent="0.25">
      <c r="A70" t="s">
        <v>5</v>
      </c>
      <c r="B70">
        <v>2006</v>
      </c>
      <c r="C70">
        <v>31</v>
      </c>
      <c r="D70">
        <v>67.760310946020994</v>
      </c>
    </row>
    <row r="71" spans="1:20" x14ac:dyDescent="0.25">
      <c r="A71" t="s">
        <v>5</v>
      </c>
      <c r="B71">
        <v>2006</v>
      </c>
      <c r="C71">
        <v>20</v>
      </c>
      <c r="D71">
        <v>13.553347136578999</v>
      </c>
      <c r="Q71" t="s">
        <v>39</v>
      </c>
      <c r="R71" t="s">
        <v>40</v>
      </c>
      <c r="S71" t="s">
        <v>41</v>
      </c>
      <c r="T71" t="s">
        <v>42</v>
      </c>
    </row>
    <row r="72" spans="1:20" x14ac:dyDescent="0.25">
      <c r="A72" t="s">
        <v>5</v>
      </c>
      <c r="B72">
        <v>2006</v>
      </c>
      <c r="C72">
        <v>23</v>
      </c>
      <c r="D72">
        <v>2358.8956520155002</v>
      </c>
    </row>
    <row r="73" spans="1:20" x14ac:dyDescent="0.25">
      <c r="A73" t="s">
        <v>5</v>
      </c>
      <c r="B73">
        <v>2006</v>
      </c>
      <c r="C73">
        <v>40</v>
      </c>
      <c r="D73">
        <v>135.63409856043</v>
      </c>
      <c r="I73" s="7" t="s">
        <v>38</v>
      </c>
      <c r="J73">
        <f>K3</f>
        <v>4448.1305556956595</v>
      </c>
      <c r="L73">
        <v>2002</v>
      </c>
      <c r="M73" t="s">
        <v>35</v>
      </c>
      <c r="N73">
        <f t="shared" ref="N73:N85" si="12" xml:space="preserve"> -272.0066471 + 1241.250777 * I3 + -29.29264908 * J3</f>
        <v>4729.2590835400006</v>
      </c>
      <c r="Q73">
        <f>J73-N73</f>
        <v>-281.12852784434108</v>
      </c>
      <c r="R73">
        <f>ABS(Q73)</f>
        <v>281.12852784434108</v>
      </c>
      <c r="S73">
        <f>R73*R73</f>
        <v>79033.249167926464</v>
      </c>
      <c r="T73" s="18">
        <f>R73/J73</f>
        <v>6.3201501018077547E-2</v>
      </c>
    </row>
    <row r="74" spans="1:20" x14ac:dyDescent="0.25">
      <c r="A74" t="s">
        <v>5</v>
      </c>
      <c r="B74">
        <v>2006</v>
      </c>
      <c r="C74">
        <v>21</v>
      </c>
      <c r="D74">
        <v>149.08712290105001</v>
      </c>
      <c r="J74">
        <f t="shared" ref="J74:J85" si="13">K4</f>
        <v>2049.023805323392</v>
      </c>
      <c r="L74">
        <v>2003</v>
      </c>
      <c r="M74" s="7" t="s">
        <v>35</v>
      </c>
      <c r="N74">
        <f t="shared" si="12"/>
        <v>5948.5908292600016</v>
      </c>
      <c r="Q74">
        <f t="shared" ref="Q74:Q85" si="14">J74-N74</f>
        <v>-3899.5670239366095</v>
      </c>
      <c r="R74">
        <f t="shared" ref="R74:R85" si="15">ABS(Q74)</f>
        <v>3899.5670239366095</v>
      </c>
      <c r="S74">
        <f t="shared" ref="S74:S85" si="16">R74*R74</f>
        <v>15206622.974173825</v>
      </c>
      <c r="T74" s="18">
        <f>R74/J74</f>
        <v>1.9031340747752568</v>
      </c>
    </row>
    <row r="75" spans="1:20" x14ac:dyDescent="0.25">
      <c r="A75" t="s">
        <v>5</v>
      </c>
      <c r="B75">
        <v>2006</v>
      </c>
      <c r="C75">
        <v>34</v>
      </c>
      <c r="D75">
        <v>705.19358137180996</v>
      </c>
      <c r="J75">
        <f t="shared" si="13"/>
        <v>7314.4224530865476</v>
      </c>
      <c r="L75">
        <v>2004</v>
      </c>
      <c r="M75" s="7" t="s">
        <v>35</v>
      </c>
      <c r="N75">
        <f t="shared" si="12"/>
        <v>4890.4695645400025</v>
      </c>
      <c r="Q75">
        <f t="shared" si="14"/>
        <v>2423.9528885465452</v>
      </c>
      <c r="R75">
        <f t="shared" si="15"/>
        <v>2423.9528885465452</v>
      </c>
      <c r="S75">
        <f t="shared" si="16"/>
        <v>5875547.6058931397</v>
      </c>
      <c r="T75" s="18">
        <f t="shared" ref="T75:T85" si="17">R75/J75</f>
        <v>0.33139361365758729</v>
      </c>
    </row>
    <row r="76" spans="1:20" x14ac:dyDescent="0.25">
      <c r="A76" t="s">
        <v>5</v>
      </c>
      <c r="B76">
        <v>2006</v>
      </c>
      <c r="C76">
        <v>36</v>
      </c>
      <c r="D76">
        <v>393.18361292258999</v>
      </c>
      <c r="J76">
        <f t="shared" si="13"/>
        <v>4166.4098721418914</v>
      </c>
      <c r="L76">
        <v>2005</v>
      </c>
      <c r="M76" s="7" t="s">
        <v>35</v>
      </c>
      <c r="N76">
        <f t="shared" si="12"/>
        <v>2682.7631900199999</v>
      </c>
      <c r="Q76">
        <f t="shared" si="14"/>
        <v>1483.6466821218914</v>
      </c>
      <c r="R76">
        <f t="shared" si="15"/>
        <v>1483.6466821218914</v>
      </c>
      <c r="S76">
        <f t="shared" si="16"/>
        <v>2201207.4773712968</v>
      </c>
      <c r="T76" s="18">
        <f t="shared" si="17"/>
        <v>0.35609715022088551</v>
      </c>
    </row>
    <row r="77" spans="1:20" x14ac:dyDescent="0.25">
      <c r="A77" t="s">
        <v>5</v>
      </c>
      <c r="B77">
        <v>2006</v>
      </c>
      <c r="C77">
        <v>42</v>
      </c>
      <c r="D77">
        <v>94.877016580174995</v>
      </c>
      <c r="J77">
        <f t="shared" si="13"/>
        <v>9465.5258001363363</v>
      </c>
      <c r="L77">
        <v>2006</v>
      </c>
      <c r="M77" t="s">
        <v>35</v>
      </c>
      <c r="N77">
        <f t="shared" si="12"/>
        <v>6834.5420973399996</v>
      </c>
      <c r="Q77">
        <f t="shared" si="14"/>
        <v>2630.9837027963367</v>
      </c>
      <c r="R77">
        <f t="shared" si="15"/>
        <v>2630.9837027963367</v>
      </c>
      <c r="S77">
        <f t="shared" si="16"/>
        <v>6922075.2443799227</v>
      </c>
      <c r="T77" s="18">
        <f t="shared" si="17"/>
        <v>0.27795431108100105</v>
      </c>
    </row>
    <row r="78" spans="1:20" x14ac:dyDescent="0.25">
      <c r="A78" t="s">
        <v>5</v>
      </c>
      <c r="B78">
        <v>2006</v>
      </c>
      <c r="C78">
        <v>35</v>
      </c>
      <c r="D78">
        <v>366.12479230066998</v>
      </c>
      <c r="J78">
        <f t="shared" si="13"/>
        <v>4111.3711048282839</v>
      </c>
      <c r="L78">
        <v>2007</v>
      </c>
      <c r="M78" t="s">
        <v>35</v>
      </c>
      <c r="N78">
        <f t="shared" si="12"/>
        <v>3784.7225172999988</v>
      </c>
      <c r="Q78">
        <f t="shared" si="14"/>
        <v>326.64858752828513</v>
      </c>
      <c r="R78">
        <f t="shared" si="15"/>
        <v>326.64858752828513</v>
      </c>
      <c r="S78">
        <f t="shared" si="16"/>
        <v>106699.29973422375</v>
      </c>
      <c r="T78" s="18">
        <f t="shared" si="17"/>
        <v>7.9450037274591392E-2</v>
      </c>
    </row>
    <row r="79" spans="1:20" x14ac:dyDescent="0.25">
      <c r="A79" t="s">
        <v>5</v>
      </c>
      <c r="B79">
        <v>2006</v>
      </c>
      <c r="C79">
        <v>39</v>
      </c>
      <c r="D79">
        <v>108.51168526959</v>
      </c>
      <c r="J79">
        <f t="shared" si="13"/>
        <v>1642.106821409579</v>
      </c>
      <c r="L79">
        <v>2008</v>
      </c>
      <c r="M79" s="7" t="s">
        <v>35</v>
      </c>
      <c r="N79">
        <f t="shared" si="12"/>
        <v>1445.0983108600012</v>
      </c>
      <c r="Q79">
        <f t="shared" si="14"/>
        <v>197.00851054957775</v>
      </c>
      <c r="R79">
        <f t="shared" si="15"/>
        <v>197.00851054957775</v>
      </c>
      <c r="S79">
        <f t="shared" si="16"/>
        <v>38812.353228963089</v>
      </c>
      <c r="T79" s="18">
        <f t="shared" si="17"/>
        <v>0.11997301757778846</v>
      </c>
    </row>
    <row r="80" spans="1:20" x14ac:dyDescent="0.25">
      <c r="A80" t="s">
        <v>5</v>
      </c>
      <c r="B80">
        <v>2006</v>
      </c>
      <c r="C80">
        <v>43</v>
      </c>
      <c r="D80">
        <v>13.551304252519</v>
      </c>
      <c r="J80">
        <f t="shared" si="13"/>
        <v>2591.4030517128408</v>
      </c>
      <c r="L80">
        <v>2009</v>
      </c>
      <c r="M80" s="7" t="s">
        <v>35</v>
      </c>
      <c r="N80">
        <f t="shared" si="12"/>
        <v>3619.9261384600013</v>
      </c>
      <c r="Q80">
        <f t="shared" si="14"/>
        <v>-1028.5230867471605</v>
      </c>
      <c r="R80">
        <f t="shared" si="15"/>
        <v>1028.5230867471605</v>
      </c>
      <c r="S80">
        <f t="shared" si="16"/>
        <v>1057859.7399719071</v>
      </c>
      <c r="T80" s="18">
        <f t="shared" si="17"/>
        <v>0.39689815371149506</v>
      </c>
    </row>
    <row r="81" spans="1:20" x14ac:dyDescent="0.25">
      <c r="A81" t="s">
        <v>5</v>
      </c>
      <c r="B81">
        <v>2006</v>
      </c>
      <c r="C81">
        <v>22</v>
      </c>
      <c r="D81">
        <v>908.29417575777995</v>
      </c>
      <c r="J81">
        <f t="shared" si="13"/>
        <v>583.52220666385699</v>
      </c>
      <c r="L81">
        <v>2010</v>
      </c>
      <c r="M81" s="7" t="s">
        <v>35</v>
      </c>
      <c r="N81">
        <f t="shared" si="12"/>
        <v>778.74099982000007</v>
      </c>
      <c r="Q81">
        <f t="shared" si="14"/>
        <v>-195.21879315614308</v>
      </c>
      <c r="R81">
        <f t="shared" si="15"/>
        <v>195.21879315614308</v>
      </c>
      <c r="S81">
        <f t="shared" si="16"/>
        <v>38110.377201340976</v>
      </c>
      <c r="T81" s="18">
        <f t="shared" si="17"/>
        <v>0.33455246591600679</v>
      </c>
    </row>
    <row r="82" spans="1:20" x14ac:dyDescent="0.25">
      <c r="A82" t="s">
        <v>5</v>
      </c>
      <c r="B82">
        <v>2006</v>
      </c>
      <c r="C82">
        <v>27</v>
      </c>
      <c r="D82">
        <v>162.85029543734001</v>
      </c>
      <c r="J82">
        <f t="shared" si="13"/>
        <v>8901.7680993150479</v>
      </c>
      <c r="L82">
        <v>2011</v>
      </c>
      <c r="M82" t="s">
        <v>35</v>
      </c>
      <c r="N82">
        <f t="shared" si="12"/>
        <v>5772.8349347800013</v>
      </c>
      <c r="Q82">
        <f t="shared" si="14"/>
        <v>3128.9331645350467</v>
      </c>
      <c r="R82">
        <f t="shared" si="15"/>
        <v>3128.9331645350467</v>
      </c>
      <c r="S82">
        <f t="shared" si="16"/>
        <v>9790222.7481273022</v>
      </c>
      <c r="T82" s="18">
        <f t="shared" si="17"/>
        <v>0.35149569497050864</v>
      </c>
    </row>
    <row r="83" spans="1:20" x14ac:dyDescent="0.25">
      <c r="A83" t="s">
        <v>5</v>
      </c>
      <c r="B83">
        <v>2006</v>
      </c>
      <c r="C83">
        <v>25</v>
      </c>
      <c r="D83">
        <v>651.37426817952996</v>
      </c>
      <c r="J83">
        <f t="shared" si="13"/>
        <v>4450.2683818390005</v>
      </c>
      <c r="L83">
        <v>2012</v>
      </c>
      <c r="M83" t="s">
        <v>35</v>
      </c>
      <c r="N83">
        <f t="shared" si="12"/>
        <v>7339.8907494999985</v>
      </c>
      <c r="Q83">
        <f t="shared" si="14"/>
        <v>-2889.622367660998</v>
      </c>
      <c r="R83">
        <f t="shared" si="15"/>
        <v>2889.622367660998</v>
      </c>
      <c r="S83">
        <f t="shared" si="16"/>
        <v>8349917.4276867518</v>
      </c>
      <c r="T83" s="18">
        <f t="shared" si="17"/>
        <v>0.64931418056789392</v>
      </c>
    </row>
    <row r="84" spans="1:20" x14ac:dyDescent="0.25">
      <c r="A84" t="s">
        <v>5</v>
      </c>
      <c r="B84">
        <v>2006</v>
      </c>
      <c r="C84">
        <v>29</v>
      </c>
      <c r="D84">
        <v>27.169464530867</v>
      </c>
      <c r="J84">
        <f t="shared" si="13"/>
        <v>841.41223439456508</v>
      </c>
      <c r="L84">
        <v>2013</v>
      </c>
      <c r="M84" s="7" t="s">
        <v>35</v>
      </c>
      <c r="N84">
        <f t="shared" si="12"/>
        <v>1397.4725283399985</v>
      </c>
      <c r="Q84">
        <f t="shared" si="14"/>
        <v>-556.06029394543339</v>
      </c>
      <c r="R84">
        <f t="shared" si="15"/>
        <v>556.06029394543339</v>
      </c>
      <c r="S84">
        <f t="shared" si="16"/>
        <v>309203.05050268176</v>
      </c>
      <c r="T84" s="18">
        <f t="shared" si="17"/>
        <v>0.66086547261289164</v>
      </c>
    </row>
    <row r="85" spans="1:20" x14ac:dyDescent="0.25">
      <c r="A85" t="s">
        <v>5</v>
      </c>
      <c r="B85">
        <v>2007</v>
      </c>
      <c r="C85">
        <v>24</v>
      </c>
      <c r="D85">
        <v>325.67461547434999</v>
      </c>
      <c r="J85">
        <f t="shared" si="13"/>
        <v>312.16547118502604</v>
      </c>
      <c r="L85">
        <v>2014</v>
      </c>
      <c r="M85" s="7" t="s">
        <v>35</v>
      </c>
      <c r="N85">
        <f t="shared" si="12"/>
        <v>720.15570165999998</v>
      </c>
      <c r="Q85">
        <f t="shared" si="14"/>
        <v>-407.99023047497394</v>
      </c>
      <c r="R85">
        <f t="shared" si="15"/>
        <v>407.99023047497394</v>
      </c>
      <c r="S85">
        <f t="shared" si="16"/>
        <v>166456.02816302236</v>
      </c>
      <c r="T85" s="18">
        <f t="shared" si="17"/>
        <v>1.3069678364047856</v>
      </c>
    </row>
    <row r="86" spans="1:20" x14ac:dyDescent="0.25">
      <c r="A86" t="s">
        <v>5</v>
      </c>
      <c r="B86">
        <v>2007</v>
      </c>
      <c r="C86">
        <v>40</v>
      </c>
      <c r="D86">
        <v>67.713920020564004</v>
      </c>
      <c r="J86">
        <f>K16</f>
        <v>3687.3096241419835</v>
      </c>
      <c r="L86">
        <v>2015</v>
      </c>
      <c r="M86" s="7" t="s">
        <v>35</v>
      </c>
      <c r="N86">
        <f t="shared" ref="N86:N88" si="18" xml:space="preserve"> -272.0066471 + 1241.250777 * I16 + -29.29264908 * J16</f>
        <v>2437.2606596200003</v>
      </c>
      <c r="Q86">
        <f t="shared" ref="Q86" si="19">J86-N86</f>
        <v>1250.0489645219832</v>
      </c>
      <c r="R86">
        <f t="shared" ref="R86" si="20">ABS(Q86)</f>
        <v>1250.0489645219832</v>
      </c>
      <c r="S86">
        <f t="shared" ref="S86" si="21">R86*R86</f>
        <v>1562622.4137024824</v>
      </c>
      <c r="T86" s="18">
        <f t="shared" ref="T86" si="22">R86/J86</f>
        <v>0.33901383174808997</v>
      </c>
    </row>
    <row r="87" spans="1:20" x14ac:dyDescent="0.25">
      <c r="A87" t="s">
        <v>5</v>
      </c>
      <c r="B87">
        <v>2007</v>
      </c>
      <c r="C87">
        <v>26</v>
      </c>
      <c r="D87">
        <v>1614.8318876288999</v>
      </c>
      <c r="J87">
        <f>K17</f>
        <v>1152.6818864543482</v>
      </c>
      <c r="L87">
        <v>2017</v>
      </c>
      <c r="M87" t="s">
        <v>35</v>
      </c>
      <c r="N87">
        <f t="shared" si="18"/>
        <v>2016.2040568599987</v>
      </c>
      <c r="Q87">
        <f>J87-N87</f>
        <v>-863.52217040565051</v>
      </c>
      <c r="R87">
        <f>ABS(Q87)</f>
        <v>863.52217040565051</v>
      </c>
      <c r="S87">
        <f>R87*R87</f>
        <v>745670.53878208529</v>
      </c>
      <c r="T87" s="18">
        <f>R87/J87</f>
        <v>0.74914178886062521</v>
      </c>
    </row>
    <row r="88" spans="1:20" x14ac:dyDescent="0.25">
      <c r="A88" t="s">
        <v>5</v>
      </c>
      <c r="B88">
        <v>2007</v>
      </c>
      <c r="C88">
        <v>23</v>
      </c>
      <c r="D88">
        <v>393.55788750959999</v>
      </c>
      <c r="J88">
        <f>K18</f>
        <v>1613.901321591487</v>
      </c>
      <c r="L88">
        <v>2018</v>
      </c>
      <c r="M88" t="s">
        <v>35</v>
      </c>
      <c r="N88">
        <f t="shared" si="18"/>
        <v>3169.5768866199996</v>
      </c>
      <c r="Q88">
        <f t="shared" ref="Q88:Q89" si="23">J88-N88</f>
        <v>-1555.6755650285127</v>
      </c>
      <c r="R88">
        <f t="shared" ref="R88" si="24">ABS(Q88)</f>
        <v>1555.6755650285127</v>
      </c>
      <c r="S88">
        <f t="shared" ref="S88:S89" si="25">R88*R88</f>
        <v>2420126.4636267819</v>
      </c>
      <c r="T88" s="18">
        <f>R88/J88</f>
        <v>0.96392235647619573</v>
      </c>
    </row>
    <row r="89" spans="1:20" x14ac:dyDescent="0.25">
      <c r="A89" t="s">
        <v>5</v>
      </c>
      <c r="B89">
        <v>2007</v>
      </c>
      <c r="C89">
        <v>37</v>
      </c>
      <c r="D89">
        <v>149.19037212456999</v>
      </c>
      <c r="J89">
        <f>K19</f>
        <v>3050.6643166681015</v>
      </c>
      <c r="L89">
        <v>2019</v>
      </c>
      <c r="M89" s="7" t="s">
        <v>35</v>
      </c>
      <c r="N89">
        <f xml:space="preserve"> -272.0066471 + 1241.250777 * I19 + -29.29264908 * J19</f>
        <v>2517.7649890600023</v>
      </c>
      <c r="Q89">
        <f t="shared" si="23"/>
        <v>532.89932760809916</v>
      </c>
      <c r="R89">
        <f>ABS(Q89)</f>
        <v>532.89932760809916</v>
      </c>
      <c r="S89">
        <f t="shared" si="25"/>
        <v>283981.69336516422</v>
      </c>
      <c r="T89" s="18">
        <f>R89/J89</f>
        <v>0.17468304352480357</v>
      </c>
    </row>
    <row r="90" spans="1:20" x14ac:dyDescent="0.25">
      <c r="A90" t="s">
        <v>5</v>
      </c>
      <c r="B90">
        <v>2007</v>
      </c>
      <c r="C90">
        <v>25</v>
      </c>
      <c r="D90">
        <v>637.77866438078001</v>
      </c>
      <c r="L90">
        <v>2020</v>
      </c>
      <c r="M90" s="7" t="s">
        <v>35</v>
      </c>
      <c r="N90">
        <f xml:space="preserve"> -272.0066471 + 1241.250777 * 13 + -29.29264908 * 401</f>
        <v>4117.9011728200003</v>
      </c>
      <c r="T90" s="18"/>
    </row>
    <row r="91" spans="1:20" x14ac:dyDescent="0.25">
      <c r="A91" t="s">
        <v>5</v>
      </c>
      <c r="B91">
        <v>2007</v>
      </c>
      <c r="C91">
        <v>38</v>
      </c>
      <c r="D91">
        <v>27.121894009942999</v>
      </c>
      <c r="L91">
        <v>2021</v>
      </c>
      <c r="M91" s="7" t="s">
        <v>35</v>
      </c>
      <c r="N91">
        <f xml:space="preserve"> -272.0066471 + 1241.250777 * 15 + -29.29264908 * 450</f>
        <v>5165.0629218999984</v>
      </c>
      <c r="Q91" s="7" t="s">
        <v>43</v>
      </c>
      <c r="R91">
        <f>AVERAGE(R73:R89)</f>
        <v>1391.2605816122109</v>
      </c>
      <c r="S91">
        <f>AVERAGE(S73:S89)</f>
        <v>3244362.863828165</v>
      </c>
      <c r="T91" s="18">
        <f>AVERAGE(T73:T89)</f>
        <v>0.53282697237638132</v>
      </c>
    </row>
    <row r="92" spans="1:20" x14ac:dyDescent="0.25">
      <c r="A92" t="s">
        <v>5</v>
      </c>
      <c r="B92">
        <v>2007</v>
      </c>
      <c r="C92">
        <v>27</v>
      </c>
      <c r="D92">
        <v>488.50878027957998</v>
      </c>
      <c r="R92" s="7" t="s">
        <v>44</v>
      </c>
      <c r="S92" s="7" t="s">
        <v>45</v>
      </c>
      <c r="T92" s="7" t="s">
        <v>46</v>
      </c>
    </row>
    <row r="93" spans="1:20" x14ac:dyDescent="0.25">
      <c r="A93" t="s">
        <v>5</v>
      </c>
      <c r="B93">
        <v>2007</v>
      </c>
      <c r="C93">
        <v>39</v>
      </c>
      <c r="D93">
        <v>176.29378499197</v>
      </c>
    </row>
    <row r="94" spans="1:20" x14ac:dyDescent="0.25">
      <c r="A94" t="s">
        <v>5</v>
      </c>
      <c r="B94">
        <v>2007</v>
      </c>
      <c r="C94">
        <v>33</v>
      </c>
      <c r="D94">
        <v>13.566573122172001</v>
      </c>
    </row>
    <row r="95" spans="1:20" x14ac:dyDescent="0.25">
      <c r="A95" t="s">
        <v>5</v>
      </c>
      <c r="B95">
        <v>2007</v>
      </c>
      <c r="C95">
        <v>36</v>
      </c>
      <c r="D95">
        <v>13.561241700995</v>
      </c>
    </row>
    <row r="96" spans="1:20" x14ac:dyDescent="0.25">
      <c r="A96" t="s">
        <v>5</v>
      </c>
      <c r="B96">
        <v>2007</v>
      </c>
      <c r="C96">
        <v>22</v>
      </c>
      <c r="D96">
        <v>203.57148358486</v>
      </c>
    </row>
    <row r="97" spans="1:13" x14ac:dyDescent="0.25">
      <c r="A97" t="s">
        <v>5</v>
      </c>
      <c r="B97">
        <v>2008</v>
      </c>
      <c r="C97">
        <v>36</v>
      </c>
      <c r="D97">
        <v>760.00523429907003</v>
      </c>
    </row>
    <row r="98" spans="1:13" x14ac:dyDescent="0.25">
      <c r="A98" t="s">
        <v>5</v>
      </c>
      <c r="B98">
        <v>2008</v>
      </c>
      <c r="C98">
        <v>32</v>
      </c>
      <c r="D98">
        <v>230.68750659899999</v>
      </c>
    </row>
    <row r="99" spans="1:13" x14ac:dyDescent="0.25">
      <c r="A99" t="s">
        <v>5</v>
      </c>
      <c r="B99">
        <v>2008</v>
      </c>
      <c r="C99">
        <v>33</v>
      </c>
      <c r="D99">
        <v>257.84604336634999</v>
      </c>
    </row>
    <row r="100" spans="1:13" x14ac:dyDescent="0.25">
      <c r="A100" t="s">
        <v>5</v>
      </c>
      <c r="B100">
        <v>2008</v>
      </c>
      <c r="C100">
        <v>35</v>
      </c>
      <c r="D100">
        <v>94.994529201971005</v>
      </c>
      <c r="M100" t="s">
        <v>47</v>
      </c>
    </row>
    <row r="101" spans="1:13" x14ac:dyDescent="0.25">
      <c r="A101" t="s">
        <v>5</v>
      </c>
      <c r="B101">
        <v>2008</v>
      </c>
      <c r="C101">
        <v>34</v>
      </c>
      <c r="D101">
        <v>27.142137245472998</v>
      </c>
    </row>
    <row r="102" spans="1:13" x14ac:dyDescent="0.25">
      <c r="A102" t="s">
        <v>5</v>
      </c>
      <c r="B102">
        <v>2008</v>
      </c>
      <c r="C102">
        <v>37</v>
      </c>
      <c r="D102">
        <v>176.43508057727999</v>
      </c>
    </row>
    <row r="103" spans="1:13" x14ac:dyDescent="0.25">
      <c r="A103" t="s">
        <v>5</v>
      </c>
      <c r="B103">
        <v>2008</v>
      </c>
      <c r="C103">
        <v>31</v>
      </c>
      <c r="D103">
        <v>94.996290120435006</v>
      </c>
    </row>
    <row r="104" spans="1:13" x14ac:dyDescent="0.25">
      <c r="A104" t="s">
        <v>5</v>
      </c>
      <c r="B104">
        <v>2009</v>
      </c>
      <c r="C104">
        <v>31</v>
      </c>
      <c r="D104">
        <v>94.849870413746999</v>
      </c>
    </row>
    <row r="105" spans="1:13" x14ac:dyDescent="0.25">
      <c r="A105" t="s">
        <v>5</v>
      </c>
      <c r="B105">
        <v>2009</v>
      </c>
      <c r="C105">
        <v>27</v>
      </c>
      <c r="D105">
        <v>1357.1948194438</v>
      </c>
    </row>
    <row r="106" spans="1:13" x14ac:dyDescent="0.25">
      <c r="A106" t="s">
        <v>5</v>
      </c>
      <c r="B106">
        <v>2009</v>
      </c>
      <c r="C106">
        <v>28</v>
      </c>
      <c r="D106">
        <v>122.14396086556</v>
      </c>
    </row>
    <row r="107" spans="1:13" x14ac:dyDescent="0.25">
      <c r="A107" t="s">
        <v>5</v>
      </c>
      <c r="B107">
        <v>2009</v>
      </c>
      <c r="C107">
        <v>41</v>
      </c>
      <c r="D107">
        <v>149.14412549948</v>
      </c>
    </row>
    <row r="108" spans="1:13" x14ac:dyDescent="0.25">
      <c r="A108" t="s">
        <v>5</v>
      </c>
      <c r="B108">
        <v>2009</v>
      </c>
      <c r="C108">
        <v>40</v>
      </c>
      <c r="D108">
        <v>67.792377764221996</v>
      </c>
    </row>
    <row r="109" spans="1:13" x14ac:dyDescent="0.25">
      <c r="A109" t="s">
        <v>5</v>
      </c>
      <c r="B109">
        <v>2009</v>
      </c>
      <c r="C109">
        <v>32</v>
      </c>
      <c r="D109">
        <v>121.94815270241</v>
      </c>
    </row>
    <row r="110" spans="1:13" x14ac:dyDescent="0.25">
      <c r="A110" t="s">
        <v>5</v>
      </c>
      <c r="B110">
        <v>2009</v>
      </c>
      <c r="C110">
        <v>37</v>
      </c>
      <c r="D110">
        <v>325.54248390686001</v>
      </c>
    </row>
    <row r="111" spans="1:13" x14ac:dyDescent="0.25">
      <c r="A111" t="s">
        <v>5</v>
      </c>
      <c r="B111">
        <v>2009</v>
      </c>
      <c r="C111">
        <v>29</v>
      </c>
      <c r="D111">
        <v>190.00653934661</v>
      </c>
    </row>
    <row r="112" spans="1:13" x14ac:dyDescent="0.25">
      <c r="A112" t="s">
        <v>5</v>
      </c>
      <c r="B112">
        <v>2009</v>
      </c>
      <c r="C112">
        <v>38</v>
      </c>
      <c r="D112">
        <v>54.251616168418998</v>
      </c>
    </row>
    <row r="113" spans="1:4" x14ac:dyDescent="0.25">
      <c r="A113" t="s">
        <v>5</v>
      </c>
      <c r="B113">
        <v>2009</v>
      </c>
      <c r="C113">
        <v>24</v>
      </c>
      <c r="D113">
        <v>27.144655749521</v>
      </c>
    </row>
    <row r="114" spans="1:4" x14ac:dyDescent="0.25">
      <c r="A114" t="s">
        <v>5</v>
      </c>
      <c r="B114">
        <v>2009</v>
      </c>
      <c r="C114">
        <v>36</v>
      </c>
      <c r="D114">
        <v>27.140449188750999</v>
      </c>
    </row>
    <row r="115" spans="1:4" x14ac:dyDescent="0.25">
      <c r="A115" t="s">
        <v>5</v>
      </c>
      <c r="B115">
        <v>2009</v>
      </c>
      <c r="C115">
        <v>25</v>
      </c>
      <c r="D115">
        <v>27.144376711292999</v>
      </c>
    </row>
    <row r="116" spans="1:4" x14ac:dyDescent="0.25">
      <c r="A116" t="s">
        <v>5</v>
      </c>
      <c r="B116">
        <v>2009</v>
      </c>
      <c r="C116">
        <v>30</v>
      </c>
      <c r="D116">
        <v>27.099623952167999</v>
      </c>
    </row>
    <row r="117" spans="1:4" x14ac:dyDescent="0.25">
      <c r="A117" t="s">
        <v>5</v>
      </c>
      <c r="B117">
        <v>2010</v>
      </c>
      <c r="C117">
        <v>33</v>
      </c>
      <c r="D117">
        <v>81.458980614764997</v>
      </c>
    </row>
    <row r="118" spans="1:4" x14ac:dyDescent="0.25">
      <c r="A118" t="s">
        <v>5</v>
      </c>
      <c r="B118">
        <v>2010</v>
      </c>
      <c r="C118">
        <v>32</v>
      </c>
      <c r="D118">
        <v>122.18737911658999</v>
      </c>
    </row>
    <row r="119" spans="1:4" x14ac:dyDescent="0.25">
      <c r="A119" t="s">
        <v>5</v>
      </c>
      <c r="B119">
        <v>2010</v>
      </c>
      <c r="C119">
        <v>38</v>
      </c>
      <c r="D119">
        <v>27.146140492640999</v>
      </c>
    </row>
    <row r="120" spans="1:4" x14ac:dyDescent="0.25">
      <c r="A120" t="s">
        <v>5</v>
      </c>
      <c r="B120">
        <v>2010</v>
      </c>
      <c r="C120">
        <v>39</v>
      </c>
      <c r="D120">
        <v>325.57659164953998</v>
      </c>
    </row>
    <row r="121" spans="1:4" x14ac:dyDescent="0.25">
      <c r="A121" t="s">
        <v>5</v>
      </c>
      <c r="B121">
        <v>2010</v>
      </c>
      <c r="C121">
        <v>34</v>
      </c>
      <c r="D121">
        <v>27.153114790320998</v>
      </c>
    </row>
    <row r="122" spans="1:4" x14ac:dyDescent="0.25">
      <c r="A122" t="s">
        <v>5</v>
      </c>
      <c r="B122">
        <v>2011</v>
      </c>
      <c r="C122">
        <v>22</v>
      </c>
      <c r="D122">
        <v>2782.1879021580999</v>
      </c>
    </row>
    <row r="123" spans="1:4" x14ac:dyDescent="0.25">
      <c r="A123" t="s">
        <v>5</v>
      </c>
      <c r="B123">
        <v>2011</v>
      </c>
      <c r="C123">
        <v>40</v>
      </c>
      <c r="D123">
        <v>108.46399790101999</v>
      </c>
    </row>
    <row r="124" spans="1:4" x14ac:dyDescent="0.25">
      <c r="A124" t="s">
        <v>5</v>
      </c>
      <c r="B124">
        <v>2011</v>
      </c>
      <c r="C124">
        <v>32</v>
      </c>
      <c r="D124">
        <v>27.101787060422001</v>
      </c>
    </row>
    <row r="125" spans="1:4" x14ac:dyDescent="0.25">
      <c r="A125" t="s">
        <v>5</v>
      </c>
      <c r="B125">
        <v>2011</v>
      </c>
      <c r="C125">
        <v>34</v>
      </c>
      <c r="D125">
        <v>13.551406821385999</v>
      </c>
    </row>
    <row r="126" spans="1:4" x14ac:dyDescent="0.25">
      <c r="A126" t="s">
        <v>5</v>
      </c>
      <c r="B126">
        <v>2011</v>
      </c>
      <c r="C126">
        <v>39</v>
      </c>
      <c r="D126">
        <v>393.14394025817001</v>
      </c>
    </row>
    <row r="127" spans="1:4" x14ac:dyDescent="0.25">
      <c r="A127" t="s">
        <v>5</v>
      </c>
      <c r="B127">
        <v>2011</v>
      </c>
      <c r="C127">
        <v>37</v>
      </c>
      <c r="D127">
        <v>122.03401934705001</v>
      </c>
    </row>
    <row r="128" spans="1:4" x14ac:dyDescent="0.25">
      <c r="A128" t="s">
        <v>5</v>
      </c>
      <c r="B128">
        <v>2011</v>
      </c>
      <c r="C128">
        <v>35</v>
      </c>
      <c r="D128">
        <v>81.336761400360004</v>
      </c>
    </row>
    <row r="129" spans="1:4" x14ac:dyDescent="0.25">
      <c r="A129" t="s">
        <v>5</v>
      </c>
      <c r="B129">
        <v>2011</v>
      </c>
      <c r="C129">
        <v>21</v>
      </c>
      <c r="D129">
        <v>1275.8011684559001</v>
      </c>
    </row>
    <row r="130" spans="1:4" x14ac:dyDescent="0.25">
      <c r="A130" t="s">
        <v>5</v>
      </c>
      <c r="B130">
        <v>2011</v>
      </c>
      <c r="C130">
        <v>38</v>
      </c>
      <c r="D130">
        <v>81.350938358605006</v>
      </c>
    </row>
    <row r="131" spans="1:4" x14ac:dyDescent="0.25">
      <c r="A131" t="s">
        <v>5</v>
      </c>
      <c r="B131">
        <v>2011</v>
      </c>
      <c r="C131">
        <v>27</v>
      </c>
      <c r="D131">
        <v>27.102711073904999</v>
      </c>
    </row>
    <row r="132" spans="1:4" x14ac:dyDescent="0.25">
      <c r="A132" t="s">
        <v>5</v>
      </c>
      <c r="B132">
        <v>2011</v>
      </c>
      <c r="C132">
        <v>28</v>
      </c>
      <c r="D132">
        <v>40.653912757556</v>
      </c>
    </row>
    <row r="133" spans="1:4" x14ac:dyDescent="0.25">
      <c r="A133" t="s">
        <v>5</v>
      </c>
      <c r="B133">
        <v>2011</v>
      </c>
      <c r="C133">
        <v>19</v>
      </c>
      <c r="D133">
        <v>108.57340634873999</v>
      </c>
    </row>
    <row r="134" spans="1:4" x14ac:dyDescent="0.25">
      <c r="A134" t="s">
        <v>5</v>
      </c>
      <c r="B134">
        <v>2011</v>
      </c>
      <c r="C134">
        <v>30</v>
      </c>
      <c r="D134">
        <v>13.551406821385999</v>
      </c>
    </row>
    <row r="135" spans="1:4" x14ac:dyDescent="0.25">
      <c r="A135" t="s">
        <v>5</v>
      </c>
      <c r="B135">
        <v>2011</v>
      </c>
      <c r="C135">
        <v>20</v>
      </c>
      <c r="D135">
        <v>3379.4764706309002</v>
      </c>
    </row>
    <row r="136" spans="1:4" x14ac:dyDescent="0.25">
      <c r="A136" t="s">
        <v>5</v>
      </c>
      <c r="B136">
        <v>2011</v>
      </c>
      <c r="C136">
        <v>33</v>
      </c>
      <c r="D136">
        <v>13.551304252519</v>
      </c>
    </row>
    <row r="137" spans="1:4" x14ac:dyDescent="0.25">
      <c r="A137" t="s">
        <v>5</v>
      </c>
      <c r="B137">
        <v>2011</v>
      </c>
      <c r="C137">
        <v>36</v>
      </c>
      <c r="D137">
        <v>379.63860631419999</v>
      </c>
    </row>
    <row r="138" spans="1:4" x14ac:dyDescent="0.25">
      <c r="A138" t="s">
        <v>5</v>
      </c>
      <c r="B138">
        <v>2011</v>
      </c>
      <c r="C138">
        <v>23</v>
      </c>
      <c r="D138">
        <v>54.248359354830001</v>
      </c>
    </row>
    <row r="139" spans="1:4" x14ac:dyDescent="0.25">
      <c r="A139" t="s">
        <v>5</v>
      </c>
      <c r="B139">
        <v>2012</v>
      </c>
      <c r="C139">
        <v>20</v>
      </c>
      <c r="D139">
        <v>298.58022318419</v>
      </c>
    </row>
    <row r="140" spans="1:4" x14ac:dyDescent="0.25">
      <c r="A140" t="s">
        <v>5</v>
      </c>
      <c r="B140">
        <v>2012</v>
      </c>
      <c r="C140">
        <v>37</v>
      </c>
      <c r="D140">
        <v>257.68753057846999</v>
      </c>
    </row>
    <row r="141" spans="1:4" x14ac:dyDescent="0.25">
      <c r="A141" t="s">
        <v>5</v>
      </c>
      <c r="B141">
        <v>2012</v>
      </c>
      <c r="C141">
        <v>24</v>
      </c>
      <c r="D141">
        <v>664.94425748517995</v>
      </c>
    </row>
    <row r="142" spans="1:4" x14ac:dyDescent="0.25">
      <c r="A142" t="s">
        <v>5</v>
      </c>
      <c r="B142">
        <v>2012</v>
      </c>
      <c r="C142">
        <v>41</v>
      </c>
      <c r="D142">
        <v>122.12957426713</v>
      </c>
    </row>
    <row r="143" spans="1:4" x14ac:dyDescent="0.25">
      <c r="A143" t="s">
        <v>5</v>
      </c>
      <c r="B143">
        <v>2012</v>
      </c>
      <c r="C143">
        <v>38</v>
      </c>
      <c r="D143">
        <v>284.76913203407997</v>
      </c>
    </row>
    <row r="144" spans="1:4" x14ac:dyDescent="0.25">
      <c r="A144" t="s">
        <v>5</v>
      </c>
      <c r="B144">
        <v>2012</v>
      </c>
      <c r="C144">
        <v>28</v>
      </c>
      <c r="D144">
        <v>216.87846639087999</v>
      </c>
    </row>
    <row r="145" spans="1:4" x14ac:dyDescent="0.25">
      <c r="A145" t="s">
        <v>5</v>
      </c>
      <c r="B145">
        <v>2012</v>
      </c>
      <c r="C145">
        <v>26</v>
      </c>
      <c r="D145">
        <v>13.570459415854</v>
      </c>
    </row>
    <row r="146" spans="1:4" x14ac:dyDescent="0.25">
      <c r="A146" t="s">
        <v>5</v>
      </c>
      <c r="B146">
        <v>2012</v>
      </c>
      <c r="C146">
        <v>21</v>
      </c>
      <c r="D146">
        <v>40.723168203709001</v>
      </c>
    </row>
    <row r="147" spans="1:4" x14ac:dyDescent="0.25">
      <c r="A147" t="s">
        <v>5</v>
      </c>
      <c r="B147">
        <v>2012</v>
      </c>
      <c r="C147">
        <v>22</v>
      </c>
      <c r="D147">
        <v>13.571675950204</v>
      </c>
    </row>
    <row r="148" spans="1:4" x14ac:dyDescent="0.25">
      <c r="A148" t="s">
        <v>5</v>
      </c>
      <c r="B148">
        <v>2012</v>
      </c>
      <c r="C148">
        <v>39</v>
      </c>
      <c r="D148">
        <v>67.805619291818005</v>
      </c>
    </row>
    <row r="149" spans="1:4" x14ac:dyDescent="0.25">
      <c r="A149" t="s">
        <v>5</v>
      </c>
      <c r="B149">
        <v>2012</v>
      </c>
      <c r="C149">
        <v>36</v>
      </c>
      <c r="D149">
        <v>149.24759182378</v>
      </c>
    </row>
    <row r="150" spans="1:4" x14ac:dyDescent="0.25">
      <c r="A150" t="s">
        <v>5</v>
      </c>
      <c r="B150">
        <v>2012</v>
      </c>
      <c r="C150">
        <v>40</v>
      </c>
      <c r="D150">
        <v>81.381407720924997</v>
      </c>
    </row>
    <row r="151" spans="1:4" x14ac:dyDescent="0.25">
      <c r="A151" t="s">
        <v>5</v>
      </c>
      <c r="B151">
        <v>2012</v>
      </c>
      <c r="C151">
        <v>35</v>
      </c>
      <c r="D151">
        <v>854.9009018552</v>
      </c>
    </row>
    <row r="152" spans="1:4" x14ac:dyDescent="0.25">
      <c r="A152" t="s">
        <v>5</v>
      </c>
      <c r="B152">
        <v>2012</v>
      </c>
      <c r="C152">
        <v>19</v>
      </c>
      <c r="D152">
        <v>40.720043646971</v>
      </c>
    </row>
    <row r="153" spans="1:4" x14ac:dyDescent="0.25">
      <c r="A153" t="s">
        <v>5</v>
      </c>
      <c r="B153">
        <v>2012</v>
      </c>
      <c r="C153">
        <v>32</v>
      </c>
      <c r="D153">
        <v>40.712597287792001</v>
      </c>
    </row>
    <row r="154" spans="1:4" x14ac:dyDescent="0.25">
      <c r="A154" t="s">
        <v>5</v>
      </c>
      <c r="B154">
        <v>2012</v>
      </c>
      <c r="C154">
        <v>25</v>
      </c>
      <c r="D154">
        <v>135.70262169391</v>
      </c>
    </row>
    <row r="155" spans="1:4" x14ac:dyDescent="0.25">
      <c r="A155" t="s">
        <v>5</v>
      </c>
      <c r="B155">
        <v>2012</v>
      </c>
      <c r="C155">
        <v>23</v>
      </c>
      <c r="D155">
        <v>162.8176115249</v>
      </c>
    </row>
    <row r="156" spans="1:4" x14ac:dyDescent="0.25">
      <c r="A156" t="s">
        <v>5</v>
      </c>
      <c r="B156">
        <v>2012</v>
      </c>
      <c r="C156">
        <v>34</v>
      </c>
      <c r="D156">
        <v>94.954550970746993</v>
      </c>
    </row>
    <row r="157" spans="1:4" x14ac:dyDescent="0.25">
      <c r="A157" t="s">
        <v>5</v>
      </c>
      <c r="B157">
        <v>2012</v>
      </c>
      <c r="C157">
        <v>31</v>
      </c>
      <c r="D157">
        <v>366.41378179279002</v>
      </c>
    </row>
    <row r="158" spans="1:4" x14ac:dyDescent="0.25">
      <c r="A158" t="s">
        <v>5</v>
      </c>
      <c r="B158">
        <v>2012</v>
      </c>
      <c r="C158">
        <v>29</v>
      </c>
      <c r="D158">
        <v>257.72779790586998</v>
      </c>
    </row>
    <row r="159" spans="1:4" x14ac:dyDescent="0.25">
      <c r="A159" t="s">
        <v>5</v>
      </c>
      <c r="B159">
        <v>2012</v>
      </c>
      <c r="C159">
        <v>30</v>
      </c>
      <c r="D159">
        <v>285.02936881459999</v>
      </c>
    </row>
    <row r="160" spans="1:4" x14ac:dyDescent="0.25">
      <c r="A160" t="s">
        <v>5</v>
      </c>
      <c r="B160">
        <v>2013</v>
      </c>
      <c r="C160">
        <v>31</v>
      </c>
      <c r="D160">
        <v>176.42234709304</v>
      </c>
    </row>
    <row r="161" spans="1:4" x14ac:dyDescent="0.25">
      <c r="A161" t="s">
        <v>5</v>
      </c>
      <c r="B161">
        <v>2013</v>
      </c>
      <c r="C161">
        <v>41</v>
      </c>
      <c r="D161">
        <v>40.712971785051003</v>
      </c>
    </row>
    <row r="162" spans="1:4" x14ac:dyDescent="0.25">
      <c r="A162" t="s">
        <v>5</v>
      </c>
      <c r="B162">
        <v>2013</v>
      </c>
      <c r="C162">
        <v>32</v>
      </c>
      <c r="D162">
        <v>54.284180732389999</v>
      </c>
    </row>
    <row r="163" spans="1:4" x14ac:dyDescent="0.25">
      <c r="A163" t="s">
        <v>5</v>
      </c>
      <c r="B163">
        <v>2013</v>
      </c>
      <c r="C163">
        <v>34</v>
      </c>
      <c r="D163">
        <v>108.5711668829</v>
      </c>
    </row>
    <row r="164" spans="1:4" x14ac:dyDescent="0.25">
      <c r="A164" t="s">
        <v>5</v>
      </c>
      <c r="B164">
        <v>2013</v>
      </c>
      <c r="C164">
        <v>36</v>
      </c>
      <c r="D164">
        <v>122.14256281041</v>
      </c>
    </row>
    <row r="165" spans="1:4" x14ac:dyDescent="0.25">
      <c r="A165" t="s">
        <v>5</v>
      </c>
      <c r="B165">
        <v>2013</v>
      </c>
      <c r="C165">
        <v>33</v>
      </c>
      <c r="D165">
        <v>54.284555140153998</v>
      </c>
    </row>
    <row r="166" spans="1:4" x14ac:dyDescent="0.25">
      <c r="A166" t="s">
        <v>5</v>
      </c>
      <c r="B166">
        <v>2013</v>
      </c>
      <c r="C166">
        <v>40</v>
      </c>
      <c r="D166">
        <v>149.28086535201001</v>
      </c>
    </row>
    <row r="167" spans="1:4" x14ac:dyDescent="0.25">
      <c r="A167" t="s">
        <v>5</v>
      </c>
      <c r="B167">
        <v>2013</v>
      </c>
      <c r="C167">
        <v>35</v>
      </c>
      <c r="D167">
        <v>135.71358459861</v>
      </c>
    </row>
    <row r="168" spans="1:4" x14ac:dyDescent="0.25">
      <c r="A168" t="s">
        <v>5</v>
      </c>
      <c r="B168">
        <v>2014</v>
      </c>
      <c r="C168">
        <v>32</v>
      </c>
      <c r="D168">
        <v>27.106897622838002</v>
      </c>
    </row>
    <row r="169" spans="1:4" x14ac:dyDescent="0.25">
      <c r="A169" t="s">
        <v>5</v>
      </c>
      <c r="B169">
        <v>2014</v>
      </c>
      <c r="C169">
        <v>35</v>
      </c>
      <c r="D169">
        <v>27.149000869799998</v>
      </c>
    </row>
    <row r="170" spans="1:4" x14ac:dyDescent="0.25">
      <c r="A170" t="s">
        <v>5</v>
      </c>
      <c r="B170">
        <v>2014</v>
      </c>
      <c r="C170">
        <v>37</v>
      </c>
      <c r="D170">
        <v>95.018788384895998</v>
      </c>
    </row>
    <row r="171" spans="1:4" x14ac:dyDescent="0.25">
      <c r="A171" t="s">
        <v>5</v>
      </c>
      <c r="B171">
        <v>2014</v>
      </c>
      <c r="C171">
        <v>36</v>
      </c>
      <c r="D171">
        <v>67.872272230885002</v>
      </c>
    </row>
    <row r="172" spans="1:4" x14ac:dyDescent="0.25">
      <c r="A172" t="s">
        <v>5</v>
      </c>
      <c r="B172">
        <v>2014</v>
      </c>
      <c r="C172">
        <v>38</v>
      </c>
      <c r="D172">
        <v>95.018512076606996</v>
      </c>
    </row>
    <row r="173" spans="1:4" x14ac:dyDescent="0.25">
      <c r="A173" t="s">
        <v>5</v>
      </c>
      <c r="B173">
        <v>2015</v>
      </c>
      <c r="C173">
        <v>23</v>
      </c>
      <c r="D173">
        <v>122.06112676518001</v>
      </c>
    </row>
    <row r="174" spans="1:4" x14ac:dyDescent="0.25">
      <c r="A174" t="s">
        <v>5</v>
      </c>
      <c r="B174">
        <v>2015</v>
      </c>
      <c r="C174">
        <v>22</v>
      </c>
      <c r="D174">
        <v>27.119033922669001</v>
      </c>
    </row>
    <row r="175" spans="1:4" x14ac:dyDescent="0.25">
      <c r="A175" t="s">
        <v>5</v>
      </c>
      <c r="B175">
        <v>2015</v>
      </c>
      <c r="C175">
        <v>43</v>
      </c>
      <c r="D175">
        <v>406.52673128151002</v>
      </c>
    </row>
    <row r="176" spans="1:4" x14ac:dyDescent="0.25">
      <c r="A176" t="s">
        <v>5</v>
      </c>
      <c r="B176">
        <v>2015</v>
      </c>
      <c r="C176">
        <v>41</v>
      </c>
      <c r="D176">
        <v>352.48188918273001</v>
      </c>
    </row>
    <row r="177" spans="1:4" x14ac:dyDescent="0.25">
      <c r="A177" t="s">
        <v>5</v>
      </c>
      <c r="B177">
        <v>2015</v>
      </c>
      <c r="C177">
        <v>34</v>
      </c>
      <c r="D177">
        <v>257.56565683261999</v>
      </c>
    </row>
    <row r="178" spans="1:4" x14ac:dyDescent="0.25">
      <c r="A178" t="s">
        <v>5</v>
      </c>
      <c r="B178">
        <v>2015</v>
      </c>
      <c r="C178">
        <v>42</v>
      </c>
      <c r="D178">
        <v>582.89664185158995</v>
      </c>
    </row>
    <row r="179" spans="1:4" x14ac:dyDescent="0.25">
      <c r="A179" t="s">
        <v>5</v>
      </c>
      <c r="B179">
        <v>2015</v>
      </c>
      <c r="C179">
        <v>35</v>
      </c>
      <c r="D179">
        <v>325.24444772647001</v>
      </c>
    </row>
    <row r="180" spans="1:4" x14ac:dyDescent="0.25">
      <c r="A180" t="s">
        <v>5</v>
      </c>
      <c r="B180">
        <v>2015</v>
      </c>
      <c r="C180">
        <v>37</v>
      </c>
      <c r="D180">
        <v>67.786230271056994</v>
      </c>
    </row>
    <row r="181" spans="1:4" x14ac:dyDescent="0.25">
      <c r="A181" t="s">
        <v>5</v>
      </c>
      <c r="B181">
        <v>2015</v>
      </c>
      <c r="C181">
        <v>40</v>
      </c>
      <c r="D181">
        <v>759.21513566961005</v>
      </c>
    </row>
    <row r="182" spans="1:4" x14ac:dyDescent="0.25">
      <c r="A182" t="s">
        <v>5</v>
      </c>
      <c r="B182">
        <v>2015</v>
      </c>
      <c r="C182">
        <v>24</v>
      </c>
      <c r="D182">
        <v>67.822913847435004</v>
      </c>
    </row>
    <row r="183" spans="1:4" x14ac:dyDescent="0.25">
      <c r="A183" t="s">
        <v>5</v>
      </c>
      <c r="B183">
        <v>2015</v>
      </c>
      <c r="C183">
        <v>39</v>
      </c>
      <c r="D183">
        <v>67.798887060892994</v>
      </c>
    </row>
    <row r="184" spans="1:4" x14ac:dyDescent="0.25">
      <c r="A184" t="s">
        <v>5</v>
      </c>
      <c r="B184">
        <v>2015</v>
      </c>
      <c r="C184">
        <v>36</v>
      </c>
      <c r="D184">
        <v>650.79092973022</v>
      </c>
    </row>
    <row r="185" spans="1:4" x14ac:dyDescent="0.25">
      <c r="A185" t="s">
        <v>5</v>
      </c>
      <c r="B185">
        <v>2017</v>
      </c>
      <c r="C185">
        <v>37</v>
      </c>
      <c r="D185">
        <v>81.440087204440005</v>
      </c>
    </row>
    <row r="186" spans="1:4" x14ac:dyDescent="0.25">
      <c r="A186" t="s">
        <v>5</v>
      </c>
      <c r="B186">
        <v>2017</v>
      </c>
      <c r="C186">
        <v>31</v>
      </c>
      <c r="D186">
        <v>406.62061936331003</v>
      </c>
    </row>
    <row r="187" spans="1:4" x14ac:dyDescent="0.25">
      <c r="A187" t="s">
        <v>5</v>
      </c>
      <c r="B187">
        <v>2017</v>
      </c>
      <c r="C187">
        <v>36</v>
      </c>
      <c r="D187">
        <v>108.58567275327999</v>
      </c>
    </row>
    <row r="188" spans="1:4" x14ac:dyDescent="0.25">
      <c r="A188" t="s">
        <v>5</v>
      </c>
      <c r="B188">
        <v>2017</v>
      </c>
      <c r="C188">
        <v>42</v>
      </c>
      <c r="D188">
        <v>54.227916798643001</v>
      </c>
    </row>
    <row r="189" spans="1:4" x14ac:dyDescent="0.25">
      <c r="A189" t="s">
        <v>5</v>
      </c>
      <c r="B189">
        <v>2017</v>
      </c>
      <c r="C189">
        <v>33</v>
      </c>
      <c r="D189">
        <v>54.293206488358997</v>
      </c>
    </row>
    <row r="190" spans="1:4" x14ac:dyDescent="0.25">
      <c r="A190" t="s">
        <v>5</v>
      </c>
      <c r="B190">
        <v>2017</v>
      </c>
      <c r="C190">
        <v>34</v>
      </c>
      <c r="D190">
        <v>81.440087293952999</v>
      </c>
    </row>
    <row r="191" spans="1:4" x14ac:dyDescent="0.25">
      <c r="A191" t="s">
        <v>5</v>
      </c>
      <c r="B191">
        <v>2017</v>
      </c>
      <c r="C191">
        <v>40</v>
      </c>
      <c r="D191">
        <v>189.79939975744</v>
      </c>
    </row>
    <row r="192" spans="1:4" x14ac:dyDescent="0.25">
      <c r="A192" t="s">
        <v>5</v>
      </c>
      <c r="B192">
        <v>2017</v>
      </c>
      <c r="C192">
        <v>29</v>
      </c>
      <c r="D192">
        <v>13.561143513708</v>
      </c>
    </row>
    <row r="193" spans="1:4" x14ac:dyDescent="0.25">
      <c r="A193" t="s">
        <v>5</v>
      </c>
      <c r="B193">
        <v>2017</v>
      </c>
      <c r="C193">
        <v>35</v>
      </c>
      <c r="D193">
        <v>27.139696614517</v>
      </c>
    </row>
    <row r="194" spans="1:4" x14ac:dyDescent="0.25">
      <c r="A194" t="s">
        <v>5</v>
      </c>
      <c r="B194">
        <v>2017</v>
      </c>
      <c r="C194">
        <v>30</v>
      </c>
      <c r="D194">
        <v>13.561143513708</v>
      </c>
    </row>
    <row r="195" spans="1:4" x14ac:dyDescent="0.25">
      <c r="A195" t="s">
        <v>5</v>
      </c>
      <c r="B195">
        <v>2017</v>
      </c>
      <c r="C195">
        <v>41</v>
      </c>
      <c r="D195">
        <v>122.01291315299</v>
      </c>
    </row>
    <row r="196" spans="1:4" x14ac:dyDescent="0.25">
      <c r="A196" t="s">
        <v>5</v>
      </c>
      <c r="B196">
        <v>2018</v>
      </c>
      <c r="C196">
        <v>28</v>
      </c>
      <c r="D196">
        <v>122.13413456374001</v>
      </c>
    </row>
    <row r="197" spans="1:4" x14ac:dyDescent="0.25">
      <c r="A197" t="s">
        <v>5</v>
      </c>
      <c r="B197">
        <v>2018</v>
      </c>
      <c r="C197">
        <v>39</v>
      </c>
      <c r="D197">
        <v>67.791980006627995</v>
      </c>
    </row>
    <row r="198" spans="1:4" x14ac:dyDescent="0.25">
      <c r="A198" t="s">
        <v>5</v>
      </c>
      <c r="B198">
        <v>2018</v>
      </c>
      <c r="C198">
        <v>34</v>
      </c>
      <c r="D198">
        <v>13.551406821385999</v>
      </c>
    </row>
    <row r="199" spans="1:4" x14ac:dyDescent="0.25">
      <c r="A199" t="s">
        <v>5</v>
      </c>
      <c r="B199">
        <v>2018</v>
      </c>
      <c r="C199">
        <v>30</v>
      </c>
      <c r="D199">
        <v>379.97191746717999</v>
      </c>
    </row>
    <row r="200" spans="1:4" x14ac:dyDescent="0.25">
      <c r="A200" t="s">
        <v>5</v>
      </c>
      <c r="B200">
        <v>2018</v>
      </c>
      <c r="C200">
        <v>31</v>
      </c>
      <c r="D200">
        <v>67.786010819820007</v>
      </c>
    </row>
    <row r="201" spans="1:4" x14ac:dyDescent="0.25">
      <c r="A201" t="s">
        <v>5</v>
      </c>
      <c r="B201">
        <v>2018</v>
      </c>
      <c r="C201">
        <v>27</v>
      </c>
      <c r="D201">
        <v>27.140731046134</v>
      </c>
    </row>
    <row r="202" spans="1:4" x14ac:dyDescent="0.25">
      <c r="A202" t="s">
        <v>5</v>
      </c>
      <c r="B202">
        <v>2018</v>
      </c>
      <c r="C202">
        <v>25</v>
      </c>
      <c r="D202">
        <v>13.551816649769</v>
      </c>
    </row>
    <row r="203" spans="1:4" x14ac:dyDescent="0.25">
      <c r="A203" t="s">
        <v>5</v>
      </c>
      <c r="B203">
        <v>2018</v>
      </c>
      <c r="C203">
        <v>32</v>
      </c>
      <c r="D203">
        <v>81.324346278823995</v>
      </c>
    </row>
    <row r="204" spans="1:4" x14ac:dyDescent="0.25">
      <c r="A204" t="s">
        <v>5</v>
      </c>
      <c r="B204">
        <v>2018</v>
      </c>
      <c r="C204">
        <v>37</v>
      </c>
      <c r="D204">
        <v>542.34667206254005</v>
      </c>
    </row>
    <row r="205" spans="1:4" x14ac:dyDescent="0.25">
      <c r="A205" t="s">
        <v>5</v>
      </c>
      <c r="B205">
        <v>2018</v>
      </c>
      <c r="C205">
        <v>38</v>
      </c>
      <c r="D205">
        <v>257.61004003695001</v>
      </c>
    </row>
    <row r="206" spans="1:4" x14ac:dyDescent="0.25">
      <c r="A206" t="s">
        <v>5</v>
      </c>
      <c r="B206">
        <v>2018</v>
      </c>
      <c r="C206">
        <v>44</v>
      </c>
      <c r="D206">
        <v>27.140449188746999</v>
      </c>
    </row>
    <row r="207" spans="1:4" x14ac:dyDescent="0.25">
      <c r="A207" t="s">
        <v>5</v>
      </c>
      <c r="B207">
        <v>2018</v>
      </c>
      <c r="C207">
        <v>26</v>
      </c>
      <c r="D207">
        <v>13.551816649769</v>
      </c>
    </row>
    <row r="208" spans="1:4" x14ac:dyDescent="0.25">
      <c r="A208" t="s">
        <v>5</v>
      </c>
      <c r="B208">
        <v>2019</v>
      </c>
      <c r="C208">
        <v>39</v>
      </c>
      <c r="D208">
        <v>230.50857996734001</v>
      </c>
    </row>
    <row r="209" spans="1:4" x14ac:dyDescent="0.25">
      <c r="A209" t="s">
        <v>5</v>
      </c>
      <c r="B209">
        <v>2019</v>
      </c>
      <c r="C209">
        <v>36</v>
      </c>
      <c r="D209">
        <v>27.141669079149999</v>
      </c>
    </row>
    <row r="210" spans="1:4" x14ac:dyDescent="0.25">
      <c r="A210" t="s">
        <v>5</v>
      </c>
      <c r="B210">
        <v>2019</v>
      </c>
      <c r="C210">
        <v>34</v>
      </c>
      <c r="D210">
        <v>27.143351900408</v>
      </c>
    </row>
    <row r="211" spans="1:4" x14ac:dyDescent="0.25">
      <c r="A211" t="s">
        <v>5</v>
      </c>
      <c r="B211">
        <v>2019</v>
      </c>
      <c r="C211">
        <v>30</v>
      </c>
      <c r="D211">
        <v>189.86340692736999</v>
      </c>
    </row>
    <row r="212" spans="1:4" x14ac:dyDescent="0.25">
      <c r="A212" t="s">
        <v>5</v>
      </c>
      <c r="B212">
        <v>2019</v>
      </c>
      <c r="C212">
        <v>40</v>
      </c>
      <c r="D212">
        <v>216.85121387564999</v>
      </c>
    </row>
    <row r="213" spans="1:4" x14ac:dyDescent="0.25">
      <c r="A213" t="s">
        <v>5</v>
      </c>
      <c r="B213">
        <v>2019</v>
      </c>
      <c r="C213">
        <v>42</v>
      </c>
      <c r="D213">
        <v>298.26478812817999</v>
      </c>
    </row>
    <row r="214" spans="1:4" x14ac:dyDescent="0.25">
      <c r="A214" t="s">
        <v>5</v>
      </c>
      <c r="B214">
        <v>2019</v>
      </c>
      <c r="C214">
        <v>23</v>
      </c>
      <c r="D214">
        <v>27.145120067385001</v>
      </c>
    </row>
    <row r="215" spans="1:4" x14ac:dyDescent="0.25">
      <c r="A215" t="s">
        <v>5</v>
      </c>
      <c r="B215">
        <v>2019</v>
      </c>
      <c r="C215">
        <v>38</v>
      </c>
      <c r="D215">
        <v>610.11593625482999</v>
      </c>
    </row>
    <row r="216" spans="1:4" x14ac:dyDescent="0.25">
      <c r="A216" t="s">
        <v>5</v>
      </c>
      <c r="B216">
        <v>2019</v>
      </c>
      <c r="C216">
        <v>37</v>
      </c>
      <c r="D216">
        <v>881.45251001804002</v>
      </c>
    </row>
    <row r="217" spans="1:4" x14ac:dyDescent="0.25">
      <c r="A217" t="s">
        <v>5</v>
      </c>
      <c r="B217">
        <v>2019</v>
      </c>
      <c r="C217">
        <v>29</v>
      </c>
      <c r="D217">
        <v>108.40250515605</v>
      </c>
    </row>
    <row r="218" spans="1:4" x14ac:dyDescent="0.25">
      <c r="A218" t="s">
        <v>5</v>
      </c>
      <c r="B218">
        <v>2019</v>
      </c>
      <c r="C218">
        <v>43</v>
      </c>
      <c r="D218">
        <v>27.127848638538001</v>
      </c>
    </row>
    <row r="219" spans="1:4" x14ac:dyDescent="0.25">
      <c r="A219" t="s">
        <v>5</v>
      </c>
      <c r="B219">
        <v>2019</v>
      </c>
      <c r="C219">
        <v>35</v>
      </c>
      <c r="D219">
        <v>81.327082156705998</v>
      </c>
    </row>
    <row r="220" spans="1:4" x14ac:dyDescent="0.25">
      <c r="A220" t="s">
        <v>5</v>
      </c>
      <c r="B220">
        <v>2019</v>
      </c>
      <c r="C220">
        <v>31</v>
      </c>
      <c r="D220">
        <v>40.704390984863998</v>
      </c>
    </row>
    <row r="221" spans="1:4" x14ac:dyDescent="0.25">
      <c r="A221" t="s">
        <v>5</v>
      </c>
      <c r="B221">
        <v>2019</v>
      </c>
      <c r="C221">
        <v>41</v>
      </c>
      <c r="D221">
        <v>284.61591351358999</v>
      </c>
    </row>
    <row r="222" spans="1:4" x14ac:dyDescent="0.25">
      <c r="A222" t="s">
        <v>5</v>
      </c>
      <c r="B222">
        <v>2020</v>
      </c>
      <c r="C222">
        <v>28</v>
      </c>
      <c r="D222">
        <v>13.557977908646</v>
      </c>
    </row>
    <row r="223" spans="1:4" x14ac:dyDescent="0.25">
      <c r="A223" t="s">
        <v>5</v>
      </c>
      <c r="B223">
        <v>2020</v>
      </c>
      <c r="C223">
        <v>27</v>
      </c>
      <c r="D223">
        <v>13.558077526923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Multi Linear Regression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2022-06-29T14:55:11Z</dcterms:created>
  <dcterms:modified xsi:type="dcterms:W3CDTF">2023-01-19T13:39:30Z</dcterms:modified>
  <cp:category/>
</cp:coreProperties>
</file>