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uri\Desktop\Máster\HerramientasHTMLyCSSI\pec3\pec3\"/>
    </mc:Choice>
  </mc:AlternateContent>
  <xr:revisionPtr revIDLastSave="0" documentId="13_ncr:1_{CFA1EE3B-306A-4DF5-BEC5-DAD9F7537A7C}" xr6:coauthVersionLast="44" xr6:coauthVersionMax="44" xr10:uidLastSave="{00000000-0000-0000-0000-000000000000}"/>
  <bookViews>
    <workbookView xWindow="-108" yWindow="-108" windowWidth="23256" windowHeight="12576" activeTab="7" xr2:uid="{00000000-000D-0000-FFFF-FFFF00000000}"/>
  </bookViews>
  <sheets>
    <sheet name="MEDIA" sheetId="1" r:id="rId1"/>
    <sheet name="INICIO" sheetId="2" r:id="rId2"/>
    <sheet name="LENGUAJES" sheetId="3" r:id="rId3"/>
    <sheet name="HTML" sheetId="4" r:id="rId4"/>
    <sheet name="JAVASCRIPT" sheetId="5" r:id="rId5"/>
    <sheet name="MODULE" sheetId="6" r:id="rId6"/>
    <sheet name="WEBPACK" sheetId="7" r:id="rId7"/>
    <sheet name="Tiempos 2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B7" i="1" s="1"/>
  <c r="B9" i="5"/>
  <c r="B6" i="1" s="1"/>
  <c r="B9" i="4"/>
  <c r="B5" i="1" s="1"/>
  <c r="B9" i="3"/>
  <c r="B8" i="1"/>
  <c r="C8" i="1"/>
  <c r="C7" i="1"/>
  <c r="C6" i="1"/>
  <c r="C5" i="1"/>
  <c r="C4" i="1"/>
  <c r="C9" i="5"/>
  <c r="C9" i="3"/>
  <c r="C9" i="7"/>
  <c r="C9" i="6"/>
  <c r="C9" i="4"/>
  <c r="C9" i="2"/>
  <c r="C3" i="1" s="1"/>
  <c r="B9" i="7"/>
  <c r="B4" i="1"/>
  <c r="B3" i="1"/>
  <c r="B9" i="2"/>
</calcChain>
</file>

<file path=xl/sharedStrings.xml><?xml version="1.0" encoding="utf-8"?>
<sst xmlns="http://schemas.openxmlformats.org/spreadsheetml/2006/main" count="96" uniqueCount="40">
  <si>
    <t>PÁGINA</t>
  </si>
  <si>
    <t>PUNTOS PAGESPEED</t>
  </si>
  <si>
    <t>TIEMPO TOTAL</t>
  </si>
  <si>
    <t>INICIO</t>
  </si>
  <si>
    <t>LENGUAJES DEL FRONT-END</t>
  </si>
  <si>
    <t>HTML</t>
  </si>
  <si>
    <t>JAVASCRIPT</t>
  </si>
  <si>
    <t>MODULE BUNDLERS</t>
  </si>
  <si>
    <t>WEBPACK</t>
  </si>
  <si>
    <t>Optimización imágenes</t>
  </si>
  <si>
    <t>TAMAÑO TOTAL</t>
  </si>
  <si>
    <t>325,26 KB</t>
  </si>
  <si>
    <t>327,72 KB</t>
  </si>
  <si>
    <t>3,77 MB</t>
  </si>
  <si>
    <t>SOLICITUDES</t>
  </si>
  <si>
    <t>4,72 MB</t>
  </si>
  <si>
    <t>372,09 KB</t>
  </si>
  <si>
    <t>359,61 KB</t>
  </si>
  <si>
    <t>Antes de optimizar</t>
  </si>
  <si>
    <t>TIEMPO TOTAL (s)</t>
  </si>
  <si>
    <t>LENGUAJES</t>
  </si>
  <si>
    <t>MODULE</t>
  </si>
  <si>
    <t>133,92 KB</t>
  </si>
  <si>
    <t>213,96 KB</t>
  </si>
  <si>
    <t>3,57 MB</t>
  </si>
  <si>
    <t>3,6 MB</t>
  </si>
  <si>
    <t>251,38 KB</t>
  </si>
  <si>
    <t>238,89 KB</t>
  </si>
  <si>
    <t>TÍTULO</t>
  </si>
  <si>
    <t>URL</t>
  </si>
  <si>
    <t>TIEMPO DE CARGA (MEDIO)</t>
  </si>
  <si>
    <t>PESO TOTAL</t>
  </si>
  <si>
    <t>PESO TRANSFERIDO</t>
  </si>
  <si>
    <t>CANTIDAD DE RECURSOS</t>
  </si>
  <si>
    <t>https://desarrollo-front-end-ncs-optim.netlify.app/</t>
  </si>
  <si>
    <t>https://desarrollo-front-end-ncs-optim.netlify.app/pages/lenguajes.html</t>
  </si>
  <si>
    <t>https://desarrollo-front-end-ncs-optim.netlify.app/pages/lenguaje_html.html</t>
  </si>
  <si>
    <t>https://desarrollo-front-end-ncs-optim.netlify.app/pages/lenguaje_javascript.html</t>
  </si>
  <si>
    <t>https://desarrollo-front-end-ncs-optim.netlify.app/pages/module.html</t>
  </si>
  <si>
    <t>https://desarrollo-front-end-ncs-optim.netlify.app/pages/module_webpack.html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</si>
</sst>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EB626-0B58-479C-9702-2476F4E90C19}" name="Tabla3" displayName="Tabla3" ref="A2:E8" totalsRowShown="0">
  <autoFilter ref="A2:E8" xr:uid="{1FE6EB88-5326-4231-9A2B-C8678B9E6419}"/>
  <tableColumns count="5">
    <tableColumn id="1" xr3:uid="{D1171A01-5A13-4D03-AD36-7FD5A0A43F18}" name="PÁGINA"/>
    <tableColumn id="2" xr3:uid="{7A56A61E-B586-4AC3-8B7A-2F9E52B04AFE}" name="PUNTOS PAGESPEED" dataDxfId="11">
      <calculatedColumnFormula>Tabla1[[#Totals],[PUNTOS PAGESPEED]]</calculatedColumnFormula>
    </tableColumn>
    <tableColumn id="3" xr3:uid="{1FB1E2B9-9AFA-4EF9-AC51-268CE144000E}" name="TIEMPO TOTAL (s)" dataDxfId="12">
      <calculatedColumnFormula>Tabla1[[#Totals],[TIEMPO TOTAL (s)]]</calculatedColumnFormula>
    </tableColumn>
    <tableColumn id="4" xr3:uid="{B28AE617-1880-4107-A5C2-150FBE350D51}" name="TAMAÑO TOTAL"/>
    <tableColumn id="5" xr3:uid="{C20038BB-D2DB-4E4D-A5F4-9078EF23BCBF}" name="SOLICITUDE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3A7568-2592-45EC-9B45-65A2CBD27DED}" name="Tabla111" displayName="Tabla111" ref="A1:C9" totalsRowCount="1">
  <autoFilter ref="A1:C8" xr:uid="{E677CE87-9CC2-44A2-80DD-F8C765734A03}"/>
  <tableColumns count="3">
    <tableColumn id="1" xr3:uid="{19CB96D7-CE26-433E-892A-12B8F57C529A}" name="JAVASCRIPT"/>
    <tableColumn id="2" xr3:uid="{0212AED8-199D-4407-87CD-586663F4C305}" name="PUNTOS PAGESPEED" totalsRowFunction="custom" dataDxfId="10">
      <totalsRowFormula>AVERAGE(B2:B3,B5:B7)</totalsRowFormula>
    </tableColumn>
    <tableColumn id="3" xr3:uid="{0E253FCA-E165-4970-93C9-6285405A1228}" name="TIEMPO TOTAL (s)" totalsRowFunction="custom" dataDxfId="9">
      <totalsRowFormula>AVERAGE(C3:C5,C7:C8)</totalsRowFormula>
    </tableColumn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8B889-5084-40B2-81E0-9EF7109D3097}" name="Tabla212" displayName="Tabla212" ref="A12:C19" totalsRowShown="0">
  <autoFilter ref="A12:C19" xr:uid="{02F23CEA-217E-44B9-8443-747A51B39175}"/>
  <tableColumns count="3">
    <tableColumn id="1" xr3:uid="{3C2AC278-A276-4749-A1F8-093D8C3A2BAC}" name="MODULE"/>
    <tableColumn id="2" xr3:uid="{F179E60A-90AA-4677-90CE-4E63A40AB2E5}" name="PUNTOS PAGESPEED"/>
    <tableColumn id="3" xr3:uid="{E7F0B92A-951C-464E-9AF2-42E92270F6BC}" name="TIEMPO TOTAL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CE4D48-A1D3-4D4F-9F7C-D05970EC8775}" name="Tabla113" displayName="Tabla113" ref="A1:C9" totalsRowCount="1">
  <autoFilter ref="A1:C8" xr:uid="{5ABD97B1-5812-4C78-983B-3BE58FD68798}"/>
  <tableColumns count="3">
    <tableColumn id="1" xr3:uid="{307B5A5E-CC29-4CCA-AE91-AAF8343976A9}" name="MODULE"/>
    <tableColumn id="2" xr3:uid="{784B6B75-E779-4233-9364-1450CCD16C06}" name="PUNTOS PAGESPEED" totalsRowFunction="custom" dataDxfId="8">
      <totalsRowFormula>AVERAGE(B4:B8)</totalsRowFormula>
    </tableColumn>
    <tableColumn id="3" xr3:uid="{798A7841-41BD-47D2-83AB-BC430BEF564F}" name="TIEMPO TOTAL (s)" totalsRowFunction="custom" dataDxfId="7">
      <totalsRowFormula>AVERAGE(C2:C5,C7)</totalsRowFormula>
    </tableColumn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131AE-2211-44E1-9598-55F39BCCD89C}" name="Tabla214" displayName="Tabla214" ref="A12:C19" totalsRowShown="0">
  <autoFilter ref="A12:C19" xr:uid="{A9F1EA38-DBE1-4DB4-9562-264A1F9F66F9}"/>
  <tableColumns count="3">
    <tableColumn id="1" xr3:uid="{2D62D853-1C58-4F05-A99C-6C8BF85EA463}" name="WEBPACK"/>
    <tableColumn id="2" xr3:uid="{5A8CDC70-8A7E-4ED0-8820-E11EC48013FA}" name="PUNTOS PAGESPEED"/>
    <tableColumn id="3" xr3:uid="{E93D5F01-D046-4C91-A02A-D3BD5B7030C0}" name="TIEMPO TOTAL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AFDF79E-AB32-4824-9DD0-1C2C0B79AF8F}" name="Tabla115" displayName="Tabla115" ref="A1:C9" totalsRowCount="1">
  <autoFilter ref="A1:C8" xr:uid="{34251A6F-ECD5-4207-9231-370F356902F6}"/>
  <tableColumns count="3">
    <tableColumn id="1" xr3:uid="{E3EB2D14-3EE7-4357-B85C-342F2AF8ABDB}" name="WEBPACK"/>
    <tableColumn id="2" xr3:uid="{F8C18F40-2707-40E1-BBE7-01CA1F350128}" name="PUNTOS PAGESPEED" totalsRowFunction="custom" dataDxfId="6">
      <totalsRowFormula>AVERAGE(B3,B5,B6,B7,B8)</totalsRowFormula>
    </tableColumn>
    <tableColumn id="3" xr3:uid="{377CBE25-FE7B-4CEF-A4C1-0D19CC4B9F88}" name="TIEMPO TOTAL (s)" totalsRowFunction="custom" dataDxfId="5">
      <totalsRowFormula>AVERAGE(C3:C4,C6:C8)</totalsRowFormula>
    </tableColumn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94B721-7117-4B7C-AC51-77BBCBFB4215}" name="Tabla15" displayName="Tabla15" ref="A1:F7" totalsRowShown="0">
  <autoFilter ref="A1:F7" xr:uid="{110DE91C-77A4-4C73-AA2F-9C0A10CADC43}"/>
  <tableColumns count="6">
    <tableColumn id="1" xr3:uid="{586DD32F-6BBA-4E22-A439-14D3B5E22331}" name="TÍTULO"/>
    <tableColumn id="2" xr3:uid="{B1D76310-7E2A-45EF-89E9-9A1CA742D6F9}" name="URL"/>
    <tableColumn id="3" xr3:uid="{0B91C826-752A-47E8-BBCB-F4E510DCE094}" name="TIEMPO DE CARGA (MEDIO)"/>
    <tableColumn id="4" xr3:uid="{24993D10-9221-4987-99C3-307B23A1C8C2}" name="PESO TOTAL"/>
    <tableColumn id="5" xr3:uid="{D356D14E-FA8D-449C-9CA5-695193945035}" name="PESO TRANSFERIDO"/>
    <tableColumn id="6" xr3:uid="{15A12F54-202B-4A8F-8ED5-88258167B19E}" name="CANTIDAD DE RECURSO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D03473-AB5E-4946-8082-3616C0EAA96B}" name="Tabla35" displayName="Tabla35" ref="A12:E18" totalsRowShown="0">
  <autoFilter ref="A12:E18" xr:uid="{06E31837-56BD-4E1F-AD03-3DE55684A45F}"/>
  <tableColumns count="5">
    <tableColumn id="1" xr3:uid="{D461A526-9D90-4188-A0B0-F7231538D516}" name="PÁGINA"/>
    <tableColumn id="2" xr3:uid="{5B7B6CF4-9C42-46AE-8CBD-F0DA9F57B252}" name="PUNTOS PAGESPEED"/>
    <tableColumn id="3" xr3:uid="{B13EC48D-E6F2-4AB5-824E-F92E93699B08}" name="TIEMPO TOTAL"/>
    <tableColumn id="4" xr3:uid="{CC0AD5EF-945F-4455-A18D-5463C47554DB}" name="TAMAÑO TOTAL"/>
    <tableColumn id="5" xr3:uid="{FFBCCE79-423B-4675-88F9-0062BDC645BA}" name="SOLICITUDE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F1CA2-E599-489B-945E-A749518F8661}" name="Tabla2" displayName="Tabla2" ref="A12:C19" totalsRowShown="0">
  <autoFilter ref="A12:C19" xr:uid="{CEBA18D0-A43A-4467-94E1-67B848984419}"/>
  <tableColumns count="3">
    <tableColumn id="1" xr3:uid="{BD298658-FEB9-4B6C-8745-46A667C5A4FA}" name="INICIO"/>
    <tableColumn id="2" xr3:uid="{934D60B0-78CC-4E71-9372-1D31D6734362}" name="PUNTOS PAGESPEED"/>
    <tableColumn id="3" xr3:uid="{22FB50AC-63BC-4869-9314-947355F873FB}" name="TIEMPO TOTAL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AF4FD-FB21-4F73-A1FC-D98C99A30BA7}" name="Tabla1" displayName="Tabla1" ref="A1:C9" totalsRowCount="1">
  <autoFilter ref="A1:C8" xr:uid="{F3970A35-061D-4FA9-8F1D-B8C2198CA495}"/>
  <tableColumns count="3">
    <tableColumn id="1" xr3:uid="{A000BBC6-FAAB-46EB-B15A-486F56FCA532}" name="INICIO"/>
    <tableColumn id="2" xr3:uid="{DD524206-3874-4DCD-B179-A48B51A4296A}" name="PUNTOS PAGESPEED" totalsRowFunction="custom">
      <totalsRowFormula>AVERAGE(B3,B5,B6,B7,B8)</totalsRowFormula>
    </tableColumn>
    <tableColumn id="3" xr3:uid="{411C1FE7-EDA6-459C-A60F-461DD2CED01D}" name="TIEMPO TOTAL (s)" totalsRowFunction="custom" dataDxfId="2">
      <totalsRowFormula>AVERAGE(C3:C6,C8)</totalsRowFormula>
    </tableColumn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734B5-E9F9-4626-B379-5B996E4CBF19}" name="Tabla26" displayName="Tabla26" ref="A12:C19" totalsRowShown="0">
  <autoFilter ref="A12:C19" xr:uid="{6FC7A08D-8A2E-4BB8-B25B-9B27339C37DC}"/>
  <tableColumns count="3">
    <tableColumn id="1" xr3:uid="{99B58B2E-F92A-47B9-8D38-1FF557AD0D40}" name="LENGUAJES"/>
    <tableColumn id="2" xr3:uid="{ABFE2785-A926-4AC0-B935-AEEFC365D87B}" name="PUNTOS PAGESPEED"/>
    <tableColumn id="3" xr3:uid="{6D010EFD-8B7E-4EC9-AC1E-CC93514CACBC}" name="TIEMPO TOTAL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A2459-C980-4CB0-A712-CF3BC2A2540F}" name="Tabla17" displayName="Tabla17" ref="A1:C9" totalsRowCount="1">
  <autoFilter ref="A1:C8" xr:uid="{399A8C92-7F0E-4481-BB47-4882E25108B0}"/>
  <tableColumns count="3">
    <tableColumn id="1" xr3:uid="{825349D6-8038-4658-9BD2-2D21EEC69E10}" name="LENGUAJES"/>
    <tableColumn id="2" xr3:uid="{85A5ADA4-0E0C-437E-B9AB-30C8E6B9F12B}" name="PUNTOS PAGESPEED" totalsRowFunction="custom" dataDxfId="1">
      <totalsRowFormula>AVERAGE(B2,B3,B5,B7,B8)</totalsRowFormula>
    </tableColumn>
    <tableColumn id="3" xr3:uid="{E7E55CF4-5127-4C3A-915A-57C2386514C0}" name="TIEMPO TOTAL (s)" totalsRowFunction="custom" dataDxfId="0">
      <totalsRowFormula>AVERAGE(C4:C8)</totalsRowFormula>
    </tableColumn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853B3E-3023-46FB-B4DE-E669B9A69CD0}" name="Tabla28" displayName="Tabla28" ref="A12:C19" totalsRowShown="0">
  <autoFilter ref="A12:C19" xr:uid="{B0BDCCB4-8DF6-416D-A793-517ED29E52DF}"/>
  <tableColumns count="3">
    <tableColumn id="1" xr3:uid="{CA398945-4ECF-40D2-A475-E0989BF240FD}" name="HTML"/>
    <tableColumn id="2" xr3:uid="{CBCA9F34-9CF1-4F23-9D74-96D2E0583EB2}" name="PUNTOS PAGESPEED"/>
    <tableColumn id="3" xr3:uid="{4E7FCE90-5D51-416A-86F4-97A258A45F33}" name="TIEMPO TOTAL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EB9E50-683A-4AFD-A23B-58CCA2C5F4B5}" name="Tabla19" displayName="Tabla19" ref="A1:C9" totalsRowCount="1">
  <autoFilter ref="A1:C8" xr:uid="{21CDD063-BF88-4351-AF0B-29D5861077FB}"/>
  <tableColumns count="3">
    <tableColumn id="1" xr3:uid="{FFE5DC52-F1B5-47E8-B248-4531DA43FEEC}" name="HTML"/>
    <tableColumn id="2" xr3:uid="{B3D05C71-D6FC-4B90-BAB9-7A06462FD093}" name="PUNTOS PAGESPEED" totalsRowFunction="custom" dataDxfId="4">
      <totalsRowFormula>AVERAGE(B3:B4,B6:B8)</totalsRowFormula>
    </tableColumn>
    <tableColumn id="3" xr3:uid="{347FA04E-6676-4CE3-A32F-CF2AD9FD8F07}" name="TIEMPO TOTAL (s)" totalsRowFunction="custom" dataDxfId="3">
      <totalsRowFormula>AVERAGE(C3:C6,C8)</totalsRowFormula>
    </tableColumn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695041-94E1-43EB-8F9A-0768D9604BBC}" name="Tabla210" displayName="Tabla210" ref="A12:C19" totalsRowShown="0">
  <autoFilter ref="A12:C19" xr:uid="{1E64F533-1ED5-4481-BDBE-508A94066883}"/>
  <tableColumns count="3">
    <tableColumn id="1" xr3:uid="{075C6FE6-0B7C-46C1-BF92-DCD1C4787C66}" name="JAVASCRIPT"/>
    <tableColumn id="2" xr3:uid="{A366F5E6-7D35-4E47-BDA3-A237039475AE}" name="PUNTOS PAGESPEED"/>
    <tableColumn id="3" xr3:uid="{384D79FB-C797-46DC-B4E9-8F3EE9470661}" name="TIEMPO TOTAL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2" sqref="A2:E8"/>
    </sheetView>
  </sheetViews>
  <sheetFormatPr baseColWidth="10" defaultColWidth="8.88671875" defaultRowHeight="14.4" x14ac:dyDescent="0.3"/>
  <cols>
    <col min="1" max="1" width="28.21875" customWidth="1"/>
    <col min="2" max="2" width="24.21875" customWidth="1"/>
    <col min="3" max="3" width="19.77734375" customWidth="1"/>
    <col min="4" max="4" width="20" customWidth="1"/>
    <col min="5" max="5" width="15.21875" customWidth="1"/>
  </cols>
  <sheetData>
    <row r="1" spans="1:5" x14ac:dyDescent="0.3">
      <c r="A1" s="1" t="s">
        <v>18</v>
      </c>
    </row>
    <row r="2" spans="1:5" x14ac:dyDescent="0.3">
      <c r="A2" t="s">
        <v>0</v>
      </c>
      <c r="B2" t="s">
        <v>1</v>
      </c>
      <c r="C2" t="s">
        <v>19</v>
      </c>
      <c r="D2" t="s">
        <v>10</v>
      </c>
      <c r="E2" t="s">
        <v>14</v>
      </c>
    </row>
    <row r="3" spans="1:5" x14ac:dyDescent="0.3">
      <c r="A3" t="s">
        <v>3</v>
      </c>
      <c r="B3">
        <f>Tabla1[[#Totals],[PUNTOS PAGESPEED]]</f>
        <v>95</v>
      </c>
      <c r="C3">
        <f>Tabla1[[#Totals],[TIEMPO TOTAL (s)]]</f>
        <v>0.41999999999999993</v>
      </c>
      <c r="D3" t="s">
        <v>22</v>
      </c>
      <c r="E3">
        <v>8</v>
      </c>
    </row>
    <row r="4" spans="1:5" x14ac:dyDescent="0.3">
      <c r="A4" t="s">
        <v>4</v>
      </c>
      <c r="B4">
        <f>Tabla17[[#Totals],[PUNTOS PAGESPEED]]</f>
        <v>94.6</v>
      </c>
      <c r="C4">
        <f>Tabla17[[#Totals],[TIEMPO TOTAL (s)]]</f>
        <v>0.41600000000000004</v>
      </c>
      <c r="D4" t="s">
        <v>23</v>
      </c>
      <c r="E4">
        <v>11</v>
      </c>
    </row>
    <row r="5" spans="1:5" x14ac:dyDescent="0.3">
      <c r="A5" t="s">
        <v>5</v>
      </c>
      <c r="B5">
        <f>Tabla19[[#Totals],[PUNTOS PAGESPEED]]</f>
        <v>79.400000000000006</v>
      </c>
      <c r="C5">
        <f>Tabla19[[#Totals],[TIEMPO TOTAL (s)]]</f>
        <v>1.61</v>
      </c>
      <c r="D5" t="s">
        <v>24</v>
      </c>
      <c r="E5">
        <v>25</v>
      </c>
    </row>
    <row r="6" spans="1:5" x14ac:dyDescent="0.3">
      <c r="A6" t="s">
        <v>6</v>
      </c>
      <c r="B6">
        <f>Tabla111[[#Totals],[PUNTOS PAGESPEED]]</f>
        <v>79.2</v>
      </c>
      <c r="C6">
        <f>Tabla111[[#Totals],[TIEMPO TOTAL (s)]]</f>
        <v>1.256</v>
      </c>
      <c r="D6" t="s">
        <v>25</v>
      </c>
      <c r="E6">
        <v>23</v>
      </c>
    </row>
    <row r="7" spans="1:5" x14ac:dyDescent="0.3">
      <c r="A7" t="s">
        <v>7</v>
      </c>
      <c r="B7">
        <f>Tabla113[[#Totals],[PUNTOS PAGESPEED]]</f>
        <v>88.4</v>
      </c>
      <c r="C7">
        <f>Tabla113[[#Totals],[TIEMPO TOTAL (s)]]</f>
        <v>0.82</v>
      </c>
      <c r="D7" t="s">
        <v>26</v>
      </c>
      <c r="E7">
        <v>10</v>
      </c>
    </row>
    <row r="8" spans="1:5" x14ac:dyDescent="0.3">
      <c r="A8" t="s">
        <v>8</v>
      </c>
      <c r="B8">
        <f>Tabla115[[#Totals],[PUNTOS PAGESPEED]]</f>
        <v>96</v>
      </c>
      <c r="C8">
        <f>Tabla115[[#Totals],[TIEMPO TOTAL (s)]]</f>
        <v>0.38399999999999995</v>
      </c>
      <c r="D8" t="s">
        <v>27</v>
      </c>
      <c r="E8">
        <v>12</v>
      </c>
    </row>
    <row r="11" spans="1:5" x14ac:dyDescent="0.3">
      <c r="A11" s="1" t="s">
        <v>9</v>
      </c>
    </row>
    <row r="12" spans="1:5" x14ac:dyDescent="0.3">
      <c r="A12" t="s">
        <v>0</v>
      </c>
      <c r="B12" t="s">
        <v>1</v>
      </c>
      <c r="C12" t="s">
        <v>2</v>
      </c>
      <c r="D12" t="s">
        <v>10</v>
      </c>
      <c r="E12" t="s">
        <v>14</v>
      </c>
    </row>
    <row r="13" spans="1:5" x14ac:dyDescent="0.3">
      <c r="A13" t="s">
        <v>3</v>
      </c>
      <c r="D13" t="s">
        <v>11</v>
      </c>
      <c r="E13">
        <v>12</v>
      </c>
    </row>
    <row r="14" spans="1:5" x14ac:dyDescent="0.3">
      <c r="A14" t="s">
        <v>4</v>
      </c>
      <c r="D14" t="s">
        <v>12</v>
      </c>
      <c r="E14">
        <v>14</v>
      </c>
    </row>
    <row r="15" spans="1:5" x14ac:dyDescent="0.3">
      <c r="A15" t="s">
        <v>5</v>
      </c>
      <c r="D15" t="s">
        <v>13</v>
      </c>
      <c r="E15">
        <v>30</v>
      </c>
    </row>
    <row r="16" spans="1:5" x14ac:dyDescent="0.3">
      <c r="A16" t="s">
        <v>6</v>
      </c>
      <c r="D16" t="s">
        <v>15</v>
      </c>
      <c r="E16">
        <v>30</v>
      </c>
    </row>
    <row r="17" spans="1:5" x14ac:dyDescent="0.3">
      <c r="A17" t="s">
        <v>7</v>
      </c>
      <c r="D17" t="s">
        <v>16</v>
      </c>
      <c r="E17">
        <v>13</v>
      </c>
    </row>
    <row r="18" spans="1:5" x14ac:dyDescent="0.3">
      <c r="A18" t="s">
        <v>8</v>
      </c>
      <c r="D18" t="s">
        <v>17</v>
      </c>
      <c r="E18">
        <v>15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AE1-C63E-4BFB-8FCC-2B40EF06AA49}">
  <dimension ref="A1:C19"/>
  <sheetViews>
    <sheetView workbookViewId="0">
      <selection activeCell="B29" sqref="B29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  <col min="4" max="4" width="15.6640625" customWidth="1"/>
  </cols>
  <sheetData>
    <row r="1" spans="1:3" x14ac:dyDescent="0.3">
      <c r="A1" t="s">
        <v>3</v>
      </c>
      <c r="B1" t="s">
        <v>1</v>
      </c>
      <c r="C1" t="s">
        <v>19</v>
      </c>
    </row>
    <row r="2" spans="1:3" x14ac:dyDescent="0.3">
      <c r="A2">
        <v>1</v>
      </c>
      <c r="B2" s="2">
        <v>97</v>
      </c>
      <c r="C2" s="2">
        <v>0.18</v>
      </c>
    </row>
    <row r="3" spans="1:3" x14ac:dyDescent="0.3">
      <c r="A3">
        <v>2</v>
      </c>
      <c r="B3">
        <v>96</v>
      </c>
      <c r="C3" s="3">
        <v>0.26</v>
      </c>
    </row>
    <row r="4" spans="1:3" x14ac:dyDescent="0.3">
      <c r="A4">
        <v>3</v>
      </c>
      <c r="B4" s="2">
        <v>90</v>
      </c>
      <c r="C4" s="3">
        <v>0.21</v>
      </c>
    </row>
    <row r="5" spans="1:3" x14ac:dyDescent="0.3">
      <c r="A5">
        <v>4</v>
      </c>
      <c r="B5">
        <v>96</v>
      </c>
      <c r="C5" s="3">
        <v>1.1599999999999999</v>
      </c>
    </row>
    <row r="6" spans="1:3" x14ac:dyDescent="0.3">
      <c r="A6">
        <v>5</v>
      </c>
      <c r="B6">
        <v>93</v>
      </c>
      <c r="C6" s="3">
        <v>0.23</v>
      </c>
    </row>
    <row r="7" spans="1:3" x14ac:dyDescent="0.3">
      <c r="A7">
        <v>6</v>
      </c>
      <c r="B7">
        <v>94</v>
      </c>
      <c r="C7" s="2">
        <v>2.2200000000000002</v>
      </c>
    </row>
    <row r="8" spans="1:3" x14ac:dyDescent="0.3">
      <c r="A8">
        <v>7</v>
      </c>
      <c r="B8">
        <v>96</v>
      </c>
      <c r="C8" s="3">
        <v>0.24</v>
      </c>
    </row>
    <row r="9" spans="1:3" x14ac:dyDescent="0.3">
      <c r="B9">
        <f>AVERAGE(B3,B5,B6,B7,B8)</f>
        <v>95</v>
      </c>
      <c r="C9">
        <f>AVERAGE(C3:C6,C8)</f>
        <v>0.41999999999999993</v>
      </c>
    </row>
    <row r="11" spans="1:3" x14ac:dyDescent="0.3">
      <c r="A11" s="1" t="s">
        <v>9</v>
      </c>
    </row>
    <row r="12" spans="1:3" x14ac:dyDescent="0.3">
      <c r="A12" t="s">
        <v>3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52BD-942D-4201-BEA9-A9BBD09D9930}">
  <dimension ref="A1:C19"/>
  <sheetViews>
    <sheetView workbookViewId="0">
      <selection activeCell="B10" sqref="B1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20</v>
      </c>
      <c r="B1" t="s">
        <v>1</v>
      </c>
      <c r="C1" t="s">
        <v>19</v>
      </c>
    </row>
    <row r="2" spans="1:3" x14ac:dyDescent="0.3">
      <c r="A2">
        <v>1</v>
      </c>
      <c r="B2" s="3">
        <v>95</v>
      </c>
      <c r="C2" s="2">
        <v>0.77</v>
      </c>
    </row>
    <row r="3" spans="1:3" x14ac:dyDescent="0.3">
      <c r="A3">
        <v>2</v>
      </c>
      <c r="B3" s="3">
        <v>94</v>
      </c>
      <c r="C3" s="2">
        <v>0.28000000000000003</v>
      </c>
    </row>
    <row r="4" spans="1:3" x14ac:dyDescent="0.3">
      <c r="A4">
        <v>3</v>
      </c>
      <c r="B4" s="2">
        <v>93</v>
      </c>
      <c r="C4" s="3">
        <v>0.59</v>
      </c>
    </row>
    <row r="5" spans="1:3" x14ac:dyDescent="0.3">
      <c r="A5">
        <v>4</v>
      </c>
      <c r="B5" s="3">
        <v>94</v>
      </c>
      <c r="C5" s="3">
        <v>0.46</v>
      </c>
    </row>
    <row r="6" spans="1:3" x14ac:dyDescent="0.3">
      <c r="A6">
        <v>5</v>
      </c>
      <c r="B6" s="2">
        <v>96</v>
      </c>
      <c r="C6" s="3">
        <v>0.35</v>
      </c>
    </row>
    <row r="7" spans="1:3" x14ac:dyDescent="0.3">
      <c r="A7">
        <v>6</v>
      </c>
      <c r="B7" s="3">
        <v>95</v>
      </c>
      <c r="C7" s="3">
        <v>0.37</v>
      </c>
    </row>
    <row r="8" spans="1:3" x14ac:dyDescent="0.3">
      <c r="A8">
        <v>7</v>
      </c>
      <c r="B8" s="3">
        <v>95</v>
      </c>
      <c r="C8" s="3">
        <v>0.31</v>
      </c>
    </row>
    <row r="9" spans="1:3" x14ac:dyDescent="0.3">
      <c r="B9">
        <f>AVERAGE(B2,B3,B5,B7,B8)</f>
        <v>94.6</v>
      </c>
      <c r="C9">
        <f>AVERAGE(C4:C8)</f>
        <v>0.41600000000000004</v>
      </c>
    </row>
    <row r="11" spans="1:3" x14ac:dyDescent="0.3">
      <c r="A11" s="1" t="s">
        <v>9</v>
      </c>
    </row>
    <row r="12" spans="1:3" x14ac:dyDescent="0.3">
      <c r="A12" t="s">
        <v>20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94A-2265-47AA-9E4D-D77DC8B281FB}">
  <dimension ref="A1:C19"/>
  <sheetViews>
    <sheetView workbookViewId="0">
      <selection activeCell="B10" sqref="B1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5</v>
      </c>
      <c r="B1" t="s">
        <v>1</v>
      </c>
      <c r="C1" t="s">
        <v>19</v>
      </c>
    </row>
    <row r="2" spans="1:3" x14ac:dyDescent="0.3">
      <c r="A2">
        <v>1</v>
      </c>
      <c r="B2" s="2">
        <v>76</v>
      </c>
      <c r="C2" s="2">
        <v>3.01</v>
      </c>
    </row>
    <row r="3" spans="1:3" x14ac:dyDescent="0.3">
      <c r="A3">
        <v>2</v>
      </c>
      <c r="B3" s="3">
        <v>79</v>
      </c>
      <c r="C3" s="3">
        <v>0.73</v>
      </c>
    </row>
    <row r="4" spans="1:3" x14ac:dyDescent="0.3">
      <c r="A4">
        <v>3</v>
      </c>
      <c r="B4" s="3">
        <v>78</v>
      </c>
      <c r="C4" s="3">
        <v>2.35</v>
      </c>
    </row>
    <row r="5" spans="1:3" x14ac:dyDescent="0.3">
      <c r="A5">
        <v>4</v>
      </c>
      <c r="B5" s="2">
        <v>82</v>
      </c>
      <c r="C5" s="3">
        <v>1.25</v>
      </c>
    </row>
    <row r="6" spans="1:3" x14ac:dyDescent="0.3">
      <c r="A6">
        <v>5</v>
      </c>
      <c r="B6" s="3">
        <v>80</v>
      </c>
      <c r="C6" s="3">
        <v>1.89</v>
      </c>
    </row>
    <row r="7" spans="1:3" x14ac:dyDescent="0.3">
      <c r="A7">
        <v>6</v>
      </c>
      <c r="B7" s="3">
        <v>80</v>
      </c>
      <c r="C7" s="2">
        <v>0.67</v>
      </c>
    </row>
    <row r="8" spans="1:3" x14ac:dyDescent="0.3">
      <c r="A8">
        <v>7</v>
      </c>
      <c r="B8" s="3">
        <v>80</v>
      </c>
      <c r="C8" s="3">
        <v>1.83</v>
      </c>
    </row>
    <row r="9" spans="1:3" x14ac:dyDescent="0.3">
      <c r="B9">
        <f>AVERAGE(B3:B4,B6:B8)</f>
        <v>79.400000000000006</v>
      </c>
      <c r="C9">
        <f>AVERAGE(C3:C6,C8)</f>
        <v>1.61</v>
      </c>
    </row>
    <row r="11" spans="1:3" x14ac:dyDescent="0.3">
      <c r="A11" s="1" t="s">
        <v>9</v>
      </c>
    </row>
    <row r="12" spans="1:3" x14ac:dyDescent="0.3">
      <c r="A12" t="s">
        <v>5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588-5E16-4554-9DBC-1EDDA8A20D4C}">
  <dimension ref="A1:C19"/>
  <sheetViews>
    <sheetView workbookViewId="0">
      <selection activeCell="B10" sqref="B10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6</v>
      </c>
      <c r="B1" t="s">
        <v>1</v>
      </c>
      <c r="C1" t="s">
        <v>19</v>
      </c>
    </row>
    <row r="2" spans="1:3" x14ac:dyDescent="0.3">
      <c r="A2">
        <v>1</v>
      </c>
      <c r="B2" s="3">
        <v>81</v>
      </c>
      <c r="C2" s="2">
        <v>0.54</v>
      </c>
    </row>
    <row r="3" spans="1:3" x14ac:dyDescent="0.3">
      <c r="A3">
        <v>2</v>
      </c>
      <c r="B3" s="3">
        <v>76</v>
      </c>
      <c r="C3" s="3">
        <v>0.59</v>
      </c>
    </row>
    <row r="4" spans="1:3" x14ac:dyDescent="0.3">
      <c r="A4">
        <v>3</v>
      </c>
      <c r="B4" s="2">
        <v>75</v>
      </c>
      <c r="C4" s="3">
        <v>1.25</v>
      </c>
    </row>
    <row r="5" spans="1:3" x14ac:dyDescent="0.3">
      <c r="A5">
        <v>4</v>
      </c>
      <c r="B5" s="3">
        <v>82</v>
      </c>
      <c r="C5" s="3">
        <v>0.63</v>
      </c>
    </row>
    <row r="6" spans="1:3" x14ac:dyDescent="0.3">
      <c r="A6">
        <v>5</v>
      </c>
      <c r="B6" s="3">
        <v>77</v>
      </c>
      <c r="C6" s="2">
        <v>3.02</v>
      </c>
    </row>
    <row r="7" spans="1:3" x14ac:dyDescent="0.3">
      <c r="A7">
        <v>6</v>
      </c>
      <c r="B7" s="3">
        <v>80</v>
      </c>
      <c r="C7" s="3">
        <v>3.2</v>
      </c>
    </row>
    <row r="8" spans="1:3" x14ac:dyDescent="0.3">
      <c r="A8">
        <v>7</v>
      </c>
      <c r="B8" s="2">
        <v>83</v>
      </c>
      <c r="C8" s="3">
        <v>0.61</v>
      </c>
    </row>
    <row r="9" spans="1:3" x14ac:dyDescent="0.3">
      <c r="B9">
        <f>AVERAGE(B2:B3,B5:B7)</f>
        <v>79.2</v>
      </c>
      <c r="C9">
        <f>AVERAGE(C3:C5,C7:C8)</f>
        <v>1.256</v>
      </c>
    </row>
    <row r="11" spans="1:3" x14ac:dyDescent="0.3">
      <c r="A11" s="1" t="s">
        <v>9</v>
      </c>
    </row>
    <row r="12" spans="1:3" x14ac:dyDescent="0.3">
      <c r="A12" t="s">
        <v>6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EF25-147F-4080-9C6B-BF3D2C41723F}">
  <dimension ref="A1:C19"/>
  <sheetViews>
    <sheetView workbookViewId="0">
      <selection activeCell="A29" sqref="A29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21</v>
      </c>
      <c r="B1" t="s">
        <v>1</v>
      </c>
      <c r="C1" t="s">
        <v>19</v>
      </c>
    </row>
    <row r="2" spans="1:3" x14ac:dyDescent="0.3">
      <c r="A2">
        <v>1</v>
      </c>
      <c r="B2" s="2">
        <v>92</v>
      </c>
      <c r="C2" s="3">
        <v>0.64</v>
      </c>
    </row>
    <row r="3" spans="1:3" x14ac:dyDescent="0.3">
      <c r="A3">
        <v>2</v>
      </c>
      <c r="B3" s="2">
        <v>85</v>
      </c>
      <c r="C3" s="3">
        <v>1.19</v>
      </c>
    </row>
    <row r="4" spans="1:3" x14ac:dyDescent="0.3">
      <c r="A4">
        <v>3</v>
      </c>
      <c r="B4" s="3">
        <v>91</v>
      </c>
      <c r="C4" s="3">
        <v>1.64</v>
      </c>
    </row>
    <row r="5" spans="1:3" x14ac:dyDescent="0.3">
      <c r="A5">
        <v>4</v>
      </c>
      <c r="B5" s="3">
        <v>86</v>
      </c>
      <c r="C5" s="3">
        <v>0.28999999999999998</v>
      </c>
    </row>
    <row r="6" spans="1:3" x14ac:dyDescent="0.3">
      <c r="A6">
        <v>5</v>
      </c>
      <c r="B6" s="3">
        <v>91</v>
      </c>
      <c r="C6" s="2">
        <v>3.38</v>
      </c>
    </row>
    <row r="7" spans="1:3" x14ac:dyDescent="0.3">
      <c r="A7">
        <v>6</v>
      </c>
      <c r="B7" s="3">
        <v>87</v>
      </c>
      <c r="C7" s="3">
        <v>0.34</v>
      </c>
    </row>
    <row r="8" spans="1:3" x14ac:dyDescent="0.3">
      <c r="A8">
        <v>7</v>
      </c>
      <c r="B8" s="3">
        <v>87</v>
      </c>
      <c r="C8" s="2">
        <v>0.3</v>
      </c>
    </row>
    <row r="9" spans="1:3" x14ac:dyDescent="0.3">
      <c r="B9">
        <f>AVERAGE(B4:B8)</f>
        <v>88.4</v>
      </c>
      <c r="C9">
        <f>AVERAGE(C2:C5,C7)</f>
        <v>0.82</v>
      </c>
    </row>
    <row r="11" spans="1:3" x14ac:dyDescent="0.3">
      <c r="A11" s="1" t="s">
        <v>9</v>
      </c>
    </row>
    <row r="12" spans="1:3" x14ac:dyDescent="0.3">
      <c r="A12" t="s">
        <v>21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AE70-8CE6-491B-8933-CCAD6915CF91}">
  <dimension ref="A1:C19"/>
  <sheetViews>
    <sheetView workbookViewId="0">
      <selection activeCell="F13" sqref="F13"/>
    </sheetView>
  </sheetViews>
  <sheetFormatPr baseColWidth="10" defaultRowHeight="14.4" x14ac:dyDescent="0.3"/>
  <cols>
    <col min="1" max="1" width="20.5546875" bestFit="1" customWidth="1"/>
    <col min="2" max="2" width="20.77734375" bestFit="1" customWidth="1"/>
    <col min="3" max="3" width="18.5546875" bestFit="1" customWidth="1"/>
  </cols>
  <sheetData>
    <row r="1" spans="1:3" x14ac:dyDescent="0.3">
      <c r="A1" t="s">
        <v>8</v>
      </c>
      <c r="B1" t="s">
        <v>1</v>
      </c>
      <c r="C1" t="s">
        <v>19</v>
      </c>
    </row>
    <row r="2" spans="1:3" x14ac:dyDescent="0.3">
      <c r="A2">
        <v>1</v>
      </c>
      <c r="B2" s="3">
        <v>96</v>
      </c>
      <c r="C2" s="2">
        <v>0.28999999999999998</v>
      </c>
    </row>
    <row r="3" spans="1:3" x14ac:dyDescent="0.3">
      <c r="A3">
        <v>2</v>
      </c>
      <c r="B3" s="3">
        <v>96</v>
      </c>
      <c r="C3" s="3">
        <v>0.35</v>
      </c>
    </row>
    <row r="4" spans="1:3" x14ac:dyDescent="0.3">
      <c r="A4">
        <v>3</v>
      </c>
      <c r="B4" s="3">
        <v>96</v>
      </c>
      <c r="C4" s="3">
        <v>0.36</v>
      </c>
    </row>
    <row r="5" spans="1:3" x14ac:dyDescent="0.3">
      <c r="A5">
        <v>4</v>
      </c>
      <c r="B5" s="3">
        <v>96</v>
      </c>
      <c r="C5" s="2">
        <v>2.12</v>
      </c>
    </row>
    <row r="6" spans="1:3" x14ac:dyDescent="0.3">
      <c r="A6">
        <v>5</v>
      </c>
      <c r="B6" s="3">
        <v>96</v>
      </c>
      <c r="C6" s="3">
        <v>0.42</v>
      </c>
    </row>
    <row r="7" spans="1:3" x14ac:dyDescent="0.3">
      <c r="A7">
        <v>6</v>
      </c>
      <c r="B7" s="3">
        <v>96</v>
      </c>
      <c r="C7" s="3">
        <v>0.38</v>
      </c>
    </row>
    <row r="8" spans="1:3" x14ac:dyDescent="0.3">
      <c r="A8">
        <v>7</v>
      </c>
      <c r="B8" s="3">
        <v>96</v>
      </c>
      <c r="C8" s="3">
        <v>0.41</v>
      </c>
    </row>
    <row r="9" spans="1:3" x14ac:dyDescent="0.3">
      <c r="B9">
        <f>AVERAGE(B3,B5,B6,B7,B8)</f>
        <v>96</v>
      </c>
      <c r="C9">
        <f>AVERAGE(C3:C4,C6:C8)</f>
        <v>0.38399999999999995</v>
      </c>
    </row>
    <row r="11" spans="1:3" x14ac:dyDescent="0.3">
      <c r="A11" s="1" t="s">
        <v>9</v>
      </c>
    </row>
    <row r="12" spans="1:3" x14ac:dyDescent="0.3">
      <c r="A12" t="s">
        <v>8</v>
      </c>
      <c r="B12" t="s">
        <v>1</v>
      </c>
      <c r="C12" t="s">
        <v>2</v>
      </c>
    </row>
    <row r="13" spans="1:3" x14ac:dyDescent="0.3">
      <c r="A13">
        <v>1</v>
      </c>
    </row>
    <row r="14" spans="1:3" x14ac:dyDescent="0.3">
      <c r="A14">
        <v>2</v>
      </c>
    </row>
    <row r="15" spans="1:3" x14ac:dyDescent="0.3">
      <c r="A15">
        <v>3</v>
      </c>
    </row>
    <row r="16" spans="1:3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2CAB-545C-4EC0-893D-4D6B1A8830F3}">
  <dimension ref="A1:F7"/>
  <sheetViews>
    <sheetView tabSelected="1" workbookViewId="0">
      <selection activeCell="E18" sqref="E18"/>
    </sheetView>
  </sheetViews>
  <sheetFormatPr baseColWidth="10" defaultRowHeight="14.4" x14ac:dyDescent="0.3"/>
  <cols>
    <col min="1" max="1" width="24.5546875" bestFit="1" customWidth="1"/>
    <col min="2" max="2" width="10.21875" customWidth="1"/>
    <col min="3" max="3" width="25.5546875" customWidth="1"/>
    <col min="4" max="4" width="12.88671875" customWidth="1"/>
    <col min="5" max="5" width="19.109375" customWidth="1"/>
    <col min="6" max="6" width="23.44140625" customWidth="1"/>
  </cols>
  <sheetData>
    <row r="1" spans="1:6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t="s">
        <v>3</v>
      </c>
      <c r="B2" t="s">
        <v>34</v>
      </c>
    </row>
    <row r="3" spans="1:6" x14ac:dyDescent="0.3">
      <c r="A3" t="s">
        <v>4</v>
      </c>
      <c r="B3" t="s">
        <v>35</v>
      </c>
    </row>
    <row r="4" spans="1:6" x14ac:dyDescent="0.3">
      <c r="A4" t="s">
        <v>5</v>
      </c>
      <c r="B4" t="s">
        <v>36</v>
      </c>
    </row>
    <row r="5" spans="1:6" x14ac:dyDescent="0.3">
      <c r="A5" t="s">
        <v>6</v>
      </c>
      <c r="B5" t="s">
        <v>37</v>
      </c>
    </row>
    <row r="6" spans="1:6" x14ac:dyDescent="0.3">
      <c r="A6" t="s">
        <v>7</v>
      </c>
      <c r="B6" t="s">
        <v>38</v>
      </c>
    </row>
    <row r="7" spans="1:6" x14ac:dyDescent="0.3">
      <c r="A7" t="s">
        <v>8</v>
      </c>
      <c r="B7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MEDIA</vt:lpstr>
      <vt:lpstr>INICIO</vt:lpstr>
      <vt:lpstr>LENGUAJES</vt:lpstr>
      <vt:lpstr>HTML</vt:lpstr>
      <vt:lpstr>JAVASCRIPT</vt:lpstr>
      <vt:lpstr>MODULE</vt:lpstr>
      <vt:lpstr>WEBPACK</vt:lpstr>
      <vt:lpstr>Tiempos 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Cruz Sanchez</dc:creator>
  <cp:lastModifiedBy>Nuri Cruz Sanchez</cp:lastModifiedBy>
  <dcterms:created xsi:type="dcterms:W3CDTF">2015-06-05T18:19:34Z</dcterms:created>
  <dcterms:modified xsi:type="dcterms:W3CDTF">2020-06-12T19:57:10Z</dcterms:modified>
</cp:coreProperties>
</file>