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eremycarlot/Documents/Post-Doc – LOV/Projets/Villefranche/Projets/BenthFun – Jeremy (pending)/BenthFun/Data/3. Alkalinity/Alkalinity_setup/"/>
    </mc:Choice>
  </mc:AlternateContent>
  <xr:revisionPtr revIDLastSave="0" documentId="13_ncr:1_{090F34F0-9CE3-2F42-AECD-450F014B76D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8" i="1"/>
  <c r="B9" i="1"/>
</calcChain>
</file>

<file path=xl/sharedStrings.xml><?xml version="1.0" encoding="utf-8"?>
<sst xmlns="http://schemas.openxmlformats.org/spreadsheetml/2006/main" count="21" uniqueCount="20">
  <si>
    <t>Slope calculation with 2 points buffer pH</t>
  </si>
  <si>
    <t xml:space="preserve">The probe must follow the Nerstian law : </t>
  </si>
  <si>
    <t>59.16 mV / pH at 25 °C</t>
  </si>
  <si>
    <t>%</t>
  </si>
  <si>
    <t>pH buffers</t>
  </si>
  <si>
    <t>mV measurements</t>
  </si>
  <si>
    <t>Fill the yellow boxes.</t>
  </si>
  <si>
    <t>Calculation of the pH of a Tris Buffer  (Batch T33)</t>
  </si>
  <si>
    <t>Based on equation 18 of DelValls &amp; Dickson (1998)</t>
  </si>
  <si>
    <t>Deep-Sea Research I, 45, 1541–1554.</t>
  </si>
  <si>
    <t>°C</t>
  </si>
  <si>
    <t>Enter desired temperature</t>
  </si>
  <si>
    <t>pH =</t>
  </si>
  <si>
    <t>Estimated pH of buffer at entered temperature</t>
  </si>
  <si>
    <r>
      <rPr>
        <b/>
        <i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 xml:space="preserve"> = </t>
    </r>
  </si>
  <si>
    <r>
      <rPr>
        <b/>
        <i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 xml:space="preserve"> = </t>
    </r>
  </si>
  <si>
    <t>Final slope</t>
  </si>
  <si>
    <t xml:space="preserve">∆pH = </t>
  </si>
  <si>
    <t>Adjustment based on measured pH value - implies buffer is not identical to that of Del Valls &amp; Dickson (1998)</t>
  </si>
  <si>
    <t>Adjustment is assumed identical at all temperatures  (a good approximation).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</si>
</sst>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1" fillId="0" borderId="0" xfId="0" applyNumberFormat="1" applyFon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Q13" sqref="Q13"/>
    </sheetView>
  </sheetViews>
  <sheetFormatPr baseColWidth="10" defaultColWidth="11.1640625" defaultRowHeight="16" x14ac:dyDescent="0.2"/>
  <cols>
    <col min="1" max="1" width="17.6640625" customWidth="1"/>
  </cols>
  <sheetData>
    <row r="1" spans="1:8" ht="19" x14ac:dyDescent="0.25">
      <c r="A1" s="1" t="s">
        <v>0</v>
      </c>
      <c r="E1" s="2" t="s">
        <v>7</v>
      </c>
    </row>
    <row r="2" spans="1:8" x14ac:dyDescent="0.2">
      <c r="A2" t="s">
        <v>6</v>
      </c>
      <c r="E2" t="s">
        <v>8</v>
      </c>
    </row>
    <row r="3" spans="1:8" x14ac:dyDescent="0.2">
      <c r="A3" t="s">
        <v>1</v>
      </c>
      <c r="E3" t="s">
        <v>9</v>
      </c>
    </row>
    <row r="4" spans="1:8" x14ac:dyDescent="0.2">
      <c r="A4" t="s">
        <v>2</v>
      </c>
      <c r="E4" t="s">
        <v>6</v>
      </c>
    </row>
    <row r="5" spans="1:8" x14ac:dyDescent="0.2">
      <c r="A5" s="1" t="s">
        <v>4</v>
      </c>
      <c r="B5" s="9">
        <v>10.01</v>
      </c>
      <c r="C5" s="9">
        <v>7</v>
      </c>
      <c r="E5" s="13" t="s">
        <v>14</v>
      </c>
      <c r="F5">
        <v>35</v>
      </c>
    </row>
    <row r="6" spans="1:8" x14ac:dyDescent="0.2">
      <c r="A6" s="1" t="s">
        <v>5</v>
      </c>
      <c r="B6" s="9">
        <v>-180.7</v>
      </c>
      <c r="C6" s="9">
        <v>-5</v>
      </c>
      <c r="E6" s="13" t="s">
        <v>15</v>
      </c>
      <c r="F6" s="12">
        <v>22.3</v>
      </c>
      <c r="G6" t="s">
        <v>10</v>
      </c>
      <c r="H6" s="4" t="s">
        <v>11</v>
      </c>
    </row>
    <row r="7" spans="1:8" x14ac:dyDescent="0.2">
      <c r="B7" s="10"/>
      <c r="C7" s="10"/>
      <c r="E7" s="3" t="s">
        <v>17</v>
      </c>
      <c r="F7" s="5">
        <v>2.3699999999990951E-3</v>
      </c>
      <c r="H7" t="s">
        <v>18</v>
      </c>
    </row>
    <row r="8" spans="1:8" x14ac:dyDescent="0.2">
      <c r="B8" s="11">
        <f>(C6-B6)/(B5-C5)</f>
        <v>58.372093023255815</v>
      </c>
      <c r="C8" s="10"/>
      <c r="H8" t="s">
        <v>19</v>
      </c>
    </row>
    <row r="9" spans="1:8" x14ac:dyDescent="0.2">
      <c r="A9" s="15" t="s">
        <v>16</v>
      </c>
      <c r="B9" s="8">
        <f>(B8/59.16)*100</f>
        <v>98.668176171832016</v>
      </c>
      <c r="C9" s="7" t="s">
        <v>3</v>
      </c>
      <c r="E9" s="14" t="s">
        <v>12</v>
      </c>
      <c r="F9" s="6">
        <f>(11911.08 - 18.2499*F5 - 0.039336*F5^2)/(F6 + 273.15) + (-366.27059 + 0.53993607*F5 + 0.00016329*F5^2) + (64.52243 - 0.084041*F5)*LN(F6+273.15) - 0.11149858*(F6+273.15)  +  F7</f>
        <v>8.1807884982660113</v>
      </c>
      <c r="H9" s="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Jérémy Carlot</cp:lastModifiedBy>
  <dcterms:created xsi:type="dcterms:W3CDTF">2021-07-28T12:14:15Z</dcterms:created>
  <dcterms:modified xsi:type="dcterms:W3CDTF">2025-04-23T08:32:15Z</dcterms:modified>
</cp:coreProperties>
</file>